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315" windowWidth="7185" windowHeight="9105" activeTab="1"/>
  </bookViews>
  <sheets>
    <sheet name="Definitions &amp; Statistical Notes" sheetId="1" r:id="rId1"/>
    <sheet name="List of Data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National" sheetId="8" r:id="rId8"/>
    <sheet name="Partcipation Analysis" sheetId="9" r:id="rId9"/>
    <sheet name="Attainment Analysis" sheetId="10" r:id="rId10"/>
    <sheet name="Auckland" sheetId="11" r:id="rId11"/>
    <sheet name="Bay of Plenty" sheetId="12" r:id="rId12"/>
    <sheet name="Canterbury" sheetId="13" r:id="rId13"/>
    <sheet name="Capital &amp; Coast" sheetId="14" r:id="rId14"/>
    <sheet name="Counties" sheetId="15" r:id="rId15"/>
    <sheet name="Hawkes Bay" sheetId="16" r:id="rId16"/>
    <sheet name="Hutt" sheetId="17" r:id="rId17"/>
    <sheet name="Lakes" sheetId="18" r:id="rId18"/>
    <sheet name="Mid Central" sheetId="19" r:id="rId19"/>
    <sheet name="Nelson Marlborough" sheetId="20" r:id="rId20"/>
    <sheet name="Northland" sheetId="21" r:id="rId21"/>
    <sheet name="Otago" sheetId="22" state="hidden" r:id="rId22"/>
    <sheet name="South Canterbury" sheetId="23" r:id="rId23"/>
    <sheet name="Southland" sheetId="24" state="hidden" r:id="rId24"/>
    <sheet name="Southern" sheetId="25" r:id="rId25"/>
    <sheet name="Tairawhiti" sheetId="26" r:id="rId26"/>
    <sheet name="Taranaki" sheetId="27" r:id="rId27"/>
    <sheet name="Waikato" sheetId="28" r:id="rId28"/>
    <sheet name="Wairarapa" sheetId="29" r:id="rId29"/>
    <sheet name="Waitemata" sheetId="30" r:id="rId30"/>
    <sheet name="West Coast" sheetId="31" r:id="rId31"/>
    <sheet name="Whanganui" sheetId="32" r:id="rId32"/>
    <sheet name="Other Useful Resources" sheetId="33" r:id="rId33"/>
  </sheets>
  <definedNames/>
  <calcPr fullCalcOnLoad="1"/>
</workbook>
</file>

<file path=xl/sharedStrings.xml><?xml version="1.0" encoding="utf-8"?>
<sst xmlns="http://schemas.openxmlformats.org/spreadsheetml/2006/main" count="2081" uniqueCount="275">
  <si>
    <t>Southland DHB Year 11 to 13 Māori and non-Māori Candidates Participation and Attainment in a Science Subject at School, 2006 to 2010</t>
  </si>
  <si>
    <t>Southland DHB Year 11 to 13 Māori Candidates Participation in a Science Subject at School, 2006 to 2010</t>
  </si>
  <si>
    <t>Southland DHB Year 11 to 13 non-Māori Candidates Participation in a Science Subject at School, 2006 to 2010</t>
  </si>
  <si>
    <t>Southland DHB Year 11 to 13 Māori Candidates Attainment in a Science Subject at School, 2006 to 2010</t>
  </si>
  <si>
    <t>Southland DHB Year 11 to 13 non-Māori Candidates Attainment in a Science Subject at School, 2006 to 2010</t>
  </si>
  <si>
    <t>Otago DHB Year 11 to 13 Māori and non-Māori Candidates Participation and Attainment in a Science Subject at School, 2006 to 2010</t>
  </si>
  <si>
    <t>Otago DHB Year 11 to 13 Māori Candidates Participation in a Science Subject at School, 2006 to 2010</t>
  </si>
  <si>
    <t>Otago DHB Year 11 to 13 non-Māori Candidates Participation in a Science Subject at School, 2006 to 2010</t>
  </si>
  <si>
    <t>Otago DHB Year 11 to 13 Māori Candidates Attainment in a Science Subject at School, 2006 to 2010</t>
  </si>
  <si>
    <t>Otago DHB Year 11 to 13 non-Māori Candidates Attainment in a Science Subject at School, 2006 to 2010</t>
  </si>
  <si>
    <t>DHB</t>
  </si>
  <si>
    <t>Science Subject</t>
  </si>
  <si>
    <t>Ethnicity</t>
  </si>
  <si>
    <t>http://www.nzqa.govt.nz/ncea</t>
  </si>
  <si>
    <t>Return to List of Data</t>
  </si>
  <si>
    <t>Y 11 Candidates</t>
  </si>
  <si>
    <t>Y 12 Candidates</t>
  </si>
  <si>
    <t>Y 13 Candidates</t>
  </si>
  <si>
    <t>Description</t>
  </si>
  <si>
    <t>Auckland DHB</t>
  </si>
  <si>
    <t>Bay of Plenty DHB</t>
  </si>
  <si>
    <t>Canterbury DHB</t>
  </si>
  <si>
    <t>Capital and Coast DHB</t>
  </si>
  <si>
    <t>Counties Manukau DHB</t>
  </si>
  <si>
    <t>Hawke's Bay DHB</t>
  </si>
  <si>
    <t>Hutt DHB</t>
  </si>
  <si>
    <t>Lakes DHB</t>
  </si>
  <si>
    <t>MidCentral DHB</t>
  </si>
  <si>
    <t>South Canterbury DHB</t>
  </si>
  <si>
    <t>Tairawhiti DHB</t>
  </si>
  <si>
    <t>Taranaki DHB</t>
  </si>
  <si>
    <t>Waikato DHB</t>
  </si>
  <si>
    <t>Wairarapa DHB</t>
  </si>
  <si>
    <t>Waitemata DHB</t>
  </si>
  <si>
    <t>West Coast DHB</t>
  </si>
  <si>
    <t>Whanganui DHB</t>
  </si>
  <si>
    <t>National</t>
  </si>
  <si>
    <t>Auckland</t>
  </si>
  <si>
    <t>Bay of Plenty</t>
  </si>
  <si>
    <t>Canterbury</t>
  </si>
  <si>
    <t>Capital and Coast</t>
  </si>
  <si>
    <t>Counties Manukau</t>
  </si>
  <si>
    <t>Hawkes Bay</t>
  </si>
  <si>
    <t>Hutt</t>
  </si>
  <si>
    <t>Lakes</t>
  </si>
  <si>
    <t>MidCentral</t>
  </si>
  <si>
    <t>Nelson Marlborough</t>
  </si>
  <si>
    <t>Northland</t>
  </si>
  <si>
    <t>South Canterbury</t>
  </si>
  <si>
    <t>Tairawhiti</t>
  </si>
  <si>
    <t>Taranaki</t>
  </si>
  <si>
    <t>Waikato</t>
  </si>
  <si>
    <t>Wairarapa</t>
  </si>
  <si>
    <t>Waitemata</t>
  </si>
  <si>
    <t>West Coast</t>
  </si>
  <si>
    <t>Whanganui</t>
  </si>
  <si>
    <t>Attainment %</t>
  </si>
  <si>
    <t>Attainment</t>
  </si>
  <si>
    <t>Participation</t>
  </si>
  <si>
    <t>Total</t>
  </si>
  <si>
    <t>Number</t>
  </si>
  <si>
    <t>Participation %</t>
  </si>
  <si>
    <t>All Science</t>
  </si>
  <si>
    <t>Work Sheet Name</t>
  </si>
  <si>
    <t xml:space="preserve"> </t>
  </si>
  <si>
    <t>non-Māori</t>
  </si>
  <si>
    <t>Māori</t>
  </si>
  <si>
    <t>http://www.educationcounts.govt.nz/publications/series/5851</t>
  </si>
  <si>
    <t>List of Data (Contents)</t>
  </si>
  <si>
    <t>DEFINITIONS AND STATISTICAL NOTES</t>
  </si>
  <si>
    <r>
      <t>Domestic candidates</t>
    </r>
    <r>
      <rPr>
        <sz val="10"/>
        <rFont val="Arial"/>
        <family val="0"/>
      </rPr>
      <t>: domestic candidates are students at schools in New Zealand studying towards a</t>
    </r>
  </si>
  <si>
    <r>
      <t>Attainment</t>
    </r>
    <r>
      <rPr>
        <sz val="10"/>
        <rFont val="Arial"/>
        <family val="0"/>
      </rPr>
      <t xml:space="preserve"> : a student is counted if they have achieved 14 or more credits in a science subject.</t>
    </r>
  </si>
  <si>
    <t xml:space="preserve">A teacher determines if 'learning' has occurred. This can be done using a wide range of techniques - tests, essays, </t>
  </si>
  <si>
    <t>experiments, speeches, performance (eg. in drama or music), assignments, research reports, etc.</t>
  </si>
  <si>
    <t>These are the 'assessment methods' - particular strategies used by teachers to gather evidence of achievement.</t>
  </si>
  <si>
    <t>Once evidence of learning has been obtained, students are awarded credits based on a set criteria, this is attainment.</t>
  </si>
  <si>
    <r>
      <t xml:space="preserve">A Science Subject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All Science</t>
    </r>
    <r>
      <rPr>
        <sz val="10"/>
        <rFont val="Arial"/>
        <family val="2"/>
      </rPr>
      <t xml:space="preserve">: refers to the secondary school National Qualifications Framework subjects: </t>
    </r>
  </si>
  <si>
    <r>
      <t xml:space="preserve">For a definition of terms used in this analysis see </t>
    </r>
    <r>
      <rPr>
        <b/>
        <i/>
        <sz val="12"/>
        <rFont val="Times New Roman"/>
        <family val="1"/>
      </rPr>
      <t>Definitions &amp; Statistical Notes</t>
    </r>
    <r>
      <rPr>
        <i/>
        <sz val="12"/>
        <rFont val="Times New Roman"/>
        <family val="1"/>
      </rPr>
      <t>.</t>
    </r>
  </si>
  <si>
    <t>Other Useful Resources</t>
  </si>
  <si>
    <t>Other useful education information can be obtained from these websites:</t>
  </si>
  <si>
    <t>Education Counts</t>
  </si>
  <si>
    <t>http://www.educationcounts.govt.nz</t>
  </si>
  <si>
    <t>Ministry of Education</t>
  </si>
  <si>
    <t>http://www.minedu.govt.nz</t>
  </si>
  <si>
    <t>Tertiary Education Commission</t>
  </si>
  <si>
    <t>http://www.tec.govt.nz</t>
  </si>
  <si>
    <t>Information about NCEA including how students are assessed</t>
  </si>
  <si>
    <t>Nga Haeata Matauranga - The Ministry of Education's report on Māori Education</t>
  </si>
  <si>
    <t>Participation Analysis</t>
  </si>
  <si>
    <t xml:space="preserve">Percentage </t>
  </si>
  <si>
    <t>Non-Māori</t>
  </si>
  <si>
    <t>Percentage</t>
  </si>
  <si>
    <t>Attainment Analysis</t>
  </si>
  <si>
    <t>Other useful education information can be obtained from websites on this page</t>
  </si>
  <si>
    <t xml:space="preserve">   National Qualifications Framework (NQF) qualification excluding international students and students studying at the </t>
  </si>
  <si>
    <t xml:space="preserve">   Correspondence School.  </t>
  </si>
  <si>
    <t xml:space="preserve">   Participation and attainment figures refer to candidates studying at a typical level or higher.</t>
  </si>
  <si>
    <t xml:space="preserve">   Science; Chemistry; Biology; or Physics.</t>
  </si>
  <si>
    <t>Southern</t>
  </si>
  <si>
    <t>for age 17 is Level 3 or above.</t>
  </si>
  <si>
    <r>
      <t xml:space="preserve">Typical Level </t>
    </r>
    <r>
      <rPr>
        <sz val="10"/>
        <rFont val="Arial"/>
        <family val="2"/>
      </rPr>
      <t xml:space="preserve">or higher for age 15 is Level 1 or above, for age 16 is Level 2 or above, </t>
    </r>
  </si>
  <si>
    <r>
      <t>Age:</t>
    </r>
    <r>
      <rPr>
        <sz val="10"/>
        <rFont val="Arial"/>
        <family val="2"/>
      </rPr>
      <t xml:space="preserve"> Is recorded as age on May 1 of the reporting year.</t>
    </r>
  </si>
  <si>
    <t>Age 15 to 17 Māori and non-Māori Candidates Participation and Attainment in a Science Subject at School by DHB, 2008</t>
  </si>
  <si>
    <t>Age 15 to 17 Māori and non-Māori Candidates Participation and Attainment in a Science Subject at School by DHB, 2009</t>
  </si>
  <si>
    <t>Age 15 to 17 Māori and non-Māori Candidates Participation and Attainment in a Science Subject at School by DHB, 2010</t>
  </si>
  <si>
    <t>Age 15 to 17 Māori and non-Māori Candidates Participation and Attainment in a Science Subject at School by DHB, 2011</t>
  </si>
  <si>
    <t>Age 15 to 17 Māori and non-Māori Candidates Participation and Attainment in a Science Subject at School by DHB, 2012</t>
  </si>
  <si>
    <t>National Age 15 to 17 Māori and non-Māori Candidates Participation and Attainment in a Science Subject at School, 2008 to 2012</t>
  </si>
  <si>
    <t>Analysis of National Age 15 to 17 Māori and non-Māori Candidates Participation in a Science Subject at School, 2008 to 2012</t>
  </si>
  <si>
    <t>Analysis of National Age 15 to 17 Māori and non-Māori Candidates attainment in a Science Subject at School, 2008 to 2012</t>
  </si>
  <si>
    <t>Auckland DHB Age 15 to 17 Māori and non-Māori Candidates Participation and Attainment in a Science Subject at School, 2008 to 2012</t>
  </si>
  <si>
    <t>Bay of Plenty DHB Age 15 to 17 Māori and non-Māori Candidates Participation and Attainment in a Science Subject at School, 2008 to 2012</t>
  </si>
  <si>
    <t>Canterbury DHB Age 15 to 17 Māori and non-Māori Candidates Participation and Attainment in a Science Subject at School, 2008 to 2012</t>
  </si>
  <si>
    <t>Capital and Coast DHB Age 15 to 17 Māori and non-Māori Candidates Participation and Attainment in a Science Subject at School, 2008 to 2012</t>
  </si>
  <si>
    <t>Counties Manukau DHB Age 15 to 17 Māori and non-Māori Candidates Participation and Attainment in a Science Subject at School, 2008 to 2012</t>
  </si>
  <si>
    <t>Hawke's Bay DHB Age 15 to 17 Māori and non-Māori Candidates Participation and Attainment in a Science Subject at School, 2008 to 2012</t>
  </si>
  <si>
    <t>Hutt DHB Age 15 to 17 Māori and non-Māori Candidates Participation and Attainment in a Science Subject at School, 2008 to 2012</t>
  </si>
  <si>
    <t>Lakes DHB Age 15 to 17 Māori and non-Māori Candidates Participation and Attainment in a Science Subject at School, 2008 to 2012</t>
  </si>
  <si>
    <t>MidCentral DHB Age 15 to 17 Māori and non-Māori Candidates Participation and Attainment in a Science Subject at School, 2008 to 2012</t>
  </si>
  <si>
    <t>Nelson Marlborough DHB Age 15 to 17 Māori and non-Māori Candidates Participation and Attainment in a Science Subject at School, 2008 to 2012</t>
  </si>
  <si>
    <t>Northland DHB Age 15 to 17 Māori and non-Māori Candidates Participation and Attainment in a Science Subject at School, 2008 to 2012</t>
  </si>
  <si>
    <t>South Canterbury DHB Age 15 to 17 Māori and non-Māori Candidates Participation and Attainment in a Science Subject at School, 2008 to 2012</t>
  </si>
  <si>
    <t>Southland DHB Age 15 to 17 Māori and non-Māori Candidates Participation and Attainment in a Science Subject at School, 2008 to 2012</t>
  </si>
  <si>
    <t>Tairawhiti DHB Age 15 to 17 Māori and non-Māori Candidates Participation and Attainment in a Science Subject at School, 2008 to 2012</t>
  </si>
  <si>
    <t>Taranaki DHB Age 15 to 17 Māori and non-Māori Candidates Participation and Attainment in a Science Subject at School, 2008 to 2012</t>
  </si>
  <si>
    <t>Waikato DHB Age 15 to 17 Māori and non-Māori Candidates Participation and Attainment in a Science Subject at School, 2008 to 2012</t>
  </si>
  <si>
    <t>Wairarapa DHB Age 15 to 17 Māori and non-Māori Candidates Participation and Attainment in a Science Subject at School, 2008 to 2012</t>
  </si>
  <si>
    <t>Waitemata DHB Age 15 to 17 Māori and non-Māori Candidates Participation and Attainment in a Science Subject at School, 2008 to 2012</t>
  </si>
  <si>
    <t>West Coast DHB Age 15 to 17 Māori and non-Māori Candidates Participation and Attainment in a Science Subject at School, 2008 to 2012</t>
  </si>
  <si>
    <t>Whanganui DHB Age 15 to 17 Māori and non-Māori Candidates Participation and Attainment in a Science Subject at School, 2008 to 2012</t>
  </si>
  <si>
    <t>Age 15 to 17 Māori and non-Māori Participation and Attainment in a Science Subject at School by DHB, 2009</t>
  </si>
  <si>
    <t>Age 15 to 17 Māori and non-Māori Participation and Attainment in a Science Subject at School by DHB, 2010</t>
  </si>
  <si>
    <t>Age 15 to 17 Māori and non-Māori Participation and Attainment in a Science Subject at School by DHB, 2011</t>
  </si>
  <si>
    <t>Age 15 to 17 Māori and non-Māori Participation and Attainment in a Science Subject at School by DHB, 2012</t>
  </si>
  <si>
    <t xml:space="preserve">All Science Subjects, Age 15 to 17 Candidates </t>
  </si>
  <si>
    <t>National Age 15 to 17 Māori Candidates Participation in a Science Subject at School, 2008 to 2012</t>
  </si>
  <si>
    <t>National Age 15 to 17 Māori Candidates Attainment in a Science Subject at School, 2008 to 2012</t>
  </si>
  <si>
    <t>National Age 15 to 17 non-Māori Candidates Participation in a Science Subject at School, 2008 to 2012</t>
  </si>
  <si>
    <t xml:space="preserve"> National Age 15 to 17 non-Māori Candidates Attainment in a Science Subject at School, 2008 to 2012</t>
  </si>
  <si>
    <t>Auckland DHB Age 15 to 17 Māori Candidates Participation in a Science Subject at School, 2008 to 2012</t>
  </si>
  <si>
    <t>Auckland DHB Age 15 to 17 Māori Candidates Attainment in a Science Subject at School, 2008 to 2012</t>
  </si>
  <si>
    <t>Auckland DHB Age 15 to 17 non-Māori Candidates Participation in a Science Subject at School, 2008 to 2012</t>
  </si>
  <si>
    <t>Auckland DHB Age 15 to 17 non-Māori Candidates Attainment in a Science Subject at School, 2008 to 2012</t>
  </si>
  <si>
    <t>Bay of Plenty DHB Age 15 to 17 Māori Candidates Participation in a Science Subject at School, 2008 to 2012</t>
  </si>
  <si>
    <t>Bay of Plenty DHB Age 15 to 17 Māori Candidates Attainment in a Science Subject at School, 2008 to 2012</t>
  </si>
  <si>
    <t>Bay of Plenty DHB Age 15 to 17 non-Māori Candidates Participation in a Science Subject at School, 2008 to 2012</t>
  </si>
  <si>
    <t>Bay of Plenty DHB Age 15 to 17 non-Māori Candidates Attainment in a Science Subject at School, 2008 to 2012</t>
  </si>
  <si>
    <t>Canterbury DHB Age 15 to 17 Māori Candidates Participation in a Science Subject at School, 2008 to 2012</t>
  </si>
  <si>
    <t>Canterbury DHB Age 15 to 17 Māori Candidates Attainment in a Science Subject at School, 2008 to 2012</t>
  </si>
  <si>
    <t>Canterbury DHB Age 15 to 17 non-Māori Candidates Participation in a Science Subject at School, 2008 to 2012</t>
  </si>
  <si>
    <t>Canterbury DHB Age 15 to 17 non-Māori Candidates Attainment in a Science Subject at School, 2008 to 2012</t>
  </si>
  <si>
    <t>Capital &amp; Coast DHB Age 15 to 17 Māori and non-Māori Candidates Participation and Attainment in a Science Subject at School, 2008 to 2012</t>
  </si>
  <si>
    <t>Capital &amp; Coast DHB Age 15 to 17 Māori Candidates Participation in a Science Subject at School, 2008 to 2012</t>
  </si>
  <si>
    <t>Capital &amp; Coast DHB Age 15 to 17 Māori Candidates Attainment in a Science Subject at School, 2008 to 2012</t>
  </si>
  <si>
    <t>Capital &amp; Coast DHB Age 15 to 17 non-Māori Candidates Participation in a Science Subject at School, 2008 to 2012</t>
  </si>
  <si>
    <t>Capital &amp; Coast DHB Age 15 to 17 non-Māori Candidates Attainment in a Science Subject at School, 2008 to 2012</t>
  </si>
  <si>
    <t>Counties DHB Age 15 to 17 Māori and non-Māori Candidates Participation and Attainment in a Science Subject at School, 2008 to 2012</t>
  </si>
  <si>
    <t>Counties DHB Age 15 to 17 Māori Candidates Participation in a Science Subject at School, 2008 to 2012</t>
  </si>
  <si>
    <t>Counties DHB Age 15 to 17 Māori Candidates Attainment in a Science Subject at School, 2008 to 2012</t>
  </si>
  <si>
    <t>Counties DHB Age 15 to 17 non-Māori Candidates Participation in a Science Subject at School, 2008 to 2012</t>
  </si>
  <si>
    <t>Counties DHB Age 15 to 17 non-Māori Candidates Attainment in a Science Subject at School, 2008 to 2012</t>
  </si>
  <si>
    <t>Hawkes Bay DHB Age 15 to 17 Māori and non-Māori Candidates Participation and Attainment in a Science Subject at School, 2008 to 2012</t>
  </si>
  <si>
    <t>Hawkes Bay DHB Age 15 to 17 Māori Candidates Participation in a Science Subject at School, 2008 to 2012</t>
  </si>
  <si>
    <t>Hawkes Bay DHB Age 15 to 17 Māori Candidates Attainment in a Science Subject at School, 2008 to 2012</t>
  </si>
  <si>
    <t>Hawkes Bay DHB Age 15 to 17 non-Māori Candidates Participation in a Science Subject at School, 2008 to 2012</t>
  </si>
  <si>
    <t>Hawkes Bay DHB Age 15 to 17 non-Māori Candidates Attainment in a Science Subject at School, 2008 to 2012</t>
  </si>
  <si>
    <t>Hutt DHB Age 15 to 17 Māori Candidates Participation in a Science Subject at School, 2008 to 2012</t>
  </si>
  <si>
    <t>Hutt DHB Age 15 to 17 Māori Candidates Attainment in a Science Subject at School, 2008 to 2012</t>
  </si>
  <si>
    <t>Hutt DHB Age 15 to 17 non-Māori Candidates Participation in a Science Subject at School, 2008 to 2012</t>
  </si>
  <si>
    <t>Hutt DHB Age 15 to 17 non-Māori Candidates Attainment in a Science Subject at School, 2008 to 2012</t>
  </si>
  <si>
    <t>Lakes DHB Age 15 to 17 Māori Candidates Participation in a Science Subject at School, 2008 to 2012</t>
  </si>
  <si>
    <t>Lakes DHB Age 15 to 17 Māori Candidates Attainment in a Science Subject at School, 2008 to 2012</t>
  </si>
  <si>
    <t>Lakes DHB Age 15 to 17 non-Māori Candidates Participation in a Science Subject at School, 2008 to 2012</t>
  </si>
  <si>
    <t>Lakes DHB Age 15 to 17 non-Māori Candidates Attainment in a Science Subject at School, 2008 to 2012</t>
  </si>
  <si>
    <t>MidCentral DHB Age 15 to 17 Māori Candidates Participation in a Science Subject at School, 2008 to 2012</t>
  </si>
  <si>
    <t>MidCentral DHB Age 15 to 17 Māori Candidates Attainment in a Science Subject at School, 2008 to 2012</t>
  </si>
  <si>
    <t>MidCentral DHB Age 15 to 17 non-Māori Candidates Participation in a Science Subject at School, 2008 to 2012</t>
  </si>
  <si>
    <t>MidCentral DHB Age 15 to 17 non-Māori Candidates Attainment in a Science Subject at School, 2008 to 2012</t>
  </si>
  <si>
    <t>Nelson Marlborough DHB Age 15 to 17 Māori Candidates Participation in a Science Subject at School, 2008 to 2012</t>
  </si>
  <si>
    <t>Nelson Marlborough DHB Age 15 to 17 Māori Candidates Attainment in a Science Subject at School, 2008 to 2012</t>
  </si>
  <si>
    <t>Nelson Marlborough DHB Age 15 to 17 non-Māori Candidates Participation in a Science Subject at School, 2008 to 2012</t>
  </si>
  <si>
    <t>Nelson Marlborough DHB Age 15 to 17 non-Māori Candidates Attainment in a Science Subject at School, 2008 to 2012</t>
  </si>
  <si>
    <t>Northland DHB Age 15 to 17 Māori Candidates Participation in a Science Subject at School, 2008 to 2012</t>
  </si>
  <si>
    <t>Northland DHB Age 15 to 17 Māori Candidates Attainment in a Science Subject at School, 2008 to 2012</t>
  </si>
  <si>
    <t>Northland DHB Age 15 to 17 non-Māori Candidates Participation in a Science Subject at School, 2008 to 2012</t>
  </si>
  <si>
    <t>Northland DHB Age 15 to 17 non-Māori Candidates Attainment in a Science Subject at School, 2008 to 2012</t>
  </si>
  <si>
    <t>South Canterbury DHB Age 15 to 17 Māori Candidates Participation in a Science Subject at School, 2008 to 2012</t>
  </si>
  <si>
    <t>South Canterbury DHB Age 15 to 17 Māori Candidates Attainment in a Science Subject at School, 2008 to 2012</t>
  </si>
  <si>
    <t>South Canterbury DHB Age 15 to 17 non-Māori Candidates Participation in a Science Subject at School, 2008 to 2012</t>
  </si>
  <si>
    <t>South Canterbury DHB Age 15 to 17 non-Māori Candidates Attainment in a Science Subject at School, 2008 to 2012</t>
  </si>
  <si>
    <t>Southland DHB Age 15 to 17 Māori Candidates Attainment in a Science Subject at School, 2008 to 2012</t>
  </si>
  <si>
    <t>Southland DHB Age 15 to 17 non-Māori Candidates Attainment in a Science Subject at School, 2008 to 2012</t>
  </si>
  <si>
    <t>Tairawhiti DHB Age 15 to 17 Māori Candidates Participation in a Science Subject at School, 2008 to 2012</t>
  </si>
  <si>
    <t>Tairawhiti DHB Age 15 to 17 Māori Candidates Attainment in a Science Subject at School, 2008 to 2012</t>
  </si>
  <si>
    <t>Tairawhiti DHB Age 15 to 17 non-Māori Candidates Participation in a Science Subject at School, 2008 to 2012</t>
  </si>
  <si>
    <t>Tairawhiti DHB Age 15 to 17 non-Māori Candidates Attainment in a Science Subject at School, 2008 to 2012</t>
  </si>
  <si>
    <t>Taranaki DHB Age 15 to 17 Māori Candidates Participation in a Science Subject at School, 2008 to 2012</t>
  </si>
  <si>
    <t>Taranaki DHB Age 15 to 17 Māori Candidates Attainment in a Science Subject at School, 2008 to 2012</t>
  </si>
  <si>
    <t>Taranaki DHB Age 15 to 17 non-Māori Candidates Participation in a Science Subject at School, 2008 to 2012</t>
  </si>
  <si>
    <t>Taranaki DHB Age 15 to 17 non-Māori Candidates Attainment in a Science Subject at School, 2008 to 2012</t>
  </si>
  <si>
    <t>Waikato DHB Age 15 to 17 Māori Candidates Participation in a Science Subject at School, 2008 to 2012</t>
  </si>
  <si>
    <t>Waikato DHB Age 15 to 17 Māori Candidates Attainment in a Science Subject at School, 2008 to 2012</t>
  </si>
  <si>
    <t>Waikato DHB Age 15 to 17 non-Māori Candidates Participation in a Science Subject at School, 2008 to 2012</t>
  </si>
  <si>
    <t>Waikato DHB Age 15 to 17 non-Māori Candidates Attainment in a Science Subject at School, 2008 to 2012</t>
  </si>
  <si>
    <t>Wairarapa DHB Age 15 to 17 Māori Candidates Participation in a Science Subject at School, 2008 to 2012</t>
  </si>
  <si>
    <t>Wairarapa DHB Age 15 to 17 Māori Candidates Attainment in a Science Subject at School, 2008 to 2012</t>
  </si>
  <si>
    <t>Wairarapa DHB Age 15 to 17 non-Māori Candidates Participation in a Science Subject at School, 2008 to 2012</t>
  </si>
  <si>
    <t>Wairarapa DHB Age 15 to 17 non-Māori Candidates Attainment in a Science Subject at School, 2008 to 2012</t>
  </si>
  <si>
    <t>Waitemata DHB Age 15 to 17 Māori Candidates Participation in a Science Subject at School, 2008 to 2012</t>
  </si>
  <si>
    <t>Waitemata DHB Age 15 to 17 Māori Candidates Attainment in a Science Subject at School, 2008 to 2012</t>
  </si>
  <si>
    <t>Waitemata DHB Age 15 to 17 non-Māori Candidates Participation in a Science Subject at School, 2008 to 2012</t>
  </si>
  <si>
    <t>Waitemata DHB Age 15 to 17 non-Māori Candidates Attainment in a Science Subject at School, 2008 to 2012</t>
  </si>
  <si>
    <t>West Coast DHB Age 15 to 17 Māori Candidates Participation in a Science Subject at School, 2008 to 2012</t>
  </si>
  <si>
    <t>West Coast DHB Age 15 to 17 Māori Candidates Attainment in a Science Subject at School, 2008 to 2012</t>
  </si>
  <si>
    <t>West Coast DHB Age 15 to 17 non-Māori Candidates Participation in a Science Subject at School, 2008 to 2012</t>
  </si>
  <si>
    <t>West Coast DHB Age 15 to 17 non-Māori Candidates Attainment in a Science Subject at School, 2008 to 2012</t>
  </si>
  <si>
    <t>Whanganui DHB Age 15 to 17 Māori Candidates Participation in a Science Subject at School, 2008 to 2012</t>
  </si>
  <si>
    <t>Whanganui DHB Age 15 to 17 Māori Candidates Attainment in a Science Subject at School, 2008 to 2012</t>
  </si>
  <si>
    <t>Whanganui DHB Age 15 to 17 non-Māori Candidates Participation in a Science Subject at School, 2008 to 2012</t>
  </si>
  <si>
    <t>Whanganui DHB Age 15 to 17 non-Māori Candidates Attainment in a Science Subject at School, 2008 to 2012</t>
  </si>
  <si>
    <t>Age 15 Candidates</t>
  </si>
  <si>
    <t>Table 1: Age 15 Māori and non-Māori candidates participation in a Science Subject, 2008 to 2012.</t>
  </si>
  <si>
    <t>Participation - Age 15</t>
  </si>
  <si>
    <t>Table 1: Number and Percentage of Age 15 Māori and non-Māori candidates attaining 14 or more credits in a Science Subject, 2008 to 2012.</t>
  </si>
  <si>
    <t>Attainment - Age 15</t>
  </si>
  <si>
    <t>Age 16 Candidates</t>
  </si>
  <si>
    <t>Table 2: Age 16 Māori and non-Māori candidates participation in a Science Subject, 2008 to 2012</t>
  </si>
  <si>
    <t>Participation – Age 16</t>
  </si>
  <si>
    <t xml:space="preserve">Age 16 Candidates </t>
  </si>
  <si>
    <t>Table 2: Number and Percentage of Age 16 Māori and non-Māori candidates attaining 14 or more credits in a Science Subject, 2008 to 2012.</t>
  </si>
  <si>
    <t>Attainment – Age 16</t>
  </si>
  <si>
    <t>Age 17 Candidates</t>
  </si>
  <si>
    <t>Table 3: Age 17 Māori and non-Māori candidates participation in a Science Subject, 2008 to 2012</t>
  </si>
  <si>
    <t>Participation – Age 17</t>
  </si>
  <si>
    <t xml:space="preserve">Age 17 Candidates </t>
  </si>
  <si>
    <t>Table 3: Number and Percentage of Age 17 Māori and non-Māori Year candidates attaining 14 or more credits in a Science Subject, 2008 to 2012.</t>
  </si>
  <si>
    <t>Attainment – Age 17</t>
  </si>
  <si>
    <t>Increase 2008-2012</t>
  </si>
  <si>
    <t>Source: Ministry of Education, Unpublished Data, 2008-2012.</t>
  </si>
  <si>
    <t>Source: Ministry of Education, Unpublished Data, 2008-2012</t>
  </si>
  <si>
    <t>Nelson Marlborough DHB Age 15 to 17 Māori and non-Māori Candidates Participation and Participation in a Science Subject at School, 2008 to 2012</t>
  </si>
  <si>
    <t>Southern DHB Age 15 to 17 Māori and non-Māori Candidates Attainment and Attainment in a Science Subject at School, 2008 to 2012</t>
  </si>
  <si>
    <t>MidCentral DHB Age 15 to 17 Māori and non-Māori Candidates Participation and Participation in a Science Subject at School, 2008 to 2012</t>
  </si>
  <si>
    <t>Total Domestic students</t>
  </si>
  <si>
    <t>Age on 1 May 2012</t>
  </si>
  <si>
    <t>Age on 1 May 2011</t>
  </si>
  <si>
    <t>Age on 1 May 2010</t>
  </si>
  <si>
    <t>Age on 1 May 2009</t>
  </si>
  <si>
    <t>Domestic student population by age</t>
  </si>
  <si>
    <t>Māori and Non-Māori students aged 15 to 17 Participation and Attainment in a Science Subject at School by DHB, 2008</t>
  </si>
  <si>
    <t>Students by age on 1 May 2008</t>
  </si>
  <si>
    <t>Not applicable</t>
  </si>
  <si>
    <t xml:space="preserve"> (Students not allocated to a DHB area)</t>
  </si>
  <si>
    <t>Notes: Total includes not appliable values for students not allocated to a DHB area.</t>
  </si>
  <si>
    <t xml:space="preserve">           International students are excluded from these statistics</t>
  </si>
  <si>
    <t xml:space="preserve">          Candidates may be enrolled in more than one science subject but are only counted once in this table</t>
  </si>
  <si>
    <t>.</t>
  </si>
  <si>
    <t>-</t>
  </si>
  <si>
    <t>In 2012, there were 13,490 age 15 Māori candidates studying within the National Qualifications Framework (NQF).  Of these, 7582 participated in a science subject, an increase of 276 candidates from 2008 (table 1).                                                                                                                                              Note: The total number of candidates in any year can be seen in the 'Total" row of each year's sheet.</t>
  </si>
  <si>
    <t>Between 2008 and 2012, the participation rate of age 15 Māori candidates in a science subject increased from  55.7% to 56.2%, an increase of 0.5%.  During this time, the non-Māori rate decreased from 78.3% to 76.6%, a decrease of 1.7%.</t>
  </si>
  <si>
    <t xml:space="preserve">In 2012, there were 10,840 age 16 Māori candidates studying within the NQF.  Of these 2627 participated in a science subject, an increase of 401 candidates from 2008 (table 2).  </t>
  </si>
  <si>
    <t>Between 2008 and 2012, participation rates of age 16 Māori in a science subject increased by 0.4% (from 23.8% to 24.2%). Participation rates of non-Māori candidates also increased, from 44.8% to 46.4% (an increase of 1.5%) over the same time period.</t>
  </si>
  <si>
    <t xml:space="preserve">In 2012, there were 7493 age 17 Māori candidates studying within the NQF.  Of these, 1231 participated in a science subject, an increase of 328 candidates from 2008 (table 3).  </t>
  </si>
  <si>
    <t>Between 2008 and 2012, the participation rate of age 17 Māori candidates in a science subject decreased by 0.3% (16.7% to 16.4%). The participation rate for non-Māori candidates increased by 1.1% during the same time.</t>
  </si>
  <si>
    <t xml:space="preserve">In 2012, there were 3911 age 15 Māori candidates who attained 14 or more credits in a science subject, an increase of 759 candidates from 2008 (table 1).   </t>
  </si>
  <si>
    <t>Between 2008 and 2012, the attainment rate of age 15 Māori candidates in a science subject increased from 24.0% to 29.0%, an increase of 5.0%.  During the same time the attainment rate of non-Māori candidates increased from 51.2% to 54.9%, an increase 3.7%.</t>
  </si>
  <si>
    <t xml:space="preserve">In 2012, there were 1466 age 16 Māori candidates who attained 14 or more credits in a science subject, an increase of 364 candidates from 2008 (table 2).  </t>
  </si>
  <si>
    <t>Between 2008 and 2012, the attainment rate of age 16 Māori candidates in a science subject increased from 11.8% to 13.5% an increase of 1.7%. During the same time the non-Māori attainment rate of Age 16 candidates increased from 31.1% to 34.2%, an increase of 3.1%.</t>
  </si>
  <si>
    <t xml:space="preserve">In 2012, there were 616 age 17 Māori candidates who attained 14 or more credits in a science subject, an increase of 156 candidates from 2008 (table 3).  </t>
  </si>
  <si>
    <t>Between 2008 and 2012, the attainment rate of age 17 Māori in a science subject decreased by 0.3% while the non-Māori attainment rate increased by 0.9%</t>
  </si>
  <si>
    <r>
      <rPr>
        <b/>
        <sz val="10"/>
        <rFont val="Arial"/>
        <family val="2"/>
      </rPr>
      <t>Students</t>
    </r>
    <r>
      <rPr>
        <sz val="10"/>
        <rFont val="Arial"/>
        <family val="2"/>
      </rPr>
      <t>: those enrolled with schools.</t>
    </r>
  </si>
  <si>
    <r>
      <t>Participation</t>
    </r>
    <r>
      <rPr>
        <sz val="10"/>
        <rFont val="Arial"/>
        <family val="0"/>
      </rPr>
      <t>: a student is counted if they have 14 credits in a science subject.</t>
    </r>
  </si>
  <si>
    <r>
      <t>Attainment %</t>
    </r>
    <r>
      <rPr>
        <sz val="10"/>
        <rFont val="Arial"/>
        <family val="2"/>
      </rPr>
      <t>: number of candidates to gain 14 or more credits divided by the total number of</t>
    </r>
  </si>
  <si>
    <r>
      <t>Participation %</t>
    </r>
    <r>
      <rPr>
        <sz val="10"/>
        <rFont val="Arial"/>
        <family val="0"/>
      </rPr>
      <t>: number of candidates to gain at least 14 credits in a science subject divided by the total number of</t>
    </r>
  </si>
  <si>
    <t xml:space="preserve">   domestic students of that age.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</si>
</sst>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_-* #,##0.0_-;\-* #,##0.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1409]dddd\,\ d\ mmmm\ yyyy"/>
    <numFmt numFmtId="176" formatCode="[$-1409]h:mm:ss\ AM/PM"/>
    <numFmt numFmtId="177" formatCode="0.0"/>
    <numFmt numFmtId="178" formatCode="0.000"/>
    <numFmt numFmtId="179" formatCode="#,##0.0"/>
  </numFmts>
  <fonts count="84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.5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52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center" vertical="center" textRotation="180" wrapText="1"/>
    </xf>
    <xf numFmtId="0" fontId="8" fillId="0" borderId="11" xfId="0" applyFont="1" applyBorder="1" applyAlignment="1">
      <alignment horizontal="center" vertical="center" textRotation="180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99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0" xfId="0" applyBorder="1" applyAlignment="1">
      <alignment/>
    </xf>
    <xf numFmtId="165" fontId="0" fillId="0" borderId="20" xfId="99" applyNumberFormat="1" applyFont="1" applyBorder="1" applyAlignment="1">
      <alignment/>
    </xf>
    <xf numFmtId="3" fontId="0" fillId="0" borderId="20" xfId="0" applyNumberFormat="1" applyBorder="1" applyAlignment="1">
      <alignment/>
    </xf>
    <xf numFmtId="165" fontId="0" fillId="0" borderId="21" xfId="99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0" fillId="0" borderId="23" xfId="99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0" fillId="0" borderId="0" xfId="0" applyNumberFormat="1" applyBorder="1" applyAlignment="1" quotePrefix="1">
      <alignment horizontal="left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4" fillId="0" borderId="0" xfId="86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 inden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86" applyBorder="1" applyAlignment="1" applyProtection="1">
      <alignment/>
      <protection/>
    </xf>
    <xf numFmtId="0" fontId="1" fillId="0" borderId="2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4" fillId="0" borderId="0" xfId="86" applyAlignment="1" applyProtection="1">
      <alignment/>
      <protection/>
    </xf>
    <xf numFmtId="0" fontId="8" fillId="0" borderId="15" xfId="0" applyFont="1" applyBorder="1" applyAlignment="1">
      <alignment horizontal="center" vertical="center" textRotation="180" wrapText="1"/>
    </xf>
    <xf numFmtId="0" fontId="8" fillId="0" borderId="16" xfId="0" applyFont="1" applyBorder="1" applyAlignment="1">
      <alignment horizontal="center" vertical="center" textRotation="180" wrapText="1"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9" fontId="0" fillId="0" borderId="0" xfId="99" applyFont="1" applyAlignment="1">
      <alignment/>
    </xf>
    <xf numFmtId="0" fontId="0" fillId="0" borderId="17" xfId="0" applyFont="1" applyBorder="1" applyAlignment="1">
      <alignment horizontal="right"/>
    </xf>
    <xf numFmtId="1" fontId="0" fillId="0" borderId="26" xfId="0" applyNumberFormat="1" applyBorder="1" applyAlignment="1">
      <alignment/>
    </xf>
    <xf numFmtId="165" fontId="0" fillId="0" borderId="26" xfId="99" applyNumberFormat="1" applyFont="1" applyBorder="1" applyAlignment="1">
      <alignment/>
    </xf>
    <xf numFmtId="3" fontId="0" fillId="0" borderId="26" xfId="0" applyNumberForma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165" fontId="6" fillId="0" borderId="0" xfId="99" applyNumberFormat="1" applyFont="1" applyFill="1" applyBorder="1" applyAlignment="1" applyProtection="1">
      <alignment horizontal="right" wrapText="1"/>
      <protection/>
    </xf>
    <xf numFmtId="165" fontId="0" fillId="0" borderId="28" xfId="99" applyNumberFormat="1" applyFont="1" applyBorder="1" applyAlignment="1">
      <alignment/>
    </xf>
    <xf numFmtId="165" fontId="0" fillId="0" borderId="29" xfId="99" applyNumberFormat="1" applyFont="1" applyBorder="1" applyAlignment="1">
      <alignment/>
    </xf>
    <xf numFmtId="0" fontId="0" fillId="0" borderId="28" xfId="0" applyBorder="1" applyAlignment="1">
      <alignment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165" fontId="0" fillId="0" borderId="32" xfId="99" applyNumberFormat="1" applyFont="1" applyBorder="1" applyAlignment="1">
      <alignment/>
    </xf>
    <xf numFmtId="0" fontId="0" fillId="0" borderId="33" xfId="0" applyBorder="1" applyAlignment="1">
      <alignment/>
    </xf>
    <xf numFmtId="0" fontId="0" fillId="34" borderId="0" xfId="0" applyFill="1" applyAlignment="1">
      <alignment/>
    </xf>
    <xf numFmtId="0" fontId="8" fillId="0" borderId="22" xfId="0" applyFont="1" applyBorder="1" applyAlignment="1">
      <alignment horizontal="center" vertical="center" textRotation="180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6" fillId="0" borderId="34" xfId="0" applyNumberFormat="1" applyFont="1" applyFill="1" applyBorder="1" applyAlignment="1" applyProtection="1">
      <alignment horizontal="right" wrapText="1"/>
      <protection/>
    </xf>
    <xf numFmtId="165" fontId="6" fillId="0" borderId="34" xfId="99" applyNumberFormat="1" applyFont="1" applyFill="1" applyBorder="1" applyAlignment="1" applyProtection="1">
      <alignment horizontal="right" wrapText="1"/>
      <protection/>
    </xf>
    <xf numFmtId="0" fontId="6" fillId="0" borderId="35" xfId="0" applyNumberFormat="1" applyFont="1" applyFill="1" applyBorder="1" applyAlignment="1" applyProtection="1">
      <alignment horizontal="right" wrapText="1"/>
      <protection/>
    </xf>
    <xf numFmtId="0" fontId="6" fillId="0" borderId="36" xfId="0" applyNumberFormat="1" applyFont="1" applyFill="1" applyBorder="1" applyAlignment="1" applyProtection="1">
      <alignment horizontal="right" wrapText="1"/>
      <protection/>
    </xf>
    <xf numFmtId="3" fontId="6" fillId="0" borderId="36" xfId="0" applyNumberFormat="1" applyFont="1" applyFill="1" applyBorder="1" applyAlignment="1" applyProtection="1">
      <alignment horizontal="right" wrapText="1"/>
      <protection/>
    </xf>
    <xf numFmtId="3" fontId="6" fillId="0" borderId="37" xfId="0" applyNumberFormat="1" applyFont="1" applyFill="1" applyBorder="1" applyAlignment="1" applyProtection="1">
      <alignment horizontal="right" wrapText="1"/>
      <protection/>
    </xf>
    <xf numFmtId="165" fontId="6" fillId="0" borderId="37" xfId="99" applyNumberFormat="1" applyFont="1" applyFill="1" applyBorder="1" applyAlignment="1" applyProtection="1">
      <alignment horizontal="right" wrapText="1"/>
      <protection/>
    </xf>
    <xf numFmtId="0" fontId="6" fillId="0" borderId="37" xfId="0" applyNumberFormat="1" applyFont="1" applyFill="1" applyBorder="1" applyAlignment="1" applyProtection="1">
      <alignment horizontal="right" wrapText="1"/>
      <protection/>
    </xf>
    <xf numFmtId="3" fontId="6" fillId="0" borderId="38" xfId="0" applyNumberFormat="1" applyFont="1" applyFill="1" applyBorder="1" applyAlignment="1" applyProtection="1">
      <alignment horizontal="right" wrapText="1"/>
      <protection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6" fillId="0" borderId="42" xfId="0" applyNumberFormat="1" applyFont="1" applyFill="1" applyBorder="1" applyAlignment="1" applyProtection="1">
      <alignment horizontal="right" wrapText="1"/>
      <protection/>
    </xf>
    <xf numFmtId="0" fontId="6" fillId="0" borderId="43" xfId="0" applyNumberFormat="1" applyFont="1" applyFill="1" applyBorder="1" applyAlignment="1" applyProtection="1">
      <alignment horizontal="right" wrapText="1"/>
      <protection/>
    </xf>
    <xf numFmtId="0" fontId="6" fillId="0" borderId="44" xfId="0" applyNumberFormat="1" applyFont="1" applyFill="1" applyBorder="1" applyAlignment="1" applyProtection="1">
      <alignment horizontal="right" wrapText="1"/>
      <protection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6" fillId="0" borderId="42" xfId="0" applyNumberFormat="1" applyFont="1" applyFill="1" applyBorder="1" applyAlignment="1" applyProtection="1">
      <alignment horizontal="right" wrapText="1"/>
      <protection/>
    </xf>
    <xf numFmtId="0" fontId="6" fillId="0" borderId="34" xfId="0" applyNumberFormat="1" applyFont="1" applyFill="1" applyBorder="1" applyAlignment="1" applyProtection="1">
      <alignment horizontal="right" wrapText="1"/>
      <protection/>
    </xf>
    <xf numFmtId="0" fontId="6" fillId="0" borderId="35" xfId="0" applyNumberFormat="1" applyFont="1" applyFill="1" applyBorder="1" applyAlignment="1" applyProtection="1">
      <alignment horizontal="right" wrapText="1"/>
      <protection/>
    </xf>
    <xf numFmtId="0" fontId="6" fillId="0" borderId="43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6" fillId="0" borderId="36" xfId="0" applyNumberFormat="1" applyFont="1" applyFill="1" applyBorder="1" applyAlignment="1" applyProtection="1">
      <alignment horizontal="right" wrapText="1"/>
      <protection/>
    </xf>
    <xf numFmtId="0" fontId="6" fillId="0" borderId="44" xfId="0" applyNumberFormat="1" applyFont="1" applyFill="1" applyBorder="1" applyAlignment="1" applyProtection="1">
      <alignment horizontal="right" wrapText="1"/>
      <protection/>
    </xf>
    <xf numFmtId="0" fontId="6" fillId="0" borderId="37" xfId="0" applyNumberFormat="1" applyFont="1" applyFill="1" applyBorder="1" applyAlignment="1" applyProtection="1">
      <alignment horizontal="right" wrapText="1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165" fontId="6" fillId="0" borderId="34" xfId="99" applyNumberFormat="1" applyFont="1" applyFill="1" applyBorder="1" applyAlignment="1" applyProtection="1">
      <alignment horizontal="right" wrapText="1"/>
      <protection/>
    </xf>
    <xf numFmtId="165" fontId="6" fillId="0" borderId="0" xfId="99" applyNumberFormat="1" applyFont="1" applyFill="1" applyBorder="1" applyAlignment="1" applyProtection="1">
      <alignment horizontal="right" wrapText="1"/>
      <protection/>
    </xf>
    <xf numFmtId="165" fontId="6" fillId="0" borderId="37" xfId="99" applyNumberFormat="1" applyFont="1" applyFill="1" applyBorder="1" applyAlignment="1" applyProtection="1">
      <alignment horizontal="right" wrapText="1"/>
      <protection/>
    </xf>
    <xf numFmtId="0" fontId="8" fillId="0" borderId="12" xfId="0" applyFont="1" applyBorder="1" applyAlignment="1">
      <alignment horizontal="center" vertical="center" textRotation="180" wrapText="1"/>
    </xf>
    <xf numFmtId="0" fontId="6" fillId="0" borderId="0" xfId="93" applyNumberFormat="1" applyFont="1" applyFill="1" applyBorder="1" applyAlignment="1" applyProtection="1">
      <alignment horizontal="right" wrapText="1"/>
      <protection/>
    </xf>
    <xf numFmtId="0" fontId="6" fillId="0" borderId="42" xfId="93" applyNumberFormat="1" applyFont="1" applyFill="1" applyBorder="1" applyAlignment="1" applyProtection="1">
      <alignment horizontal="right" wrapText="1"/>
      <protection/>
    </xf>
    <xf numFmtId="0" fontId="6" fillId="0" borderId="34" xfId="93" applyNumberFormat="1" applyFont="1" applyFill="1" applyBorder="1" applyAlignment="1" applyProtection="1">
      <alignment horizontal="right" wrapText="1"/>
      <protection/>
    </xf>
    <xf numFmtId="0" fontId="6" fillId="0" borderId="35" xfId="93" applyNumberFormat="1" applyFont="1" applyFill="1" applyBorder="1" applyAlignment="1" applyProtection="1">
      <alignment horizontal="right" wrapText="1"/>
      <protection/>
    </xf>
    <xf numFmtId="0" fontId="6" fillId="0" borderId="43" xfId="93" applyNumberFormat="1" applyFont="1" applyFill="1" applyBorder="1" applyAlignment="1" applyProtection="1">
      <alignment horizontal="right" wrapText="1"/>
      <protection/>
    </xf>
    <xf numFmtId="0" fontId="6" fillId="0" borderId="36" xfId="93" applyNumberFormat="1" applyFont="1" applyFill="1" applyBorder="1" applyAlignment="1" applyProtection="1">
      <alignment horizontal="right" wrapText="1"/>
      <protection/>
    </xf>
    <xf numFmtId="0" fontId="6" fillId="0" borderId="44" xfId="93" applyNumberFormat="1" applyFont="1" applyFill="1" applyBorder="1" applyAlignment="1" applyProtection="1">
      <alignment horizontal="right" wrapText="1"/>
      <protection/>
    </xf>
    <xf numFmtId="0" fontId="6" fillId="0" borderId="37" xfId="93" applyNumberFormat="1" applyFont="1" applyFill="1" applyBorder="1" applyAlignment="1" applyProtection="1">
      <alignment horizontal="right" wrapText="1"/>
      <protection/>
    </xf>
    <xf numFmtId="0" fontId="6" fillId="0" borderId="38" xfId="93" applyNumberFormat="1" applyFont="1" applyFill="1" applyBorder="1" applyAlignment="1" applyProtection="1">
      <alignment horizontal="right" wrapText="1"/>
      <protection/>
    </xf>
    <xf numFmtId="0" fontId="0" fillId="0" borderId="45" xfId="0" applyBorder="1" applyAlignment="1">
      <alignment/>
    </xf>
    <xf numFmtId="1" fontId="0" fillId="0" borderId="46" xfId="0" applyNumberFormat="1" applyBorder="1" applyAlignment="1">
      <alignment/>
    </xf>
    <xf numFmtId="165" fontId="0" fillId="0" borderId="46" xfId="99" applyNumberFormat="1" applyFont="1" applyBorder="1" applyAlignment="1">
      <alignment/>
    </xf>
    <xf numFmtId="3" fontId="0" fillId="0" borderId="46" xfId="0" applyNumberFormat="1" applyBorder="1" applyAlignment="1">
      <alignment/>
    </xf>
    <xf numFmtId="165" fontId="0" fillId="0" borderId="47" xfId="99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39" xfId="91" applyFont="1" applyFill="1" applyBorder="1" applyAlignment="1">
      <alignment horizontal="center" vertical="top" wrapText="1"/>
    </xf>
    <xf numFmtId="0" fontId="1" fillId="0" borderId="40" xfId="91" applyFont="1" applyFill="1" applyBorder="1" applyAlignment="1">
      <alignment horizontal="center" vertical="top" wrapText="1"/>
    </xf>
    <xf numFmtId="0" fontId="1" fillId="0" borderId="41" xfId="91" applyFont="1" applyFill="1" applyBorder="1" applyAlignment="1">
      <alignment horizontal="center" vertical="top" wrapText="1"/>
    </xf>
    <xf numFmtId="0" fontId="0" fillId="0" borderId="42" xfId="91" applyFont="1" applyFill="1" applyBorder="1" applyAlignment="1">
      <alignment/>
    </xf>
    <xf numFmtId="165" fontId="0" fillId="0" borderId="34" xfId="99" applyNumberFormat="1" applyFont="1" applyFill="1" applyBorder="1" applyAlignment="1">
      <alignment/>
    </xf>
    <xf numFmtId="0" fontId="0" fillId="0" borderId="34" xfId="91" applyFont="1" applyFill="1" applyBorder="1" applyAlignment="1">
      <alignment/>
    </xf>
    <xf numFmtId="0" fontId="0" fillId="0" borderId="43" xfId="91" applyFont="1" applyFill="1" applyBorder="1" applyAlignment="1">
      <alignment/>
    </xf>
    <xf numFmtId="165" fontId="0" fillId="0" borderId="0" xfId="99" applyNumberFormat="1" applyFont="1" applyFill="1" applyBorder="1" applyAlignment="1">
      <alignment/>
    </xf>
    <xf numFmtId="0" fontId="0" fillId="0" borderId="0" xfId="91" applyFont="1" applyFill="1" applyBorder="1" applyAlignment="1">
      <alignment/>
    </xf>
    <xf numFmtId="0" fontId="0" fillId="0" borderId="44" xfId="91" applyFont="1" applyFill="1" applyBorder="1" applyAlignment="1">
      <alignment/>
    </xf>
    <xf numFmtId="165" fontId="0" fillId="0" borderId="37" xfId="99" applyNumberFormat="1" applyFont="1" applyFill="1" applyBorder="1" applyAlignment="1">
      <alignment/>
    </xf>
    <xf numFmtId="0" fontId="0" fillId="0" borderId="37" xfId="91" applyFont="1" applyFill="1" applyBorder="1" applyAlignment="1">
      <alignment/>
    </xf>
    <xf numFmtId="0" fontId="0" fillId="0" borderId="35" xfId="91" applyFont="1" applyFill="1" applyBorder="1" applyAlignment="1">
      <alignment/>
    </xf>
    <xf numFmtId="0" fontId="0" fillId="0" borderId="36" xfId="91" applyFont="1" applyFill="1" applyBorder="1" applyAlignment="1">
      <alignment/>
    </xf>
    <xf numFmtId="0" fontId="0" fillId="0" borderId="38" xfId="91" applyFont="1" applyFill="1" applyBorder="1" applyAlignment="1">
      <alignment/>
    </xf>
    <xf numFmtId="0" fontId="0" fillId="0" borderId="0" xfId="91" applyFont="1" applyFill="1" applyAlignment="1">
      <alignment/>
    </xf>
    <xf numFmtId="165" fontId="0" fillId="0" borderId="0" xfId="91" applyNumberFormat="1" applyFont="1" applyFill="1" applyBorder="1" applyAlignment="1" applyProtection="1">
      <alignment horizontal="right" wrapText="1"/>
      <protection/>
    </xf>
    <xf numFmtId="165" fontId="0" fillId="0" borderId="34" xfId="91" applyNumberFormat="1" applyFont="1" applyFill="1" applyBorder="1" applyAlignment="1" applyProtection="1">
      <alignment horizontal="right" wrapText="1"/>
      <protection/>
    </xf>
    <xf numFmtId="165" fontId="0" fillId="0" borderId="37" xfId="91" applyNumberFormat="1" applyFont="1" applyFill="1" applyBorder="1" applyAlignment="1" applyProtection="1">
      <alignment horizontal="right" wrapText="1"/>
      <protection/>
    </xf>
    <xf numFmtId="165" fontId="0" fillId="0" borderId="34" xfId="100" applyNumberFormat="1" applyFont="1" applyFill="1" applyBorder="1" applyAlignment="1">
      <alignment/>
    </xf>
    <xf numFmtId="165" fontId="0" fillId="0" borderId="0" xfId="100" applyNumberFormat="1" applyFont="1" applyFill="1" applyBorder="1" applyAlignment="1">
      <alignment/>
    </xf>
    <xf numFmtId="165" fontId="0" fillId="0" borderId="37" xfId="100" applyNumberFormat="1" applyFont="1" applyFill="1" applyBorder="1" applyAlignment="1">
      <alignment/>
    </xf>
    <xf numFmtId="0" fontId="52" fillId="0" borderId="0" xfId="93">
      <alignment/>
      <protection/>
    </xf>
    <xf numFmtId="0" fontId="1" fillId="0" borderId="2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51" fillId="0" borderId="20" xfId="94" applyBorder="1">
      <alignment/>
      <protection/>
    </xf>
    <xf numFmtId="0" fontId="51" fillId="0" borderId="23" xfId="94" applyBorder="1">
      <alignment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0" fillId="0" borderId="48" xfId="69" applyNumberFormat="1" applyFont="1" applyBorder="1" applyAlignment="1">
      <alignment/>
    </xf>
    <xf numFmtId="164" fontId="0" fillId="0" borderId="26" xfId="69" applyNumberFormat="1" applyFont="1" applyBorder="1" applyAlignment="1">
      <alignment/>
    </xf>
    <xf numFmtId="164" fontId="0" fillId="0" borderId="27" xfId="69" applyNumberFormat="1" applyFont="1" applyBorder="1" applyAlignment="1">
      <alignment/>
    </xf>
    <xf numFmtId="164" fontId="0" fillId="0" borderId="24" xfId="69" applyNumberFormat="1" applyFont="1" applyBorder="1" applyAlignment="1">
      <alignment/>
    </xf>
    <xf numFmtId="0" fontId="0" fillId="0" borderId="0" xfId="0" applyFill="1" applyAlignment="1">
      <alignment/>
    </xf>
    <xf numFmtId="3" fontId="6" fillId="0" borderId="43" xfId="0" applyNumberFormat="1" applyFont="1" applyFill="1" applyBorder="1" applyAlignment="1" applyProtection="1">
      <alignment horizontal="right" wrapText="1"/>
      <protection/>
    </xf>
    <xf numFmtId="3" fontId="6" fillId="0" borderId="44" xfId="0" applyNumberFormat="1" applyFont="1" applyFill="1" applyBorder="1" applyAlignment="1" applyProtection="1">
      <alignment horizontal="right" wrapText="1"/>
      <protection/>
    </xf>
    <xf numFmtId="164" fontId="6" fillId="0" borderId="43" xfId="69" applyNumberFormat="1" applyFont="1" applyFill="1" applyBorder="1" applyAlignment="1" applyProtection="1">
      <alignment horizontal="right" wrapText="1"/>
      <protection/>
    </xf>
    <xf numFmtId="164" fontId="6" fillId="0" borderId="44" xfId="69" applyNumberFormat="1" applyFont="1" applyFill="1" applyBorder="1" applyAlignment="1" applyProtection="1">
      <alignment horizontal="right" wrapText="1"/>
      <protection/>
    </xf>
    <xf numFmtId="164" fontId="0" fillId="0" borderId="20" xfId="69" applyNumberFormat="1" applyFont="1" applyBorder="1" applyAlignment="1">
      <alignment/>
    </xf>
    <xf numFmtId="164" fontId="0" fillId="0" borderId="21" xfId="69" applyNumberFormat="1" applyFont="1" applyBorder="1" applyAlignment="1">
      <alignment/>
    </xf>
    <xf numFmtId="164" fontId="0" fillId="0" borderId="23" xfId="69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/>
      <protection locked="0"/>
    </xf>
    <xf numFmtId="0" fontId="1" fillId="0" borderId="39" xfId="0" applyFont="1" applyBorder="1" applyAlignment="1">
      <alignment horizontal="center" vertical="center" textRotation="180" wrapText="1"/>
    </xf>
    <xf numFmtId="0" fontId="1" fillId="0" borderId="40" xfId="0" applyFont="1" applyBorder="1" applyAlignment="1">
      <alignment horizontal="center" vertical="center" textRotation="180" wrapText="1"/>
    </xf>
    <xf numFmtId="0" fontId="1" fillId="0" borderId="41" xfId="0" applyFont="1" applyBorder="1" applyAlignment="1">
      <alignment horizontal="center" vertical="center" textRotation="180" wrapText="1"/>
    </xf>
    <xf numFmtId="0" fontId="1" fillId="0" borderId="20" xfId="0" applyFont="1" applyBorder="1" applyAlignment="1">
      <alignment horizontal="center" vertical="center" textRotation="180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textRotation="90" wrapText="1"/>
    </xf>
    <xf numFmtId="0" fontId="17" fillId="0" borderId="40" xfId="0" applyFont="1" applyBorder="1" applyAlignment="1">
      <alignment vertical="center" textRotation="90"/>
    </xf>
    <xf numFmtId="0" fontId="17" fillId="0" borderId="41" xfId="0" applyFont="1" applyBorder="1" applyAlignment="1">
      <alignment vertical="center" textRotation="90"/>
    </xf>
    <xf numFmtId="0" fontId="9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180" wrapText="1"/>
    </xf>
    <xf numFmtId="0" fontId="8" fillId="0" borderId="15" xfId="0" applyFont="1" applyBorder="1" applyAlignment="1">
      <alignment horizontal="center" vertical="center" textRotation="180" wrapText="1"/>
    </xf>
    <xf numFmtId="0" fontId="8" fillId="0" borderId="16" xfId="0" applyFont="1" applyBorder="1" applyAlignment="1">
      <alignment horizontal="center" vertical="center" textRotation="180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textRotation="180" wrapText="1"/>
    </xf>
    <xf numFmtId="0" fontId="8" fillId="0" borderId="52" xfId="0" applyFont="1" applyBorder="1" applyAlignment="1">
      <alignment horizontal="center" vertical="center" textRotation="180" wrapText="1"/>
    </xf>
    <xf numFmtId="0" fontId="8" fillId="0" borderId="53" xfId="0" applyFont="1" applyBorder="1" applyAlignment="1">
      <alignment horizontal="center" vertical="center" textRotation="180" wrapText="1"/>
    </xf>
    <xf numFmtId="0" fontId="8" fillId="0" borderId="54" xfId="0" applyFont="1" applyBorder="1" applyAlignment="1">
      <alignment horizontal="center" vertical="center" textRotation="180" wrapText="1"/>
    </xf>
    <xf numFmtId="0" fontId="8" fillId="0" borderId="55" xfId="0" applyFont="1" applyBorder="1" applyAlignment="1">
      <alignment horizontal="center" vertical="center" textRotation="180" wrapText="1"/>
    </xf>
    <xf numFmtId="0" fontId="8" fillId="0" borderId="46" xfId="0" applyFont="1" applyBorder="1" applyAlignment="1">
      <alignment horizontal="center" vertical="center" textRotation="180" wrapText="1"/>
    </xf>
    <xf numFmtId="0" fontId="8" fillId="0" borderId="47" xfId="0" applyFont="1" applyBorder="1" applyAlignment="1">
      <alignment horizontal="center" vertical="center" textRotation="180" wrapText="1"/>
    </xf>
    <xf numFmtId="0" fontId="8" fillId="0" borderId="56" xfId="0" applyFont="1" applyBorder="1" applyAlignment="1">
      <alignment horizontal="center" vertical="center" textRotation="180" wrapText="1"/>
    </xf>
    <xf numFmtId="0" fontId="8" fillId="0" borderId="57" xfId="0" applyFont="1" applyBorder="1" applyAlignment="1">
      <alignment horizontal="center" vertical="center" textRotation="180" wrapText="1"/>
    </xf>
    <xf numFmtId="0" fontId="1" fillId="0" borderId="48" xfId="0" applyFont="1" applyBorder="1" applyAlignment="1">
      <alignment/>
    </xf>
    <xf numFmtId="0" fontId="1" fillId="0" borderId="24" xfId="0" applyFont="1" applyBorder="1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center" vertical="center" textRotation="180" wrapText="1"/>
    </xf>
    <xf numFmtId="0" fontId="8" fillId="0" borderId="17" xfId="0" applyFont="1" applyBorder="1" applyAlignment="1">
      <alignment horizontal="center" vertical="center" textRotation="180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180" wrapText="1"/>
    </xf>
    <xf numFmtId="0" fontId="8" fillId="0" borderId="10" xfId="0" applyFont="1" applyBorder="1" applyAlignment="1">
      <alignment horizontal="center" vertical="center" textRotation="180" wrapText="1"/>
    </xf>
    <xf numFmtId="0" fontId="8" fillId="0" borderId="11" xfId="0" applyFont="1" applyBorder="1" applyAlignment="1">
      <alignment horizontal="center" vertical="center" textRotation="180" wrapText="1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180" wrapText="1"/>
    </xf>
    <xf numFmtId="0" fontId="8" fillId="0" borderId="19" xfId="0" applyFont="1" applyBorder="1" applyAlignment="1">
      <alignment horizontal="center" vertical="center" textRotation="180" wrapText="1"/>
    </xf>
    <xf numFmtId="0" fontId="8" fillId="0" borderId="18" xfId="0" applyFont="1" applyBorder="1" applyAlignment="1">
      <alignment horizontal="center" vertical="center" textRotation="180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Percent 2" xfId="100"/>
    <cellStyle name="Title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counts.govt.nz/" TargetMode="External" /><Relationship Id="rId2" Type="http://schemas.openxmlformats.org/officeDocument/2006/relationships/hyperlink" Target="http://www.minedu.govt.nz/" TargetMode="External" /><Relationship Id="rId3" Type="http://schemas.openxmlformats.org/officeDocument/2006/relationships/hyperlink" Target="http://www.educationcounts.govt.nz/publications/series/5851" TargetMode="External" /><Relationship Id="rId4" Type="http://schemas.openxmlformats.org/officeDocument/2006/relationships/hyperlink" Target="http://www.tec.govt.nz/" TargetMode="External" /><Relationship Id="rId5" Type="http://schemas.openxmlformats.org/officeDocument/2006/relationships/hyperlink" Target="http://www.nzqa.govt.nz/ncea" TargetMode="External" /><Relationship Id="rId6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11" customWidth="1"/>
    <col min="2" max="16384" width="9.140625" style="11" customWidth="1"/>
  </cols>
  <sheetData>
    <row r="1" spans="1:11" ht="12.75">
      <c r="A1" s="60" t="s">
        <v>14</v>
      </c>
      <c r="B1" s="3"/>
      <c r="C1" s="3"/>
      <c r="D1" s="3"/>
      <c r="E1" s="3"/>
      <c r="F1" s="3"/>
      <c r="G1" s="3"/>
      <c r="H1" s="3"/>
      <c r="K1" s="47"/>
    </row>
    <row r="2" spans="1:23" ht="12.75">
      <c r="A2" s="48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/>
      <c r="N2"/>
      <c r="O2"/>
      <c r="P2"/>
      <c r="Q2"/>
      <c r="R2"/>
      <c r="S2"/>
      <c r="T2"/>
      <c r="U2"/>
      <c r="V2"/>
      <c r="W2"/>
    </row>
    <row r="3" spans="1:8" ht="12.75">
      <c r="A3" s="3"/>
      <c r="B3" s="196" t="s">
        <v>270</v>
      </c>
      <c r="D3" s="3"/>
      <c r="E3" s="3"/>
      <c r="F3" s="3"/>
      <c r="G3" s="3"/>
      <c r="H3" s="3"/>
    </row>
    <row r="4" spans="1:8" ht="12.75">
      <c r="A4" s="39" t="s">
        <v>64</v>
      </c>
      <c r="B4" s="7" t="s">
        <v>70</v>
      </c>
      <c r="C4" s="3"/>
      <c r="D4" s="3"/>
      <c r="E4" s="3"/>
      <c r="F4" s="3"/>
      <c r="G4" s="3"/>
      <c r="H4" s="3"/>
    </row>
    <row r="5" spans="1:8" ht="12.75">
      <c r="A5" s="39"/>
      <c r="B5" s="3" t="s">
        <v>94</v>
      </c>
      <c r="C5" s="3"/>
      <c r="D5" s="3"/>
      <c r="E5" s="3"/>
      <c r="F5" s="3"/>
      <c r="G5" s="3"/>
      <c r="H5" s="3"/>
    </row>
    <row r="6" spans="1:8" ht="12.75">
      <c r="A6" s="4"/>
      <c r="B6" s="11" t="s">
        <v>95</v>
      </c>
      <c r="C6" s="3"/>
      <c r="D6" s="3"/>
      <c r="E6" s="3"/>
      <c r="F6" s="3"/>
      <c r="G6" s="3"/>
      <c r="H6" s="3"/>
    </row>
    <row r="7" spans="1:8" ht="12.75">
      <c r="A7" s="3"/>
      <c r="B7" s="199" t="s">
        <v>271</v>
      </c>
      <c r="C7" s="3"/>
      <c r="D7" s="4"/>
      <c r="E7" s="4"/>
      <c r="F7" s="4"/>
      <c r="G7" s="4"/>
      <c r="H7" s="4"/>
    </row>
    <row r="8" spans="1:8" ht="12.75">
      <c r="A8" s="3"/>
      <c r="B8" s="179" t="s">
        <v>273</v>
      </c>
      <c r="C8" s="4"/>
      <c r="D8" s="4"/>
      <c r="E8" s="4"/>
      <c r="F8" s="4"/>
      <c r="G8" s="4"/>
      <c r="H8" s="4"/>
    </row>
    <row r="9" spans="1:8" ht="12.75">
      <c r="A9" s="3"/>
      <c r="B9" s="178" t="s">
        <v>274</v>
      </c>
      <c r="C9" s="4"/>
      <c r="D9" s="4"/>
      <c r="E9" s="4"/>
      <c r="F9" s="4"/>
      <c r="G9" s="4"/>
      <c r="H9" s="4"/>
    </row>
    <row r="10" spans="1:8" ht="12.75">
      <c r="A10" s="3"/>
      <c r="B10" s="7" t="s">
        <v>71</v>
      </c>
      <c r="C10" s="4"/>
      <c r="D10" s="4"/>
      <c r="E10" s="4"/>
      <c r="F10" s="4"/>
      <c r="G10" s="4"/>
      <c r="H10" s="4"/>
    </row>
    <row r="11" spans="1:8" ht="12.75">
      <c r="A11" s="3"/>
      <c r="B11" s="49" t="s">
        <v>72</v>
      </c>
      <c r="C11" s="4"/>
      <c r="D11" s="4"/>
      <c r="E11" s="4"/>
      <c r="F11" s="4"/>
      <c r="G11" s="4"/>
      <c r="H11" s="4"/>
    </row>
    <row r="12" spans="1:8" ht="12.75">
      <c r="A12" s="3"/>
      <c r="B12" s="49" t="s">
        <v>73</v>
      </c>
      <c r="C12" s="4"/>
      <c r="D12" s="3"/>
      <c r="E12" s="3"/>
      <c r="F12" s="3"/>
      <c r="G12" s="3"/>
      <c r="H12" s="3"/>
    </row>
    <row r="13" spans="1:8" ht="12.75">
      <c r="A13" s="3"/>
      <c r="B13" s="49" t="s">
        <v>74</v>
      </c>
      <c r="C13" s="3"/>
      <c r="D13" s="3"/>
      <c r="E13" s="3"/>
      <c r="F13" s="3"/>
      <c r="G13" s="3"/>
      <c r="H13" s="3"/>
    </row>
    <row r="14" spans="1:8" ht="12.75">
      <c r="A14" s="3"/>
      <c r="B14" s="49" t="s">
        <v>75</v>
      </c>
      <c r="C14" s="3"/>
      <c r="D14" s="3"/>
      <c r="E14" s="3"/>
      <c r="F14" s="3"/>
      <c r="G14" s="3"/>
      <c r="H14" s="3"/>
    </row>
    <row r="15" spans="1:8" ht="12.75">
      <c r="A15" s="3"/>
      <c r="B15" s="199" t="s">
        <v>272</v>
      </c>
      <c r="C15" s="3"/>
      <c r="D15" s="3"/>
      <c r="E15" s="3"/>
      <c r="F15" s="3"/>
      <c r="G15" s="3"/>
      <c r="H15" s="3"/>
    </row>
    <row r="16" spans="1:8" ht="12.75">
      <c r="A16" s="3"/>
      <c r="B16" s="178" t="s">
        <v>274</v>
      </c>
      <c r="C16" s="3"/>
      <c r="D16" s="3"/>
      <c r="E16" s="3"/>
      <c r="F16" s="3"/>
      <c r="G16" s="3"/>
      <c r="H16" s="3"/>
    </row>
    <row r="17" spans="1:8" ht="12.75">
      <c r="A17" s="3"/>
      <c r="B17" s="179" t="s">
        <v>100</v>
      </c>
      <c r="C17" s="3"/>
      <c r="D17" s="3"/>
      <c r="E17" s="3"/>
      <c r="F17" s="3"/>
      <c r="G17" s="3"/>
      <c r="H17" s="3"/>
    </row>
    <row r="18" spans="1:6" ht="12.75">
      <c r="A18" s="3"/>
      <c r="B18" s="178" t="s">
        <v>99</v>
      </c>
      <c r="C18" s="3"/>
      <c r="D18" s="3"/>
      <c r="E18" s="3"/>
      <c r="F18" s="3"/>
    </row>
    <row r="19" spans="1:8" ht="12.75">
      <c r="A19" s="3"/>
      <c r="B19" s="179" t="s">
        <v>101</v>
      </c>
      <c r="C19" s="3"/>
      <c r="G19" s="3"/>
      <c r="H19" s="3"/>
    </row>
    <row r="20" spans="1:8" ht="12.75">
      <c r="A20" s="3"/>
      <c r="B20" s="3" t="s">
        <v>96</v>
      </c>
      <c r="D20" s="3"/>
      <c r="E20" s="3"/>
      <c r="F20" s="3"/>
      <c r="G20" s="3"/>
      <c r="H20" s="3"/>
    </row>
    <row r="21" spans="1:8" ht="12.75">
      <c r="A21" s="3"/>
      <c r="B21" s="40" t="s">
        <v>76</v>
      </c>
      <c r="C21" s="3"/>
      <c r="D21" s="3"/>
      <c r="E21" s="3"/>
      <c r="F21" s="3"/>
      <c r="G21" s="3"/>
      <c r="H21" s="3"/>
    </row>
    <row r="22" spans="1:8" ht="12.75">
      <c r="A22" s="3"/>
      <c r="B22" s="11" t="s">
        <v>97</v>
      </c>
      <c r="C22" s="3"/>
      <c r="D22" s="3"/>
      <c r="E22" s="3"/>
      <c r="F22" s="3"/>
      <c r="G22" s="3"/>
      <c r="H22" s="3"/>
    </row>
    <row r="23" spans="1:8" ht="12.75">
      <c r="A23" s="3"/>
      <c r="C23" s="3"/>
      <c r="D23" s="3"/>
      <c r="E23" s="3"/>
      <c r="F23" s="3"/>
      <c r="G23" s="3"/>
      <c r="H23" s="3"/>
    </row>
    <row r="24" spans="13:18" ht="12.75">
      <c r="M24" s="3"/>
      <c r="N24" s="3"/>
      <c r="O24" s="3"/>
      <c r="P24" s="3"/>
      <c r="Q24" s="3"/>
      <c r="R24" s="3"/>
    </row>
    <row r="27" ht="12.75">
      <c r="E27" s="11" t="s">
        <v>64</v>
      </c>
    </row>
  </sheetData>
  <sheetProtection/>
  <hyperlinks>
    <hyperlink ref="A1" location="'List of Data'!A1" display="Return to List of Dat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1.00390625" style="0" customWidth="1"/>
    <col min="3" max="7" width="11.28125" style="0" bestFit="1" customWidth="1"/>
    <col min="8" max="8" width="18.140625" style="0" bestFit="1" customWidth="1"/>
    <col min="9" max="9" width="10.28125" style="0" bestFit="1" customWidth="1"/>
    <col min="12" max="12" width="9.00390625" style="0" customWidth="1"/>
  </cols>
  <sheetData>
    <row r="1" ht="12.75">
      <c r="A1" s="60" t="s">
        <v>14</v>
      </c>
    </row>
    <row r="2" ht="15.75">
      <c r="A2" s="50" t="s">
        <v>92</v>
      </c>
    </row>
    <row r="3" ht="15.75">
      <c r="A3" s="50" t="s">
        <v>134</v>
      </c>
    </row>
    <row r="4" ht="15.75">
      <c r="A4" s="51" t="s">
        <v>77</v>
      </c>
    </row>
    <row r="5" ht="15.75">
      <c r="A5" s="52"/>
    </row>
    <row r="6" ht="15.75">
      <c r="A6" s="50" t="s">
        <v>220</v>
      </c>
    </row>
    <row r="7" spans="1:12" ht="36" customHeight="1">
      <c r="A7" s="253" t="s">
        <v>264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</row>
    <row r="8" ht="15.75" customHeight="1"/>
    <row r="9" spans="1:12" ht="33.75" customHeight="1">
      <c r="A9" s="252" t="s">
        <v>265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ht="15.7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2" ht="31.5" customHeight="1" thickBot="1">
      <c r="A11" s="252" t="s">
        <v>223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8" ht="13.5" thickBot="1">
      <c r="A12" s="250" t="s">
        <v>224</v>
      </c>
      <c r="B12" s="251"/>
      <c r="C12" s="72">
        <v>2008</v>
      </c>
      <c r="D12" s="90">
        <v>2009</v>
      </c>
      <c r="E12" s="90">
        <v>2010</v>
      </c>
      <c r="F12" s="90">
        <v>2011</v>
      </c>
      <c r="G12" s="55">
        <v>2012</v>
      </c>
      <c r="H12" s="172" t="s">
        <v>237</v>
      </c>
    </row>
    <row r="13" spans="1:9" ht="13.5" thickBot="1">
      <c r="A13" s="56" t="s">
        <v>66</v>
      </c>
      <c r="B13" s="57" t="s">
        <v>60</v>
      </c>
      <c r="C13" s="68">
        <f>'2008'!$F$71</f>
        <v>3152</v>
      </c>
      <c r="D13" s="68">
        <f>'2009'!$F$71</f>
        <v>3484</v>
      </c>
      <c r="E13" s="68">
        <f>'2010'!$F$71</f>
        <v>3432</v>
      </c>
      <c r="F13" s="68">
        <f>'2011'!$F$71</f>
        <v>3587</v>
      </c>
      <c r="G13" s="68">
        <f>'2012'!$F$71</f>
        <v>3911</v>
      </c>
      <c r="H13" s="68">
        <f>G13-C13</f>
        <v>759</v>
      </c>
      <c r="I13" s="107"/>
    </row>
    <row r="14" spans="1:9" ht="13.5" thickBot="1">
      <c r="A14" s="59"/>
      <c r="B14" s="57" t="s">
        <v>91</v>
      </c>
      <c r="C14" s="69">
        <f>'2008'!$G$71</f>
        <v>0.24046383887702166</v>
      </c>
      <c r="D14" s="69">
        <f>'2009'!$G$71</f>
        <v>0.2567995872337289</v>
      </c>
      <c r="E14" s="69">
        <f>'2010'!$G$71</f>
        <v>0.2488399071925754</v>
      </c>
      <c r="F14" s="69">
        <f>'2011'!$G$71</f>
        <v>0.2585038916114154</v>
      </c>
      <c r="G14" s="69">
        <f>'2012'!$G$71</f>
        <v>0.2899184581171238</v>
      </c>
      <c r="H14" s="69">
        <f>G14-C14</f>
        <v>0.04945461924010214</v>
      </c>
      <c r="I14" s="108"/>
    </row>
    <row r="15" spans="1:8" ht="13.5" thickBot="1">
      <c r="A15" s="56" t="s">
        <v>90</v>
      </c>
      <c r="B15" s="57" t="s">
        <v>60</v>
      </c>
      <c r="C15" s="70">
        <f>'2008'!$F$72</f>
        <v>23189</v>
      </c>
      <c r="D15" s="70">
        <f>'2009'!$F$72</f>
        <v>23055</v>
      </c>
      <c r="E15" s="70">
        <f>'2010'!$F$72</f>
        <v>21974</v>
      </c>
      <c r="F15" s="70">
        <f>'2011'!$F$72</f>
        <v>22264</v>
      </c>
      <c r="G15" s="70">
        <f>'2012'!$F$72</f>
        <v>22966</v>
      </c>
      <c r="H15" s="174">
        <f>G15-C15</f>
        <v>-223</v>
      </c>
    </row>
    <row r="16" spans="1:9" ht="13.5" thickBot="1">
      <c r="A16" s="59"/>
      <c r="B16" s="57" t="s">
        <v>91</v>
      </c>
      <c r="C16" s="69">
        <f>'2008'!$G$72</f>
        <v>0.5122716327567544</v>
      </c>
      <c r="D16" s="69">
        <f>'2009'!$G$72</f>
        <v>0.5117760660613998</v>
      </c>
      <c r="E16" s="69">
        <f>'2010'!$G$72</f>
        <v>0.5037481946768758</v>
      </c>
      <c r="F16" s="69">
        <f>'2011'!$G$72</f>
        <v>0.5195435558770681</v>
      </c>
      <c r="G16" s="69">
        <f>'2012'!$G$72</f>
        <v>0.5494389817938228</v>
      </c>
      <c r="H16" s="69">
        <f>G16-C16</f>
        <v>0.03716734903706842</v>
      </c>
      <c r="I16" s="108"/>
    </row>
    <row r="17" ht="15.75">
      <c r="A17" s="52" t="s">
        <v>239</v>
      </c>
    </row>
    <row r="18" ht="15.75">
      <c r="A18" s="50"/>
    </row>
    <row r="19" ht="15.75">
      <c r="A19" s="50" t="s">
        <v>228</v>
      </c>
    </row>
    <row r="20" spans="1:12" ht="36" customHeight="1">
      <c r="A20" s="253" t="s">
        <v>266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</row>
    <row r="21" ht="15.75">
      <c r="A21" s="52"/>
    </row>
    <row r="22" spans="1:12" ht="45.75" customHeight="1">
      <c r="A22" s="252" t="s">
        <v>267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</row>
    <row r="23" ht="15.75">
      <c r="A23" s="50"/>
    </row>
    <row r="24" spans="1:12" ht="31.5" customHeight="1" thickBot="1">
      <c r="A24" s="252" t="s">
        <v>229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</row>
    <row r="25" spans="1:8" ht="13.5" thickBot="1">
      <c r="A25" s="250" t="s">
        <v>230</v>
      </c>
      <c r="B25" s="251"/>
      <c r="C25" s="72">
        <v>2008</v>
      </c>
      <c r="D25" s="90">
        <v>2009</v>
      </c>
      <c r="E25" s="90">
        <v>2010</v>
      </c>
      <c r="F25" s="90">
        <v>2011</v>
      </c>
      <c r="G25" s="55">
        <v>2012</v>
      </c>
      <c r="H25" s="172" t="s">
        <v>237</v>
      </c>
    </row>
    <row r="26" spans="1:9" ht="13.5" thickBot="1">
      <c r="A26" s="56" t="s">
        <v>66</v>
      </c>
      <c r="B26" s="57" t="s">
        <v>60</v>
      </c>
      <c r="C26" s="67">
        <f>'2008'!$K$71</f>
        <v>1102</v>
      </c>
      <c r="D26" s="68">
        <f>'2009'!$K$71</f>
        <v>1160</v>
      </c>
      <c r="E26" s="68">
        <f>'2010'!$K$71</f>
        <v>1335</v>
      </c>
      <c r="F26" s="68">
        <f>'2011'!$K$71</f>
        <v>1335</v>
      </c>
      <c r="G26" s="58">
        <f>'2012'!$K$71</f>
        <v>1466</v>
      </c>
      <c r="H26" s="68">
        <f>G26-C26</f>
        <v>364</v>
      </c>
      <c r="I26" s="107"/>
    </row>
    <row r="27" spans="1:8" ht="13.5" thickBot="1">
      <c r="A27" s="59"/>
      <c r="B27" s="57" t="s">
        <v>91</v>
      </c>
      <c r="C27" s="69">
        <f>'2008'!$L$71</f>
        <v>0.11791140594906913</v>
      </c>
      <c r="D27" s="69">
        <f>'2009'!$L$71</f>
        <v>0.11821053704269846</v>
      </c>
      <c r="E27" s="69">
        <f>'2010'!$L$71</f>
        <v>0.12667235980643324</v>
      </c>
      <c r="F27" s="69">
        <f>'2011'!$L$71</f>
        <v>0.12438274480573931</v>
      </c>
      <c r="G27" s="69">
        <f>'2012'!$L$71</f>
        <v>0.13523985239852399</v>
      </c>
      <c r="H27" s="69">
        <f>G27-C27</f>
        <v>0.01732844644945486</v>
      </c>
    </row>
    <row r="28" spans="1:8" ht="13.5" thickBot="1">
      <c r="A28" s="56" t="s">
        <v>90</v>
      </c>
      <c r="B28" s="57" t="s">
        <v>60</v>
      </c>
      <c r="C28" s="70">
        <f>'2008'!$K$72</f>
        <v>12579</v>
      </c>
      <c r="D28" s="70">
        <f>'2009'!$K$72</f>
        <v>12960</v>
      </c>
      <c r="E28" s="70">
        <f>'2010'!$K$72</f>
        <v>13072</v>
      </c>
      <c r="F28" s="70">
        <f>'2011'!$K$72</f>
        <v>13399</v>
      </c>
      <c r="G28" s="70">
        <f>'2012'!$K$72</f>
        <v>13583</v>
      </c>
      <c r="H28" s="68">
        <f>G28-C28</f>
        <v>1004</v>
      </c>
    </row>
    <row r="29" spans="1:9" ht="13.5" thickBot="1">
      <c r="A29" s="59"/>
      <c r="B29" s="57" t="s">
        <v>91</v>
      </c>
      <c r="C29" s="69">
        <f>'2008'!$L$72</f>
        <v>0.31063094209161624</v>
      </c>
      <c r="D29" s="69">
        <f>'2009'!$L$72</f>
        <v>0.3169789169887003</v>
      </c>
      <c r="E29" s="69">
        <f>'2010'!$L$72</f>
        <v>0.3220735703550398</v>
      </c>
      <c r="F29" s="69">
        <f>'2011'!$L$72</f>
        <v>0.33242364849777956</v>
      </c>
      <c r="G29" s="69">
        <f>'2012'!$L$72</f>
        <v>0.34177087789044613</v>
      </c>
      <c r="H29" s="69">
        <f>G29-C29</f>
        <v>0.0311399357988299</v>
      </c>
      <c r="I29" s="108"/>
    </row>
    <row r="30" ht="15.75">
      <c r="A30" s="52" t="s">
        <v>239</v>
      </c>
    </row>
    <row r="31" ht="15.75">
      <c r="A31" s="50"/>
    </row>
    <row r="32" ht="15.75">
      <c r="A32" s="50" t="s">
        <v>234</v>
      </c>
    </row>
    <row r="33" spans="1:12" ht="36" customHeight="1">
      <c r="A33" s="253" t="s">
        <v>268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</row>
    <row r="34" ht="15.75">
      <c r="A34" s="52"/>
    </row>
    <row r="35" spans="1:12" ht="33" customHeight="1">
      <c r="A35" s="252" t="s">
        <v>269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</row>
    <row r="36" ht="15.75">
      <c r="A36" s="52"/>
    </row>
    <row r="37" spans="1:12" ht="31.5" customHeight="1" thickBot="1">
      <c r="A37" s="252" t="s">
        <v>235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</row>
    <row r="38" spans="1:8" ht="13.5" thickBot="1">
      <c r="A38" s="250" t="s">
        <v>236</v>
      </c>
      <c r="B38" s="251"/>
      <c r="C38" s="72">
        <v>2008</v>
      </c>
      <c r="D38" s="90">
        <v>2009</v>
      </c>
      <c r="E38" s="90">
        <v>2010</v>
      </c>
      <c r="F38" s="90">
        <v>2011</v>
      </c>
      <c r="G38" s="55">
        <v>2012</v>
      </c>
      <c r="H38" s="172" t="s">
        <v>237</v>
      </c>
    </row>
    <row r="39" spans="1:9" ht="13.5" thickBot="1">
      <c r="A39" s="56" t="s">
        <v>66</v>
      </c>
      <c r="B39" s="57" t="s">
        <v>60</v>
      </c>
      <c r="C39" s="68">
        <f>'2008'!$P$71</f>
        <v>460</v>
      </c>
      <c r="D39" s="68">
        <f>'2009'!$P$71</f>
        <v>470</v>
      </c>
      <c r="E39" s="68">
        <f>'2010'!$P$71</f>
        <v>547</v>
      </c>
      <c r="F39" s="68">
        <f>'2011'!$P$71</f>
        <v>591</v>
      </c>
      <c r="G39" s="68">
        <f>'2012'!$P$71</f>
        <v>616</v>
      </c>
      <c r="H39" s="68">
        <f>G39-C39</f>
        <v>156</v>
      </c>
      <c r="I39" s="109"/>
    </row>
    <row r="40" spans="1:9" ht="13.5" thickBot="1">
      <c r="A40" s="59"/>
      <c r="B40" s="57" t="s">
        <v>91</v>
      </c>
      <c r="C40" s="69">
        <f>'2008'!$Q$71</f>
        <v>0.08520096314132247</v>
      </c>
      <c r="D40" s="69">
        <f>'2009'!$Q$71</f>
        <v>0.07692307692307693</v>
      </c>
      <c r="E40" s="69">
        <f>'2010'!$Q$71</f>
        <v>0.08136248698497694</v>
      </c>
      <c r="F40" s="69">
        <f>'2011'!$Q$71</f>
        <v>0.08067158067158067</v>
      </c>
      <c r="G40" s="69">
        <f>'2012'!$Q$71</f>
        <v>0.0822100627252102</v>
      </c>
      <c r="H40" s="69">
        <f>G40-C40</f>
        <v>-0.0029909004161122743</v>
      </c>
      <c r="I40" s="108"/>
    </row>
    <row r="41" spans="1:9" ht="13.5" thickBot="1">
      <c r="A41" s="56" t="s">
        <v>90</v>
      </c>
      <c r="B41" s="57" t="s">
        <v>60</v>
      </c>
      <c r="C41" s="70">
        <f>'2008'!$P$72</f>
        <v>7248</v>
      </c>
      <c r="D41" s="70">
        <f>'2012'!$P$72</f>
        <v>8027</v>
      </c>
      <c r="E41" s="70">
        <f>'2010'!$P$72</f>
        <v>7382</v>
      </c>
      <c r="F41" s="70">
        <f>'2011'!$P$72</f>
        <v>7784</v>
      </c>
      <c r="G41" s="70">
        <f>'2012'!$P$72</f>
        <v>8027</v>
      </c>
      <c r="H41" s="174">
        <f>G41-C41</f>
        <v>779</v>
      </c>
      <c r="I41" s="107"/>
    </row>
    <row r="42" spans="1:9" ht="13.5" thickBot="1">
      <c r="A42" s="59"/>
      <c r="B42" s="57" t="s">
        <v>91</v>
      </c>
      <c r="C42" s="69">
        <f>'2008'!$Q$72</f>
        <v>0.2386172839506173</v>
      </c>
      <c r="D42" s="69">
        <f>'2009'!$Q$72</f>
        <v>0.22565260246097105</v>
      </c>
      <c r="E42" s="69">
        <f>'2010'!$Q$72</f>
        <v>0.2307740402650994</v>
      </c>
      <c r="F42" s="69">
        <f>'2011'!$Q$72</f>
        <v>0.23972159773336207</v>
      </c>
      <c r="G42" s="69">
        <f>'2012'!$Q$72</f>
        <v>0.248045486851457</v>
      </c>
      <c r="H42" s="69">
        <f>G42-C42</f>
        <v>0.009428202900839705</v>
      </c>
      <c r="I42" s="108"/>
    </row>
    <row r="43" ht="15.75">
      <c r="A43" s="52" t="s">
        <v>239</v>
      </c>
    </row>
  </sheetData>
  <sheetProtection/>
  <mergeCells count="13">
    <mergeCell ref="A7:L7"/>
    <mergeCell ref="A9:L9"/>
    <mergeCell ref="A20:L20"/>
    <mergeCell ref="A22:L22"/>
    <mergeCell ref="A11:L11"/>
    <mergeCell ref="A12:B12"/>
    <mergeCell ref="A25:B25"/>
    <mergeCell ref="A10:L10"/>
    <mergeCell ref="A38:B38"/>
    <mergeCell ref="A33:L33"/>
    <mergeCell ref="A35:L35"/>
    <mergeCell ref="A24:L24"/>
    <mergeCell ref="A37:L37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portrait" paperSize="8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3.7109375" style="0" bestFit="1" customWidth="1"/>
  </cols>
  <sheetData>
    <row r="1" ht="12.75">
      <c r="A1" s="60" t="s">
        <v>14</v>
      </c>
    </row>
    <row r="2" ht="17.25">
      <c r="A2" s="38" t="s">
        <v>110</v>
      </c>
    </row>
    <row r="3" spans="10:11" ht="13.5" thickBot="1">
      <c r="J3" s="11"/>
      <c r="K3" s="11"/>
    </row>
    <row r="4" spans="2:18" ht="12.75" customHeight="1">
      <c r="B4" s="23"/>
      <c r="C4" s="266" t="s">
        <v>58</v>
      </c>
      <c r="D4" s="267"/>
      <c r="E4" s="267"/>
      <c r="F4" s="267"/>
      <c r="G4" s="267"/>
      <c r="H4" s="267"/>
      <c r="I4" s="268"/>
      <c r="J4" s="33"/>
      <c r="K4" s="192"/>
      <c r="L4" s="256" t="s">
        <v>57</v>
      </c>
      <c r="M4" s="257"/>
      <c r="N4" s="257"/>
      <c r="O4" s="257"/>
      <c r="P4" s="257"/>
      <c r="Q4" s="257"/>
      <c r="R4" s="258"/>
    </row>
    <row r="5" spans="2:18" ht="12.75" customHeight="1">
      <c r="B5" s="23"/>
      <c r="C5" s="269"/>
      <c r="D5" s="270"/>
      <c r="E5" s="270"/>
      <c r="F5" s="270"/>
      <c r="G5" s="270"/>
      <c r="H5" s="270"/>
      <c r="I5" s="271"/>
      <c r="J5" s="34"/>
      <c r="K5" s="174"/>
      <c r="L5" s="259"/>
      <c r="M5" s="260"/>
      <c r="N5" s="260"/>
      <c r="O5" s="260"/>
      <c r="P5" s="260"/>
      <c r="Q5" s="260"/>
      <c r="R5" s="261"/>
    </row>
    <row r="6" spans="2:18" ht="13.5" customHeight="1" thickBot="1">
      <c r="B6" s="24"/>
      <c r="C6" s="272"/>
      <c r="D6" s="273"/>
      <c r="E6" s="273"/>
      <c r="F6" s="273"/>
      <c r="G6" s="273"/>
      <c r="H6" s="273"/>
      <c r="I6" s="274"/>
      <c r="J6" s="35"/>
      <c r="K6" s="193"/>
      <c r="L6" s="262"/>
      <c r="M6" s="263"/>
      <c r="N6" s="263"/>
      <c r="O6" s="263"/>
      <c r="P6" s="263"/>
      <c r="Q6" s="263"/>
      <c r="R6" s="264"/>
    </row>
    <row r="7" spans="1:18" ht="27" customHeight="1">
      <c r="A7" s="213" t="s">
        <v>62</v>
      </c>
      <c r="B7" s="214" t="s">
        <v>66</v>
      </c>
      <c r="C7" s="227" t="s">
        <v>139</v>
      </c>
      <c r="D7" s="228"/>
      <c r="E7" s="228"/>
      <c r="F7" s="228"/>
      <c r="G7" s="228"/>
      <c r="H7" s="228"/>
      <c r="I7" s="229"/>
      <c r="J7" s="213" t="s">
        <v>62</v>
      </c>
      <c r="K7" s="275" t="s">
        <v>66</v>
      </c>
      <c r="L7" s="233" t="s">
        <v>140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14"/>
      <c r="C8" s="230"/>
      <c r="D8" s="231"/>
      <c r="E8" s="231"/>
      <c r="F8" s="231"/>
      <c r="G8" s="231"/>
      <c r="H8" s="231"/>
      <c r="I8" s="232"/>
      <c r="J8" s="214"/>
      <c r="K8" s="276"/>
      <c r="L8" s="236"/>
      <c r="M8" s="237"/>
      <c r="N8" s="237"/>
      <c r="O8" s="237"/>
      <c r="P8" s="237"/>
      <c r="Q8" s="237"/>
      <c r="R8" s="265"/>
    </row>
    <row r="9" spans="1:18" ht="12.75">
      <c r="A9" s="214"/>
      <c r="B9" s="214"/>
      <c r="C9" s="79"/>
      <c r="D9" s="64"/>
      <c r="E9" s="85">
        <v>2008</v>
      </c>
      <c r="F9" s="64">
        <v>2009</v>
      </c>
      <c r="G9" s="64">
        <v>2010</v>
      </c>
      <c r="H9" s="85">
        <v>2011</v>
      </c>
      <c r="I9" s="80">
        <v>2012</v>
      </c>
      <c r="J9" s="254"/>
      <c r="K9" s="276"/>
      <c r="L9" s="79"/>
      <c r="M9" s="64"/>
      <c r="N9" s="64">
        <v>2008</v>
      </c>
      <c r="O9" s="65">
        <v>2009</v>
      </c>
      <c r="P9" s="85">
        <v>2010</v>
      </c>
      <c r="Q9" s="85">
        <v>2011</v>
      </c>
      <c r="R9" s="80"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2">
        <f>'2008'!$D$8</f>
        <v>453</v>
      </c>
      <c r="F10" s="32">
        <f>'2009'!$D$8</f>
        <v>476</v>
      </c>
      <c r="G10" s="32">
        <f>'2010'!$D$8</f>
        <v>452</v>
      </c>
      <c r="H10" s="32">
        <f>'2011'!$D$8</f>
        <v>439</v>
      </c>
      <c r="I10" s="37">
        <f>'2012'!D8</f>
        <v>414</v>
      </c>
      <c r="J10" s="254"/>
      <c r="K10" s="276"/>
      <c r="L10" s="216" t="s">
        <v>220</v>
      </c>
      <c r="M10" s="28" t="s">
        <v>60</v>
      </c>
      <c r="N10" s="30">
        <f>'2008'!$F$8</f>
        <v>210</v>
      </c>
      <c r="O10" s="30">
        <f>'2009'!$F$8</f>
        <v>218</v>
      </c>
      <c r="P10" s="32">
        <f>'2010'!$F$8</f>
        <v>203</v>
      </c>
      <c r="Q10" s="32">
        <f>'2011'!$F$8</f>
        <v>193</v>
      </c>
      <c r="R10" s="37">
        <f>'2012'!F8</f>
        <v>207</v>
      </c>
    </row>
    <row r="11" spans="1:18" ht="12.75">
      <c r="A11" s="214"/>
      <c r="B11" s="214"/>
      <c r="C11" s="216"/>
      <c r="D11" s="28" t="s">
        <v>61</v>
      </c>
      <c r="E11" s="31">
        <f>'2008'!$E$8</f>
        <v>0.6499282639885222</v>
      </c>
      <c r="F11" s="31">
        <f>'2009'!$E$8</f>
        <v>0.6441136671177267</v>
      </c>
      <c r="G11" s="31">
        <f>'2010'!$E$8</f>
        <v>0.6295264623955432</v>
      </c>
      <c r="H11" s="31">
        <f>'2011'!$E$8</f>
        <v>0.608876560332871</v>
      </c>
      <c r="I11" s="36">
        <f>'2012'!E8</f>
        <v>0.5341935483870968</v>
      </c>
      <c r="J11" s="254"/>
      <c r="K11" s="276"/>
      <c r="L11" s="216"/>
      <c r="M11" s="28" t="s">
        <v>56</v>
      </c>
      <c r="N11" s="29">
        <f>'2008'!$G$8</f>
        <v>0.3012912482065997</v>
      </c>
      <c r="O11" s="29">
        <f>'2009'!$G$8</f>
        <v>0.29499323410013534</v>
      </c>
      <c r="P11" s="31">
        <f>'2010'!$G$8</f>
        <v>0.2827298050139276</v>
      </c>
      <c r="Q11" s="31">
        <f>'2011'!$G$8</f>
        <v>0.26768377253814146</v>
      </c>
      <c r="R11" s="36">
        <f>'2012'!G8</f>
        <v>0.2670967741935484</v>
      </c>
    </row>
    <row r="12" spans="1:18" ht="12.75">
      <c r="A12" s="214"/>
      <c r="B12" s="214"/>
      <c r="C12" s="216" t="s">
        <v>225</v>
      </c>
      <c r="D12" s="28" t="s">
        <v>60</v>
      </c>
      <c r="E12" s="32">
        <f>'2008'!$I$8</f>
        <v>147</v>
      </c>
      <c r="F12" s="32">
        <f>'2009'!$I$8</f>
        <v>167</v>
      </c>
      <c r="G12" s="32">
        <f>'2010'!$I$8</f>
        <v>153</v>
      </c>
      <c r="H12" s="32">
        <f>'2011'!$I$8</f>
        <v>172</v>
      </c>
      <c r="I12" s="37">
        <f>'2012'!I8</f>
        <v>153</v>
      </c>
      <c r="J12" s="254"/>
      <c r="K12" s="276"/>
      <c r="L12" s="216" t="s">
        <v>225</v>
      </c>
      <c r="M12" s="28" t="s">
        <v>60</v>
      </c>
      <c r="N12" s="30">
        <f>'2008'!$K$8</f>
        <v>81</v>
      </c>
      <c r="O12" s="30">
        <f>'2009'!$K$8</f>
        <v>93</v>
      </c>
      <c r="P12" s="32">
        <f>'2010'!$K$8</f>
        <v>88</v>
      </c>
      <c r="Q12" s="32">
        <f>'2011'!$K$8</f>
        <v>103</v>
      </c>
      <c r="R12" s="37">
        <f>'2012'!K8</f>
        <v>90</v>
      </c>
    </row>
    <row r="13" spans="1:18" ht="12.75">
      <c r="A13" s="214"/>
      <c r="B13" s="214"/>
      <c r="C13" s="216"/>
      <c r="D13" s="28" t="s">
        <v>61</v>
      </c>
      <c r="E13" s="31">
        <f>'2008'!$J$8</f>
        <v>0.28599221789883267</v>
      </c>
      <c r="F13" s="31">
        <f>'2009'!$J$8</f>
        <v>0.297153024911032</v>
      </c>
      <c r="G13" s="31">
        <f>'2010'!$J$8</f>
        <v>0.2651646447140381</v>
      </c>
      <c r="H13" s="31">
        <f>'2011'!$J$8</f>
        <v>0.3049645390070922</v>
      </c>
      <c r="I13" s="36">
        <f>'2012'!J8</f>
        <v>0.2703180212014134</v>
      </c>
      <c r="J13" s="254"/>
      <c r="K13" s="276"/>
      <c r="L13" s="216"/>
      <c r="M13" s="28" t="s">
        <v>56</v>
      </c>
      <c r="N13" s="29">
        <f>'2008'!$L$8</f>
        <v>0.1575875486381323</v>
      </c>
      <c r="O13" s="29">
        <f>'2009'!$L$8</f>
        <v>0.16548042704626334</v>
      </c>
      <c r="P13" s="31">
        <f>'2010'!$L$8</f>
        <v>0.15251299826689774</v>
      </c>
      <c r="Q13" s="31">
        <f>'2011'!$L$8</f>
        <v>0.18262411347517732</v>
      </c>
      <c r="R13" s="36">
        <f>'2012'!L8</f>
        <v>0.15901060070671377</v>
      </c>
    </row>
    <row r="14" spans="1:18" ht="12.75">
      <c r="A14" s="214"/>
      <c r="B14" s="214"/>
      <c r="C14" s="216" t="s">
        <v>231</v>
      </c>
      <c r="D14" s="28" t="s">
        <v>60</v>
      </c>
      <c r="E14" s="32">
        <f>'2008'!$N$8</f>
        <v>65</v>
      </c>
      <c r="F14" s="32">
        <f>'2009'!$N$8</f>
        <v>79</v>
      </c>
      <c r="G14" s="32">
        <f>'2010'!$N$8</f>
        <v>69</v>
      </c>
      <c r="H14" s="32">
        <f>'2011'!$N$8</f>
        <v>73</v>
      </c>
      <c r="I14" s="37">
        <f>'2012'!N8</f>
        <v>99</v>
      </c>
      <c r="J14" s="254"/>
      <c r="K14" s="276"/>
      <c r="L14" s="216" t="s">
        <v>231</v>
      </c>
      <c r="M14" s="28" t="s">
        <v>60</v>
      </c>
      <c r="N14" s="30">
        <f>'2008'!$P$8</f>
        <v>36</v>
      </c>
      <c r="O14" s="30">
        <f>'2009'!$P$8</f>
        <v>37</v>
      </c>
      <c r="P14" s="32">
        <f>'2010'!$P$8</f>
        <v>35</v>
      </c>
      <c r="Q14" s="32">
        <f>'2011'!$P$8</f>
        <v>48</v>
      </c>
      <c r="R14" s="37">
        <f>'2012'!P8</f>
        <v>59</v>
      </c>
    </row>
    <row r="15" spans="1:18" ht="13.5" thickBot="1">
      <c r="A15" s="214"/>
      <c r="B15" s="215"/>
      <c r="C15" s="217"/>
      <c r="D15" s="77" t="s">
        <v>61</v>
      </c>
      <c r="E15" s="84">
        <f>'2008'!$O$8</f>
        <v>0.18786127167630057</v>
      </c>
      <c r="F15" s="84">
        <f>'2009'!$O$8</f>
        <v>0.20308483290488433</v>
      </c>
      <c r="G15" s="84">
        <f>'2010'!$O$8</f>
        <v>0.18157894736842106</v>
      </c>
      <c r="H15" s="84">
        <f>'2011'!$O$8</f>
        <v>0.18204488778054864</v>
      </c>
      <c r="I15" s="76">
        <f>'2012'!O8</f>
        <v>0.24504950495049505</v>
      </c>
      <c r="J15" s="254"/>
      <c r="K15" s="277"/>
      <c r="L15" s="217"/>
      <c r="M15" s="77" t="s">
        <v>56</v>
      </c>
      <c r="N15" s="75">
        <f>'2008'!$Q$8</f>
        <v>0.10404624277456648</v>
      </c>
      <c r="O15" s="75">
        <f>'2009'!$Q$8</f>
        <v>0.09511568123393316</v>
      </c>
      <c r="P15" s="84">
        <f>'2010'!$Q$8</f>
        <v>0.09210526315789473</v>
      </c>
      <c r="Q15" s="84">
        <f>'2011'!$Q$8</f>
        <v>0.11970074812967581</v>
      </c>
      <c r="R15" s="76">
        <f>'2012'!Q8</f>
        <v>0.14603960396039603</v>
      </c>
    </row>
    <row r="16" spans="1:18" ht="12.75">
      <c r="A16" s="214"/>
      <c r="B16" s="61"/>
      <c r="C16" s="12"/>
      <c r="D16" s="13"/>
      <c r="E16" s="13"/>
      <c r="F16" s="13"/>
      <c r="G16" s="13"/>
      <c r="H16" s="13"/>
      <c r="I16" s="14"/>
      <c r="J16" s="254"/>
      <c r="K16" s="9"/>
      <c r="L16" s="110"/>
      <c r="M16" s="111"/>
      <c r="N16" s="111"/>
      <c r="O16" s="111"/>
      <c r="P16" s="111"/>
      <c r="Q16" s="111"/>
      <c r="R16" s="112"/>
    </row>
    <row r="17" spans="1:18" ht="13.5" thickBot="1">
      <c r="A17" s="214"/>
      <c r="B17" s="62"/>
      <c r="C17" s="18"/>
      <c r="D17" s="19"/>
      <c r="E17" s="19"/>
      <c r="F17" s="19"/>
      <c r="G17" s="19"/>
      <c r="H17" s="19"/>
      <c r="I17" s="20"/>
      <c r="J17" s="254"/>
      <c r="K17" s="10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14" t="s">
        <v>65</v>
      </c>
      <c r="C18" s="227" t="s">
        <v>141</v>
      </c>
      <c r="D18" s="228"/>
      <c r="E18" s="228"/>
      <c r="F18" s="228"/>
      <c r="G18" s="228"/>
      <c r="H18" s="228"/>
      <c r="I18" s="229"/>
      <c r="J18" s="254"/>
      <c r="K18" s="276" t="s">
        <v>65</v>
      </c>
      <c r="L18" s="233" t="s">
        <v>142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14"/>
      <c r="C19" s="230"/>
      <c r="D19" s="231"/>
      <c r="E19" s="231"/>
      <c r="F19" s="231"/>
      <c r="G19" s="231"/>
      <c r="H19" s="231"/>
      <c r="I19" s="232"/>
      <c r="J19" s="254"/>
      <c r="K19" s="276"/>
      <c r="L19" s="236"/>
      <c r="M19" s="237"/>
      <c r="N19" s="237"/>
      <c r="O19" s="237"/>
      <c r="P19" s="237"/>
      <c r="Q19" s="237"/>
      <c r="R19" s="265"/>
    </row>
    <row r="20" spans="1:18" ht="12.75">
      <c r="A20" s="214"/>
      <c r="B20" s="214"/>
      <c r="C20" s="79"/>
      <c r="D20" s="64"/>
      <c r="E20" s="85">
        <v>2008</v>
      </c>
      <c r="F20" s="64">
        <v>2009</v>
      </c>
      <c r="G20" s="64">
        <v>2010</v>
      </c>
      <c r="H20" s="85">
        <v>2011</v>
      </c>
      <c r="I20" s="80">
        <v>2012</v>
      </c>
      <c r="J20" s="254"/>
      <c r="K20" s="276"/>
      <c r="L20" s="79"/>
      <c r="M20" s="64"/>
      <c r="N20" s="64">
        <v>2008</v>
      </c>
      <c r="O20" s="65">
        <v>2009</v>
      </c>
      <c r="P20" s="85">
        <v>2010</v>
      </c>
      <c r="Q20" s="64">
        <v>2011</v>
      </c>
      <c r="R20" s="141"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176">
        <f>'2008'!$D$9</f>
        <v>3588</v>
      </c>
      <c r="F21" s="176">
        <f>'2009'!$D$9</f>
        <v>3679</v>
      </c>
      <c r="G21" s="176">
        <f>'2010'!$D$9</f>
        <v>3381</v>
      </c>
      <c r="H21" s="176">
        <f>'2011'!$D$9</f>
        <v>3265</v>
      </c>
      <c r="I21" s="177">
        <f>'2012'!D9</f>
        <v>3155</v>
      </c>
      <c r="J21" s="254"/>
      <c r="K21" s="276"/>
      <c r="L21" s="216" t="s">
        <v>220</v>
      </c>
      <c r="M21" s="28" t="s">
        <v>60</v>
      </c>
      <c r="N21" s="43">
        <f>'2008'!$F$9</f>
        <v>2252</v>
      </c>
      <c r="O21" s="43">
        <f>'2009'!$F$9</f>
        <v>2293</v>
      </c>
      <c r="P21" s="44">
        <f>'2010'!$F$9</f>
        <v>2044</v>
      </c>
      <c r="Q21" s="43">
        <f>'2011'!$F$9</f>
        <v>2145</v>
      </c>
      <c r="R21" s="142">
        <f>'2012'!F9</f>
        <v>2188</v>
      </c>
    </row>
    <row r="22" spans="1:18" ht="12.75">
      <c r="A22" s="214"/>
      <c r="B22" s="214"/>
      <c r="C22" s="216"/>
      <c r="D22" s="28" t="s">
        <v>61</v>
      </c>
      <c r="E22" s="31">
        <f>'2008'!$E$9</f>
        <v>0.7863247863247863</v>
      </c>
      <c r="F22" s="31">
        <f>'2009'!$E$9</f>
        <v>0.7664583333333334</v>
      </c>
      <c r="G22" s="29">
        <f>'2010'!$E$9</f>
        <v>0.8154848046309696</v>
      </c>
      <c r="H22" s="31">
        <f>'2011'!$E$9</f>
        <v>0.7894100580270793</v>
      </c>
      <c r="I22" s="36">
        <f>'2012'!E9</f>
        <v>0.7585958163019957</v>
      </c>
      <c r="J22" s="254"/>
      <c r="K22" s="276"/>
      <c r="L22" s="216"/>
      <c r="M22" s="28" t="s">
        <v>56</v>
      </c>
      <c r="N22" s="29">
        <f>'2008'!$G$9</f>
        <v>0.4935349550734166</v>
      </c>
      <c r="O22" s="29">
        <f>'2009'!$G$9</f>
        <v>0.47770833333333335</v>
      </c>
      <c r="P22" s="31">
        <f>'2010'!$G$9</f>
        <v>0.49300530631934397</v>
      </c>
      <c r="Q22" s="29">
        <f>'2011'!$G$9</f>
        <v>0.5186170212765957</v>
      </c>
      <c r="R22" s="143">
        <f>'2012'!G9</f>
        <v>0.5260880019235393</v>
      </c>
    </row>
    <row r="23" spans="1:18" ht="12.75">
      <c r="A23" s="214"/>
      <c r="B23" s="214"/>
      <c r="C23" s="216" t="s">
        <v>225</v>
      </c>
      <c r="D23" s="28" t="s">
        <v>60</v>
      </c>
      <c r="E23" s="176">
        <f>'2008'!$I$9</f>
        <v>2006</v>
      </c>
      <c r="F23" s="176">
        <f>'2009'!$I$9</f>
        <v>2035</v>
      </c>
      <c r="G23" s="176">
        <f>'2010'!$I$9</f>
        <v>1859</v>
      </c>
      <c r="H23" s="176">
        <f>'2011'!$I$9</f>
        <v>1888</v>
      </c>
      <c r="I23" s="177">
        <f>'2012'!I9</f>
        <v>1918</v>
      </c>
      <c r="J23" s="254"/>
      <c r="K23" s="276"/>
      <c r="L23" s="216" t="s">
        <v>225</v>
      </c>
      <c r="M23" s="28" t="s">
        <v>60</v>
      </c>
      <c r="N23" s="176">
        <f>'2008'!$K$9</f>
        <v>1442</v>
      </c>
      <c r="O23" s="176">
        <f>'2009'!$K$9</f>
        <v>1453</v>
      </c>
      <c r="P23" s="176">
        <f>'2010'!$K$9</f>
        <v>1386</v>
      </c>
      <c r="Q23" s="176">
        <f>'2011'!$K$9</f>
        <v>1390</v>
      </c>
      <c r="R23" s="177">
        <f>'2012'!K9</f>
        <v>1478</v>
      </c>
    </row>
    <row r="24" spans="1:18" ht="12.75">
      <c r="A24" s="214"/>
      <c r="B24" s="214"/>
      <c r="C24" s="216"/>
      <c r="D24" s="28" t="s">
        <v>61</v>
      </c>
      <c r="E24" s="31">
        <f>'2008'!$J$9</f>
        <v>0.4596700274977085</v>
      </c>
      <c r="F24" s="31">
        <f>'2009'!$J$9</f>
        <v>0.47095579726915066</v>
      </c>
      <c r="G24" s="29">
        <f>'2010'!$J$9</f>
        <v>0.45110410094637227</v>
      </c>
      <c r="H24" s="31">
        <f>'2011'!$J$9</f>
        <v>0.47943118334179785</v>
      </c>
      <c r="I24" s="36">
        <f>'2012'!J9</f>
        <v>0.48544672234877245</v>
      </c>
      <c r="J24" s="254"/>
      <c r="K24" s="276"/>
      <c r="L24" s="216"/>
      <c r="M24" s="28" t="s">
        <v>56</v>
      </c>
      <c r="N24" s="29">
        <f>'2008'!$L$9</f>
        <v>0.3304307974335472</v>
      </c>
      <c r="O24" s="29">
        <f>'2009'!$L$9</f>
        <v>0.33626475352927565</v>
      </c>
      <c r="P24" s="31">
        <f>'2010'!$L$9</f>
        <v>0.33632613443338993</v>
      </c>
      <c r="Q24" s="29">
        <f>'2011'!$L$9</f>
        <v>0.35297105129507367</v>
      </c>
      <c r="R24" s="143">
        <f>'2012'!L9</f>
        <v>0.37408251075677046</v>
      </c>
    </row>
    <row r="25" spans="1:18" ht="12.75">
      <c r="A25" s="214"/>
      <c r="B25" s="214"/>
      <c r="C25" s="216" t="s">
        <v>231</v>
      </c>
      <c r="D25" s="28" t="s">
        <v>60</v>
      </c>
      <c r="E25" s="28">
        <f>'2008'!$N$9</f>
        <v>1182</v>
      </c>
      <c r="F25" s="28">
        <f>'2009'!$N$9</f>
        <v>1203</v>
      </c>
      <c r="G25" s="28">
        <f>'2010'!$N$9</f>
        <v>1148</v>
      </c>
      <c r="H25" s="28">
        <f>'2011'!$N$9</f>
        <v>1242</v>
      </c>
      <c r="I25" s="118">
        <f>'2012'!N9</f>
        <v>1212</v>
      </c>
      <c r="J25" s="254"/>
      <c r="K25" s="276"/>
      <c r="L25" s="216" t="s">
        <v>231</v>
      </c>
      <c r="M25" s="28" t="s">
        <v>60</v>
      </c>
      <c r="N25" s="176">
        <f>'2008'!$P$9</f>
        <v>838</v>
      </c>
      <c r="O25" s="176">
        <f>'2009'!$P$9</f>
        <v>811</v>
      </c>
      <c r="P25" s="176">
        <f>'2010'!$P$9</f>
        <v>792</v>
      </c>
      <c r="Q25" s="176">
        <f>'2011'!$P$9</f>
        <v>856</v>
      </c>
      <c r="R25" s="177">
        <f>'2012'!P9</f>
        <v>881</v>
      </c>
    </row>
    <row r="26" spans="1:18" ht="13.5" thickBot="1">
      <c r="A26" s="215"/>
      <c r="B26" s="215"/>
      <c r="C26" s="217"/>
      <c r="D26" s="77" t="s">
        <v>61</v>
      </c>
      <c r="E26" s="84">
        <f>'2008'!$O$9</f>
        <v>0.3286071726438699</v>
      </c>
      <c r="F26" s="84">
        <f>'2009'!$O$9</f>
        <v>0.336315348057031</v>
      </c>
      <c r="G26" s="75">
        <f>'2010'!$O$9</f>
        <v>0.3474576271186441</v>
      </c>
      <c r="H26" s="84">
        <f>'2011'!$O$9</f>
        <v>0.35354397950469685</v>
      </c>
      <c r="I26" s="76">
        <f>'2012'!O9</f>
        <v>0.3608216731169991</v>
      </c>
      <c r="J26" s="255"/>
      <c r="K26" s="277"/>
      <c r="L26" s="217"/>
      <c r="M26" s="77" t="s">
        <v>56</v>
      </c>
      <c r="N26" s="75">
        <f>'2008'!$Q$9</f>
        <v>0.23297192104531553</v>
      </c>
      <c r="O26" s="75">
        <f>'2009'!$Q$9</f>
        <v>0.22672630696114063</v>
      </c>
      <c r="P26" s="84">
        <f>'2010'!$Q$9</f>
        <v>0.2397094430992736</v>
      </c>
      <c r="Q26" s="75">
        <f>'2011'!$Q$9</f>
        <v>0.24366638200967833</v>
      </c>
      <c r="R26" s="145">
        <f>'2012'!Q9</f>
        <v>0.2622804406073236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G29" s="3"/>
      <c r="H29" s="3"/>
      <c r="I29" s="3"/>
      <c r="J29" s="3"/>
    </row>
    <row r="30" spans="1:12" ht="12.75">
      <c r="A30" s="3"/>
      <c r="B30" s="7"/>
      <c r="C30" s="4"/>
      <c r="E30" s="4"/>
      <c r="G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G31" s="4"/>
      <c r="H31" s="4"/>
      <c r="I31" s="4"/>
      <c r="J31" s="4"/>
      <c r="K31" s="4"/>
      <c r="L31" s="11"/>
    </row>
    <row r="32" spans="1:12" ht="12.75">
      <c r="A32" s="3"/>
      <c r="B32" s="8"/>
      <c r="C32" s="3"/>
      <c r="E32" s="3"/>
      <c r="G32" s="3"/>
      <c r="H32" s="3"/>
      <c r="I32" s="3"/>
      <c r="J32" s="3"/>
      <c r="K32" s="3"/>
      <c r="L32" s="11"/>
    </row>
    <row r="33" spans="1:12" ht="12.75">
      <c r="A33" s="3"/>
      <c r="B33" s="2"/>
      <c r="C33" s="3"/>
      <c r="E33" s="3"/>
      <c r="G33" s="3"/>
      <c r="H33" s="3"/>
      <c r="I33" s="3"/>
      <c r="J33" s="3"/>
      <c r="K33" s="3"/>
      <c r="L33" s="11"/>
    </row>
    <row r="34" spans="1:12" ht="12.75">
      <c r="A34" s="3"/>
      <c r="B34" s="7"/>
      <c r="C34" s="3"/>
      <c r="E34" s="3"/>
      <c r="G34" s="3"/>
      <c r="H34" s="3"/>
      <c r="I34" s="3"/>
      <c r="J34" s="3"/>
      <c r="K34" s="3"/>
      <c r="L34" s="11"/>
    </row>
    <row r="35" spans="1:12" ht="12.75">
      <c r="A35" s="3"/>
      <c r="B35" s="3"/>
      <c r="C35" s="3"/>
      <c r="E35" s="3"/>
      <c r="G35" s="3"/>
      <c r="H35" s="3"/>
      <c r="I35" s="3"/>
      <c r="J35" s="3"/>
      <c r="K35" s="3"/>
      <c r="L35" s="11"/>
    </row>
    <row r="36" spans="1:12" ht="12.75">
      <c r="A36" s="3"/>
      <c r="B36" s="7"/>
      <c r="C36" s="3"/>
      <c r="E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12" ht="12.75">
      <c r="A40" s="11"/>
      <c r="B40" s="3"/>
      <c r="K40" s="11"/>
      <c r="L40" s="11"/>
    </row>
    <row r="41" spans="1:12" ht="12.75">
      <c r="A41" s="11"/>
      <c r="B41" s="40"/>
      <c r="K41" s="11"/>
      <c r="L41" s="11"/>
    </row>
    <row r="42" ht="12.75">
      <c r="A42" s="11"/>
    </row>
    <row r="59" ht="12.75" customHeight="1"/>
  </sheetData>
  <sheetProtection/>
  <mergeCells count="24">
    <mergeCell ref="L4:R6"/>
    <mergeCell ref="L7:R8"/>
    <mergeCell ref="L18:R19"/>
    <mergeCell ref="C4:I6"/>
    <mergeCell ref="C7:I8"/>
    <mergeCell ref="C18:I19"/>
    <mergeCell ref="C12:C13"/>
    <mergeCell ref="C10:C11"/>
    <mergeCell ref="K7:K15"/>
    <mergeCell ref="K18:K26"/>
    <mergeCell ref="L10:L11"/>
    <mergeCell ref="L12:L13"/>
    <mergeCell ref="L14:L15"/>
    <mergeCell ref="L21:L22"/>
    <mergeCell ref="L23:L24"/>
    <mergeCell ref="L25:L26"/>
    <mergeCell ref="C25:C26"/>
    <mergeCell ref="C14:C15"/>
    <mergeCell ref="C21:C22"/>
    <mergeCell ref="C23:C24"/>
    <mergeCell ref="A7:A26"/>
    <mergeCell ref="J7:J26"/>
    <mergeCell ref="B7:B15"/>
    <mergeCell ref="B18:B26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3.7109375" style="0" bestFit="1" customWidth="1"/>
  </cols>
  <sheetData>
    <row r="1" ht="12.75">
      <c r="A1" s="60" t="s">
        <v>14</v>
      </c>
    </row>
    <row r="2" ht="17.25">
      <c r="A2" s="38" t="s">
        <v>111</v>
      </c>
    </row>
    <row r="3" spans="10:11" ht="13.5" thickBot="1">
      <c r="J3" s="11"/>
      <c r="K3" s="11"/>
    </row>
    <row r="4" spans="3:18" ht="20.25">
      <c r="C4" s="266" t="s">
        <v>58</v>
      </c>
      <c r="D4" s="267"/>
      <c r="E4" s="267"/>
      <c r="F4" s="267"/>
      <c r="G4" s="267"/>
      <c r="H4" s="267"/>
      <c r="I4" s="268"/>
      <c r="J4" s="33"/>
      <c r="K4" s="22"/>
      <c r="L4" s="256" t="s">
        <v>57</v>
      </c>
      <c r="M4" s="257"/>
      <c r="N4" s="257"/>
      <c r="O4" s="257"/>
      <c r="P4" s="257"/>
      <c r="Q4" s="257"/>
      <c r="R4" s="258"/>
    </row>
    <row r="5" spans="3:18" ht="20.25">
      <c r="C5" s="269"/>
      <c r="D5" s="270"/>
      <c r="E5" s="270"/>
      <c r="F5" s="270"/>
      <c r="G5" s="270"/>
      <c r="H5" s="270"/>
      <c r="I5" s="271"/>
      <c r="J5" s="34"/>
      <c r="K5" s="23"/>
      <c r="L5" s="259"/>
      <c r="M5" s="260"/>
      <c r="N5" s="260"/>
      <c r="O5" s="260"/>
      <c r="P5" s="260"/>
      <c r="Q5" s="260"/>
      <c r="R5" s="261"/>
    </row>
    <row r="6" spans="3:18" ht="21" thickBot="1">
      <c r="C6" s="272"/>
      <c r="D6" s="273"/>
      <c r="E6" s="273"/>
      <c r="F6" s="273"/>
      <c r="G6" s="273"/>
      <c r="H6" s="273"/>
      <c r="I6" s="274"/>
      <c r="J6" s="35"/>
      <c r="K6" s="24"/>
      <c r="L6" s="262"/>
      <c r="M6" s="263"/>
      <c r="N6" s="263"/>
      <c r="O6" s="263"/>
      <c r="P6" s="263"/>
      <c r="Q6" s="263"/>
      <c r="R6" s="264"/>
    </row>
    <row r="7" spans="1:18" ht="27" customHeight="1">
      <c r="A7" s="213" t="s">
        <v>62</v>
      </c>
      <c r="B7" s="275" t="s">
        <v>66</v>
      </c>
      <c r="C7" s="227" t="s">
        <v>143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144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6"/>
      <c r="M8" s="237"/>
      <c r="N8" s="237"/>
      <c r="O8" s="237"/>
      <c r="P8" s="237"/>
      <c r="Q8" s="237"/>
      <c r="R8" s="265"/>
    </row>
    <row r="9" spans="1:18" ht="12.75">
      <c r="A9" s="214"/>
      <c r="B9" s="276"/>
      <c r="C9" s="79"/>
      <c r="D9" s="64"/>
      <c r="E9" s="85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141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85">
        <f>Auckland!P9</f>
        <v>2010</v>
      </c>
      <c r="Q9" s="64">
        <f>Auckland!Q9</f>
        <v>2011</v>
      </c>
      <c r="R9" s="141">
        <f>Auckland!R9</f>
        <v>2012</v>
      </c>
    </row>
    <row r="10" spans="1:18" ht="12.75">
      <c r="A10" s="214"/>
      <c r="B10" s="276"/>
      <c r="C10" s="216" t="s">
        <v>220</v>
      </c>
      <c r="D10" s="28" t="s">
        <v>60</v>
      </c>
      <c r="E10" s="32">
        <f>'2008'!$D$11</f>
        <v>502</v>
      </c>
      <c r="F10" s="32">
        <f>'2009'!$D$11</f>
        <v>525</v>
      </c>
      <c r="G10" s="32">
        <f>'2010'!$D$11</f>
        <v>600</v>
      </c>
      <c r="H10" s="30">
        <f>'2011'!$D$11</f>
        <v>552</v>
      </c>
      <c r="I10" s="144">
        <f>'2012'!D11</f>
        <v>519</v>
      </c>
      <c r="J10" s="254"/>
      <c r="K10" s="214"/>
      <c r="L10" s="216" t="s">
        <v>220</v>
      </c>
      <c r="M10" s="28" t="s">
        <v>60</v>
      </c>
      <c r="N10" s="30">
        <f>'2008'!$F$11</f>
        <v>219</v>
      </c>
      <c r="O10" s="30">
        <f>'2009'!$F$11</f>
        <v>218</v>
      </c>
      <c r="P10" s="32">
        <f>'2010'!$F$11</f>
        <v>234</v>
      </c>
      <c r="Q10" s="30">
        <f>'2011'!$F$11</f>
        <v>275</v>
      </c>
      <c r="R10" s="144">
        <f>'2012'!F11</f>
        <v>302</v>
      </c>
    </row>
    <row r="11" spans="1:18" ht="12.75">
      <c r="A11" s="214"/>
      <c r="B11" s="276"/>
      <c r="C11" s="216"/>
      <c r="D11" s="28" t="s">
        <v>61</v>
      </c>
      <c r="E11" s="31">
        <f>'2008'!$E$11</f>
        <v>0.4817658349328215</v>
      </c>
      <c r="F11" s="31">
        <f>'2009'!$E$11</f>
        <v>0.48973880597014924</v>
      </c>
      <c r="G11" s="31">
        <f>'2010'!$E$11</f>
        <v>0.5602240896358543</v>
      </c>
      <c r="H11" s="29">
        <f>'2011'!$E$11</f>
        <v>0.4995475113122172</v>
      </c>
      <c r="I11" s="143">
        <f>'2012'!E11</f>
        <v>0.5053554040895814</v>
      </c>
      <c r="J11" s="254"/>
      <c r="K11" s="214"/>
      <c r="L11" s="216"/>
      <c r="M11" s="28" t="s">
        <v>56</v>
      </c>
      <c r="N11" s="29">
        <f>'2008'!$G$11</f>
        <v>0.21017274472168906</v>
      </c>
      <c r="O11" s="29">
        <f>'2009'!$G$11</f>
        <v>0.20335820895522388</v>
      </c>
      <c r="P11" s="31">
        <f>'2010'!$G$11</f>
        <v>0.2184873949579832</v>
      </c>
      <c r="Q11" s="29">
        <f>'2011'!$G$11</f>
        <v>0.248868778280543</v>
      </c>
      <c r="R11" s="143">
        <f>'2012'!G11</f>
        <v>0.2940603700097371</v>
      </c>
    </row>
    <row r="12" spans="1:18" ht="12.75">
      <c r="A12" s="214"/>
      <c r="B12" s="276"/>
      <c r="C12" s="216" t="s">
        <v>225</v>
      </c>
      <c r="D12" s="28" t="s">
        <v>60</v>
      </c>
      <c r="E12" s="32">
        <f>'2008'!$I$11</f>
        <v>179</v>
      </c>
      <c r="F12" s="32">
        <f>'2009'!$I$11</f>
        <v>193</v>
      </c>
      <c r="G12" s="32">
        <f>'2010'!$I$11</f>
        <v>200</v>
      </c>
      <c r="H12" s="30">
        <f>'2011'!$I$11</f>
        <v>189</v>
      </c>
      <c r="I12" s="144">
        <f>'2012'!I11</f>
        <v>177</v>
      </c>
      <c r="J12" s="254"/>
      <c r="K12" s="214"/>
      <c r="L12" s="216" t="s">
        <v>225</v>
      </c>
      <c r="M12" s="28" t="s">
        <v>60</v>
      </c>
      <c r="N12" s="30">
        <f>'2008'!$K$11</f>
        <v>83</v>
      </c>
      <c r="O12" s="30">
        <f>'2009'!$K$11</f>
        <v>104</v>
      </c>
      <c r="P12" s="32">
        <f>'2010'!$K$11</f>
        <v>85</v>
      </c>
      <c r="Q12" s="30">
        <f>'2011'!$K$11</f>
        <v>87</v>
      </c>
      <c r="R12" s="144">
        <f>'2012'!K11</f>
        <v>99</v>
      </c>
    </row>
    <row r="13" spans="1:18" ht="12.75">
      <c r="A13" s="214"/>
      <c r="B13" s="276"/>
      <c r="C13" s="216"/>
      <c r="D13" s="28" t="s">
        <v>61</v>
      </c>
      <c r="E13" s="31">
        <f>'2008'!$J$11</f>
        <v>0.2553495007132668</v>
      </c>
      <c r="F13" s="31">
        <f>'2009'!$J$11</f>
        <v>0.25394736842105264</v>
      </c>
      <c r="G13" s="31">
        <f>'2010'!$J$11</f>
        <v>0.26143790849673204</v>
      </c>
      <c r="H13" s="29">
        <f>'2011'!$J$11</f>
        <v>0.23247232472324722</v>
      </c>
      <c r="I13" s="143">
        <f>'2012'!J11</f>
        <v>0.21248499399759904</v>
      </c>
      <c r="J13" s="254"/>
      <c r="K13" s="214"/>
      <c r="L13" s="216"/>
      <c r="M13" s="28" t="s">
        <v>56</v>
      </c>
      <c r="N13" s="29">
        <f>'2008'!$L$11</f>
        <v>0.11840228245363767</v>
      </c>
      <c r="O13" s="29">
        <f>'2009'!$L$11</f>
        <v>0.1368421052631579</v>
      </c>
      <c r="P13" s="31">
        <f>'2010'!$L$11</f>
        <v>0.1111111111111111</v>
      </c>
      <c r="Q13" s="29">
        <f>'2011'!$L$11</f>
        <v>0.1070110701107011</v>
      </c>
      <c r="R13" s="143">
        <f>'2012'!L11</f>
        <v>0.11884753901560624</v>
      </c>
    </row>
    <row r="14" spans="1:18" ht="12.75">
      <c r="A14" s="214"/>
      <c r="B14" s="276"/>
      <c r="C14" s="216" t="s">
        <v>231</v>
      </c>
      <c r="D14" s="28" t="s">
        <v>60</v>
      </c>
      <c r="E14" s="32">
        <f>'2008'!$N$11</f>
        <v>68</v>
      </c>
      <c r="F14" s="32">
        <f>'2009'!$N$11</f>
        <v>58</v>
      </c>
      <c r="G14" s="32">
        <f>'2010'!$N$11</f>
        <v>85</v>
      </c>
      <c r="H14" s="30">
        <f>'2011'!$N$11</f>
        <v>76</v>
      </c>
      <c r="I14" s="144">
        <f>'2012'!N11</f>
        <v>78</v>
      </c>
      <c r="J14" s="254"/>
      <c r="K14" s="214"/>
      <c r="L14" s="216" t="s">
        <v>231</v>
      </c>
      <c r="M14" s="28" t="s">
        <v>60</v>
      </c>
      <c r="N14" s="30">
        <f>'2008'!$P$11</f>
        <v>38</v>
      </c>
      <c r="O14" s="30">
        <f>'2009'!$P$11</f>
        <v>29</v>
      </c>
      <c r="P14" s="32">
        <f>'2010'!$P$11</f>
        <v>40</v>
      </c>
      <c r="Q14" s="30">
        <f>'2011'!$P$11</f>
        <v>26</v>
      </c>
      <c r="R14" s="144">
        <f>'2012'!P11</f>
        <v>27</v>
      </c>
    </row>
    <row r="15" spans="1:18" ht="13.5" thickBot="1">
      <c r="A15" s="214"/>
      <c r="B15" s="277"/>
      <c r="C15" s="217"/>
      <c r="D15" s="77" t="s">
        <v>61</v>
      </c>
      <c r="E15" s="84">
        <f>'2008'!$O$11</f>
        <v>0.17435897435897435</v>
      </c>
      <c r="F15" s="84">
        <f>'2009'!$O$11</f>
        <v>0.13615023474178403</v>
      </c>
      <c r="G15" s="84">
        <f>'2010'!$O$11</f>
        <v>0.1640926640926641</v>
      </c>
      <c r="H15" s="75">
        <f>'2011'!$O$11</f>
        <v>0.1557377049180328</v>
      </c>
      <c r="I15" s="145">
        <f>'2012'!O11</f>
        <v>0.14661654135338345</v>
      </c>
      <c r="J15" s="254"/>
      <c r="K15" s="215"/>
      <c r="L15" s="217"/>
      <c r="M15" s="77" t="s">
        <v>56</v>
      </c>
      <c r="N15" s="75">
        <f>'2008'!$Q$11</f>
        <v>0.09743589743589744</v>
      </c>
      <c r="O15" s="75">
        <f>'2009'!$Q$11</f>
        <v>0.06807511737089202</v>
      </c>
      <c r="P15" s="84">
        <f>'2010'!$Q$11</f>
        <v>0.07722007722007722</v>
      </c>
      <c r="Q15" s="75">
        <f>'2011'!$Q$11</f>
        <v>0.05327868852459016</v>
      </c>
      <c r="R15" s="145">
        <f>'2012'!Q11</f>
        <v>0.05075187969924812</v>
      </c>
    </row>
    <row r="16" spans="1:18" ht="12.75">
      <c r="A16" s="214"/>
      <c r="B16" s="9"/>
      <c r="C16" s="12"/>
      <c r="D16" s="13"/>
      <c r="E16" s="13"/>
      <c r="F16" s="13"/>
      <c r="G16" s="13"/>
      <c r="H16" s="13"/>
      <c r="I16" s="14"/>
      <c r="J16" s="254"/>
      <c r="K16" s="61"/>
      <c r="L16" s="110"/>
      <c r="M16" s="111"/>
      <c r="N16" s="111"/>
      <c r="O16" s="111"/>
      <c r="P16" s="111"/>
      <c r="Q16" s="111"/>
      <c r="R16" s="112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145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146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6"/>
      <c r="M19" s="237"/>
      <c r="N19" s="237"/>
      <c r="O19" s="237"/>
      <c r="P19" s="237"/>
      <c r="Q19" s="237"/>
      <c r="R19" s="265"/>
    </row>
    <row r="20" spans="1:18" ht="12.75">
      <c r="A20" s="214"/>
      <c r="B20" s="276"/>
      <c r="C20" s="79"/>
      <c r="D20" s="64"/>
      <c r="E20" s="85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141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85">
        <f>Auckland!P9</f>
        <v>2010</v>
      </c>
      <c r="Q20" s="64">
        <f>Auckland!Q9</f>
        <v>2011</v>
      </c>
      <c r="R20" s="141">
        <f>Auckland!R9</f>
        <v>2012</v>
      </c>
    </row>
    <row r="21" spans="1:18" ht="12.75">
      <c r="A21" s="214"/>
      <c r="B21" s="276"/>
      <c r="C21" s="216" t="s">
        <v>220</v>
      </c>
      <c r="D21" s="28" t="s">
        <v>60</v>
      </c>
      <c r="E21" s="28">
        <f>'2008'!$D$12</f>
        <v>1490</v>
      </c>
      <c r="F21" s="28">
        <f>'2009'!$D$12</f>
        <v>1514</v>
      </c>
      <c r="G21" s="28">
        <f>'2010'!$D$12</f>
        <v>1451</v>
      </c>
      <c r="H21" s="28">
        <f>'2011'!$D$12</f>
        <v>1426</v>
      </c>
      <c r="I21" s="118">
        <f>'2012'!D12</f>
        <v>1457</v>
      </c>
      <c r="J21" s="254"/>
      <c r="K21" s="214"/>
      <c r="L21" s="216" t="s">
        <v>220</v>
      </c>
      <c r="M21" s="28" t="s">
        <v>60</v>
      </c>
      <c r="N21" s="43">
        <f>'2008'!$F$12</f>
        <v>936</v>
      </c>
      <c r="O21" s="43">
        <f>'2009'!$F$12</f>
        <v>948</v>
      </c>
      <c r="P21" s="44">
        <f>'2010'!$F$12</f>
        <v>931</v>
      </c>
      <c r="Q21" s="43">
        <f>'2011'!$F$12</f>
        <v>1055</v>
      </c>
      <c r="R21" s="142">
        <f>'2012'!F12</f>
        <v>1153</v>
      </c>
    </row>
    <row r="22" spans="1:18" ht="12.75">
      <c r="A22" s="214"/>
      <c r="B22" s="276"/>
      <c r="C22" s="216"/>
      <c r="D22" s="28" t="s">
        <v>61</v>
      </c>
      <c r="E22" s="31">
        <f>'2008'!$E$12</f>
        <v>0.7760416666666666</v>
      </c>
      <c r="F22" s="31">
        <f>'2009'!$E$12</f>
        <v>0.7922553636839351</v>
      </c>
      <c r="G22" s="29">
        <f>'2010'!$E$12</f>
        <v>0.7894450489662677</v>
      </c>
      <c r="H22" s="29">
        <f>'2011'!$E$12</f>
        <v>0.7926625903279599</v>
      </c>
      <c r="I22" s="143">
        <f>'2012'!E12</f>
        <v>0.7803963577932512</v>
      </c>
      <c r="J22" s="254"/>
      <c r="K22" s="214"/>
      <c r="L22" s="216"/>
      <c r="M22" s="28" t="s">
        <v>56</v>
      </c>
      <c r="N22" s="29">
        <f>'2008'!$G$12</f>
        <v>0.4875</v>
      </c>
      <c r="O22" s="29">
        <f>'2009'!$G$12</f>
        <v>0.49607535321821034</v>
      </c>
      <c r="P22" s="31">
        <f>'2010'!$G$12</f>
        <v>0.5065288356909684</v>
      </c>
      <c r="Q22" s="29">
        <f>'2011'!$G$12</f>
        <v>0.5864369093941079</v>
      </c>
      <c r="R22" s="143">
        <f>'2012'!G12</f>
        <v>0.6175682913765399</v>
      </c>
    </row>
    <row r="23" spans="1:18" ht="12.75">
      <c r="A23" s="214"/>
      <c r="B23" s="276"/>
      <c r="C23" s="216" t="s">
        <v>225</v>
      </c>
      <c r="D23" s="28" t="s">
        <v>60</v>
      </c>
      <c r="E23" s="32">
        <f>'2008'!$I$12</f>
        <v>801</v>
      </c>
      <c r="F23" s="32">
        <f>'2009'!$I$12</f>
        <v>876</v>
      </c>
      <c r="G23" s="30">
        <f>'2010'!$I$12</f>
        <v>889</v>
      </c>
      <c r="H23" s="30">
        <f>'2011'!$I$12</f>
        <v>873</v>
      </c>
      <c r="I23" s="144">
        <f>'2012'!I12</f>
        <v>789</v>
      </c>
      <c r="J23" s="254"/>
      <c r="K23" s="214"/>
      <c r="L23" s="216" t="s">
        <v>225</v>
      </c>
      <c r="M23" s="28" t="s">
        <v>60</v>
      </c>
      <c r="N23" s="30">
        <f>'2008'!$K$12</f>
        <v>540</v>
      </c>
      <c r="O23" s="30">
        <f>'2009'!$K$12</f>
        <v>623</v>
      </c>
      <c r="P23" s="32">
        <f>'2010'!$K$12</f>
        <v>610</v>
      </c>
      <c r="Q23" s="30">
        <f>'2011'!$K$12</f>
        <v>656</v>
      </c>
      <c r="R23" s="144">
        <f>'2012'!K12</f>
        <v>606</v>
      </c>
    </row>
    <row r="24" spans="1:18" ht="12.75">
      <c r="A24" s="214"/>
      <c r="B24" s="276"/>
      <c r="C24" s="216"/>
      <c r="D24" s="28" t="s">
        <v>61</v>
      </c>
      <c r="E24" s="31">
        <f>'2008'!$J$12</f>
        <v>0.47593582887700536</v>
      </c>
      <c r="F24" s="31">
        <f>'2009'!$J$12</f>
        <v>0.5128805620608899</v>
      </c>
      <c r="G24" s="29">
        <f>'2010'!$J$12</f>
        <v>0.516260162601626</v>
      </c>
      <c r="H24" s="29">
        <f>'2011'!$J$12</f>
        <v>0.5162625665286813</v>
      </c>
      <c r="I24" s="143">
        <f>'2012'!J12</f>
        <v>0.47992700729927007</v>
      </c>
      <c r="J24" s="254"/>
      <c r="K24" s="214"/>
      <c r="L24" s="216"/>
      <c r="M24" s="28" t="s">
        <v>56</v>
      </c>
      <c r="N24" s="29">
        <f>'2008'!$L$12</f>
        <v>0.32085561497326204</v>
      </c>
      <c r="O24" s="29">
        <f>'2009'!$L$12</f>
        <v>0.36475409836065575</v>
      </c>
      <c r="P24" s="31">
        <f>'2010'!$L$12</f>
        <v>0.35423925667828104</v>
      </c>
      <c r="Q24" s="29">
        <f>'2011'!$L$12</f>
        <v>0.38793613246599645</v>
      </c>
      <c r="R24" s="143">
        <f>'2012'!L12</f>
        <v>0.3686131386861314</v>
      </c>
    </row>
    <row r="25" spans="1:18" ht="12.75">
      <c r="A25" s="214"/>
      <c r="B25" s="276"/>
      <c r="C25" s="216" t="s">
        <v>231</v>
      </c>
      <c r="D25" s="28" t="s">
        <v>60</v>
      </c>
      <c r="E25" s="32">
        <f>'2008'!$N$12</f>
        <v>466</v>
      </c>
      <c r="F25" s="32">
        <f>'2009'!$N$12</f>
        <v>428</v>
      </c>
      <c r="G25" s="30">
        <f>'2010'!$N$12</f>
        <v>518</v>
      </c>
      <c r="H25" s="30">
        <f>'2011'!$N$12</f>
        <v>495</v>
      </c>
      <c r="I25" s="144">
        <f>'2012'!N12</f>
        <v>544</v>
      </c>
      <c r="J25" s="254"/>
      <c r="K25" s="214"/>
      <c r="L25" s="216" t="s">
        <v>231</v>
      </c>
      <c r="M25" s="28" t="s">
        <v>60</v>
      </c>
      <c r="N25" s="30">
        <f>'2008'!$P$12</f>
        <v>328</v>
      </c>
      <c r="O25" s="30">
        <f>'2009'!$P$12</f>
        <v>287</v>
      </c>
      <c r="P25" s="32">
        <f>'2010'!$P$12</f>
        <v>340</v>
      </c>
      <c r="Q25" s="30">
        <f>'2011'!$P$12</f>
        <v>352</v>
      </c>
      <c r="R25" s="144">
        <f>'2012'!P12</f>
        <v>354</v>
      </c>
    </row>
    <row r="26" spans="1:18" ht="13.5" thickBot="1">
      <c r="A26" s="215"/>
      <c r="B26" s="277"/>
      <c r="C26" s="217"/>
      <c r="D26" s="77" t="s">
        <v>61</v>
      </c>
      <c r="E26" s="84">
        <f>'2008'!$O$12</f>
        <v>0.3764135702746365</v>
      </c>
      <c r="F26" s="84">
        <f>'2009'!$O$12</f>
        <v>0.3482506102522376</v>
      </c>
      <c r="G26" s="75">
        <f>'2010'!$O$12</f>
        <v>0.3924242424242424</v>
      </c>
      <c r="H26" s="75">
        <f>'2011'!$O$12</f>
        <v>0.3858144972720187</v>
      </c>
      <c r="I26" s="145">
        <f>'2012'!O12</f>
        <v>0.4146341463414634</v>
      </c>
      <c r="J26" s="255"/>
      <c r="K26" s="215"/>
      <c r="L26" s="217"/>
      <c r="M26" s="77" t="s">
        <v>56</v>
      </c>
      <c r="N26" s="75">
        <f>'2008'!$Q$12</f>
        <v>0.2649434571890145</v>
      </c>
      <c r="O26" s="75">
        <f>'2009'!$Q$12</f>
        <v>0.2335231895850285</v>
      </c>
      <c r="P26" s="84">
        <f>'2010'!$Q$12</f>
        <v>0.25757575757575757</v>
      </c>
      <c r="Q26" s="75">
        <f>'2011'!$Q$12</f>
        <v>0.27435697583788</v>
      </c>
      <c r="R26" s="145">
        <f>'2012'!Q12</f>
        <v>0.2698170731707317</v>
      </c>
    </row>
    <row r="28" spans="2:12" ht="12.75">
      <c r="B28" s="39"/>
      <c r="J28" s="63"/>
      <c r="K28" s="11"/>
      <c r="L28" s="11"/>
    </row>
    <row r="29" spans="1:12" ht="12.75">
      <c r="A29" s="4"/>
      <c r="C29" s="3"/>
      <c r="J29" s="16"/>
      <c r="K29" s="16"/>
      <c r="L29" s="11"/>
    </row>
    <row r="30" spans="1:12" ht="12.75">
      <c r="A30" s="3"/>
      <c r="B30" s="7"/>
      <c r="C30" s="4"/>
      <c r="J30" s="17"/>
      <c r="K30" s="17"/>
      <c r="L30" s="11"/>
    </row>
    <row r="31" spans="1:12" ht="12.75">
      <c r="A31" s="3"/>
      <c r="B31" s="8"/>
      <c r="C31" s="4"/>
      <c r="J31" s="16"/>
      <c r="K31" s="16"/>
      <c r="L31" s="11"/>
    </row>
    <row r="32" spans="1:12" ht="12.75">
      <c r="A32" s="3"/>
      <c r="B32" s="8"/>
      <c r="C32" s="3"/>
      <c r="J32" s="17"/>
      <c r="K32" s="17"/>
      <c r="L32" s="11"/>
    </row>
    <row r="33" spans="1:12" ht="12.75">
      <c r="A33" s="3"/>
      <c r="B33" s="2"/>
      <c r="C33" s="3"/>
      <c r="J33" s="16"/>
      <c r="K33" s="16"/>
      <c r="L33" s="11"/>
    </row>
    <row r="34" spans="1:12" ht="12.75">
      <c r="A34" s="3"/>
      <c r="B34" s="7"/>
      <c r="C34" s="3"/>
      <c r="J34" s="17"/>
      <c r="K34" s="17"/>
      <c r="L34" s="11"/>
    </row>
    <row r="35" spans="1:12" ht="12.75">
      <c r="A35" s="3"/>
      <c r="B35" s="3"/>
      <c r="C35" s="3"/>
      <c r="E35" s="3"/>
      <c r="J35" s="3"/>
      <c r="K35" s="3"/>
      <c r="L35" s="11"/>
    </row>
    <row r="36" spans="1:12" ht="12.75">
      <c r="A36" s="3"/>
      <c r="B36" s="7"/>
      <c r="C36" s="3"/>
      <c r="E36" s="3"/>
      <c r="F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L25:L26"/>
    <mergeCell ref="C21:C22"/>
    <mergeCell ref="C23:C24"/>
    <mergeCell ref="C25:C26"/>
    <mergeCell ref="C4:I6"/>
    <mergeCell ref="L7:R8"/>
    <mergeCell ref="L18:R19"/>
    <mergeCell ref="L12:L13"/>
    <mergeCell ref="L21:L22"/>
    <mergeCell ref="L4:R6"/>
    <mergeCell ref="C7:I8"/>
    <mergeCell ref="C18:I19"/>
    <mergeCell ref="K18:K26"/>
    <mergeCell ref="K7:K15"/>
    <mergeCell ref="A7:A26"/>
    <mergeCell ref="B7:B15"/>
    <mergeCell ref="J7:J26"/>
    <mergeCell ref="B18:B26"/>
    <mergeCell ref="L10:L11"/>
    <mergeCell ref="L14:L15"/>
    <mergeCell ref="L23:L24"/>
    <mergeCell ref="C10:C11"/>
    <mergeCell ref="C12:C13"/>
    <mergeCell ref="C14:C15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3.7109375" style="0" bestFit="1" customWidth="1"/>
  </cols>
  <sheetData>
    <row r="1" ht="12.75">
      <c r="A1" s="60" t="s">
        <v>14</v>
      </c>
    </row>
    <row r="2" ht="20.25">
      <c r="A2" s="21" t="s">
        <v>112</v>
      </c>
    </row>
    <row r="3" spans="10:11" ht="13.5" thickBot="1">
      <c r="J3" s="11"/>
      <c r="K3" s="11"/>
    </row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147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148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87"/>
      <c r="D8" s="288"/>
      <c r="E8" s="288"/>
      <c r="F8" s="288"/>
      <c r="G8" s="288"/>
      <c r="H8" s="288"/>
      <c r="I8" s="289"/>
      <c r="J8" s="214"/>
      <c r="K8" s="214"/>
      <c r="L8" s="236"/>
      <c r="M8" s="237"/>
      <c r="N8" s="237"/>
      <c r="O8" s="237"/>
      <c r="P8" s="237"/>
      <c r="Q8" s="237"/>
      <c r="R8" s="265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141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'2008'!$D$14</f>
        <v>493</v>
      </c>
      <c r="F10" s="30">
        <f>'2009'!$D$14</f>
        <v>537</v>
      </c>
      <c r="G10" s="30">
        <f>'2010'!$D$14</f>
        <v>559</v>
      </c>
      <c r="H10" s="30">
        <f>'2011'!$D$14</f>
        <v>528</v>
      </c>
      <c r="I10" s="37">
        <f>'2012'!D14</f>
        <v>580</v>
      </c>
      <c r="J10" s="254"/>
      <c r="K10" s="214"/>
      <c r="L10" s="216" t="s">
        <v>220</v>
      </c>
      <c r="M10" s="28" t="s">
        <v>60</v>
      </c>
      <c r="N10" s="30">
        <f>'2008'!$F$14</f>
        <v>231</v>
      </c>
      <c r="O10" s="30">
        <f>'2009'!$F$14</f>
        <v>291</v>
      </c>
      <c r="P10" s="30">
        <f>'2010'!$F$14</f>
        <v>290</v>
      </c>
      <c r="Q10" s="30">
        <f>'2011'!$F$14</f>
        <v>292</v>
      </c>
      <c r="R10" s="144">
        <f>'2012'!F14</f>
        <v>361</v>
      </c>
    </row>
    <row r="11" spans="1:18" ht="12.75">
      <c r="A11" s="214"/>
      <c r="B11" s="214"/>
      <c r="C11" s="216"/>
      <c r="D11" s="28" t="s">
        <v>61</v>
      </c>
      <c r="E11" s="29">
        <f>'2008'!$E$14</f>
        <v>0.6469816272965879</v>
      </c>
      <c r="F11" s="29">
        <f>'2009'!$E$14</f>
        <v>0.6572827417380661</v>
      </c>
      <c r="G11" s="29">
        <f>'2010'!$E$14</f>
        <v>0.6545667447306791</v>
      </c>
      <c r="H11" s="29">
        <f>'2011'!$E$14</f>
        <v>0.6494464944649446</v>
      </c>
      <c r="I11" s="36">
        <f>'2012'!E14</f>
        <v>0.6636155606407322</v>
      </c>
      <c r="J11" s="254"/>
      <c r="K11" s="214"/>
      <c r="L11" s="216"/>
      <c r="M11" s="28" t="s">
        <v>56</v>
      </c>
      <c r="N11" s="29">
        <f>'2008'!$G$14</f>
        <v>0.3031496062992126</v>
      </c>
      <c r="O11" s="29">
        <f>'2009'!$G$14</f>
        <v>0.3561811505507956</v>
      </c>
      <c r="P11" s="29">
        <f>'2010'!$G$14</f>
        <v>0.3395784543325527</v>
      </c>
      <c r="Q11" s="29">
        <f>'2011'!$G$14</f>
        <v>0.3591635916359164</v>
      </c>
      <c r="R11" s="143">
        <f>'2012'!G14</f>
        <v>0.41304347826086957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'2008'!$I$14</f>
        <v>151</v>
      </c>
      <c r="F12" s="30">
        <f>'2009'!$I$14</f>
        <v>173</v>
      </c>
      <c r="G12" s="30">
        <f>'2010'!$I$14</f>
        <v>208</v>
      </c>
      <c r="H12" s="30">
        <f>'2011'!$I$14</f>
        <v>179</v>
      </c>
      <c r="I12" s="37">
        <f>'2012'!I14</f>
        <v>204</v>
      </c>
      <c r="J12" s="254"/>
      <c r="K12" s="214"/>
      <c r="L12" s="216" t="s">
        <v>225</v>
      </c>
      <c r="M12" s="28" t="s">
        <v>60</v>
      </c>
      <c r="N12" s="30">
        <f>'2008'!$K$14</f>
        <v>85</v>
      </c>
      <c r="O12" s="30">
        <f>'2009'!$K$14</f>
        <v>90</v>
      </c>
      <c r="P12" s="30">
        <f>'2010'!$K$14</f>
        <v>117</v>
      </c>
      <c r="Q12" s="30">
        <f>'2011'!$K$14</f>
        <v>117</v>
      </c>
      <c r="R12" s="144">
        <f>'2012'!K14</f>
        <v>122</v>
      </c>
    </row>
    <row r="13" spans="1:18" ht="12.75">
      <c r="A13" s="214"/>
      <c r="B13" s="214"/>
      <c r="C13" s="216"/>
      <c r="D13" s="28" t="s">
        <v>61</v>
      </c>
      <c r="E13" s="29">
        <f>'2008'!$J$14</f>
        <v>0.26306620209059234</v>
      </c>
      <c r="F13" s="29">
        <f>'2009'!$J$14</f>
        <v>0.2972508591065292</v>
      </c>
      <c r="G13" s="29">
        <f>'2010'!$J$14</f>
        <v>0.3076923076923077</v>
      </c>
      <c r="H13" s="29">
        <f>'2011'!$J$14</f>
        <v>0.270392749244713</v>
      </c>
      <c r="I13" s="36">
        <f>'2012'!J14</f>
        <v>0.2943722943722944</v>
      </c>
      <c r="J13" s="254"/>
      <c r="K13" s="214"/>
      <c r="L13" s="216"/>
      <c r="M13" s="28" t="s">
        <v>56</v>
      </c>
      <c r="N13" s="29">
        <f>'2008'!$L$14</f>
        <v>0.1480836236933798</v>
      </c>
      <c r="O13" s="29">
        <f>'2009'!$L$14</f>
        <v>0.15463917525773196</v>
      </c>
      <c r="P13" s="29">
        <f>'2010'!$L$14</f>
        <v>0.17307692307692307</v>
      </c>
      <c r="Q13" s="29">
        <f>'2011'!$L$14</f>
        <v>0.17673716012084592</v>
      </c>
      <c r="R13" s="143">
        <f>'2012'!L14</f>
        <v>0.17604617604617603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'2008'!$N$14</f>
        <v>68</v>
      </c>
      <c r="F14" s="30">
        <f>'2009'!$N$14</f>
        <v>67</v>
      </c>
      <c r="G14" s="30">
        <f>'2010'!$N$14</f>
        <v>76</v>
      </c>
      <c r="H14" s="30">
        <f>'2011'!$N$14</f>
        <v>88</v>
      </c>
      <c r="I14" s="37">
        <f>'2012'!N14</f>
        <v>91</v>
      </c>
      <c r="J14" s="254"/>
      <c r="K14" s="214"/>
      <c r="L14" s="216" t="s">
        <v>231</v>
      </c>
      <c r="M14" s="28" t="s">
        <v>60</v>
      </c>
      <c r="N14" s="30">
        <f>'2008'!$P$14</f>
        <v>42</v>
      </c>
      <c r="O14" s="30">
        <f>'2009'!$P$14</f>
        <v>34</v>
      </c>
      <c r="P14" s="30">
        <f>'2010'!$P$14</f>
        <v>46</v>
      </c>
      <c r="Q14" s="30">
        <f>'2011'!$P$14</f>
        <v>57</v>
      </c>
      <c r="R14" s="144">
        <f>'2012'!P14</f>
        <v>47</v>
      </c>
    </row>
    <row r="15" spans="1:18" ht="13.5" thickBot="1">
      <c r="A15" s="214"/>
      <c r="B15" s="215"/>
      <c r="C15" s="217"/>
      <c r="D15" s="77" t="s">
        <v>61</v>
      </c>
      <c r="E15" s="75">
        <f>'2008'!$O$14</f>
        <v>0.192090395480226</v>
      </c>
      <c r="F15" s="75">
        <f>'2009'!$O$14</f>
        <v>0.1850828729281768</v>
      </c>
      <c r="G15" s="75">
        <f>'2010'!$O$14</f>
        <v>0.19437340153452684</v>
      </c>
      <c r="H15" s="75">
        <f>'2011'!$O$14</f>
        <v>0.19954648526077098</v>
      </c>
      <c r="I15" s="76">
        <f>'2012'!O14</f>
        <v>0.21311475409836064</v>
      </c>
      <c r="J15" s="254"/>
      <c r="K15" s="215"/>
      <c r="L15" s="217"/>
      <c r="M15" s="77" t="s">
        <v>56</v>
      </c>
      <c r="N15" s="75">
        <f>'2008'!$Q$14</f>
        <v>0.11864406779661017</v>
      </c>
      <c r="O15" s="75">
        <f>'2009'!$Q$14</f>
        <v>0.09392265193370165</v>
      </c>
      <c r="P15" s="75">
        <f>'2010'!$Q$14</f>
        <v>0.11764705882352941</v>
      </c>
      <c r="Q15" s="75">
        <f>'2011'!$Q$14</f>
        <v>0.1292517006802721</v>
      </c>
      <c r="R15" s="145">
        <f>'2012'!Q14</f>
        <v>0.11007025761124122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149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150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87"/>
      <c r="D19" s="288"/>
      <c r="E19" s="288"/>
      <c r="F19" s="288"/>
      <c r="G19" s="288"/>
      <c r="H19" s="288"/>
      <c r="I19" s="289"/>
      <c r="J19" s="214"/>
      <c r="K19" s="214"/>
      <c r="L19" s="236"/>
      <c r="M19" s="237"/>
      <c r="N19" s="237"/>
      <c r="O19" s="237"/>
      <c r="P19" s="237"/>
      <c r="Q19" s="237"/>
      <c r="R19" s="265"/>
    </row>
    <row r="20" spans="1:18" ht="12.75">
      <c r="A20" s="214"/>
      <c r="B20" s="214"/>
      <c r="C20" s="79"/>
      <c r="D20" s="64"/>
      <c r="E20" s="85">
        <f>Auckland!N9</f>
        <v>2008</v>
      </c>
      <c r="F20" s="64">
        <f>Auckland!O9</f>
        <v>2009</v>
      </c>
      <c r="G20" s="64">
        <f>Auckland!P9</f>
        <v>2010</v>
      </c>
      <c r="H20" s="85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141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176">
        <f>'2008'!$D$15</f>
        <v>4574</v>
      </c>
      <c r="F21" s="176">
        <f>'2009'!$D$15</f>
        <v>4541</v>
      </c>
      <c r="G21" s="176">
        <f>'2010'!$D$15</f>
        <v>4518</v>
      </c>
      <c r="H21" s="176">
        <f>'2011'!$D$15</f>
        <v>4235</v>
      </c>
      <c r="I21" s="177">
        <f>'2012'!D15</f>
        <v>4241</v>
      </c>
      <c r="J21" s="254"/>
      <c r="K21" s="214"/>
      <c r="L21" s="216" t="s">
        <v>220</v>
      </c>
      <c r="M21" s="28" t="s">
        <v>60</v>
      </c>
      <c r="N21" s="43">
        <f>'2008'!$F$15</f>
        <v>3098</v>
      </c>
      <c r="O21" s="43">
        <f>'2009'!$F$15</f>
        <v>3094</v>
      </c>
      <c r="P21" s="43">
        <f>'2010'!$F$15</f>
        <v>3018</v>
      </c>
      <c r="Q21" s="43">
        <f>'2011'!$F$15</f>
        <v>3040</v>
      </c>
      <c r="R21" s="142">
        <f>'2012'!F15</f>
        <v>3056</v>
      </c>
    </row>
    <row r="22" spans="1:18" ht="12.75">
      <c r="A22" s="214"/>
      <c r="B22" s="214"/>
      <c r="C22" s="216"/>
      <c r="D22" s="28" t="s">
        <v>61</v>
      </c>
      <c r="E22" s="31">
        <f>'2008'!$E$15</f>
        <v>0.8217750628817823</v>
      </c>
      <c r="F22" s="31">
        <f>'2009'!$E$15</f>
        <v>0.8247366509262622</v>
      </c>
      <c r="G22" s="29">
        <f>'2010'!$E$15</f>
        <v>0.8190717911530094</v>
      </c>
      <c r="H22" s="31">
        <f>'2011'!$E$15</f>
        <v>0.8008698940998488</v>
      </c>
      <c r="I22" s="36">
        <f>'2012'!E15</f>
        <v>0.8038286580742987</v>
      </c>
      <c r="J22" s="254"/>
      <c r="K22" s="214"/>
      <c r="L22" s="216"/>
      <c r="M22" s="28" t="s">
        <v>56</v>
      </c>
      <c r="N22" s="29">
        <f>'2008'!$G$15</f>
        <v>0.556593604024434</v>
      </c>
      <c r="O22" s="29">
        <f>'2009'!$G$15</f>
        <v>0.5619324373410824</v>
      </c>
      <c r="P22" s="29">
        <f>'2010'!$G$15</f>
        <v>0.5471356055112401</v>
      </c>
      <c r="Q22" s="29">
        <f>'2011'!$G$15</f>
        <v>0.5748865355521936</v>
      </c>
      <c r="R22" s="143">
        <f>'2012'!G15</f>
        <v>0.579226686884003</v>
      </c>
    </row>
    <row r="23" spans="1:18" ht="12.75">
      <c r="A23" s="214"/>
      <c r="B23" s="214"/>
      <c r="C23" s="216" t="s">
        <v>225</v>
      </c>
      <c r="D23" s="28" t="s">
        <v>60</v>
      </c>
      <c r="E23" s="176">
        <f>'2008'!$I$15</f>
        <v>2199</v>
      </c>
      <c r="F23" s="176">
        <f>'2009'!$I$15</f>
        <v>2384</v>
      </c>
      <c r="G23" s="176">
        <f>'2010'!$I$15</f>
        <v>2401</v>
      </c>
      <c r="H23" s="176">
        <f>'2011'!$I$15</f>
        <v>2301</v>
      </c>
      <c r="I23" s="177">
        <f>'2012'!I15</f>
        <v>2392</v>
      </c>
      <c r="J23" s="254"/>
      <c r="K23" s="214"/>
      <c r="L23" s="216" t="s">
        <v>225</v>
      </c>
      <c r="M23" s="28" t="s">
        <v>60</v>
      </c>
      <c r="N23" s="176">
        <f>'2008'!$K$15</f>
        <v>1588</v>
      </c>
      <c r="O23" s="176">
        <f>'2009'!$K$15</f>
        <v>1673</v>
      </c>
      <c r="P23" s="176">
        <f>'2010'!$K$15</f>
        <v>1735</v>
      </c>
      <c r="Q23" s="176">
        <f>'2011'!$K$15</f>
        <v>1741</v>
      </c>
      <c r="R23" s="177">
        <f>'2012'!K15</f>
        <v>1759</v>
      </c>
    </row>
    <row r="24" spans="1:18" ht="12.75">
      <c r="A24" s="214"/>
      <c r="B24" s="214"/>
      <c r="C24" s="216"/>
      <c r="D24" s="28" t="s">
        <v>61</v>
      </c>
      <c r="E24" s="31">
        <f>'2008'!$J$15</f>
        <v>0.4437046004842615</v>
      </c>
      <c r="F24" s="31">
        <f>'2009'!$J$15</f>
        <v>0.47852268165395423</v>
      </c>
      <c r="G24" s="29">
        <f>'2010'!$J$15</f>
        <v>0.47375690607734805</v>
      </c>
      <c r="H24" s="31">
        <f>'2011'!$J$15</f>
        <v>0.461122244488978</v>
      </c>
      <c r="I24" s="36">
        <f>'2012'!J15</f>
        <v>0.4909688013136289</v>
      </c>
      <c r="J24" s="254"/>
      <c r="K24" s="214"/>
      <c r="L24" s="216"/>
      <c r="M24" s="28" t="s">
        <v>56</v>
      </c>
      <c r="N24" s="29">
        <f>'2008'!$L$15</f>
        <v>0.32041969330104925</v>
      </c>
      <c r="O24" s="29">
        <f>'2009'!$L$15</f>
        <v>0.3358089120835006</v>
      </c>
      <c r="P24" s="29">
        <f>'2010'!$L$15</f>
        <v>0.34234411996842934</v>
      </c>
      <c r="Q24" s="29">
        <f>'2011'!$L$15</f>
        <v>0.3488977955911824</v>
      </c>
      <c r="R24" s="143">
        <f>'2012'!L15</f>
        <v>0.3610426929392447</v>
      </c>
    </row>
    <row r="25" spans="1:18" ht="12.75">
      <c r="A25" s="214"/>
      <c r="B25" s="214"/>
      <c r="C25" s="216" t="s">
        <v>231</v>
      </c>
      <c r="D25" s="28" t="s">
        <v>60</v>
      </c>
      <c r="E25" s="176">
        <f>'2008'!$N$15</f>
        <v>1270</v>
      </c>
      <c r="F25" s="176">
        <f>'2009'!$N$15</f>
        <v>1257</v>
      </c>
      <c r="G25" s="176">
        <f>'2010'!$N$15</f>
        <v>1354</v>
      </c>
      <c r="H25" s="176">
        <f>'2011'!$N$15</f>
        <v>1364</v>
      </c>
      <c r="I25" s="177">
        <f>'2012'!N15</f>
        <v>1434</v>
      </c>
      <c r="J25" s="254"/>
      <c r="K25" s="214"/>
      <c r="L25" s="216" t="s">
        <v>231</v>
      </c>
      <c r="M25" s="28" t="s">
        <v>60</v>
      </c>
      <c r="N25" s="176">
        <f>'2008'!$P$15</f>
        <v>896</v>
      </c>
      <c r="O25" s="176">
        <f>'2009'!$P$15</f>
        <v>905</v>
      </c>
      <c r="P25" s="176">
        <f>'2010'!$P$15</f>
        <v>990</v>
      </c>
      <c r="Q25" s="176">
        <f>'2011'!$P$15</f>
        <v>1069</v>
      </c>
      <c r="R25" s="177">
        <f>'2012'!P15</f>
        <v>999</v>
      </c>
    </row>
    <row r="26" spans="1:18" ht="13.5" thickBot="1">
      <c r="A26" s="215"/>
      <c r="B26" s="215"/>
      <c r="C26" s="217"/>
      <c r="D26" s="77" t="s">
        <v>61</v>
      </c>
      <c r="E26" s="84">
        <f>'2008'!$O$15</f>
        <v>0.3429651633810424</v>
      </c>
      <c r="F26" s="84">
        <f>'2009'!$O$15</f>
        <v>0.3307894736842105</v>
      </c>
      <c r="G26" s="75">
        <f>'2010'!$O$15</f>
        <v>0.3408004027183488</v>
      </c>
      <c r="H26" s="84">
        <f>'2011'!$O$15</f>
        <v>0.3470737913486005</v>
      </c>
      <c r="I26" s="76">
        <f>'2012'!O15</f>
        <v>0.36797536566589684</v>
      </c>
      <c r="J26" s="255"/>
      <c r="K26" s="215"/>
      <c r="L26" s="217"/>
      <c r="M26" s="77" t="s">
        <v>56</v>
      </c>
      <c r="N26" s="75">
        <f>'2008'!$Q$15</f>
        <v>0.24196597353497165</v>
      </c>
      <c r="O26" s="75">
        <f>'2009'!$Q$15</f>
        <v>0.2381578947368421</v>
      </c>
      <c r="P26" s="75">
        <f>'2010'!$Q$15</f>
        <v>0.24918197835388875</v>
      </c>
      <c r="Q26" s="75">
        <f>'2011'!$Q$15</f>
        <v>0.27201017811704836</v>
      </c>
      <c r="R26" s="145">
        <f>'2012'!Q15</f>
        <v>0.25635103926096997</v>
      </c>
    </row>
    <row r="28" spans="1:10" ht="12.75">
      <c r="A28" s="11"/>
      <c r="B28" s="39"/>
      <c r="E28" s="3"/>
      <c r="J28" s="3"/>
    </row>
    <row r="29" spans="1:5" ht="12.75">
      <c r="A29" s="4"/>
      <c r="C29" s="3"/>
      <c r="E29" s="3"/>
    </row>
    <row r="30" spans="1:12" ht="12.75">
      <c r="A30" s="3"/>
      <c r="B30" s="7"/>
      <c r="C30" s="4"/>
      <c r="K30" s="4"/>
      <c r="L30" s="11"/>
    </row>
    <row r="31" spans="1:12" ht="12.75">
      <c r="A31" s="3"/>
      <c r="B31" s="8"/>
      <c r="C31" s="4"/>
      <c r="K31" s="4"/>
      <c r="L31" s="11"/>
    </row>
    <row r="32" spans="1:12" ht="12.75">
      <c r="A32" s="3"/>
      <c r="B32" s="8"/>
      <c r="C32" s="3"/>
      <c r="K32" s="3"/>
      <c r="L32" s="11"/>
    </row>
    <row r="33" spans="1:12" ht="12.75">
      <c r="A33" s="3"/>
      <c r="B33" s="2"/>
      <c r="C33" s="3"/>
      <c r="E33" s="3"/>
      <c r="K33" s="3"/>
      <c r="L33" s="11"/>
    </row>
    <row r="34" spans="1:12" ht="12.75">
      <c r="A34" s="3"/>
      <c r="B34" s="7"/>
      <c r="C34" s="3"/>
      <c r="E34" s="3"/>
      <c r="K34" s="3"/>
      <c r="L34" s="11"/>
    </row>
    <row r="35" spans="1:12" ht="12.75">
      <c r="A35" s="3"/>
      <c r="B35" s="3"/>
      <c r="C35" s="3"/>
      <c r="E35" s="3"/>
      <c r="K35" s="3"/>
      <c r="L35" s="11"/>
    </row>
    <row r="36" spans="1:12" ht="12.75">
      <c r="A36" s="3"/>
      <c r="B36" s="7"/>
      <c r="C36" s="3"/>
      <c r="E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C4:I6"/>
    <mergeCell ref="L7:R8"/>
    <mergeCell ref="L18:R19"/>
    <mergeCell ref="L4:R6"/>
    <mergeCell ref="C7:I8"/>
    <mergeCell ref="C18:I19"/>
    <mergeCell ref="A7:A26"/>
    <mergeCell ref="B7:B15"/>
    <mergeCell ref="J7:J26"/>
    <mergeCell ref="B18:B26"/>
    <mergeCell ref="C23:C24"/>
    <mergeCell ref="L25:L26"/>
    <mergeCell ref="C25:C26"/>
    <mergeCell ref="K18:K26"/>
    <mergeCell ref="L10:L11"/>
    <mergeCell ref="L12:L13"/>
    <mergeCell ref="L14:L15"/>
    <mergeCell ref="L21:L22"/>
    <mergeCell ref="C21:C22"/>
    <mergeCell ref="L23:L24"/>
    <mergeCell ref="K7:K15"/>
    <mergeCell ref="C10:C11"/>
    <mergeCell ref="C12:C13"/>
    <mergeCell ref="C14:C15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151</v>
      </c>
    </row>
    <row r="3" spans="10:11" ht="13.5" thickBot="1">
      <c r="J3" s="11"/>
      <c r="K3" s="11"/>
    </row>
    <row r="4" spans="3:18" ht="20.25">
      <c r="C4" s="266" t="s">
        <v>58</v>
      </c>
      <c r="D4" s="267"/>
      <c r="E4" s="267"/>
      <c r="F4" s="267"/>
      <c r="G4" s="267"/>
      <c r="H4" s="267"/>
      <c r="I4" s="268"/>
      <c r="J4" s="33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34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35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152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153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6"/>
      <c r="M8" s="237"/>
      <c r="N8" s="237"/>
      <c r="O8" s="237"/>
      <c r="P8" s="237"/>
      <c r="Q8" s="237"/>
      <c r="R8" s="265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141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'2008'!$D$17</f>
        <v>326</v>
      </c>
      <c r="F10" s="30">
        <f>'2009'!$D$17</f>
        <v>349</v>
      </c>
      <c r="G10" s="30">
        <f>'2010'!$D$17</f>
        <v>313</v>
      </c>
      <c r="H10" s="30">
        <f>'2011'!$D$17</f>
        <v>376</v>
      </c>
      <c r="I10" s="37">
        <f>'2012'!D17</f>
        <v>357</v>
      </c>
      <c r="J10" s="254"/>
      <c r="K10" s="214"/>
      <c r="L10" s="216" t="s">
        <v>220</v>
      </c>
      <c r="M10" s="28" t="s">
        <v>60</v>
      </c>
      <c r="N10" s="30">
        <f>'2008'!$F$17</f>
        <v>182</v>
      </c>
      <c r="O10" s="30">
        <f>'2009'!$F$17</f>
        <v>190</v>
      </c>
      <c r="P10" s="30">
        <f>'2010'!$F$17</f>
        <v>147</v>
      </c>
      <c r="Q10" s="30">
        <f>'2011'!$F$17</f>
        <v>199</v>
      </c>
      <c r="R10" s="144">
        <f>'2012'!F17</f>
        <v>196</v>
      </c>
    </row>
    <row r="11" spans="1:18" ht="12.75">
      <c r="A11" s="214"/>
      <c r="B11" s="214"/>
      <c r="C11" s="216"/>
      <c r="D11" s="28" t="s">
        <v>61</v>
      </c>
      <c r="E11" s="29">
        <f>'2008'!$E$17</f>
        <v>0.5821428571428572</v>
      </c>
      <c r="F11" s="29">
        <f>'2009'!$E$17</f>
        <v>0.6254480286738351</v>
      </c>
      <c r="G11" s="29">
        <f>'2010'!$E$17</f>
        <v>0.624750499001996</v>
      </c>
      <c r="H11" s="29">
        <f>'2011'!$E$17</f>
        <v>0.6482758620689655</v>
      </c>
      <c r="I11" s="36">
        <f>'2012'!E17</f>
        <v>0.6611111111111111</v>
      </c>
      <c r="J11" s="254"/>
      <c r="K11" s="214"/>
      <c r="L11" s="216"/>
      <c r="M11" s="28" t="s">
        <v>56</v>
      </c>
      <c r="N11" s="29">
        <f>'2008'!$G$17</f>
        <v>0.325</v>
      </c>
      <c r="O11" s="29">
        <f>'2009'!$G$17</f>
        <v>0.34050179211469533</v>
      </c>
      <c r="P11" s="29">
        <f>'2010'!$G$17</f>
        <v>0.2934131736526946</v>
      </c>
      <c r="Q11" s="29">
        <f>'2011'!$G$17</f>
        <v>0.3431034482758621</v>
      </c>
      <c r="R11" s="143">
        <f>'2012'!G17</f>
        <v>0.362962962962963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'2008'!$I$17</f>
        <v>112</v>
      </c>
      <c r="F12" s="30">
        <f>'2009'!$I$17</f>
        <v>129</v>
      </c>
      <c r="G12" s="30">
        <f>'2010'!$I$17</f>
        <v>144</v>
      </c>
      <c r="H12" s="30">
        <f>'2011'!$I$17</f>
        <v>114</v>
      </c>
      <c r="I12" s="37">
        <f>'2012'!I17</f>
        <v>153</v>
      </c>
      <c r="J12" s="254"/>
      <c r="K12" s="214"/>
      <c r="L12" s="216" t="s">
        <v>225</v>
      </c>
      <c r="M12" s="28" t="s">
        <v>60</v>
      </c>
      <c r="N12" s="30">
        <f>'2008'!$K$17</f>
        <v>67</v>
      </c>
      <c r="O12" s="30">
        <f>'2009'!$K$17</f>
        <v>76</v>
      </c>
      <c r="P12" s="30">
        <f>'2010'!$K$17</f>
        <v>86</v>
      </c>
      <c r="Q12" s="30">
        <f>'2011'!$K$17</f>
        <v>67</v>
      </c>
      <c r="R12" s="144">
        <f>'2012'!K17</f>
        <v>84</v>
      </c>
    </row>
    <row r="13" spans="1:18" ht="12.75">
      <c r="A13" s="214"/>
      <c r="B13" s="214"/>
      <c r="C13" s="216"/>
      <c r="D13" s="28" t="s">
        <v>61</v>
      </c>
      <c r="E13" s="29">
        <f>'2008'!$J$17</f>
        <v>0.25806451612903225</v>
      </c>
      <c r="F13" s="29">
        <f>'2009'!$J$17</f>
        <v>0.28043478260869564</v>
      </c>
      <c r="G13" s="29">
        <f>'2010'!$J$17</f>
        <v>0.3057324840764331</v>
      </c>
      <c r="H13" s="29">
        <f>'2011'!$J$17</f>
        <v>0.2632794457274827</v>
      </c>
      <c r="I13" s="36">
        <f>'2012'!J17</f>
        <v>0.32346723044397463</v>
      </c>
      <c r="J13" s="254"/>
      <c r="K13" s="214"/>
      <c r="L13" s="216"/>
      <c r="M13" s="28" t="s">
        <v>56</v>
      </c>
      <c r="N13" s="29">
        <f>'2008'!$L$17</f>
        <v>0.1543778801843318</v>
      </c>
      <c r="O13" s="29">
        <f>'2009'!$L$17</f>
        <v>0.16521739130434782</v>
      </c>
      <c r="P13" s="29">
        <f>'2010'!$L$17</f>
        <v>0.18259023354564755</v>
      </c>
      <c r="Q13" s="29">
        <f>'2011'!$L$17</f>
        <v>0.15473441108545036</v>
      </c>
      <c r="R13" s="143">
        <f>'2012'!L17</f>
        <v>0.17758985200845667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'2008'!$N$17</f>
        <v>47</v>
      </c>
      <c r="F14" s="30">
        <f>'2009'!$N$17</f>
        <v>55</v>
      </c>
      <c r="G14" s="30">
        <f>'2010'!$N$17</f>
        <v>68</v>
      </c>
      <c r="H14" s="30">
        <f>'2011'!$N$17</f>
        <v>68</v>
      </c>
      <c r="I14" s="37">
        <f>'2012'!N17</f>
        <v>59</v>
      </c>
      <c r="J14" s="254"/>
      <c r="K14" s="214"/>
      <c r="L14" s="216" t="s">
        <v>231</v>
      </c>
      <c r="M14" s="28" t="s">
        <v>60</v>
      </c>
      <c r="N14" s="30">
        <f>'2008'!$P$17</f>
        <v>17</v>
      </c>
      <c r="O14" s="30">
        <f>'2009'!$P$17</f>
        <v>28</v>
      </c>
      <c r="P14" s="30">
        <f>'2010'!$P$17</f>
        <v>29</v>
      </c>
      <c r="Q14" s="30">
        <f>'2011'!$P$17</f>
        <v>38</v>
      </c>
      <c r="R14" s="144">
        <f>'2012'!P17</f>
        <v>33</v>
      </c>
    </row>
    <row r="15" spans="1:18" ht="13.5" thickBot="1">
      <c r="A15" s="214"/>
      <c r="B15" s="215"/>
      <c r="C15" s="217"/>
      <c r="D15" s="77" t="s">
        <v>61</v>
      </c>
      <c r="E15" s="75">
        <f>'2008'!$O$17</f>
        <v>0.17028985507246377</v>
      </c>
      <c r="F15" s="75">
        <f>'2009'!$O$17</f>
        <v>0.18333333333333332</v>
      </c>
      <c r="G15" s="75">
        <f>'2010'!$O$17</f>
        <v>0.19767441860465115</v>
      </c>
      <c r="H15" s="75">
        <f>'2011'!$O$17</f>
        <v>0.19710144927536233</v>
      </c>
      <c r="I15" s="76">
        <f>'2012'!O17</f>
        <v>0.19093851132686085</v>
      </c>
      <c r="J15" s="254"/>
      <c r="K15" s="215"/>
      <c r="L15" s="217"/>
      <c r="M15" s="77" t="s">
        <v>56</v>
      </c>
      <c r="N15" s="75">
        <f>'2008'!$Q$17</f>
        <v>0.06159420289855073</v>
      </c>
      <c r="O15" s="75">
        <f>'2009'!$Q$17</f>
        <v>0.09333333333333334</v>
      </c>
      <c r="P15" s="75">
        <f>'2010'!$Q$17</f>
        <v>0.08430232558139535</v>
      </c>
      <c r="Q15" s="75">
        <f>'2011'!$Q$17</f>
        <v>0.11014492753623188</v>
      </c>
      <c r="R15" s="145">
        <f>'2012'!Q17</f>
        <v>0.10679611650485436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154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155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6"/>
      <c r="M19" s="237"/>
      <c r="N19" s="237"/>
      <c r="O19" s="237"/>
      <c r="P19" s="237"/>
      <c r="Q19" s="237"/>
      <c r="R19" s="265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141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28">
        <f>'2008'!$D$18</f>
        <v>2465</v>
      </c>
      <c r="F21" s="28">
        <f>'2009'!$D$18</f>
        <v>2543</v>
      </c>
      <c r="G21" s="28">
        <f>'2010'!$D$18</f>
        <v>2425</v>
      </c>
      <c r="H21" s="28">
        <f>'2011'!$D$18</f>
        <v>2344</v>
      </c>
      <c r="I21" s="118">
        <f>'2012'!D18</f>
        <v>2275</v>
      </c>
      <c r="J21" s="254"/>
      <c r="K21" s="214"/>
      <c r="L21" s="216" t="s">
        <v>220</v>
      </c>
      <c r="M21" s="28" t="s">
        <v>60</v>
      </c>
      <c r="N21" s="43">
        <f>'2008'!$F$18</f>
        <v>1831</v>
      </c>
      <c r="O21" s="43">
        <f>'2009'!$F$18</f>
        <v>1860</v>
      </c>
      <c r="P21" s="43">
        <f>'2010'!$F$18</f>
        <v>1758</v>
      </c>
      <c r="Q21" s="43">
        <f>'2011'!$F$18</f>
        <v>1707</v>
      </c>
      <c r="R21" s="142">
        <f>'2012'!F18</f>
        <v>1660</v>
      </c>
    </row>
    <row r="22" spans="1:18" ht="12.75">
      <c r="A22" s="214"/>
      <c r="B22" s="214"/>
      <c r="C22" s="216"/>
      <c r="D22" s="28" t="s">
        <v>61</v>
      </c>
      <c r="E22" s="29">
        <f>'2008'!$E$18</f>
        <v>0.8441780821917808</v>
      </c>
      <c r="F22" s="29">
        <f>'2009'!$E$18</f>
        <v>0.8318613019299967</v>
      </c>
      <c r="G22" s="29">
        <f>'2010'!$E$18</f>
        <v>0.8481986708639384</v>
      </c>
      <c r="H22" s="29">
        <f>'2011'!$E$18</f>
        <v>0.8380407579549517</v>
      </c>
      <c r="I22" s="36">
        <f>'2012'!E18</f>
        <v>0.8520599250936329</v>
      </c>
      <c r="J22" s="254"/>
      <c r="K22" s="214"/>
      <c r="L22" s="216"/>
      <c r="M22" s="28" t="s">
        <v>56</v>
      </c>
      <c r="N22" s="29">
        <f>'2008'!$G$18</f>
        <v>0.6270547945205479</v>
      </c>
      <c r="O22" s="29">
        <f>'2009'!$G$18</f>
        <v>0.6084396467124632</v>
      </c>
      <c r="P22" s="29">
        <f>'2010'!$G$18</f>
        <v>0.614900314795383</v>
      </c>
      <c r="Q22" s="29">
        <f>'2011'!$G$18</f>
        <v>0.6102967465141222</v>
      </c>
      <c r="R22" s="143">
        <f>'2012'!G18</f>
        <v>0.6217228464419475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'2008'!$I$18</f>
        <v>1367</v>
      </c>
      <c r="F23" s="30">
        <f>'2009'!$I$18</f>
        <v>1402</v>
      </c>
      <c r="G23" s="30">
        <f>'2010'!$I$18</f>
        <v>1420</v>
      </c>
      <c r="H23" s="30">
        <f>'2011'!$I$18</f>
        <v>1426</v>
      </c>
      <c r="I23" s="37">
        <f>'2012'!I18</f>
        <v>1430</v>
      </c>
      <c r="J23" s="254"/>
      <c r="K23" s="214"/>
      <c r="L23" s="216" t="s">
        <v>225</v>
      </c>
      <c r="M23" s="28" t="s">
        <v>60</v>
      </c>
      <c r="N23" s="176">
        <f>'2008'!$K$18</f>
        <v>1049</v>
      </c>
      <c r="O23" s="176">
        <f>'2009'!$K$18</f>
        <v>1096</v>
      </c>
      <c r="P23" s="176">
        <f>'2010'!$K$18</f>
        <v>1064</v>
      </c>
      <c r="Q23" s="176">
        <f>'2011'!$K$18</f>
        <v>1067</v>
      </c>
      <c r="R23" s="177">
        <f>'2012'!K18</f>
        <v>1088</v>
      </c>
    </row>
    <row r="24" spans="1:18" ht="12.75">
      <c r="A24" s="214"/>
      <c r="B24" s="214"/>
      <c r="C24" s="216"/>
      <c r="D24" s="28" t="s">
        <v>61</v>
      </c>
      <c r="E24" s="29">
        <f>'2008'!$J$18</f>
        <v>0.48167723749119096</v>
      </c>
      <c r="F24" s="29">
        <f>'2009'!$J$18</f>
        <v>0.5055896141363144</v>
      </c>
      <c r="G24" s="29">
        <f>'2010'!$J$18</f>
        <v>0.5201465201465202</v>
      </c>
      <c r="H24" s="29">
        <f>'2011'!$J$18</f>
        <v>0.5146156622158066</v>
      </c>
      <c r="I24" s="36">
        <f>'2012'!J18</f>
        <v>0.541051835035944</v>
      </c>
      <c r="J24" s="254"/>
      <c r="K24" s="214"/>
      <c r="L24" s="216"/>
      <c r="M24" s="28" t="s">
        <v>56</v>
      </c>
      <c r="N24" s="29">
        <f>'2008'!$L$18</f>
        <v>0.36962649753347426</v>
      </c>
      <c r="O24" s="29">
        <f>'2009'!$L$18</f>
        <v>0.39523981247746126</v>
      </c>
      <c r="P24" s="29">
        <f>'2010'!$L$18</f>
        <v>0.38974358974358975</v>
      </c>
      <c r="Q24" s="29">
        <f>'2011'!$L$18</f>
        <v>0.38505954529050884</v>
      </c>
      <c r="R24" s="143">
        <f>'2012'!L18</f>
        <v>0.4116534241392357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'2008'!$N$18</f>
        <v>790</v>
      </c>
      <c r="F25" s="30">
        <f>'2009'!$N$18</f>
        <v>794</v>
      </c>
      <c r="G25" s="30">
        <f>'2010'!$N$18</f>
        <v>783</v>
      </c>
      <c r="H25" s="30">
        <f>'2011'!$N$18</f>
        <v>845</v>
      </c>
      <c r="I25" s="37">
        <f>'2012'!N18</f>
        <v>820</v>
      </c>
      <c r="J25" s="254"/>
      <c r="K25" s="214"/>
      <c r="L25" s="216" t="s">
        <v>231</v>
      </c>
      <c r="M25" s="28" t="s">
        <v>60</v>
      </c>
      <c r="N25" s="176">
        <f>'2008'!$P$18</f>
        <v>556</v>
      </c>
      <c r="O25" s="176">
        <f>'2009'!$P$18</f>
        <v>608</v>
      </c>
      <c r="P25" s="176">
        <f>'2010'!$P$18</f>
        <v>574</v>
      </c>
      <c r="Q25" s="176">
        <f>'2011'!$P$18</f>
        <v>626</v>
      </c>
      <c r="R25" s="177">
        <f>'2012'!P18</f>
        <v>586</v>
      </c>
    </row>
    <row r="26" spans="1:18" ht="13.5" thickBot="1">
      <c r="A26" s="215"/>
      <c r="B26" s="215"/>
      <c r="C26" s="217"/>
      <c r="D26" s="77" t="s">
        <v>61</v>
      </c>
      <c r="E26" s="75">
        <f>'2008'!$O$18</f>
        <v>0.3506435863293387</v>
      </c>
      <c r="F26" s="75">
        <f>'2009'!$O$18</f>
        <v>0.3390264730999146</v>
      </c>
      <c r="G26" s="75">
        <f>'2010'!$O$18</f>
        <v>0.37091425864519184</v>
      </c>
      <c r="H26" s="75">
        <f>'2011'!$O$18</f>
        <v>0.3789237668161435</v>
      </c>
      <c r="I26" s="76">
        <f>'2012'!O18</f>
        <v>0.36428254109284763</v>
      </c>
      <c r="J26" s="255"/>
      <c r="K26" s="215"/>
      <c r="L26" s="217"/>
      <c r="M26" s="77" t="s">
        <v>56</v>
      </c>
      <c r="N26" s="75">
        <f>'2008'!$Q$18</f>
        <v>0.2467820683533067</v>
      </c>
      <c r="O26" s="75">
        <f>'2009'!$Q$18</f>
        <v>0.2596071733561059</v>
      </c>
      <c r="P26" s="75">
        <f>'2010'!$Q$18</f>
        <v>0.2719090478446234</v>
      </c>
      <c r="Q26" s="75">
        <f>'2011'!$Q$18</f>
        <v>0.2807174887892377</v>
      </c>
      <c r="R26" s="145">
        <f>'2012'!Q18</f>
        <v>0.2603287427809862</v>
      </c>
    </row>
    <row r="27" spans="15:17" ht="12.75">
      <c r="O27" s="11"/>
      <c r="P27" s="11"/>
      <c r="Q27" s="11"/>
    </row>
    <row r="28" spans="1:17" ht="12.75">
      <c r="A28" s="11"/>
      <c r="B28" s="39"/>
      <c r="E28" s="3"/>
      <c r="F28" s="3"/>
      <c r="G28" s="3"/>
      <c r="H28" s="3"/>
      <c r="I28" s="3"/>
      <c r="J28" s="3"/>
      <c r="O28" s="11"/>
      <c r="P28" s="11"/>
      <c r="Q28" s="11"/>
    </row>
    <row r="29" spans="1:17" ht="12.75">
      <c r="A29" s="4"/>
      <c r="C29" s="3"/>
      <c r="E29" s="3"/>
      <c r="F29" s="3"/>
      <c r="G29" s="3"/>
      <c r="H29" s="3"/>
      <c r="I29" s="3"/>
      <c r="J29" s="3"/>
      <c r="O29" s="11"/>
      <c r="P29" s="11"/>
      <c r="Q29" s="11"/>
    </row>
    <row r="30" spans="1:17" ht="12.75">
      <c r="A30" s="3"/>
      <c r="B30" s="7"/>
      <c r="C30" s="4"/>
      <c r="E30" s="4"/>
      <c r="K30" s="4"/>
      <c r="L30" s="11"/>
      <c r="O30" s="11"/>
      <c r="P30" s="11"/>
      <c r="Q30" s="11"/>
    </row>
    <row r="31" spans="1:17" ht="12.75">
      <c r="A31" s="3"/>
      <c r="B31" s="8"/>
      <c r="C31" s="4"/>
      <c r="E31" s="4"/>
      <c r="K31" s="4"/>
      <c r="L31" s="11"/>
      <c r="O31" s="11"/>
      <c r="P31" s="11"/>
      <c r="Q31" s="11"/>
    </row>
    <row r="32" spans="1:12" ht="12.75">
      <c r="A32" s="3"/>
      <c r="B32" s="8"/>
      <c r="C32" s="3"/>
      <c r="E32" s="3"/>
      <c r="K32" s="3"/>
      <c r="L32" s="11"/>
    </row>
    <row r="33" spans="1:12" ht="12.75">
      <c r="A33" s="3"/>
      <c r="B33" s="2"/>
      <c r="C33" s="3"/>
      <c r="E33" s="3"/>
      <c r="K33" s="3"/>
      <c r="L33" s="11"/>
    </row>
    <row r="34" spans="1:12" ht="12.75">
      <c r="A34" s="3"/>
      <c r="B34" s="7"/>
      <c r="C34" s="3"/>
      <c r="E34" s="3"/>
      <c r="K34" s="3"/>
      <c r="L34" s="11"/>
    </row>
    <row r="35" spans="1:12" ht="12.75">
      <c r="A35" s="3"/>
      <c r="B35" s="3"/>
      <c r="C35" s="3"/>
      <c r="E35" s="3"/>
      <c r="K35" s="3"/>
      <c r="L35" s="11"/>
    </row>
    <row r="36" spans="1:12" ht="12.75">
      <c r="A36" s="3"/>
      <c r="B36" s="7"/>
      <c r="C36" s="3"/>
      <c r="E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L14:L15"/>
    <mergeCell ref="K7:K15"/>
    <mergeCell ref="C4:I6"/>
    <mergeCell ref="L7:R8"/>
    <mergeCell ref="C14:C15"/>
    <mergeCell ref="C23:C24"/>
    <mergeCell ref="L18:R19"/>
    <mergeCell ref="L4:R6"/>
    <mergeCell ref="K18:K26"/>
    <mergeCell ref="L21:L22"/>
    <mergeCell ref="L25:L26"/>
    <mergeCell ref="C25:C26"/>
    <mergeCell ref="C21:C22"/>
    <mergeCell ref="L23:L24"/>
    <mergeCell ref="A7:A26"/>
    <mergeCell ref="B7:B15"/>
    <mergeCell ref="J7:J26"/>
    <mergeCell ref="B18:B26"/>
    <mergeCell ref="L10:L11"/>
    <mergeCell ref="L12:L13"/>
    <mergeCell ref="C10:C11"/>
    <mergeCell ref="C12:C13"/>
    <mergeCell ref="C7:I8"/>
    <mergeCell ref="C18:I19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3.7109375" style="0" bestFit="1" customWidth="1"/>
  </cols>
  <sheetData>
    <row r="1" ht="12.75">
      <c r="A1" s="60" t="s">
        <v>14</v>
      </c>
    </row>
    <row r="2" ht="20.25">
      <c r="A2" s="21" t="s">
        <v>156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13" t="s">
        <v>66</v>
      </c>
      <c r="C7" s="227" t="s">
        <v>157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158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14"/>
      <c r="C8" s="230"/>
      <c r="D8" s="231"/>
      <c r="E8" s="231"/>
      <c r="F8" s="231"/>
      <c r="G8" s="231"/>
      <c r="H8" s="231"/>
      <c r="I8" s="232"/>
      <c r="J8" s="214"/>
      <c r="K8" s="214"/>
      <c r="L8" s="236"/>
      <c r="M8" s="237"/>
      <c r="N8" s="237"/>
      <c r="O8" s="237"/>
      <c r="P8" s="237"/>
      <c r="Q8" s="237"/>
      <c r="R8" s="265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141">
        <f>Auckland!R9</f>
        <v>2012</v>
      </c>
    </row>
    <row r="10" spans="1:18" ht="12.75" customHeight="1">
      <c r="A10" s="214"/>
      <c r="B10" s="214"/>
      <c r="C10" s="216" t="s">
        <v>220</v>
      </c>
      <c r="D10" s="28" t="s">
        <v>60</v>
      </c>
      <c r="E10" s="30">
        <f>'2008'!$D$20</f>
        <v>705</v>
      </c>
      <c r="F10" s="30">
        <f>'2009'!$D$20</f>
        <v>780</v>
      </c>
      <c r="G10" s="30">
        <f>'2010'!$D$20</f>
        <v>801</v>
      </c>
      <c r="H10" s="30">
        <f>'2011'!$D$20</f>
        <v>706</v>
      </c>
      <c r="I10" s="37">
        <f>'2012'!D20</f>
        <v>719</v>
      </c>
      <c r="J10" s="254"/>
      <c r="K10" s="214"/>
      <c r="L10" s="216" t="s">
        <v>220</v>
      </c>
      <c r="M10" s="28" t="s">
        <v>60</v>
      </c>
      <c r="N10" s="30">
        <f>'2008'!$F$20</f>
        <v>262</v>
      </c>
      <c r="O10" s="30">
        <f>'2009'!$F$20</f>
        <v>352</v>
      </c>
      <c r="P10" s="30">
        <f>'2010'!$F$20</f>
        <v>365</v>
      </c>
      <c r="Q10" s="30">
        <f>'2011'!$F$20</f>
        <v>281</v>
      </c>
      <c r="R10" s="144">
        <f>'2012'!F20</f>
        <v>326</v>
      </c>
    </row>
    <row r="11" spans="1:18" ht="12.75">
      <c r="A11" s="214"/>
      <c r="B11" s="214"/>
      <c r="C11" s="216"/>
      <c r="D11" s="28" t="s">
        <v>61</v>
      </c>
      <c r="E11" s="29">
        <f>'2008'!$E$20</f>
        <v>0.556872037914692</v>
      </c>
      <c r="F11" s="29">
        <f>'2009'!$E$20</f>
        <v>0.5825242718446602</v>
      </c>
      <c r="G11" s="29">
        <f>'2010'!$E$20</f>
        <v>0.5821220930232558</v>
      </c>
      <c r="H11" s="29">
        <f>'2011'!$E$20</f>
        <v>0.5172161172161173</v>
      </c>
      <c r="I11" s="36">
        <f>'2012'!E20</f>
        <v>0.5357675111773472</v>
      </c>
      <c r="J11" s="254"/>
      <c r="K11" s="214"/>
      <c r="L11" s="216"/>
      <c r="M11" s="28" t="s">
        <v>56</v>
      </c>
      <c r="N11" s="29">
        <f>'2008'!$G$20</f>
        <v>0.20695102685624012</v>
      </c>
      <c r="O11" s="29">
        <f>'2009'!$G$20</f>
        <v>0.26288274831964153</v>
      </c>
      <c r="P11" s="29">
        <f>'2010'!$G$20</f>
        <v>0.26526162790697677</v>
      </c>
      <c r="Q11" s="29">
        <f>'2011'!$G$20</f>
        <v>0.20586080586080585</v>
      </c>
      <c r="R11" s="143">
        <f>'2012'!G20</f>
        <v>0.2429210134128167</v>
      </c>
    </row>
    <row r="12" spans="1:18" ht="12.75" customHeight="1">
      <c r="A12" s="214"/>
      <c r="B12" s="214"/>
      <c r="C12" s="216" t="s">
        <v>225</v>
      </c>
      <c r="D12" s="28" t="s">
        <v>60</v>
      </c>
      <c r="E12" s="30">
        <f>'2008'!$I$20</f>
        <v>166</v>
      </c>
      <c r="F12" s="30">
        <f>'2009'!$I$20</f>
        <v>175</v>
      </c>
      <c r="G12" s="30">
        <f>'2010'!$I$20</f>
        <v>212</v>
      </c>
      <c r="H12" s="30">
        <f>'2011'!$I$20</f>
        <v>205</v>
      </c>
      <c r="I12" s="37">
        <f>'2012'!I20</f>
        <v>197</v>
      </c>
      <c r="J12" s="254"/>
      <c r="K12" s="214"/>
      <c r="L12" s="216" t="s">
        <v>225</v>
      </c>
      <c r="M12" s="28" t="s">
        <v>60</v>
      </c>
      <c r="N12" s="30">
        <f>'2008'!$K$20</f>
        <v>74</v>
      </c>
      <c r="O12" s="30">
        <f>'2009'!$K$20</f>
        <v>81</v>
      </c>
      <c r="P12" s="30">
        <f>'2010'!$K$20</f>
        <v>106</v>
      </c>
      <c r="Q12" s="30">
        <f>'2011'!$K$20</f>
        <v>101</v>
      </c>
      <c r="R12" s="144">
        <f>'2012'!K20</f>
        <v>101</v>
      </c>
    </row>
    <row r="13" spans="1:18" ht="12.75">
      <c r="A13" s="214"/>
      <c r="B13" s="214"/>
      <c r="C13" s="216"/>
      <c r="D13" s="28" t="s">
        <v>61</v>
      </c>
      <c r="E13" s="29">
        <f>'2008'!$J$20</f>
        <v>0.2</v>
      </c>
      <c r="F13" s="29">
        <f>'2009'!$J$20</f>
        <v>0.1912568306010929</v>
      </c>
      <c r="G13" s="29">
        <f>'2010'!$J$20</f>
        <v>0.22410147991543342</v>
      </c>
      <c r="H13" s="29">
        <f>'2011'!$J$20</f>
        <v>0.20317145688800792</v>
      </c>
      <c r="I13" s="36">
        <f>'2012'!J20</f>
        <v>0.20143149284253578</v>
      </c>
      <c r="J13" s="254"/>
      <c r="K13" s="214"/>
      <c r="L13" s="216"/>
      <c r="M13" s="28" t="s">
        <v>56</v>
      </c>
      <c r="N13" s="29">
        <f>'2008'!$L$20</f>
        <v>0.0891566265060241</v>
      </c>
      <c r="O13" s="29">
        <f>'2009'!$L$20</f>
        <v>0.08852459016393442</v>
      </c>
      <c r="P13" s="29">
        <f>'2010'!$L$20</f>
        <v>0.11205073995771671</v>
      </c>
      <c r="Q13" s="29">
        <f>'2011'!$L$20</f>
        <v>0.10009910802775025</v>
      </c>
      <c r="R13" s="143">
        <f>'2012'!L20</f>
        <v>0.1032719836400818</v>
      </c>
    </row>
    <row r="14" spans="1:18" ht="12.75" customHeight="1">
      <c r="A14" s="214"/>
      <c r="B14" s="214"/>
      <c r="C14" s="216" t="s">
        <v>231</v>
      </c>
      <c r="D14" s="28" t="s">
        <v>60</v>
      </c>
      <c r="E14" s="30">
        <f>'2008'!$N$20</f>
        <v>63</v>
      </c>
      <c r="F14" s="30">
        <f>'2009'!$N$20</f>
        <v>67</v>
      </c>
      <c r="G14" s="30">
        <f>'2010'!$N$20</f>
        <v>66</v>
      </c>
      <c r="H14" s="30">
        <f>'2011'!$N$20</f>
        <v>99</v>
      </c>
      <c r="I14" s="37">
        <f>'2012'!N20</f>
        <v>102</v>
      </c>
      <c r="J14" s="254"/>
      <c r="K14" s="214"/>
      <c r="L14" s="216" t="s">
        <v>231</v>
      </c>
      <c r="M14" s="28" t="s">
        <v>60</v>
      </c>
      <c r="N14" s="30">
        <f>'2008'!$P$20</f>
        <v>29</v>
      </c>
      <c r="O14" s="30">
        <f>'2009'!$P$20</f>
        <v>34</v>
      </c>
      <c r="P14" s="30">
        <f>'2010'!$P$20</f>
        <v>29</v>
      </c>
      <c r="Q14" s="30">
        <f>'2011'!$P$20</f>
        <v>49</v>
      </c>
      <c r="R14" s="144">
        <f>'2012'!P20</f>
        <v>39</v>
      </c>
    </row>
    <row r="15" spans="1:18" ht="13.5" thickBot="1">
      <c r="A15" s="214"/>
      <c r="B15" s="215"/>
      <c r="C15" s="217"/>
      <c r="D15" s="77" t="s">
        <v>61</v>
      </c>
      <c r="E15" s="75">
        <f>'2008'!$O$20</f>
        <v>0.1349036402569593</v>
      </c>
      <c r="F15" s="75">
        <f>'2009'!$O$20</f>
        <v>0.1254681647940075</v>
      </c>
      <c r="G15" s="75">
        <f>'2010'!$O$20</f>
        <v>0.11518324607329843</v>
      </c>
      <c r="H15" s="75">
        <f>'2011'!$O$20</f>
        <v>0.16123778501628663</v>
      </c>
      <c r="I15" s="76">
        <f>'2012'!O20</f>
        <v>0.15338345864661654</v>
      </c>
      <c r="J15" s="254"/>
      <c r="K15" s="215"/>
      <c r="L15" s="217"/>
      <c r="M15" s="77" t="s">
        <v>56</v>
      </c>
      <c r="N15" s="75">
        <f>'2008'!$Q$20</f>
        <v>0.06209850107066381</v>
      </c>
      <c r="O15" s="75">
        <f>'2009'!$Q$20</f>
        <v>0.06367041198501873</v>
      </c>
      <c r="P15" s="75">
        <f>'2010'!$Q$20</f>
        <v>0.0506108202443281</v>
      </c>
      <c r="Q15" s="75">
        <f>'2011'!$Q$20</f>
        <v>0.07980456026058631</v>
      </c>
      <c r="R15" s="145">
        <f>'2012'!Q20</f>
        <v>0.058646616541353384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13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159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160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6"/>
      <c r="M19" s="237"/>
      <c r="N19" s="237"/>
      <c r="O19" s="237"/>
      <c r="P19" s="237"/>
      <c r="Q19" s="237"/>
      <c r="R19" s="265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141">
        <f>Auckland!R9</f>
        <v>2012</v>
      </c>
    </row>
    <row r="21" spans="1:18" ht="12.75" customHeight="1">
      <c r="A21" s="214"/>
      <c r="B21" s="214"/>
      <c r="C21" s="216" t="s">
        <v>220</v>
      </c>
      <c r="D21" s="28" t="s">
        <v>60</v>
      </c>
      <c r="E21" s="28">
        <f>'2008'!$D$21</f>
        <v>3472</v>
      </c>
      <c r="F21" s="28">
        <f>'2009'!$D$21</f>
        <v>3519</v>
      </c>
      <c r="G21" s="28">
        <f>'2010'!$D$21</f>
        <v>3395</v>
      </c>
      <c r="H21" s="28">
        <f>'2011'!$D$21</f>
        <v>3179</v>
      </c>
      <c r="I21" s="118">
        <f>'2012'!D21</f>
        <v>3219</v>
      </c>
      <c r="J21" s="254"/>
      <c r="K21" s="214"/>
      <c r="L21" s="216" t="s">
        <v>220</v>
      </c>
      <c r="M21" s="28" t="s">
        <v>60</v>
      </c>
      <c r="N21" s="43">
        <f>'2008'!$F$21</f>
        <v>2127</v>
      </c>
      <c r="O21" s="43">
        <f>'2009'!$F$21</f>
        <v>2293</v>
      </c>
      <c r="P21" s="43">
        <f>'2010'!$F$21</f>
        <v>2075</v>
      </c>
      <c r="Q21" s="43">
        <f>'2011'!$F$21</f>
        <v>1878</v>
      </c>
      <c r="R21" s="142">
        <f>'2012'!F21</f>
        <v>2081</v>
      </c>
    </row>
    <row r="22" spans="1:18" ht="12.75">
      <c r="A22" s="214"/>
      <c r="B22" s="214"/>
      <c r="C22" s="216"/>
      <c r="D22" s="28" t="s">
        <v>61</v>
      </c>
      <c r="E22" s="29">
        <f>'2008'!$E$21</f>
        <v>0.7294117647058823</v>
      </c>
      <c r="F22" s="29">
        <f>'2009'!$E$21</f>
        <v>0.7276674937965261</v>
      </c>
      <c r="G22" s="29">
        <f>'2010'!$E$21</f>
        <v>0.7304216867469879</v>
      </c>
      <c r="H22" s="29">
        <f>'2011'!$E$21</f>
        <v>0.7022310580958693</v>
      </c>
      <c r="I22" s="36">
        <f>'2012'!E21</f>
        <v>0.7003916449086162</v>
      </c>
      <c r="J22" s="254"/>
      <c r="K22" s="214"/>
      <c r="L22" s="216"/>
      <c r="M22" s="28" t="s">
        <v>56</v>
      </c>
      <c r="N22" s="29">
        <f>'2008'!$G$21</f>
        <v>0.44684873949579834</v>
      </c>
      <c r="O22" s="29">
        <f>'2009'!$G$21</f>
        <v>0.4741521918941274</v>
      </c>
      <c r="P22" s="29">
        <f>'2010'!$G$21</f>
        <v>0.44642857142857145</v>
      </c>
      <c r="Q22" s="29">
        <f>'2011'!$G$21</f>
        <v>0.4148442677269715</v>
      </c>
      <c r="R22" s="143">
        <f>'2012'!G21</f>
        <v>0.45278503046127067</v>
      </c>
    </row>
    <row r="23" spans="1:18" ht="12.75" customHeight="1">
      <c r="A23" s="214"/>
      <c r="B23" s="214"/>
      <c r="C23" s="216" t="s">
        <v>225</v>
      </c>
      <c r="D23" s="28" t="s">
        <v>60</v>
      </c>
      <c r="E23" s="28">
        <f>'2008'!$I$21</f>
        <v>1556</v>
      </c>
      <c r="F23" s="28">
        <f>'2009'!$I$21</f>
        <v>1730</v>
      </c>
      <c r="G23" s="28">
        <f>'2010'!$I$21</f>
        <v>1633</v>
      </c>
      <c r="H23" s="28">
        <f>'2011'!$I$21</f>
        <v>1764</v>
      </c>
      <c r="I23" s="118">
        <f>'2012'!I21</f>
        <v>1609</v>
      </c>
      <c r="J23" s="254"/>
      <c r="K23" s="214"/>
      <c r="L23" s="216" t="s">
        <v>225</v>
      </c>
      <c r="M23" s="28" t="s">
        <v>60</v>
      </c>
      <c r="N23" s="176">
        <f>'2008'!$K$21</f>
        <v>1017</v>
      </c>
      <c r="O23" s="176">
        <f>'2009'!$K$21</f>
        <v>1159</v>
      </c>
      <c r="P23" s="176">
        <f>'2010'!$K$21</f>
        <v>1068</v>
      </c>
      <c r="Q23" s="176">
        <f>'2011'!$K$21</f>
        <v>1204</v>
      </c>
      <c r="R23" s="177">
        <f>'2012'!K21</f>
        <v>1134</v>
      </c>
    </row>
    <row r="24" spans="1:18" ht="12.75">
      <c r="A24" s="214"/>
      <c r="B24" s="214"/>
      <c r="C24" s="216"/>
      <c r="D24" s="28" t="s">
        <v>61</v>
      </c>
      <c r="E24" s="29">
        <f>'2008'!$J$21</f>
        <v>0.3664625529910504</v>
      </c>
      <c r="F24" s="29">
        <f>'2009'!$J$21</f>
        <v>0.39380833143637606</v>
      </c>
      <c r="G24" s="29">
        <f>'2010'!$J$21</f>
        <v>0.39123143267848587</v>
      </c>
      <c r="H24" s="29">
        <f>'2011'!$J$21</f>
        <v>0.4095658230787091</v>
      </c>
      <c r="I24" s="36">
        <f>'2012'!J21</f>
        <v>0.38483616359722556</v>
      </c>
      <c r="J24" s="254"/>
      <c r="K24" s="214"/>
      <c r="L24" s="216"/>
      <c r="M24" s="28" t="s">
        <v>56</v>
      </c>
      <c r="N24" s="29">
        <f>'2008'!$L$21</f>
        <v>0.23951954780970325</v>
      </c>
      <c r="O24" s="29">
        <f>'2009'!$L$21</f>
        <v>0.2638288185750057</v>
      </c>
      <c r="P24" s="29">
        <f>'2010'!$L$21</f>
        <v>0.2558696693818879</v>
      </c>
      <c r="Q24" s="29">
        <f>'2011'!$L$21</f>
        <v>0.2795449268632459</v>
      </c>
      <c r="R24" s="143">
        <f>'2012'!L21</f>
        <v>0.27122697919158095</v>
      </c>
    </row>
    <row r="25" spans="1:18" ht="12.75" customHeight="1">
      <c r="A25" s="214"/>
      <c r="B25" s="214"/>
      <c r="C25" s="216" t="s">
        <v>231</v>
      </c>
      <c r="D25" s="28" t="s">
        <v>60</v>
      </c>
      <c r="E25" s="30">
        <f>'2008'!$N$21</f>
        <v>843</v>
      </c>
      <c r="F25" s="30">
        <f>'2009'!$N$21</f>
        <v>920</v>
      </c>
      <c r="G25" s="30">
        <f>'2010'!$N$21</f>
        <v>948</v>
      </c>
      <c r="H25" s="30">
        <f>'2011'!$N$21</f>
        <v>970</v>
      </c>
      <c r="I25" s="37">
        <f>'2012'!N21</f>
        <v>1128</v>
      </c>
      <c r="J25" s="254"/>
      <c r="K25" s="214"/>
      <c r="L25" s="216" t="s">
        <v>231</v>
      </c>
      <c r="M25" s="28" t="s">
        <v>60</v>
      </c>
      <c r="N25" s="176">
        <f>'2008'!$P$21</f>
        <v>580</v>
      </c>
      <c r="O25" s="176">
        <f>'2009'!$P$21</f>
        <v>638</v>
      </c>
      <c r="P25" s="176">
        <f>'2010'!$P$21</f>
        <v>642</v>
      </c>
      <c r="Q25" s="176">
        <f>'2011'!$P$21</f>
        <v>643</v>
      </c>
      <c r="R25" s="177">
        <f>'2012'!P21</f>
        <v>769</v>
      </c>
    </row>
    <row r="26" spans="1:18" ht="13.5" thickBot="1">
      <c r="A26" s="215"/>
      <c r="B26" s="215"/>
      <c r="C26" s="217"/>
      <c r="D26" s="77" t="s">
        <v>61</v>
      </c>
      <c r="E26" s="75">
        <f>'2008'!$O$21</f>
        <v>0.2621268656716418</v>
      </c>
      <c r="F26" s="75">
        <f>'2009'!$O$21</f>
        <v>0.2724311519099793</v>
      </c>
      <c r="G26" s="75">
        <f>'2010'!$O$21</f>
        <v>0.28580042206813383</v>
      </c>
      <c r="H26" s="75">
        <f>'2011'!$O$21</f>
        <v>0.2960024412572475</v>
      </c>
      <c r="I26" s="76">
        <f>'2012'!O21</f>
        <v>0.3261058109280139</v>
      </c>
      <c r="J26" s="255"/>
      <c r="K26" s="215"/>
      <c r="L26" s="217"/>
      <c r="M26" s="77" t="s">
        <v>56</v>
      </c>
      <c r="N26" s="75">
        <f>'2008'!$Q$21</f>
        <v>0.18034825870646767</v>
      </c>
      <c r="O26" s="75">
        <f>'2009'!$Q$21</f>
        <v>0.18892508143322476</v>
      </c>
      <c r="P26" s="75">
        <f>'2010'!$Q$21</f>
        <v>0.1935483870967742</v>
      </c>
      <c r="Q26" s="75">
        <f>'2011'!$Q$21</f>
        <v>0.1962160512664022</v>
      </c>
      <c r="R26" s="145">
        <f>'2012'!Q21</f>
        <v>0.22231858918762648</v>
      </c>
    </row>
    <row r="28" spans="1:10" ht="12.75">
      <c r="A28" s="11"/>
      <c r="B28" s="39"/>
      <c r="E28" s="3"/>
      <c r="F28" s="3"/>
      <c r="H28" s="3"/>
      <c r="I28" s="3"/>
      <c r="J28" s="3"/>
    </row>
    <row r="29" spans="1:10" ht="12.75">
      <c r="A29" s="4"/>
      <c r="C29" s="3"/>
      <c r="E29" s="3"/>
      <c r="F29" s="3"/>
      <c r="H29" s="3"/>
      <c r="I29" s="3"/>
      <c r="J29" s="3"/>
    </row>
    <row r="30" spans="1:12" ht="12.75">
      <c r="A30" s="3"/>
      <c r="B30" s="7"/>
      <c r="C30" s="4"/>
      <c r="E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H31" s="4"/>
      <c r="I31" s="4"/>
      <c r="J31" s="4"/>
      <c r="K31" s="4"/>
      <c r="L31" s="11"/>
    </row>
    <row r="32" spans="1:12" ht="12.75">
      <c r="A32" s="3"/>
      <c r="B32" s="8"/>
      <c r="C32" s="3"/>
      <c r="E32" s="3"/>
      <c r="H32" s="3"/>
      <c r="I32" s="3"/>
      <c r="J32" s="3"/>
      <c r="K32" s="3"/>
      <c r="L32" s="11"/>
    </row>
    <row r="33" spans="1:12" ht="12.75">
      <c r="A33" s="3"/>
      <c r="B33" s="2"/>
      <c r="C33" s="3"/>
      <c r="E33" s="3"/>
      <c r="H33" s="3"/>
      <c r="I33" s="3"/>
      <c r="J33" s="3"/>
      <c r="K33" s="3"/>
      <c r="L33" s="11"/>
    </row>
    <row r="34" spans="1:12" ht="12.75">
      <c r="A34" s="3"/>
      <c r="B34" s="7"/>
      <c r="C34" s="3"/>
      <c r="E34" s="3"/>
      <c r="H34" s="3"/>
      <c r="I34" s="3"/>
      <c r="J34" s="3"/>
      <c r="K34" s="3"/>
      <c r="L34" s="11"/>
    </row>
    <row r="35" spans="1:12" ht="12.75">
      <c r="A35" s="3"/>
      <c r="B35" s="3"/>
      <c r="C35" s="3"/>
      <c r="E35" s="3"/>
      <c r="G35" s="3"/>
      <c r="H35" s="3"/>
      <c r="I35" s="3"/>
      <c r="J35" s="3"/>
      <c r="K35" s="3"/>
      <c r="L35" s="11"/>
    </row>
    <row r="36" spans="1:12" ht="12.75">
      <c r="A36" s="3"/>
      <c r="B36" s="7"/>
      <c r="C36" s="3"/>
      <c r="E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 t="s">
        <v>64</v>
      </c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  <row r="43" ht="12.75">
      <c r="A43" s="11"/>
    </row>
  </sheetData>
  <sheetProtection/>
  <mergeCells count="24">
    <mergeCell ref="C21:C22"/>
    <mergeCell ref="L12:L13"/>
    <mergeCell ref="K7:K15"/>
    <mergeCell ref="C10:C11"/>
    <mergeCell ref="L25:L26"/>
    <mergeCell ref="C23:C24"/>
    <mergeCell ref="K18:K26"/>
    <mergeCell ref="L21:L22"/>
    <mergeCell ref="C25:C26"/>
    <mergeCell ref="C4:I6"/>
    <mergeCell ref="L7:R8"/>
    <mergeCell ref="L18:R19"/>
    <mergeCell ref="C7:I8"/>
    <mergeCell ref="L4:R6"/>
    <mergeCell ref="L23:L24"/>
    <mergeCell ref="L14:L15"/>
    <mergeCell ref="C14:C15"/>
    <mergeCell ref="C18:I19"/>
    <mergeCell ref="C12:C13"/>
    <mergeCell ref="A7:A26"/>
    <mergeCell ref="B7:B15"/>
    <mergeCell ref="J7:J26"/>
    <mergeCell ref="B18:B26"/>
    <mergeCell ref="L10:L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R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161</v>
      </c>
    </row>
    <row r="3" spans="10:11" ht="13.5" thickBot="1">
      <c r="J3" s="11"/>
      <c r="K3" s="11"/>
    </row>
    <row r="4" spans="3:18" ht="20.25">
      <c r="C4" s="266" t="s">
        <v>58</v>
      </c>
      <c r="D4" s="267"/>
      <c r="E4" s="267"/>
      <c r="F4" s="267"/>
      <c r="G4" s="267"/>
      <c r="H4" s="267"/>
      <c r="I4" s="268"/>
      <c r="J4" s="33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34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35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162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163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6"/>
      <c r="M8" s="237"/>
      <c r="N8" s="237"/>
      <c r="O8" s="237"/>
      <c r="P8" s="237"/>
      <c r="Q8" s="237"/>
      <c r="R8" s="265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141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'2008'!$D$23</f>
        <v>424</v>
      </c>
      <c r="F10" s="30">
        <f>'2009'!$D$23</f>
        <v>467</v>
      </c>
      <c r="G10" s="30">
        <f>'2010'!$D$23</f>
        <v>452</v>
      </c>
      <c r="H10" s="30">
        <f>'2011'!$D$23</f>
        <v>509</v>
      </c>
      <c r="I10" s="37">
        <f>'2012'!D23</f>
        <v>466</v>
      </c>
      <c r="J10" s="254"/>
      <c r="K10" s="214"/>
      <c r="L10" s="216" t="s">
        <v>220</v>
      </c>
      <c r="M10" s="28" t="s">
        <v>60</v>
      </c>
      <c r="N10" s="30">
        <f>'2008'!$F$23</f>
        <v>197</v>
      </c>
      <c r="O10" s="30">
        <f>'2009'!$F$23</f>
        <v>205</v>
      </c>
      <c r="P10" s="30">
        <f>'2010'!$F$23</f>
        <v>181</v>
      </c>
      <c r="Q10" s="30">
        <f>'2011'!$F$23</f>
        <v>230</v>
      </c>
      <c r="R10" s="144">
        <f>'2012'!F23</f>
        <v>231</v>
      </c>
    </row>
    <row r="11" spans="1:18" ht="12.75">
      <c r="A11" s="214"/>
      <c r="B11" s="214"/>
      <c r="C11" s="216"/>
      <c r="D11" s="28" t="s">
        <v>61</v>
      </c>
      <c r="E11" s="29">
        <f>'2008'!$E$23</f>
        <v>0.5286783042394015</v>
      </c>
      <c r="F11" s="29">
        <f>'2009'!$E$23</f>
        <v>0.5994865211810013</v>
      </c>
      <c r="G11" s="29">
        <f>'2010'!$E$23</f>
        <v>0.5237543453070683</v>
      </c>
      <c r="H11" s="29">
        <f>'2011'!$E$23</f>
        <v>0.5630530973451328</v>
      </c>
      <c r="I11" s="36">
        <f>'2012'!E23</f>
        <v>0.5788819875776398</v>
      </c>
      <c r="J11" s="254"/>
      <c r="K11" s="214"/>
      <c r="L11" s="216"/>
      <c r="M11" s="28" t="s">
        <v>56</v>
      </c>
      <c r="N11" s="29">
        <f>'2008'!$G$23</f>
        <v>0.2456359102244389</v>
      </c>
      <c r="O11" s="29">
        <f>'2009'!$G$23</f>
        <v>0.2631578947368421</v>
      </c>
      <c r="P11" s="29">
        <f>'2010'!$G$23</f>
        <v>0.20973348783314022</v>
      </c>
      <c r="Q11" s="29">
        <f>'2011'!$G$23</f>
        <v>0.25442477876106195</v>
      </c>
      <c r="R11" s="143">
        <f>'2012'!G23</f>
        <v>0.28695652173913044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'2008'!$I$23</f>
        <v>137</v>
      </c>
      <c r="F12" s="30">
        <f>'2009'!$I$23</f>
        <v>160</v>
      </c>
      <c r="G12" s="30">
        <f>'2010'!$I$23</f>
        <v>152</v>
      </c>
      <c r="H12" s="30">
        <f>'2011'!$I$23</f>
        <v>158</v>
      </c>
      <c r="I12" s="37">
        <f>'2012'!I23</f>
        <v>182</v>
      </c>
      <c r="J12" s="254"/>
      <c r="K12" s="214"/>
      <c r="L12" s="216" t="s">
        <v>225</v>
      </c>
      <c r="M12" s="28" t="s">
        <v>60</v>
      </c>
      <c r="N12" s="30">
        <f>'2008'!$K$23</f>
        <v>67</v>
      </c>
      <c r="O12" s="30">
        <f>'2009'!$K$23</f>
        <v>85</v>
      </c>
      <c r="P12" s="30">
        <f>'2010'!$K$23</f>
        <v>83</v>
      </c>
      <c r="Q12" s="30">
        <f>'2011'!$K$23</f>
        <v>81</v>
      </c>
      <c r="R12" s="144">
        <f>'2012'!K23</f>
        <v>109</v>
      </c>
    </row>
    <row r="13" spans="1:18" ht="12.75">
      <c r="A13" s="214"/>
      <c r="B13" s="214"/>
      <c r="C13" s="216"/>
      <c r="D13" s="28" t="s">
        <v>61</v>
      </c>
      <c r="E13" s="29">
        <f>'2008'!$J$23</f>
        <v>0.24035087719298245</v>
      </c>
      <c r="F13" s="29">
        <f>'2009'!$J$23</f>
        <v>0.25559105431309903</v>
      </c>
      <c r="G13" s="29">
        <f>'2010'!$J$23</f>
        <v>0.2563237774030354</v>
      </c>
      <c r="H13" s="29">
        <f>'2011'!$J$23</f>
        <v>0.24382716049382716</v>
      </c>
      <c r="I13" s="36">
        <f>'2012'!J23</f>
        <v>0.2716417910447761</v>
      </c>
      <c r="J13" s="254"/>
      <c r="K13" s="214"/>
      <c r="L13" s="216"/>
      <c r="M13" s="28" t="s">
        <v>56</v>
      </c>
      <c r="N13" s="29">
        <f>'2008'!$L$23</f>
        <v>0.11754385964912281</v>
      </c>
      <c r="O13" s="29">
        <f>'2009'!$L$23</f>
        <v>0.13578274760383385</v>
      </c>
      <c r="P13" s="29">
        <f>'2010'!$L$23</f>
        <v>0.1399662731871838</v>
      </c>
      <c r="Q13" s="29">
        <f>'2011'!$L$23</f>
        <v>0.125</v>
      </c>
      <c r="R13" s="143">
        <f>'2012'!L23</f>
        <v>0.1626865671641791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'2008'!$N$23</f>
        <v>61</v>
      </c>
      <c r="F14" s="30">
        <f>'2009'!$N$23</f>
        <v>57</v>
      </c>
      <c r="G14" s="30">
        <f>'2010'!$N$23</f>
        <v>76</v>
      </c>
      <c r="H14" s="30">
        <f>'2011'!$N$23</f>
        <v>74</v>
      </c>
      <c r="I14" s="37">
        <f>'2012'!N23</f>
        <v>77</v>
      </c>
      <c r="J14" s="254"/>
      <c r="K14" s="214"/>
      <c r="L14" s="216" t="s">
        <v>231</v>
      </c>
      <c r="M14" s="28" t="s">
        <v>60</v>
      </c>
      <c r="N14" s="30">
        <f>'2008'!$P$23</f>
        <v>31</v>
      </c>
      <c r="O14" s="30">
        <f>'2009'!$P$23</f>
        <v>22</v>
      </c>
      <c r="P14" s="30">
        <f>'2010'!$P$23</f>
        <v>49</v>
      </c>
      <c r="Q14" s="30">
        <f>'2011'!$P$23</f>
        <v>44</v>
      </c>
      <c r="R14" s="144">
        <f>'2012'!$P$23</f>
        <v>33</v>
      </c>
    </row>
    <row r="15" spans="1:18" ht="13.5" thickBot="1">
      <c r="A15" s="214"/>
      <c r="B15" s="215"/>
      <c r="C15" s="217"/>
      <c r="D15" s="77" t="s">
        <v>61</v>
      </c>
      <c r="E15" s="75">
        <f>'2008'!$O$23</f>
        <v>0.16944444444444445</v>
      </c>
      <c r="F15" s="75">
        <f>'2009'!$O$23</f>
        <v>0.15966386554621848</v>
      </c>
      <c r="G15" s="75">
        <f>'2010'!$O$23</f>
        <v>0.17674418604651163</v>
      </c>
      <c r="H15" s="75">
        <f>'2011'!$O$23</f>
        <v>0.18316831683168316</v>
      </c>
      <c r="I15" s="76">
        <f>'2012'!O23</f>
        <v>0.16108786610878661</v>
      </c>
      <c r="J15" s="254"/>
      <c r="K15" s="215"/>
      <c r="L15" s="217"/>
      <c r="M15" s="77" t="s">
        <v>56</v>
      </c>
      <c r="N15" s="75">
        <f>'2008'!$Q$23</f>
        <v>0.08611111111111111</v>
      </c>
      <c r="O15" s="75">
        <f>'2009'!$Q$23</f>
        <v>0.06162464985994398</v>
      </c>
      <c r="P15" s="75">
        <f>'2010'!$Q$23</f>
        <v>0.11395348837209303</v>
      </c>
      <c r="Q15" s="75">
        <f>'2011'!$Q$23</f>
        <v>0.10891089108910891</v>
      </c>
      <c r="R15" s="145">
        <f>'2012'!Q23</f>
        <v>0.06903765690376569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164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165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6"/>
      <c r="M19" s="237"/>
      <c r="N19" s="237"/>
      <c r="O19" s="237"/>
      <c r="P19" s="237"/>
      <c r="Q19" s="237"/>
      <c r="R19" s="265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141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28">
        <f>'2008'!$D$24</f>
        <v>1267</v>
      </c>
      <c r="F21" s="28">
        <f>'2009'!$D$24</f>
        <v>1310</v>
      </c>
      <c r="G21" s="28">
        <f>'2010'!$D$24</f>
        <v>1232</v>
      </c>
      <c r="H21" s="28">
        <f>'2011'!$D$24</f>
        <v>1217</v>
      </c>
      <c r="I21" s="118">
        <f>'2012'!D24</f>
        <v>1204</v>
      </c>
      <c r="J21" s="254"/>
      <c r="K21" s="214"/>
      <c r="L21" s="216" t="s">
        <v>220</v>
      </c>
      <c r="M21" s="28" t="s">
        <v>60</v>
      </c>
      <c r="N21" s="43">
        <f>'2008'!$F$24</f>
        <v>845</v>
      </c>
      <c r="O21" s="43">
        <f>'2009'!$F$24</f>
        <v>857</v>
      </c>
      <c r="P21" s="43">
        <f>'2010'!$F$24</f>
        <v>775</v>
      </c>
      <c r="Q21" s="43">
        <f>'2011'!$F$24</f>
        <v>873</v>
      </c>
      <c r="R21" s="142">
        <f>'2012'!F24</f>
        <v>908</v>
      </c>
    </row>
    <row r="22" spans="1:18" ht="12.75">
      <c r="A22" s="214"/>
      <c r="B22" s="214"/>
      <c r="C22" s="216"/>
      <c r="D22" s="28" t="s">
        <v>61</v>
      </c>
      <c r="E22" s="29">
        <f>'2008'!$E$24</f>
        <v>0.8054672600127145</v>
      </c>
      <c r="F22" s="29">
        <f>'2009'!$E$24</f>
        <v>0.8233815210559396</v>
      </c>
      <c r="G22" s="29">
        <f>'2010'!$E$24</f>
        <v>0.787220447284345</v>
      </c>
      <c r="H22" s="29">
        <f>'2011'!$E$24</f>
        <v>0.7887232663642255</v>
      </c>
      <c r="I22" s="36">
        <f>'2012'!E24</f>
        <v>0.8037383177570093</v>
      </c>
      <c r="J22" s="254"/>
      <c r="K22" s="214"/>
      <c r="L22" s="216"/>
      <c r="M22" s="28" t="s">
        <v>56</v>
      </c>
      <c r="N22" s="29">
        <f>'2008'!$G$24</f>
        <v>0.5371900826446281</v>
      </c>
      <c r="O22" s="29">
        <f>'2009'!$G$24</f>
        <v>0.5386549340037712</v>
      </c>
      <c r="P22" s="29">
        <f>'2010'!$G$24</f>
        <v>0.4952076677316294</v>
      </c>
      <c r="Q22" s="29">
        <f>'2011'!$G$24</f>
        <v>0.5657809462086844</v>
      </c>
      <c r="R22" s="143">
        <f>'2012'!G24</f>
        <v>0.6061415220293725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'2008'!$I$24</f>
        <v>684</v>
      </c>
      <c r="F23" s="30">
        <f>'2009'!$I$24</f>
        <v>666</v>
      </c>
      <c r="G23" s="30">
        <f>'2010'!$I$24</f>
        <v>737</v>
      </c>
      <c r="H23" s="30">
        <f>'2011'!$I$24</f>
        <v>704</v>
      </c>
      <c r="I23" s="37">
        <f>'2012'!I24</f>
        <v>734</v>
      </c>
      <c r="J23" s="254"/>
      <c r="K23" s="214"/>
      <c r="L23" s="216" t="s">
        <v>225</v>
      </c>
      <c r="M23" s="28" t="s">
        <v>60</v>
      </c>
      <c r="N23" s="176">
        <f>'2008'!$K$24</f>
        <v>496</v>
      </c>
      <c r="O23" s="176">
        <f>'2009'!$K$24</f>
        <v>461</v>
      </c>
      <c r="P23" s="176">
        <f>'2010'!$K$24</f>
        <v>524</v>
      </c>
      <c r="Q23" s="176">
        <f>'2011'!$K$24</f>
        <v>466</v>
      </c>
      <c r="R23" s="177">
        <f>'2012'!K24</f>
        <v>567</v>
      </c>
    </row>
    <row r="24" spans="1:18" ht="12.75">
      <c r="A24" s="214"/>
      <c r="B24" s="214"/>
      <c r="C24" s="216"/>
      <c r="D24" s="28" t="s">
        <v>61</v>
      </c>
      <c r="E24" s="29">
        <f>'2008'!$J$24</f>
        <v>0.4776536312849162</v>
      </c>
      <c r="F24" s="29">
        <f>'2009'!$J$24</f>
        <v>0.47503566333808844</v>
      </c>
      <c r="G24" s="29">
        <f>'2010'!$J$24</f>
        <v>0.5135888501742161</v>
      </c>
      <c r="H24" s="29">
        <f>'2011'!$J$24</f>
        <v>0.5064748201438849</v>
      </c>
      <c r="I24" s="36">
        <f>'2012'!J24</f>
        <v>0.5150877192982456</v>
      </c>
      <c r="J24" s="254"/>
      <c r="K24" s="214"/>
      <c r="L24" s="216"/>
      <c r="M24" s="28" t="s">
        <v>56</v>
      </c>
      <c r="N24" s="29">
        <f>'2008'!$L$24</f>
        <v>0.3463687150837989</v>
      </c>
      <c r="O24" s="29">
        <f>'2009'!$L$24</f>
        <v>0.3288159771754636</v>
      </c>
      <c r="P24" s="29">
        <f>'2010'!$L$24</f>
        <v>0.3651567944250871</v>
      </c>
      <c r="Q24" s="29">
        <f>'2011'!$L$24</f>
        <v>0.33525179856115106</v>
      </c>
      <c r="R24" s="143">
        <f>'2012'!L24</f>
        <v>0.39789473684210525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'2008'!$N$24</f>
        <v>433</v>
      </c>
      <c r="F25" s="30">
        <f>'2009'!$N$24</f>
        <v>414</v>
      </c>
      <c r="G25" s="30">
        <f>'2010'!$N$24</f>
        <v>384</v>
      </c>
      <c r="H25" s="30">
        <f>'2011'!$N$24</f>
        <v>453</v>
      </c>
      <c r="I25" s="37">
        <f>'2012'!N24</f>
        <v>447</v>
      </c>
      <c r="J25" s="254"/>
      <c r="K25" s="214"/>
      <c r="L25" s="216" t="s">
        <v>231</v>
      </c>
      <c r="M25" s="28" t="s">
        <v>60</v>
      </c>
      <c r="N25" s="176">
        <f>'2008'!$P$24</f>
        <v>302</v>
      </c>
      <c r="O25" s="176">
        <f>'2009'!$P$24</f>
        <v>279</v>
      </c>
      <c r="P25" s="176">
        <f>'2010'!$P$24</f>
        <v>280</v>
      </c>
      <c r="Q25" s="176">
        <f>'2011'!$P$24</f>
        <v>320</v>
      </c>
      <c r="R25" s="177">
        <f>'2012'!P24</f>
        <v>301</v>
      </c>
    </row>
    <row r="26" spans="1:18" ht="13.5" thickBot="1">
      <c r="A26" s="215"/>
      <c r="B26" s="215"/>
      <c r="C26" s="217"/>
      <c r="D26" s="77" t="s">
        <v>61</v>
      </c>
      <c r="E26" s="75">
        <f>'2008'!$O$24</f>
        <v>0.38116197183098594</v>
      </c>
      <c r="F26" s="75">
        <f>'2009'!$O$24</f>
        <v>0.3780821917808219</v>
      </c>
      <c r="G26" s="75">
        <f>'2010'!$O$24</f>
        <v>0.34688346883468835</v>
      </c>
      <c r="H26" s="75">
        <f>'2011'!$O$24</f>
        <v>0.3935708079930495</v>
      </c>
      <c r="I26" s="76">
        <f>'2012'!O24</f>
        <v>0.3948763250883392</v>
      </c>
      <c r="J26" s="255"/>
      <c r="K26" s="215"/>
      <c r="L26" s="217"/>
      <c r="M26" s="77" t="s">
        <v>56</v>
      </c>
      <c r="N26" s="75">
        <f>'2008'!$Q$24</f>
        <v>0.2658450704225352</v>
      </c>
      <c r="O26" s="75">
        <f>'2009'!$Q$24</f>
        <v>0.2547945205479452</v>
      </c>
      <c r="P26" s="75">
        <f>'2010'!$Q$24</f>
        <v>0.2529358626919603</v>
      </c>
      <c r="Q26" s="75">
        <f>'2011'!$Q$24</f>
        <v>0.27801911381407474</v>
      </c>
      <c r="R26" s="145">
        <f>'2012'!Q24</f>
        <v>0.2659010600706714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F29" s="3"/>
      <c r="G29" s="3"/>
      <c r="H29" s="3"/>
      <c r="I29" s="3"/>
      <c r="J29" s="3"/>
    </row>
    <row r="30" spans="1:12" ht="12.75">
      <c r="A30" s="3"/>
      <c r="B30" s="7"/>
      <c r="C30" s="4"/>
      <c r="E30" s="4"/>
      <c r="F30" s="4"/>
      <c r="G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F31" s="4"/>
      <c r="G31" s="4"/>
      <c r="H31" s="4"/>
      <c r="I31" s="4"/>
      <c r="J31" s="4"/>
      <c r="K31" s="4"/>
      <c r="L31" s="11"/>
    </row>
    <row r="32" spans="1:12" ht="12.75">
      <c r="A32" s="3"/>
      <c r="B32" s="8"/>
      <c r="C32" s="3"/>
      <c r="E32" s="3"/>
      <c r="G32" s="3"/>
      <c r="H32" s="3"/>
      <c r="I32" s="3"/>
      <c r="J32" s="3"/>
      <c r="K32" s="3"/>
      <c r="L32" s="11"/>
    </row>
    <row r="33" spans="1:12" ht="12.75">
      <c r="A33" s="3"/>
      <c r="B33" s="2"/>
      <c r="C33" s="3"/>
      <c r="E33" s="3"/>
      <c r="G33" s="3"/>
      <c r="H33" s="3"/>
      <c r="I33" s="3"/>
      <c r="J33" s="3"/>
      <c r="K33" s="3"/>
      <c r="L33" s="11"/>
    </row>
    <row r="34" spans="1:12" ht="12.75">
      <c r="A34" s="3"/>
      <c r="B34" s="7"/>
      <c r="C34" s="3"/>
      <c r="E34" s="3"/>
      <c r="G34" s="3"/>
      <c r="H34" s="3"/>
      <c r="I34" s="3"/>
      <c r="J34" s="3"/>
      <c r="K34" s="3"/>
      <c r="L34" s="11"/>
    </row>
    <row r="35" spans="1:12" ht="12.75">
      <c r="A35" s="3"/>
      <c r="B35" s="3"/>
      <c r="C35" s="3"/>
      <c r="G35" s="3"/>
      <c r="H35" s="3"/>
      <c r="I35" s="3"/>
      <c r="J35" s="3"/>
      <c r="K35" s="3"/>
      <c r="L35" s="11"/>
    </row>
    <row r="36" spans="1:12" ht="12.75">
      <c r="A36" s="3"/>
      <c r="B36" s="7"/>
      <c r="C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  <row r="43" ht="12.75">
      <c r="A43" s="11"/>
    </row>
  </sheetData>
  <sheetProtection/>
  <mergeCells count="24">
    <mergeCell ref="C21:C22"/>
    <mergeCell ref="L12:L13"/>
    <mergeCell ref="K7:K15"/>
    <mergeCell ref="C10:C11"/>
    <mergeCell ref="L25:L26"/>
    <mergeCell ref="C23:C24"/>
    <mergeCell ref="K18:K26"/>
    <mergeCell ref="L21:L22"/>
    <mergeCell ref="C25:C26"/>
    <mergeCell ref="C4:I6"/>
    <mergeCell ref="L7:R8"/>
    <mergeCell ref="L18:R19"/>
    <mergeCell ref="L4:R6"/>
    <mergeCell ref="C7:I8"/>
    <mergeCell ref="L23:L24"/>
    <mergeCell ref="L14:L15"/>
    <mergeCell ref="C14:C15"/>
    <mergeCell ref="C18:I19"/>
    <mergeCell ref="C12:C13"/>
    <mergeCell ref="A7:A26"/>
    <mergeCell ref="B7:B15"/>
    <mergeCell ref="J7:J26"/>
    <mergeCell ref="B18:B26"/>
    <mergeCell ref="L10:L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3.7109375" style="0" bestFit="1" customWidth="1"/>
  </cols>
  <sheetData>
    <row r="1" ht="12.75">
      <c r="A1" s="60" t="s">
        <v>14</v>
      </c>
    </row>
    <row r="2" ht="20.25">
      <c r="A2" s="21" t="s">
        <v>116</v>
      </c>
    </row>
    <row r="3" ht="13.5" thickBot="1"/>
    <row r="4" spans="3:18" ht="12.75" customHeight="1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13.5" customHeight="1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166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167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80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'2008'!$D$26</f>
        <v>289</v>
      </c>
      <c r="F10" s="30">
        <f>'2009'!$D$26</f>
        <v>300</v>
      </c>
      <c r="G10" s="30">
        <f>'2010'!$D$26</f>
        <v>306</v>
      </c>
      <c r="H10" s="30">
        <f>'2011'!$D$26</f>
        <v>270</v>
      </c>
      <c r="I10" s="37">
        <f>'2012'!D26</f>
        <v>250</v>
      </c>
      <c r="J10" s="254"/>
      <c r="K10" s="214"/>
      <c r="L10" s="216" t="s">
        <v>220</v>
      </c>
      <c r="M10" s="28" t="s">
        <v>60</v>
      </c>
      <c r="N10" s="30">
        <f>'2008'!$F$26</f>
        <v>118</v>
      </c>
      <c r="O10" s="30">
        <f>'2009'!$F$26</f>
        <v>104</v>
      </c>
      <c r="P10" s="30">
        <f>'2010'!$F$26</f>
        <v>104</v>
      </c>
      <c r="Q10" s="30">
        <f>'2011'!$F$26</f>
        <v>95</v>
      </c>
      <c r="R10" s="37">
        <f>'2012'!F26</f>
        <v>111</v>
      </c>
    </row>
    <row r="11" spans="1:18" ht="12.75">
      <c r="A11" s="214"/>
      <c r="B11" s="214"/>
      <c r="C11" s="216"/>
      <c r="D11" s="28" t="s">
        <v>61</v>
      </c>
      <c r="E11" s="29">
        <f>'2008'!$E$26</f>
        <v>0.6897374701670644</v>
      </c>
      <c r="F11" s="29">
        <f>'2009'!$E$26</f>
        <v>0.6993006993006993</v>
      </c>
      <c r="G11" s="29">
        <f>'2010'!$E$26</f>
        <v>0.7303102625298329</v>
      </c>
      <c r="H11" s="29">
        <f>'2011'!$E$26</f>
        <v>0.675</v>
      </c>
      <c r="I11" s="36">
        <f>'2012'!E26</f>
        <v>0.5952380952380952</v>
      </c>
      <c r="J11" s="254"/>
      <c r="K11" s="214"/>
      <c r="L11" s="216"/>
      <c r="M11" s="28" t="s">
        <v>56</v>
      </c>
      <c r="N11" s="29">
        <f>'2008'!$G$26</f>
        <v>0.28162291169451076</v>
      </c>
      <c r="O11" s="29">
        <f>'2009'!$G$26</f>
        <v>0.24242424242424243</v>
      </c>
      <c r="P11" s="29">
        <f>'2010'!$G$26</f>
        <v>0.24821002386634844</v>
      </c>
      <c r="Q11" s="29">
        <f>'2011'!$G$26</f>
        <v>0.2375</v>
      </c>
      <c r="R11" s="36">
        <f>'2012'!G26</f>
        <v>0.2642857142857143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'2008'!$I$26</f>
        <v>65</v>
      </c>
      <c r="F12" s="30">
        <f>'2009'!$I$26</f>
        <v>87</v>
      </c>
      <c r="G12" s="30">
        <f>'2010'!$I$26</f>
        <v>78</v>
      </c>
      <c r="H12" s="30">
        <f>'2011'!$I$26</f>
        <v>88</v>
      </c>
      <c r="I12" s="37">
        <f>'2012'!I26</f>
        <v>73</v>
      </c>
      <c r="J12" s="254"/>
      <c r="K12" s="214"/>
      <c r="L12" s="216" t="s">
        <v>225</v>
      </c>
      <c r="M12" s="28" t="s">
        <v>60</v>
      </c>
      <c r="N12" s="30">
        <f>'2008'!$K$26</f>
        <v>35</v>
      </c>
      <c r="O12" s="30">
        <f>'2009'!$K$26</f>
        <v>38</v>
      </c>
      <c r="P12" s="30">
        <f>'2010'!$K$26</f>
        <v>41</v>
      </c>
      <c r="Q12" s="30">
        <f>'2011'!$K$26</f>
        <v>45</v>
      </c>
      <c r="R12" s="37">
        <f>'2012'!K26</f>
        <v>42</v>
      </c>
    </row>
    <row r="13" spans="1:18" ht="12.75">
      <c r="A13" s="214"/>
      <c r="B13" s="214"/>
      <c r="C13" s="216"/>
      <c r="D13" s="28" t="s">
        <v>61</v>
      </c>
      <c r="E13" s="29">
        <f>'2008'!$J$26</f>
        <v>0.22413793103448276</v>
      </c>
      <c r="F13" s="29">
        <f>'2009'!$J$26</f>
        <v>0.2628398791540785</v>
      </c>
      <c r="G13" s="29">
        <f>'2010'!$J$26</f>
        <v>0.21606648199445982</v>
      </c>
      <c r="H13" s="29">
        <f>'2011'!$J$26</f>
        <v>0.25287356321839083</v>
      </c>
      <c r="I13" s="36">
        <f>'2012'!J26</f>
        <v>0.22955974842767296</v>
      </c>
      <c r="J13" s="254"/>
      <c r="K13" s="214"/>
      <c r="L13" s="216"/>
      <c r="M13" s="28" t="s">
        <v>56</v>
      </c>
      <c r="N13" s="29">
        <f>'2008'!$L$26</f>
        <v>0.1206896551724138</v>
      </c>
      <c r="O13" s="29">
        <f>'2009'!$L$26</f>
        <v>0.1148036253776435</v>
      </c>
      <c r="P13" s="29">
        <f>'2010'!$L$26</f>
        <v>0.11357340720221606</v>
      </c>
      <c r="Q13" s="29">
        <f>'2011'!$L$26</f>
        <v>0.12931034482758622</v>
      </c>
      <c r="R13" s="36">
        <f>'2012'!L26</f>
        <v>0.1320754716981132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'2008'!$N$26</f>
        <v>24</v>
      </c>
      <c r="F14" s="30">
        <f>'2009'!$N$26</f>
        <v>29</v>
      </c>
      <c r="G14" s="30">
        <f>'2010'!$N$26</f>
        <v>30</v>
      </c>
      <c r="H14" s="30">
        <f>'2011'!$N$26</f>
        <v>37</v>
      </c>
      <c r="I14" s="37">
        <f>'2012'!N26</f>
        <v>44</v>
      </c>
      <c r="J14" s="254"/>
      <c r="K14" s="214"/>
      <c r="L14" s="216" t="s">
        <v>231</v>
      </c>
      <c r="M14" s="28" t="s">
        <v>60</v>
      </c>
      <c r="N14" s="30">
        <f>'2008'!$P$26</f>
        <v>15</v>
      </c>
      <c r="O14" s="30">
        <f>'2009'!$P$26</f>
        <v>17</v>
      </c>
      <c r="P14" s="30">
        <f>'2010'!$P$26</f>
        <v>20</v>
      </c>
      <c r="Q14" s="30">
        <f>'2011'!$P$26</f>
        <v>14</v>
      </c>
      <c r="R14" s="37">
        <f>'2012'!P26</f>
        <v>20</v>
      </c>
    </row>
    <row r="15" spans="1:18" ht="12.75" customHeight="1" thickBot="1">
      <c r="A15" s="214"/>
      <c r="B15" s="215"/>
      <c r="C15" s="217"/>
      <c r="D15" s="77" t="s">
        <v>61</v>
      </c>
      <c r="E15" s="75">
        <f>'2008'!$O$26</f>
        <v>0.12903225806451613</v>
      </c>
      <c r="F15" s="75">
        <f>'2009'!$O$26</f>
        <v>0.16022099447513813</v>
      </c>
      <c r="G15" s="75">
        <f>'2010'!$O$26</f>
        <v>0.136986301369863</v>
      </c>
      <c r="H15" s="75">
        <f>'2011'!$O$26</f>
        <v>0.14122137404580154</v>
      </c>
      <c r="I15" s="76">
        <f>'2012'!O26</f>
        <v>0.18565400843881857</v>
      </c>
      <c r="J15" s="254"/>
      <c r="K15" s="215"/>
      <c r="L15" s="217"/>
      <c r="M15" s="77" t="s">
        <v>56</v>
      </c>
      <c r="N15" s="75">
        <f>'2008'!$Q$26</f>
        <v>0.08064516129032258</v>
      </c>
      <c r="O15" s="75">
        <f>'2009'!$Q$26</f>
        <v>0.09392265193370165</v>
      </c>
      <c r="P15" s="75">
        <f>'2010'!$Q$26</f>
        <v>0.091324200913242</v>
      </c>
      <c r="Q15" s="75">
        <f>'2011'!$Q$26</f>
        <v>0.05343511450381679</v>
      </c>
      <c r="R15" s="76">
        <f>'2012'!Q26</f>
        <v>0.08438818565400844</v>
      </c>
    </row>
    <row r="16" spans="1:18" ht="13.5" customHeight="1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168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169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80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28">
        <f>'2008'!$D$27</f>
        <v>1301</v>
      </c>
      <c r="F21" s="28">
        <f>'2009'!$D$27</f>
        <v>1290</v>
      </c>
      <c r="G21" s="28">
        <f>'2010'!$D$27</f>
        <v>1310</v>
      </c>
      <c r="H21" s="28">
        <f>'2011'!$D$27</f>
        <v>1197</v>
      </c>
      <c r="I21" s="118">
        <f>'2012'!D27</f>
        <v>1082</v>
      </c>
      <c r="J21" s="254"/>
      <c r="K21" s="214"/>
      <c r="L21" s="216" t="s">
        <v>220</v>
      </c>
      <c r="M21" s="28" t="s">
        <v>60</v>
      </c>
      <c r="N21" s="43">
        <f>'2008'!$F$27</f>
        <v>792</v>
      </c>
      <c r="O21" s="43">
        <f>'2009'!$F$27</f>
        <v>832</v>
      </c>
      <c r="P21" s="43">
        <f>'2010'!$F$27</f>
        <v>780</v>
      </c>
      <c r="Q21" s="43">
        <f>'2011'!$F$27</f>
        <v>711</v>
      </c>
      <c r="R21" s="45">
        <f>'2012'!F27</f>
        <v>760</v>
      </c>
    </row>
    <row r="22" spans="1:18" ht="12.75">
      <c r="A22" s="214"/>
      <c r="B22" s="214"/>
      <c r="C22" s="216"/>
      <c r="D22" s="28" t="s">
        <v>61</v>
      </c>
      <c r="E22" s="29">
        <f>'2008'!$E$27</f>
        <v>0.8388136686009027</v>
      </c>
      <c r="F22" s="29">
        <f>'2009'!$E$27</f>
        <v>0.8436886854153042</v>
      </c>
      <c r="G22" s="29">
        <f>'2010'!$E$27</f>
        <v>0.8567691301504251</v>
      </c>
      <c r="H22" s="29">
        <f>'2011'!$E$27</f>
        <v>0.7974683544303798</v>
      </c>
      <c r="I22" s="36">
        <f>'2012'!E27</f>
        <v>0.7812274368231047</v>
      </c>
      <c r="J22" s="254"/>
      <c r="K22" s="214"/>
      <c r="L22" s="216"/>
      <c r="M22" s="28" t="s">
        <v>56</v>
      </c>
      <c r="N22" s="29">
        <f>'2008'!$G$27</f>
        <v>0.5106382978723404</v>
      </c>
      <c r="O22" s="29">
        <f>'2009'!$G$27</f>
        <v>0.5441465009810333</v>
      </c>
      <c r="P22" s="29">
        <f>'2010'!$G$27</f>
        <v>0.5101373446697187</v>
      </c>
      <c r="Q22" s="29">
        <f>'2011'!$G$27</f>
        <v>0.47368421052631576</v>
      </c>
      <c r="R22" s="36">
        <f>'2012'!G27</f>
        <v>0.5487364620938628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'2008'!$I$27</f>
        <v>585</v>
      </c>
      <c r="F23" s="30">
        <f>'2009'!$I$27</f>
        <v>596</v>
      </c>
      <c r="G23" s="30">
        <f>'2010'!$I$27</f>
        <v>665</v>
      </c>
      <c r="H23" s="30">
        <f>'2011'!$I$27</f>
        <v>660</v>
      </c>
      <c r="I23" s="37">
        <f>'2012'!I27</f>
        <v>606</v>
      </c>
      <c r="J23" s="254"/>
      <c r="K23" s="214"/>
      <c r="L23" s="216" t="s">
        <v>225</v>
      </c>
      <c r="M23" s="28" t="s">
        <v>60</v>
      </c>
      <c r="N23" s="30">
        <f>'2008'!$K$27</f>
        <v>389</v>
      </c>
      <c r="O23" s="30">
        <f>'2009'!$K$27</f>
        <v>416</v>
      </c>
      <c r="P23" s="30">
        <f>'2010'!$K$27</f>
        <v>452</v>
      </c>
      <c r="Q23" s="30">
        <f>'2011'!$K$27</f>
        <v>460</v>
      </c>
      <c r="R23" s="37">
        <f>'2012'!K27</f>
        <v>436</v>
      </c>
    </row>
    <row r="24" spans="1:18" ht="12.75">
      <c r="A24" s="214"/>
      <c r="B24" s="214"/>
      <c r="C24" s="216"/>
      <c r="D24" s="28" t="s">
        <v>61</v>
      </c>
      <c r="E24" s="29">
        <f>'2008'!$J$27</f>
        <v>0.419054441260745</v>
      </c>
      <c r="F24" s="29">
        <f>'2009'!$J$27</f>
        <v>0.41388888888888886</v>
      </c>
      <c r="G24" s="29">
        <f>'2010'!$J$27</f>
        <v>0.4627696590118302</v>
      </c>
      <c r="H24" s="29">
        <f>'2011'!$J$27</f>
        <v>0.4641350210970464</v>
      </c>
      <c r="I24" s="36">
        <f>'2012'!J27</f>
        <v>0.4365994236311239</v>
      </c>
      <c r="J24" s="254"/>
      <c r="K24" s="214"/>
      <c r="L24" s="216"/>
      <c r="M24" s="28" t="s">
        <v>56</v>
      </c>
      <c r="N24" s="29">
        <f>'2008'!$L$27</f>
        <v>0.2786532951289398</v>
      </c>
      <c r="O24" s="29">
        <f>'2009'!$L$27</f>
        <v>0.28888888888888886</v>
      </c>
      <c r="P24" s="29">
        <f>'2010'!$L$27</f>
        <v>0.31454418928322897</v>
      </c>
      <c r="Q24" s="29">
        <f>'2011'!$L$27</f>
        <v>0.3234880450070324</v>
      </c>
      <c r="R24" s="36">
        <f>'2012'!L27</f>
        <v>0.31412103746397696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'2008'!$N$27</f>
        <v>351</v>
      </c>
      <c r="F25" s="30">
        <f>'2009'!$N$27</f>
        <v>326</v>
      </c>
      <c r="G25" s="30">
        <f>'2010'!$N$27</f>
        <v>335</v>
      </c>
      <c r="H25" s="30">
        <f>'2011'!$N$27</f>
        <v>391</v>
      </c>
      <c r="I25" s="37">
        <f>'2012'!N27</f>
        <v>395</v>
      </c>
      <c r="J25" s="254"/>
      <c r="K25" s="214"/>
      <c r="L25" s="216" t="s">
        <v>231</v>
      </c>
      <c r="M25" s="28" t="s">
        <v>60</v>
      </c>
      <c r="N25" s="30">
        <f>'2008'!$P$27</f>
        <v>230</v>
      </c>
      <c r="O25" s="30">
        <f>'2009'!$P$27</f>
        <v>230</v>
      </c>
      <c r="P25" s="30">
        <f>'2010'!$P$27</f>
        <v>242</v>
      </c>
      <c r="Q25" s="30">
        <f>'2011'!$P$27</f>
        <v>262</v>
      </c>
      <c r="R25" s="37">
        <f>'2012'!P27</f>
        <v>276</v>
      </c>
    </row>
    <row r="26" spans="1:18" ht="13.5" thickBot="1">
      <c r="A26" s="215"/>
      <c r="B26" s="215"/>
      <c r="C26" s="217"/>
      <c r="D26" s="77" t="s">
        <v>61</v>
      </c>
      <c r="E26" s="75">
        <f>'2008'!$O$27</f>
        <v>0.3103448275862069</v>
      </c>
      <c r="F26" s="75">
        <f>'2009'!$O$27</f>
        <v>0.2939585211902615</v>
      </c>
      <c r="G26" s="75">
        <f>'2010'!$O$27</f>
        <v>0.29308836395450566</v>
      </c>
      <c r="H26" s="75">
        <f>'2011'!$O$27</f>
        <v>0.32610508757297746</v>
      </c>
      <c r="I26" s="76">
        <f>'2012'!O27</f>
        <v>0.34649122807017546</v>
      </c>
      <c r="J26" s="255"/>
      <c r="K26" s="215"/>
      <c r="L26" s="217"/>
      <c r="M26" s="77" t="s">
        <v>56</v>
      </c>
      <c r="N26" s="75">
        <f>'2008'!$Q$27</f>
        <v>0.20335985853227231</v>
      </c>
      <c r="O26" s="75">
        <f>'2009'!$Q$27</f>
        <v>0.2073940486925158</v>
      </c>
      <c r="P26" s="75">
        <f>'2010'!$Q$27</f>
        <v>0.21172353455818022</v>
      </c>
      <c r="Q26" s="75">
        <f>'2011'!$Q$27</f>
        <v>0.21851542952460384</v>
      </c>
      <c r="R26" s="76">
        <f>'2012'!Q27</f>
        <v>0.24210526315789474</v>
      </c>
    </row>
    <row r="27" ht="12.75">
      <c r="P27" s="11"/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G29" s="3"/>
      <c r="H29" s="3"/>
      <c r="I29" s="3"/>
      <c r="J29" s="3"/>
    </row>
    <row r="30" spans="1:12" ht="12.75">
      <c r="A30" s="3"/>
      <c r="B30" s="7"/>
      <c r="C30" s="4"/>
      <c r="E30" s="4"/>
      <c r="G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G31" s="4"/>
      <c r="H31" s="4"/>
      <c r="I31" s="4"/>
      <c r="J31" s="4"/>
      <c r="K31" s="4"/>
      <c r="L31" s="11"/>
    </row>
    <row r="32" spans="1:12" ht="12.75">
      <c r="A32" s="3"/>
      <c r="B32" s="8"/>
      <c r="C32" s="3"/>
      <c r="G32" s="3"/>
      <c r="H32" s="3"/>
      <c r="I32" s="3"/>
      <c r="J32" s="3"/>
      <c r="K32" s="3"/>
      <c r="L32" s="11"/>
    </row>
    <row r="33" spans="1:12" ht="12.75">
      <c r="A33" s="3"/>
      <c r="B33" s="2"/>
      <c r="C33" s="3"/>
      <c r="G33" s="3"/>
      <c r="H33" s="3"/>
      <c r="I33" s="3"/>
      <c r="J33" s="3"/>
      <c r="K33" s="3"/>
      <c r="L33" s="11"/>
    </row>
    <row r="34" spans="1:12" ht="12.75">
      <c r="A34" s="3"/>
      <c r="B34" s="7"/>
      <c r="C34" s="3"/>
      <c r="G34" s="3"/>
      <c r="H34" s="3"/>
      <c r="I34" s="3"/>
      <c r="J34" s="3"/>
      <c r="K34" s="3"/>
      <c r="L34" s="11"/>
    </row>
    <row r="35" spans="1:12" ht="12.75">
      <c r="A35" s="3"/>
      <c r="B35" s="3"/>
      <c r="C35" s="3"/>
      <c r="G35" s="3"/>
      <c r="H35" s="3"/>
      <c r="I35" s="3"/>
      <c r="J35" s="3"/>
      <c r="K35" s="3"/>
      <c r="L35" s="11"/>
    </row>
    <row r="36" spans="1:12" ht="12.75">
      <c r="A36" s="3"/>
      <c r="B36" s="7"/>
      <c r="C36" s="3"/>
      <c r="F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C4:I6"/>
    <mergeCell ref="L7:R8"/>
    <mergeCell ref="L18:R19"/>
    <mergeCell ref="L4:R6"/>
    <mergeCell ref="C7:I8"/>
    <mergeCell ref="C18:I19"/>
    <mergeCell ref="C12:C13"/>
    <mergeCell ref="C14:C15"/>
    <mergeCell ref="L25:L26"/>
    <mergeCell ref="C25:C26"/>
    <mergeCell ref="L21:L22"/>
    <mergeCell ref="C21:C22"/>
    <mergeCell ref="L23:L24"/>
    <mergeCell ref="C23:C24"/>
    <mergeCell ref="A7:A26"/>
    <mergeCell ref="B7:B15"/>
    <mergeCell ref="J7:J26"/>
    <mergeCell ref="B18:B26"/>
    <mergeCell ref="L10:L11"/>
    <mergeCell ref="L12:L13"/>
    <mergeCell ref="L14:L15"/>
    <mergeCell ref="K18:K26"/>
    <mergeCell ref="K7:K15"/>
    <mergeCell ref="C10:C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117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170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171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80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'2008'!$D$29</f>
        <v>337</v>
      </c>
      <c r="F10" s="30">
        <f>'2009'!$D$29</f>
        <v>364</v>
      </c>
      <c r="G10" s="30">
        <f>'2010'!$D$29</f>
        <v>402</v>
      </c>
      <c r="H10" s="30">
        <f>'2011'!$D$29</f>
        <v>377</v>
      </c>
      <c r="I10" s="37">
        <f>'2012'!D29</f>
        <v>436</v>
      </c>
      <c r="J10" s="254"/>
      <c r="K10" s="214"/>
      <c r="L10" s="216" t="s">
        <v>220</v>
      </c>
      <c r="M10" s="28" t="s">
        <v>60</v>
      </c>
      <c r="N10" s="30">
        <f>'2008'!$F$29</f>
        <v>101</v>
      </c>
      <c r="O10" s="30">
        <f>'2009'!$F$29</f>
        <v>132</v>
      </c>
      <c r="P10" s="30">
        <f>'2010'!$F$29</f>
        <v>132</v>
      </c>
      <c r="Q10" s="30">
        <f>'2011'!$F$29</f>
        <v>141</v>
      </c>
      <c r="R10" s="37">
        <f>'2012'!F29</f>
        <v>194</v>
      </c>
    </row>
    <row r="11" spans="1:18" ht="12.75">
      <c r="A11" s="214"/>
      <c r="B11" s="214"/>
      <c r="C11" s="216"/>
      <c r="D11" s="28" t="s">
        <v>61</v>
      </c>
      <c r="E11" s="29">
        <f>'2008'!$E$29</f>
        <v>0.47331460674157305</v>
      </c>
      <c r="F11" s="29">
        <f>'2009'!$E$29</f>
        <v>0.4945652173913043</v>
      </c>
      <c r="G11" s="29">
        <f>'2010'!$E$29</f>
        <v>0.547683923705722</v>
      </c>
      <c r="H11" s="29">
        <f>'2011'!$E$29</f>
        <v>0.49670619235836627</v>
      </c>
      <c r="I11" s="36">
        <f>'2012'!E29</f>
        <v>0.5532994923857868</v>
      </c>
      <c r="J11" s="254"/>
      <c r="K11" s="214"/>
      <c r="L11" s="216"/>
      <c r="M11" s="28" t="s">
        <v>56</v>
      </c>
      <c r="N11" s="29">
        <f>'2008'!$G$29</f>
        <v>0.14185393258426968</v>
      </c>
      <c r="O11" s="29">
        <f>'2009'!$G$29</f>
        <v>0.1793478260869565</v>
      </c>
      <c r="P11" s="29">
        <f>'2010'!$G$29</f>
        <v>0.17983651226158037</v>
      </c>
      <c r="Q11" s="29">
        <f>'2011'!$G$29</f>
        <v>0.1857707509881423</v>
      </c>
      <c r="R11" s="36">
        <f>'2012'!G29</f>
        <v>0.24619289340101522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'2008'!$I$29</f>
        <v>80</v>
      </c>
      <c r="F12" s="30">
        <f>'2009'!$I$29</f>
        <v>83</v>
      </c>
      <c r="G12" s="30">
        <f>'2010'!$I$29</f>
        <v>92</v>
      </c>
      <c r="H12" s="30">
        <f>'2011'!$I$29</f>
        <v>107</v>
      </c>
      <c r="I12" s="37">
        <f>'2012'!I29</f>
        <v>118</v>
      </c>
      <c r="J12" s="254"/>
      <c r="K12" s="214"/>
      <c r="L12" s="216" t="s">
        <v>225</v>
      </c>
      <c r="M12" s="28" t="s">
        <v>60</v>
      </c>
      <c r="N12" s="30">
        <f>'2008'!$K$29</f>
        <v>40</v>
      </c>
      <c r="O12" s="30">
        <f>'2009'!$K$29</f>
        <v>40</v>
      </c>
      <c r="P12" s="30">
        <f>'2010'!$K$29</f>
        <v>42</v>
      </c>
      <c r="Q12" s="30">
        <f>'2011'!$K$29</f>
        <v>46</v>
      </c>
      <c r="R12" s="37">
        <f>'2012'!K29</f>
        <v>57</v>
      </c>
    </row>
    <row r="13" spans="1:18" ht="12.75">
      <c r="A13" s="214"/>
      <c r="B13" s="214"/>
      <c r="C13" s="216"/>
      <c r="D13" s="28" t="s">
        <v>61</v>
      </c>
      <c r="E13" s="29">
        <f>'2008'!$J$29</f>
        <v>0.150093808630394</v>
      </c>
      <c r="F13" s="29">
        <f>'2009'!$J$29</f>
        <v>0.16116504854368932</v>
      </c>
      <c r="G13" s="29">
        <f>'2010'!$J$29</f>
        <v>0.16283185840707964</v>
      </c>
      <c r="H13" s="29">
        <f>'2011'!$J$29</f>
        <v>0.19489981785063754</v>
      </c>
      <c r="I13" s="36">
        <f>'2012'!J29</f>
        <v>0.2062937062937063</v>
      </c>
      <c r="J13" s="254"/>
      <c r="K13" s="214"/>
      <c r="L13" s="216"/>
      <c r="M13" s="28" t="s">
        <v>56</v>
      </c>
      <c r="N13" s="29">
        <f>'2008'!$L$29</f>
        <v>0.075046904315197</v>
      </c>
      <c r="O13" s="29">
        <f>'2009'!$L$29</f>
        <v>0.07766990291262135</v>
      </c>
      <c r="P13" s="29">
        <f>'2010'!$L$29</f>
        <v>0.0743362831858407</v>
      </c>
      <c r="Q13" s="29">
        <f>'2011'!$L$29</f>
        <v>0.08378870673952642</v>
      </c>
      <c r="R13" s="36">
        <f>'2012'!L29</f>
        <v>0.09965034965034965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'2008'!$N$29</f>
        <v>36</v>
      </c>
      <c r="F14" s="30">
        <f>'2009'!$N$29</f>
        <v>32</v>
      </c>
      <c r="G14" s="30">
        <f>'2010'!$N$29</f>
        <v>38</v>
      </c>
      <c r="H14" s="30">
        <f>'2011'!$N$29</f>
        <v>40</v>
      </c>
      <c r="I14" s="37">
        <f>'2012'!N29</f>
        <v>48</v>
      </c>
      <c r="J14" s="254"/>
      <c r="K14" s="214"/>
      <c r="L14" s="216" t="s">
        <v>231</v>
      </c>
      <c r="M14" s="28" t="s">
        <v>60</v>
      </c>
      <c r="N14" s="30">
        <f>'2008'!$P$29</f>
        <v>16</v>
      </c>
      <c r="O14" s="30">
        <f>'2009'!$P$29</f>
        <v>14</v>
      </c>
      <c r="P14" s="30">
        <f>'2010'!$P$29</f>
        <v>23</v>
      </c>
      <c r="Q14" s="30">
        <f>'2011'!$P$29</f>
        <v>19</v>
      </c>
      <c r="R14" s="37">
        <f>'2012'!P29</f>
        <v>22</v>
      </c>
    </row>
    <row r="15" spans="1:18" ht="13.5" thickBot="1">
      <c r="A15" s="214"/>
      <c r="B15" s="215"/>
      <c r="C15" s="217"/>
      <c r="D15" s="77" t="s">
        <v>61</v>
      </c>
      <c r="E15" s="75">
        <f>'2008'!$O$29</f>
        <v>0.1276595744680851</v>
      </c>
      <c r="F15" s="75">
        <f>'2009'!$O$29</f>
        <v>0.09846153846153846</v>
      </c>
      <c r="G15" s="75">
        <f>'2010'!$O$29</f>
        <v>0.10674157303370786</v>
      </c>
      <c r="H15" s="75">
        <f>'2011'!$O$29</f>
        <v>0.10101010101010101</v>
      </c>
      <c r="I15" s="76">
        <f>'2012'!O29</f>
        <v>0.11851851851851852</v>
      </c>
      <c r="J15" s="254"/>
      <c r="K15" s="215"/>
      <c r="L15" s="217"/>
      <c r="M15" s="77" t="s">
        <v>56</v>
      </c>
      <c r="N15" s="75">
        <f>'2008'!$Q$29</f>
        <v>0.05673758865248227</v>
      </c>
      <c r="O15" s="75">
        <f>'2009'!$Q$29</f>
        <v>0.043076923076923075</v>
      </c>
      <c r="P15" s="75">
        <f>'2010'!$Q$29</f>
        <v>0.06460674157303371</v>
      </c>
      <c r="Q15" s="75">
        <f>'2011'!$Q$29</f>
        <v>0.047979797979797977</v>
      </c>
      <c r="R15" s="76">
        <f>'2012'!Q29</f>
        <v>0.05432098765432099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172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173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80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43">
        <f>'2008'!$D$30</f>
        <v>660</v>
      </c>
      <c r="F21" s="30">
        <f>'2009'!$D$30</f>
        <v>607</v>
      </c>
      <c r="G21" s="30">
        <f>'2010'!$D$30</f>
        <v>580</v>
      </c>
      <c r="H21" s="30">
        <f>'2011'!$D$30</f>
        <v>594</v>
      </c>
      <c r="I21" s="37">
        <f>'2012'!D30</f>
        <v>554</v>
      </c>
      <c r="J21" s="254"/>
      <c r="K21" s="214"/>
      <c r="L21" s="216" t="s">
        <v>220</v>
      </c>
      <c r="M21" s="28" t="s">
        <v>60</v>
      </c>
      <c r="N21" s="43">
        <f>'2008'!$F$30</f>
        <v>367</v>
      </c>
      <c r="O21" s="43">
        <f>'2009'!$F$30</f>
        <v>324</v>
      </c>
      <c r="P21" s="43">
        <f>'2010'!$F$30</f>
        <v>286</v>
      </c>
      <c r="Q21" s="43">
        <f>'2011'!$F$30</f>
        <v>389</v>
      </c>
      <c r="R21" s="45">
        <f>'2012'!F30</f>
        <v>359</v>
      </c>
    </row>
    <row r="22" spans="1:18" ht="12.75">
      <c r="A22" s="214"/>
      <c r="B22" s="214"/>
      <c r="C22" s="216"/>
      <c r="D22" s="28" t="s">
        <v>61</v>
      </c>
      <c r="E22" s="29">
        <f>'2008'!$E$30</f>
        <v>0.7971014492753623</v>
      </c>
      <c r="F22" s="29">
        <f>'2009'!$E$30</f>
        <v>0.7986842105263158</v>
      </c>
      <c r="G22" s="29">
        <f>'2010'!$E$30</f>
        <v>0.7988980716253443</v>
      </c>
      <c r="H22" s="29">
        <f>'2011'!$E$30</f>
        <v>0.7973154362416107</v>
      </c>
      <c r="I22" s="36">
        <f>'2012'!E30</f>
        <v>0.7914285714285715</v>
      </c>
      <c r="J22" s="254"/>
      <c r="K22" s="214"/>
      <c r="L22" s="216"/>
      <c r="M22" s="28" t="s">
        <v>56</v>
      </c>
      <c r="N22" s="29">
        <f>'2008'!$G$30</f>
        <v>0.44323671497584544</v>
      </c>
      <c r="O22" s="29">
        <f>'2009'!$G$30</f>
        <v>0.4263157894736842</v>
      </c>
      <c r="P22" s="29">
        <f>'2010'!$G$30</f>
        <v>0.3939393939393939</v>
      </c>
      <c r="Q22" s="29">
        <f>'2011'!$G$30</f>
        <v>0.5221476510067115</v>
      </c>
      <c r="R22" s="36">
        <f>'2012'!G30</f>
        <v>0.5128571428571429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'2008'!$I$30</f>
        <v>288</v>
      </c>
      <c r="F23" s="30">
        <f>'2009'!$I$30</f>
        <v>327</v>
      </c>
      <c r="G23" s="30">
        <f>'2010'!$I$30</f>
        <v>304</v>
      </c>
      <c r="H23" s="30">
        <f>'2011'!$I$30</f>
        <v>306</v>
      </c>
      <c r="I23" s="37">
        <f>'2012'!I30</f>
        <v>331</v>
      </c>
      <c r="J23" s="254"/>
      <c r="K23" s="214"/>
      <c r="L23" s="216" t="s">
        <v>225</v>
      </c>
      <c r="M23" s="28" t="s">
        <v>60</v>
      </c>
      <c r="N23" s="30">
        <f>'2008'!$K$30</f>
        <v>201</v>
      </c>
      <c r="O23" s="30">
        <f>'2009'!$K$30</f>
        <v>198</v>
      </c>
      <c r="P23" s="30">
        <f>'2010'!$K$30</f>
        <v>171</v>
      </c>
      <c r="Q23" s="30">
        <f>'2011'!$K$30</f>
        <v>190</v>
      </c>
      <c r="R23" s="37">
        <f>'2012'!K30</f>
        <v>238</v>
      </c>
    </row>
    <row r="24" spans="1:18" ht="12.75">
      <c r="A24" s="214"/>
      <c r="B24" s="214"/>
      <c r="C24" s="216"/>
      <c r="D24" s="28" t="s">
        <v>61</v>
      </c>
      <c r="E24" s="29">
        <f>'2008'!$J$30</f>
        <v>0.4370257966616085</v>
      </c>
      <c r="F24" s="29">
        <f>'2009'!$J$30</f>
        <v>0.448559670781893</v>
      </c>
      <c r="G24" s="29">
        <f>'2010'!$J$30</f>
        <v>0.4537313432835821</v>
      </c>
      <c r="H24" s="29">
        <f>'2011'!$J$30</f>
        <v>0.4714946070878274</v>
      </c>
      <c r="I24" s="36">
        <f>'2012'!J30</f>
        <v>0.4962518740629685</v>
      </c>
      <c r="J24" s="254"/>
      <c r="K24" s="214"/>
      <c r="L24" s="216"/>
      <c r="M24" s="28" t="s">
        <v>56</v>
      </c>
      <c r="N24" s="29">
        <f>'2008'!$L$30</f>
        <v>0.30500758725341426</v>
      </c>
      <c r="O24" s="29">
        <f>'2009'!$L$30</f>
        <v>0.2716049382716049</v>
      </c>
      <c r="P24" s="29">
        <f>'2010'!$L$30</f>
        <v>0.25522388059701495</v>
      </c>
      <c r="Q24" s="29">
        <f>'2011'!$L$30</f>
        <v>0.29275808936825887</v>
      </c>
      <c r="R24" s="36">
        <f>'2012'!L30</f>
        <v>0.3568215892053973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'2008'!$N$30</f>
        <v>190</v>
      </c>
      <c r="F25" s="30">
        <f>'2009'!$N$30</f>
        <v>169</v>
      </c>
      <c r="G25" s="30">
        <f>'2010'!$N$30</f>
        <v>188</v>
      </c>
      <c r="H25" s="30">
        <f>'2011'!$N$30</f>
        <v>160</v>
      </c>
      <c r="I25" s="37">
        <f>'2012'!N30</f>
        <v>176</v>
      </c>
      <c r="J25" s="254"/>
      <c r="K25" s="214"/>
      <c r="L25" s="216" t="s">
        <v>231</v>
      </c>
      <c r="M25" s="28" t="s">
        <v>60</v>
      </c>
      <c r="N25" s="30">
        <f>'2008'!$P$30</f>
        <v>125</v>
      </c>
      <c r="O25" s="30">
        <f>'2009'!$P$30</f>
        <v>109</v>
      </c>
      <c r="P25" s="30">
        <f>'2010'!$P$30</f>
        <v>112</v>
      </c>
      <c r="Q25" s="30">
        <f>'2011'!$P$30</f>
        <v>114</v>
      </c>
      <c r="R25" s="37">
        <f>'2012'!P30</f>
        <v>119</v>
      </c>
    </row>
    <row r="26" spans="1:18" ht="13.5" thickBot="1">
      <c r="A26" s="215"/>
      <c r="B26" s="215"/>
      <c r="C26" s="217"/>
      <c r="D26" s="77" t="s">
        <v>61</v>
      </c>
      <c r="E26" s="75">
        <f>'2008'!$O$30</f>
        <v>0.39014373716632444</v>
      </c>
      <c r="F26" s="75">
        <f>'2009'!$O$30</f>
        <v>0.32688588007736946</v>
      </c>
      <c r="G26" s="75">
        <f>'2010'!$O$30</f>
        <v>0.3339253996447602</v>
      </c>
      <c r="H26" s="75">
        <f>'2011'!$O$30</f>
        <v>0.30303030303030304</v>
      </c>
      <c r="I26" s="76">
        <f>'2012'!O30</f>
        <v>0.3651452282157676</v>
      </c>
      <c r="J26" s="255"/>
      <c r="K26" s="215"/>
      <c r="L26" s="217"/>
      <c r="M26" s="77" t="s">
        <v>56</v>
      </c>
      <c r="N26" s="75">
        <f>'2008'!$Q$30</f>
        <v>0.25667351129363447</v>
      </c>
      <c r="O26" s="75">
        <f>'2009'!$Q$30</f>
        <v>0.21083172147001933</v>
      </c>
      <c r="P26" s="75">
        <f>'2010'!$Q$30</f>
        <v>0.1989342806394316</v>
      </c>
      <c r="Q26" s="75">
        <f>'2011'!$Q$30</f>
        <v>0.2159090909090909</v>
      </c>
      <c r="R26" s="76">
        <f>'2012'!Q30</f>
        <v>0.24688796680497926</v>
      </c>
    </row>
    <row r="28" spans="1:11" ht="12.75">
      <c r="A28" s="11"/>
      <c r="B28" s="39"/>
      <c r="E28" s="3"/>
      <c r="F28" s="3"/>
      <c r="G28" s="3"/>
      <c r="H28" s="3"/>
      <c r="J28" s="3"/>
      <c r="K28" s="11"/>
    </row>
    <row r="29" spans="1:11" ht="12.75">
      <c r="A29" s="4"/>
      <c r="C29" s="3"/>
      <c r="F29" s="3"/>
      <c r="G29" s="3"/>
      <c r="H29" s="3"/>
      <c r="J29" s="3"/>
      <c r="K29" s="11"/>
    </row>
    <row r="30" spans="1:12" ht="12.75">
      <c r="A30" s="3"/>
      <c r="B30" s="7"/>
      <c r="C30" s="4"/>
      <c r="G30" s="4"/>
      <c r="H30" s="4"/>
      <c r="J30" s="4"/>
      <c r="K30" s="4"/>
      <c r="L30" s="11"/>
    </row>
    <row r="31" spans="1:12" ht="12.75">
      <c r="A31" s="3"/>
      <c r="B31" s="8"/>
      <c r="C31" s="4"/>
      <c r="G31" s="4"/>
      <c r="H31" s="4"/>
      <c r="J31" s="4"/>
      <c r="K31" s="4"/>
      <c r="L31" s="11"/>
    </row>
    <row r="32" spans="1:12" ht="12.75">
      <c r="A32" s="3"/>
      <c r="B32" s="8"/>
      <c r="C32" s="3"/>
      <c r="G32" s="3"/>
      <c r="H32" s="3"/>
      <c r="J32" s="3"/>
      <c r="K32" s="3"/>
      <c r="L32" s="11"/>
    </row>
    <row r="33" spans="1:12" ht="12.75">
      <c r="A33" s="3"/>
      <c r="B33" s="2"/>
      <c r="C33" s="3"/>
      <c r="G33" s="3"/>
      <c r="H33" s="3"/>
      <c r="J33" s="3"/>
      <c r="K33" s="3"/>
      <c r="L33" s="11"/>
    </row>
    <row r="34" spans="1:12" ht="12.75">
      <c r="A34" s="3"/>
      <c r="B34" s="7"/>
      <c r="C34" s="3"/>
      <c r="G34" s="3"/>
      <c r="H34" s="3"/>
      <c r="I34" s="3"/>
      <c r="J34" s="3"/>
      <c r="K34" s="3"/>
      <c r="L34" s="11"/>
    </row>
    <row r="35" spans="1:12" ht="12.75">
      <c r="A35" s="3"/>
      <c r="B35" s="3"/>
      <c r="C35" s="3"/>
      <c r="G35" s="3"/>
      <c r="H35" s="3"/>
      <c r="I35" s="3"/>
      <c r="J35" s="3"/>
      <c r="K35" s="3"/>
      <c r="L35" s="11"/>
    </row>
    <row r="36" spans="1:12" ht="12.75">
      <c r="A36" s="3"/>
      <c r="B36" s="7"/>
      <c r="C36" s="3"/>
      <c r="E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C21:C22"/>
    <mergeCell ref="L12:L13"/>
    <mergeCell ref="K7:K15"/>
    <mergeCell ref="C10:C11"/>
    <mergeCell ref="L25:L26"/>
    <mergeCell ref="C23:C24"/>
    <mergeCell ref="K18:K26"/>
    <mergeCell ref="L21:L22"/>
    <mergeCell ref="C25:C26"/>
    <mergeCell ref="C4:I6"/>
    <mergeCell ref="L7:R8"/>
    <mergeCell ref="L18:R19"/>
    <mergeCell ref="L4:R6"/>
    <mergeCell ref="C7:I8"/>
    <mergeCell ref="L23:L24"/>
    <mergeCell ref="L14:L15"/>
    <mergeCell ref="C14:C15"/>
    <mergeCell ref="C18:I19"/>
    <mergeCell ref="C12:C13"/>
    <mergeCell ref="A7:A26"/>
    <mergeCell ref="B7:B15"/>
    <mergeCell ref="J7:J26"/>
    <mergeCell ref="B18:B26"/>
    <mergeCell ref="L10:L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242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174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175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80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'2008'!$D$32</f>
        <v>381</v>
      </c>
      <c r="F10" s="30">
        <f>'2009'!$D$32</f>
        <v>439</v>
      </c>
      <c r="G10" s="30">
        <f>'2010'!$D$32</f>
        <v>506</v>
      </c>
      <c r="H10" s="30">
        <f>'2011'!$D$32</f>
        <v>451</v>
      </c>
      <c r="I10" s="37">
        <f>'2012'!D32</f>
        <v>508</v>
      </c>
      <c r="J10" s="254"/>
      <c r="K10" s="214"/>
      <c r="L10" s="216" t="s">
        <v>220</v>
      </c>
      <c r="M10" s="28" t="s">
        <v>60</v>
      </c>
      <c r="N10" s="30">
        <f>'2008'!$F$32</f>
        <v>167</v>
      </c>
      <c r="O10" s="30">
        <f>'2009'!$F$32</f>
        <v>180</v>
      </c>
      <c r="P10" s="30">
        <f>'2010'!$F$32</f>
        <v>231</v>
      </c>
      <c r="Q10" s="30">
        <f>'2011'!$F$32</f>
        <v>197</v>
      </c>
      <c r="R10" s="37">
        <f>'2012'!F32</f>
        <v>246</v>
      </c>
    </row>
    <row r="11" spans="1:18" ht="12.75">
      <c r="A11" s="214"/>
      <c r="B11" s="214"/>
      <c r="C11" s="216"/>
      <c r="D11" s="28" t="s">
        <v>61</v>
      </c>
      <c r="E11" s="29">
        <f>'2008'!$E$32</f>
        <v>0.6403361344537815</v>
      </c>
      <c r="F11" s="29">
        <f>'2009'!$E$32</f>
        <v>0.6880877742946708</v>
      </c>
      <c r="G11" s="29">
        <f>'2010'!$E$32</f>
        <v>0.6903137789904502</v>
      </c>
      <c r="H11" s="29">
        <f>'2011'!$E$32</f>
        <v>0.6536231884057971</v>
      </c>
      <c r="I11" s="36">
        <f>'2012'!E32</f>
        <v>0.7351664254703328</v>
      </c>
      <c r="J11" s="254"/>
      <c r="K11" s="214"/>
      <c r="L11" s="216"/>
      <c r="M11" s="28" t="s">
        <v>56</v>
      </c>
      <c r="N11" s="29">
        <f>'2008'!$G$32</f>
        <v>0.280672268907563</v>
      </c>
      <c r="O11" s="29">
        <f>'2009'!$G$32</f>
        <v>0.28213166144200624</v>
      </c>
      <c r="P11" s="29">
        <f>'2010'!$G$32</f>
        <v>0.3151432469304229</v>
      </c>
      <c r="Q11" s="29">
        <f>'2011'!$G$32</f>
        <v>0.2855072463768116</v>
      </c>
      <c r="R11" s="36">
        <f>'2012'!G32</f>
        <v>0.35600578871201155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'2008'!$I$32</f>
        <v>135</v>
      </c>
      <c r="F12" s="30">
        <f>'2009'!$I$32</f>
        <v>123</v>
      </c>
      <c r="G12" s="30">
        <f>'2010'!$I$32</f>
        <v>142</v>
      </c>
      <c r="H12" s="30">
        <f>'2011'!$I$32</f>
        <v>177</v>
      </c>
      <c r="I12" s="37">
        <f>'2012'!I32</f>
        <v>161</v>
      </c>
      <c r="J12" s="254"/>
      <c r="K12" s="214"/>
      <c r="L12" s="216" t="s">
        <v>225</v>
      </c>
      <c r="M12" s="28" t="s">
        <v>60</v>
      </c>
      <c r="N12" s="30">
        <f>'2008'!$K$32</f>
        <v>60</v>
      </c>
      <c r="O12" s="30">
        <f>'2009'!$K$32</f>
        <v>59</v>
      </c>
      <c r="P12" s="30">
        <f>'2010'!$K$32</f>
        <v>54</v>
      </c>
      <c r="Q12" s="30">
        <f>'2011'!$K$32</f>
        <v>80</v>
      </c>
      <c r="R12" s="37">
        <f>'2012'!K32</f>
        <v>75</v>
      </c>
    </row>
    <row r="13" spans="1:18" ht="12.75">
      <c r="A13" s="214"/>
      <c r="B13" s="214"/>
      <c r="C13" s="216"/>
      <c r="D13" s="28" t="s">
        <v>61</v>
      </c>
      <c r="E13" s="29">
        <f>'2008'!$J$32</f>
        <v>0.263671875</v>
      </c>
      <c r="F13" s="29">
        <f>'2009'!$J$32</f>
        <v>0.2622601279317697</v>
      </c>
      <c r="G13" s="29">
        <f>'2010'!$J$32</f>
        <v>0.2811881188118812</v>
      </c>
      <c r="H13" s="29">
        <f>'2011'!$J$32</f>
        <v>0.3094405594405594</v>
      </c>
      <c r="I13" s="36">
        <f>'2012'!J32</f>
        <v>0.29009009009009007</v>
      </c>
      <c r="J13" s="254"/>
      <c r="K13" s="214"/>
      <c r="L13" s="216"/>
      <c r="M13" s="28" t="s">
        <v>56</v>
      </c>
      <c r="N13" s="29">
        <f>'2008'!$L$32</f>
        <v>0.1171875</v>
      </c>
      <c r="O13" s="29">
        <f>'2009'!$L$32</f>
        <v>0.1257995735607676</v>
      </c>
      <c r="P13" s="29">
        <f>'2010'!$L$32</f>
        <v>0.10693069306930693</v>
      </c>
      <c r="Q13" s="29">
        <f>'2011'!$L$32</f>
        <v>0.13986013986013987</v>
      </c>
      <c r="R13" s="36">
        <f>'2012'!L32</f>
        <v>0.13513513513513514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'2008'!$N$32</f>
        <v>38</v>
      </c>
      <c r="F14" s="30">
        <f>'2009'!$N$32</f>
        <v>47</v>
      </c>
      <c r="G14" s="30">
        <f>'2010'!$N$32</f>
        <v>46</v>
      </c>
      <c r="H14" s="30">
        <f>'2011'!$N$32</f>
        <v>53</v>
      </c>
      <c r="I14" s="37">
        <f>'2012'!N32</f>
        <v>72</v>
      </c>
      <c r="J14" s="254"/>
      <c r="K14" s="214"/>
      <c r="L14" s="216" t="s">
        <v>231</v>
      </c>
      <c r="M14" s="28" t="s">
        <v>60</v>
      </c>
      <c r="N14" s="30">
        <f>'2008'!$P$32</f>
        <v>22</v>
      </c>
      <c r="O14" s="30">
        <f>'2009'!$P$32</f>
        <v>26</v>
      </c>
      <c r="P14" s="30">
        <f>'2010'!$P$32</f>
        <v>19</v>
      </c>
      <c r="Q14" s="30">
        <f>'2011'!$P$32</f>
        <v>24</v>
      </c>
      <c r="R14" s="37">
        <f>'2012'!P32</f>
        <v>37</v>
      </c>
    </row>
    <row r="15" spans="1:18" ht="13.5" thickBot="1">
      <c r="A15" s="214"/>
      <c r="B15" s="215"/>
      <c r="C15" s="217"/>
      <c r="D15" s="77" t="s">
        <v>61</v>
      </c>
      <c r="E15" s="75">
        <f>'2008'!$O$32</f>
        <v>0.1386861313868613</v>
      </c>
      <c r="F15" s="75">
        <f>'2009'!$O$32</f>
        <v>0.1419939577039275</v>
      </c>
      <c r="G15" s="75">
        <f>'2010'!$O$32</f>
        <v>0.152317880794702</v>
      </c>
      <c r="H15" s="75">
        <f>'2011'!$O$32</f>
        <v>0.14560439560439561</v>
      </c>
      <c r="I15" s="76">
        <f>'2012'!O32</f>
        <v>0.18414322250639387</v>
      </c>
      <c r="J15" s="254"/>
      <c r="K15" s="215"/>
      <c r="L15" s="217"/>
      <c r="M15" s="77" t="s">
        <v>56</v>
      </c>
      <c r="N15" s="75">
        <f>'2008'!$Q$32</f>
        <v>0.08029197080291971</v>
      </c>
      <c r="O15" s="75">
        <f>'2009'!$Q$32</f>
        <v>0.07854984894259819</v>
      </c>
      <c r="P15" s="75">
        <f>'2010'!$Q$32</f>
        <v>0.06291390728476821</v>
      </c>
      <c r="Q15" s="75">
        <f>'2011'!$Q$32</f>
        <v>0.06593406593406594</v>
      </c>
      <c r="R15" s="76">
        <f>'2012'!Q32</f>
        <v>0.09462915601023018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176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177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80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43">
        <f>'2008'!$D$33</f>
        <v>1448</v>
      </c>
      <c r="F21" s="43">
        <f>'2009'!$D$33</f>
        <v>1390</v>
      </c>
      <c r="G21" s="43">
        <f>'2010'!$D$33</f>
        <v>1369</v>
      </c>
      <c r="H21" s="43">
        <f>'2011'!$D$33</f>
        <v>1279</v>
      </c>
      <c r="I21" s="45">
        <f>'2012'!D33</f>
        <v>1374</v>
      </c>
      <c r="J21" s="254"/>
      <c r="K21" s="214"/>
      <c r="L21" s="216" t="s">
        <v>220</v>
      </c>
      <c r="M21" s="28" t="s">
        <v>60</v>
      </c>
      <c r="N21" s="43">
        <f>'2008'!$F$33</f>
        <v>937</v>
      </c>
      <c r="O21" s="43">
        <f>'2009'!$F$33</f>
        <v>852</v>
      </c>
      <c r="P21" s="43">
        <f>'2010'!$F$33</f>
        <v>813</v>
      </c>
      <c r="Q21" s="43">
        <f>'2011'!$F$33</f>
        <v>808</v>
      </c>
      <c r="R21" s="45">
        <f>'2012'!F33</f>
        <v>961</v>
      </c>
    </row>
    <row r="22" spans="1:18" ht="12.75">
      <c r="A22" s="214"/>
      <c r="B22" s="214"/>
      <c r="C22" s="216"/>
      <c r="D22" s="28" t="s">
        <v>61</v>
      </c>
      <c r="E22" s="29">
        <f>'2008'!$E$33</f>
        <v>0.8403946604759142</v>
      </c>
      <c r="F22" s="29">
        <f>'2009'!$E$33</f>
        <v>0.8638906152889994</v>
      </c>
      <c r="G22" s="29">
        <f>'2010'!$E$33</f>
        <v>0.8508390304536979</v>
      </c>
      <c r="H22" s="29">
        <f>'2011'!$E$33</f>
        <v>0.8487060384870604</v>
      </c>
      <c r="I22" s="36">
        <f>'2012'!E33</f>
        <v>0.875717017208413</v>
      </c>
      <c r="J22" s="254"/>
      <c r="K22" s="214"/>
      <c r="L22" s="216"/>
      <c r="M22" s="28" t="s">
        <v>56</v>
      </c>
      <c r="N22" s="29">
        <f>'2008'!$G$33</f>
        <v>0.5438189204875218</v>
      </c>
      <c r="O22" s="29">
        <f>'2009'!$G$33</f>
        <v>0.5295214418893723</v>
      </c>
      <c r="P22" s="29">
        <f>'2010'!$G$33</f>
        <v>0.5052827843380981</v>
      </c>
      <c r="Q22" s="29">
        <f>'2011'!$G$33</f>
        <v>0.5361645653616457</v>
      </c>
      <c r="R22" s="36">
        <f>'2012'!G33</f>
        <v>0.6124920331421287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'2008'!$I$33</f>
        <v>680</v>
      </c>
      <c r="F23" s="30">
        <f>'2009'!$I$33</f>
        <v>723</v>
      </c>
      <c r="G23" s="30">
        <f>'2010'!$I$33</f>
        <v>744</v>
      </c>
      <c r="H23" s="30">
        <f>'2011'!$I$33</f>
        <v>708</v>
      </c>
      <c r="I23" s="37">
        <f>'2012'!I33</f>
        <v>695</v>
      </c>
      <c r="J23" s="254"/>
      <c r="K23" s="214"/>
      <c r="L23" s="216" t="s">
        <v>225</v>
      </c>
      <c r="M23" s="28" t="s">
        <v>60</v>
      </c>
      <c r="N23" s="30">
        <f>'2008'!$K$33</f>
        <v>447</v>
      </c>
      <c r="O23" s="30">
        <f>'2009'!$K$33</f>
        <v>486</v>
      </c>
      <c r="P23" s="30">
        <f>'2010'!$K$33</f>
        <v>493</v>
      </c>
      <c r="Q23" s="30">
        <f>'2011'!$K$33</f>
        <v>471</v>
      </c>
      <c r="R23" s="37">
        <f>'2012'!K33</f>
        <v>495</v>
      </c>
    </row>
    <row r="24" spans="1:18" ht="12.75">
      <c r="A24" s="214"/>
      <c r="B24" s="214"/>
      <c r="C24" s="216"/>
      <c r="D24" s="28" t="s">
        <v>61</v>
      </c>
      <c r="E24" s="29">
        <f>'2008'!$J$33</f>
        <v>0.4657534246575342</v>
      </c>
      <c r="F24" s="29">
        <f>'2009'!$J$33</f>
        <v>0.4832887700534759</v>
      </c>
      <c r="G24" s="29">
        <f>'2010'!$J$33</f>
        <v>0.503382949932341</v>
      </c>
      <c r="H24" s="29">
        <f>'2011'!$J$33</f>
        <v>0.49235048678720444</v>
      </c>
      <c r="I24" s="36">
        <f>'2012'!J33</f>
        <v>0.5058224163027657</v>
      </c>
      <c r="J24" s="254"/>
      <c r="K24" s="214"/>
      <c r="L24" s="216"/>
      <c r="M24" s="28" t="s">
        <v>56</v>
      </c>
      <c r="N24" s="29">
        <f>'2008'!$L$33</f>
        <v>0.3061643835616438</v>
      </c>
      <c r="O24" s="29">
        <f>'2009'!$L$33</f>
        <v>0.32486631016042783</v>
      </c>
      <c r="P24" s="29">
        <f>'2010'!$L$33</f>
        <v>0.33355886332882273</v>
      </c>
      <c r="Q24" s="29">
        <f>'2011'!$L$33</f>
        <v>0.327538247566064</v>
      </c>
      <c r="R24" s="36">
        <f>'2012'!L33</f>
        <v>0.36026200873362446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'2008'!$N$33</f>
        <v>370</v>
      </c>
      <c r="F25" s="30">
        <f>'2009'!$N$33</f>
        <v>336</v>
      </c>
      <c r="G25" s="30">
        <f>'2010'!$N$33</f>
        <v>408</v>
      </c>
      <c r="H25" s="30">
        <f>'2011'!$N$33</f>
        <v>379</v>
      </c>
      <c r="I25" s="37">
        <f>'2012'!N33</f>
        <v>392</v>
      </c>
      <c r="J25" s="254"/>
      <c r="K25" s="214"/>
      <c r="L25" s="216" t="s">
        <v>231</v>
      </c>
      <c r="M25" s="28" t="s">
        <v>60</v>
      </c>
      <c r="N25" s="30">
        <f>'2008'!$P$33</f>
        <v>237</v>
      </c>
      <c r="O25" s="30">
        <f>'2009'!$P$33</f>
        <v>227</v>
      </c>
      <c r="P25" s="30">
        <f>'2010'!$P$33</f>
        <v>283</v>
      </c>
      <c r="Q25" s="30">
        <f>'2011'!$P$33</f>
        <v>247</v>
      </c>
      <c r="R25" s="37">
        <f>'2012'!P33</f>
        <v>259</v>
      </c>
    </row>
    <row r="26" spans="1:18" ht="13.5" thickBot="1">
      <c r="A26" s="215"/>
      <c r="B26" s="215"/>
      <c r="C26" s="217"/>
      <c r="D26" s="77" t="s">
        <v>61</v>
      </c>
      <c r="E26" s="75">
        <f>'2008'!$O$33</f>
        <v>0.3616813294232649</v>
      </c>
      <c r="F26" s="75">
        <f>'2009'!$O$33</f>
        <v>0.3240115718418515</v>
      </c>
      <c r="G26" s="75">
        <f>'2010'!$O$33</f>
        <v>0.35789473684210527</v>
      </c>
      <c r="H26" s="75">
        <f>'2011'!$O$33</f>
        <v>0.3448589626933576</v>
      </c>
      <c r="I26" s="76">
        <f>'2012'!O33</f>
        <v>0.3515695067264574</v>
      </c>
      <c r="J26" s="255"/>
      <c r="K26" s="215"/>
      <c r="L26" s="217"/>
      <c r="M26" s="77" t="s">
        <v>56</v>
      </c>
      <c r="N26" s="75">
        <f>'2008'!$Q$33</f>
        <v>0.2316715542521994</v>
      </c>
      <c r="O26" s="75">
        <f>'2009'!$Q$33</f>
        <v>0.218900675024108</v>
      </c>
      <c r="P26" s="75">
        <f>'2010'!$Q$33</f>
        <v>0.2482456140350877</v>
      </c>
      <c r="Q26" s="75">
        <f>'2011'!$Q$33</f>
        <v>0.22474977252047315</v>
      </c>
      <c r="R26" s="76">
        <f>'2012'!Q33</f>
        <v>0.23228699551569507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F29" s="3"/>
      <c r="G29" s="3"/>
      <c r="H29" s="3"/>
      <c r="I29" s="3"/>
      <c r="J29" s="3"/>
    </row>
    <row r="30" spans="1:12" ht="12.75">
      <c r="A30" s="3"/>
      <c r="B30" s="7"/>
      <c r="C30" s="4"/>
      <c r="E30" s="4"/>
      <c r="K30" s="4"/>
      <c r="L30" s="11"/>
    </row>
    <row r="31" spans="1:12" ht="12.75">
      <c r="A31" s="3"/>
      <c r="B31" s="8"/>
      <c r="C31" s="4"/>
      <c r="E31" s="4"/>
      <c r="K31" s="4"/>
      <c r="L31" s="11"/>
    </row>
    <row r="32" spans="1:12" ht="12.75">
      <c r="A32" s="3"/>
      <c r="B32" s="8"/>
      <c r="C32" s="3"/>
      <c r="E32" s="3"/>
      <c r="K32" s="3"/>
      <c r="L32" s="11"/>
    </row>
    <row r="33" spans="1:12" ht="12.75">
      <c r="A33" s="3"/>
      <c r="B33" s="2"/>
      <c r="C33" s="3"/>
      <c r="K33" s="3"/>
      <c r="L33" s="11"/>
    </row>
    <row r="34" spans="1:12" ht="12.75">
      <c r="A34" s="3"/>
      <c r="B34" s="7"/>
      <c r="C34" s="3"/>
      <c r="K34" s="3"/>
      <c r="L34" s="11"/>
    </row>
    <row r="35" spans="1:12" ht="12.75">
      <c r="A35" s="3"/>
      <c r="B35" s="3"/>
      <c r="C35" s="3"/>
      <c r="K35" s="3"/>
      <c r="L35" s="11"/>
    </row>
    <row r="36" spans="1:12" ht="12.75">
      <c r="A36" s="3"/>
      <c r="B36" s="7"/>
      <c r="C36" s="3"/>
      <c r="K36" s="3"/>
      <c r="L36" s="11"/>
    </row>
    <row r="37" spans="1:12" ht="12.75">
      <c r="A37" s="3"/>
      <c r="B37" s="3"/>
      <c r="C37" s="3"/>
      <c r="J37" s="3"/>
      <c r="K37" s="3"/>
      <c r="L37" s="11"/>
    </row>
    <row r="38" spans="1:12" ht="12.75">
      <c r="A38" s="3"/>
      <c r="B38" s="3"/>
      <c r="C38" s="3"/>
      <c r="J38" s="3"/>
      <c r="K38" s="3"/>
      <c r="L38" s="11"/>
    </row>
    <row r="39" spans="1:12" ht="12.75">
      <c r="A39" s="3"/>
      <c r="B39" s="7"/>
      <c r="C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C21:C22"/>
    <mergeCell ref="L12:L13"/>
    <mergeCell ref="K7:K15"/>
    <mergeCell ref="C10:C11"/>
    <mergeCell ref="L25:L26"/>
    <mergeCell ref="C23:C24"/>
    <mergeCell ref="K18:K26"/>
    <mergeCell ref="L21:L22"/>
    <mergeCell ref="C25:C26"/>
    <mergeCell ref="C4:I6"/>
    <mergeCell ref="L7:R8"/>
    <mergeCell ref="L18:R19"/>
    <mergeCell ref="L4:R6"/>
    <mergeCell ref="C7:I8"/>
    <mergeCell ref="L23:L24"/>
    <mergeCell ref="L14:L15"/>
    <mergeCell ref="C14:C15"/>
    <mergeCell ref="C18:I19"/>
    <mergeCell ref="C12:C13"/>
    <mergeCell ref="A7:A26"/>
    <mergeCell ref="B7:B15"/>
    <mergeCell ref="J7:J26"/>
    <mergeCell ref="B18:B26"/>
    <mergeCell ref="L10:L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1" bestFit="1" customWidth="1"/>
    <col min="2" max="16384" width="9.140625" style="11" customWidth="1"/>
  </cols>
  <sheetData>
    <row r="2" spans="1:15" ht="12.75">
      <c r="A2" s="41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8" ht="12.75">
      <c r="A3" s="39" t="s">
        <v>63</v>
      </c>
      <c r="B3" s="39" t="s">
        <v>18</v>
      </c>
      <c r="C3" s="3"/>
      <c r="D3" s="3"/>
      <c r="E3" s="3"/>
      <c r="F3" s="3"/>
      <c r="G3" s="3"/>
      <c r="H3" s="3"/>
    </row>
    <row r="4" spans="1:8" ht="12.75">
      <c r="A4" s="46">
        <v>2008</v>
      </c>
      <c r="B4" s="6" t="s">
        <v>102</v>
      </c>
      <c r="C4" s="42"/>
      <c r="D4" s="3"/>
      <c r="E4" s="3"/>
      <c r="F4" s="3"/>
      <c r="G4" s="3"/>
      <c r="H4" s="3"/>
    </row>
    <row r="5" spans="1:8" ht="12.75">
      <c r="A5" s="46">
        <v>2009</v>
      </c>
      <c r="B5" s="6" t="s">
        <v>103</v>
      </c>
      <c r="C5" s="42"/>
      <c r="D5" s="3"/>
      <c r="E5" s="3"/>
      <c r="F5" s="3"/>
      <c r="G5" s="3"/>
      <c r="H5" s="3"/>
    </row>
    <row r="6" spans="1:8" ht="12.75">
      <c r="A6" s="46">
        <v>2010</v>
      </c>
      <c r="B6" s="6" t="s">
        <v>104</v>
      </c>
      <c r="C6" s="42"/>
      <c r="D6" s="3"/>
      <c r="E6" s="3"/>
      <c r="F6" s="3"/>
      <c r="G6" s="3"/>
      <c r="H6" s="3"/>
    </row>
    <row r="7" spans="1:8" ht="12.75">
      <c r="A7" s="46">
        <v>2011</v>
      </c>
      <c r="B7" s="6" t="s">
        <v>105</v>
      </c>
      <c r="C7" s="42"/>
      <c r="D7" s="3"/>
      <c r="E7" s="3"/>
      <c r="F7" s="3"/>
      <c r="G7" s="3"/>
      <c r="H7" s="3"/>
    </row>
    <row r="8" spans="1:8" ht="12.75">
      <c r="A8" s="46">
        <v>2012</v>
      </c>
      <c r="B8" s="6" t="s">
        <v>106</v>
      </c>
      <c r="C8" s="42"/>
      <c r="D8" s="3"/>
      <c r="E8" s="3"/>
      <c r="F8" s="3"/>
      <c r="G8" s="3"/>
      <c r="H8" s="3"/>
    </row>
    <row r="9" spans="1:8" ht="12.75">
      <c r="A9" s="46" t="s">
        <v>36</v>
      </c>
      <c r="B9" s="6" t="s">
        <v>107</v>
      </c>
      <c r="C9" s="42"/>
      <c r="D9" s="3"/>
      <c r="E9" s="3"/>
      <c r="F9" s="3"/>
      <c r="G9" s="3"/>
      <c r="H9" s="3"/>
    </row>
    <row r="10" spans="1:8" ht="12.75">
      <c r="A10" s="46" t="s">
        <v>88</v>
      </c>
      <c r="B10" s="6" t="s">
        <v>108</v>
      </c>
      <c r="C10" s="42"/>
      <c r="D10" s="3"/>
      <c r="E10" s="3"/>
      <c r="F10" s="3"/>
      <c r="G10" s="3"/>
      <c r="H10" s="3"/>
    </row>
    <row r="11" spans="1:8" ht="12.75">
      <c r="A11" s="46" t="s">
        <v>92</v>
      </c>
      <c r="B11" s="6" t="s">
        <v>109</v>
      </c>
      <c r="C11" s="42"/>
      <c r="D11" s="3"/>
      <c r="E11" s="3"/>
      <c r="F11" s="3"/>
      <c r="G11" s="3"/>
      <c r="H11" s="3"/>
    </row>
    <row r="12" spans="1:8" ht="12.75">
      <c r="A12" s="46" t="s">
        <v>19</v>
      </c>
      <c r="B12" s="6" t="s">
        <v>110</v>
      </c>
      <c r="C12" s="42"/>
      <c r="D12" s="3"/>
      <c r="E12" s="3"/>
      <c r="F12" s="3"/>
      <c r="G12" s="3"/>
      <c r="H12" s="3"/>
    </row>
    <row r="13" spans="1:8" ht="12.75">
      <c r="A13" s="46" t="s">
        <v>20</v>
      </c>
      <c r="B13" s="6" t="s">
        <v>111</v>
      </c>
      <c r="C13" s="3"/>
      <c r="D13" s="3"/>
      <c r="E13" s="3"/>
      <c r="F13" s="3"/>
      <c r="G13" s="3"/>
      <c r="H13" s="3"/>
    </row>
    <row r="14" spans="1:2" ht="12.75">
      <c r="A14" s="46" t="s">
        <v>21</v>
      </c>
      <c r="B14" s="6" t="s">
        <v>112</v>
      </c>
    </row>
    <row r="15" spans="1:2" ht="12.75">
      <c r="A15" s="46" t="s">
        <v>22</v>
      </c>
      <c r="B15" s="6" t="s">
        <v>113</v>
      </c>
    </row>
    <row r="16" spans="1:2" ht="12.75">
      <c r="A16" s="46" t="s">
        <v>23</v>
      </c>
      <c r="B16" s="6" t="s">
        <v>114</v>
      </c>
    </row>
    <row r="17" spans="1:2" ht="12.75">
      <c r="A17" s="46" t="s">
        <v>24</v>
      </c>
      <c r="B17" s="6" t="s">
        <v>115</v>
      </c>
    </row>
    <row r="18" spans="1:2" ht="12.75">
      <c r="A18" s="46" t="s">
        <v>25</v>
      </c>
      <c r="B18" s="6" t="s">
        <v>116</v>
      </c>
    </row>
    <row r="19" spans="1:2" ht="12.75">
      <c r="A19" s="46" t="s">
        <v>26</v>
      </c>
      <c r="B19" s="6" t="s">
        <v>117</v>
      </c>
    </row>
    <row r="20" spans="1:2" ht="12.75">
      <c r="A20" s="46" t="s">
        <v>27</v>
      </c>
      <c r="B20" s="6" t="s">
        <v>118</v>
      </c>
    </row>
    <row r="21" spans="1:2" ht="12.75">
      <c r="A21" s="46" t="s">
        <v>46</v>
      </c>
      <c r="B21" s="6" t="s">
        <v>119</v>
      </c>
    </row>
    <row r="22" spans="1:2" ht="12.75">
      <c r="A22" s="46" t="s">
        <v>47</v>
      </c>
      <c r="B22" s="6" t="s">
        <v>120</v>
      </c>
    </row>
    <row r="23" spans="1:2" ht="12.75">
      <c r="A23" s="46" t="s">
        <v>28</v>
      </c>
      <c r="B23" s="6" t="s">
        <v>121</v>
      </c>
    </row>
    <row r="24" spans="1:2" ht="12.75">
      <c r="A24" s="46" t="s">
        <v>98</v>
      </c>
      <c r="B24" s="6" t="s">
        <v>122</v>
      </c>
    </row>
    <row r="25" spans="1:2" ht="12.75">
      <c r="A25" s="46" t="s">
        <v>29</v>
      </c>
      <c r="B25" s="6" t="s">
        <v>123</v>
      </c>
    </row>
    <row r="26" spans="1:2" ht="12.75">
      <c r="A26" s="46" t="s">
        <v>30</v>
      </c>
      <c r="B26" s="6" t="s">
        <v>124</v>
      </c>
    </row>
    <row r="27" spans="1:2" ht="12.75">
      <c r="A27" s="46" t="s">
        <v>31</v>
      </c>
      <c r="B27" s="6" t="s">
        <v>125</v>
      </c>
    </row>
    <row r="28" spans="1:2" ht="12.75">
      <c r="A28" s="46" t="s">
        <v>32</v>
      </c>
      <c r="B28" s="6" t="s">
        <v>126</v>
      </c>
    </row>
    <row r="29" spans="1:2" ht="12.75">
      <c r="A29" s="46" t="s">
        <v>33</v>
      </c>
      <c r="B29" s="6" t="s">
        <v>127</v>
      </c>
    </row>
    <row r="30" spans="1:2" ht="12.75">
      <c r="A30" s="46" t="s">
        <v>34</v>
      </c>
      <c r="B30" s="6" t="s">
        <v>128</v>
      </c>
    </row>
    <row r="31" spans="1:2" ht="12.75">
      <c r="A31" s="46" t="s">
        <v>35</v>
      </c>
      <c r="B31" s="6" t="s">
        <v>129</v>
      </c>
    </row>
    <row r="32" spans="1:2" ht="12.75">
      <c r="A32" s="46" t="s">
        <v>78</v>
      </c>
      <c r="B32" s="6" t="s">
        <v>93</v>
      </c>
    </row>
  </sheetData>
  <sheetProtection/>
  <hyperlinks>
    <hyperlink ref="A8" location="'2012'!A1" display="'2012'!A1"/>
    <hyperlink ref="A4" location="'2008'!A1" display="'2008'!A1"/>
    <hyperlink ref="A5" location="'2009'!A1" display="'2009'!A1"/>
    <hyperlink ref="A6" location="'2010'!A1" display="'2010'!A1"/>
    <hyperlink ref="A7" location="'2011'!A1" display="'2011'!A1"/>
    <hyperlink ref="A32" location="'Other Useful Resources'!A1" display="Other Useful Resources"/>
    <hyperlink ref="A11" location="'Attainment Analysis'!A1" display="Attainment Analysis"/>
    <hyperlink ref="A10" location="'Partcipation Analysis'!A1" display="Participation Analysis"/>
    <hyperlink ref="A22" location="Northland!A1" display="Northland"/>
    <hyperlink ref="A21" location="'Nelson Marlborough'!A1" display="Nelson Marlborough"/>
    <hyperlink ref="A31" location="Whanganui!A1" display="Whanganui DHB"/>
    <hyperlink ref="A30" location="'West Coast'!A1" display="West Coast DHB"/>
    <hyperlink ref="A29" location="Waitemata!A1" display="Waitemata DHB"/>
    <hyperlink ref="A28" location="Wairarapa!A1" display="Wairarapa DHB"/>
    <hyperlink ref="A27" location="Waikato!A1" display="Waikato DHB"/>
    <hyperlink ref="A26" location="Taranaki!A1" display="Taranaki DHB"/>
    <hyperlink ref="A25" location="Tairawhiti!A1" display="Tairawhiti DHB"/>
    <hyperlink ref="A24" location="Southern!A1" display="Southern"/>
    <hyperlink ref="A23" location="'South Canterbury'!A1" display="South Canterbury DHB"/>
    <hyperlink ref="A20" location="'Mid Central'!A1" display="MidCentral DHB"/>
    <hyperlink ref="A19" location="Lakes!A1" display="Lakes DHB"/>
    <hyperlink ref="A18" location="Hutt!A1" display="Hutt DHB"/>
    <hyperlink ref="A17" location="'Hawkes Bay'!A1" display="Hawke's Bay DHB"/>
    <hyperlink ref="A16" location="Counties!A1" display="Counties Manukau DHB"/>
    <hyperlink ref="A15" location="'Capital &amp; Coast'!A1" display="Capital and Coast DHB"/>
    <hyperlink ref="A14" location="Canterbury!A1" display="Canterbury DHB"/>
    <hyperlink ref="A13" location="'Bay of Plenty'!A1" display="Bay of Plenty DHB"/>
    <hyperlink ref="A12" location="Auckland!A1" display="Auckland DHB"/>
    <hyperlink ref="A9" location="National!A1" display="National"/>
  </hyperlink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R4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240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58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178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179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80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'2008'!$D$35</f>
        <v>200</v>
      </c>
      <c r="F10" s="30">
        <f>'2009'!$D$35</f>
        <v>223</v>
      </c>
      <c r="G10" s="30">
        <f>'2010'!$D$35</f>
        <v>229</v>
      </c>
      <c r="H10" s="30">
        <f>'2011'!$D$35</f>
        <v>197</v>
      </c>
      <c r="I10" s="37">
        <f>'2012'!D35</f>
        <v>191</v>
      </c>
      <c r="J10" s="254"/>
      <c r="K10" s="214"/>
      <c r="L10" s="216" t="s">
        <v>220</v>
      </c>
      <c r="M10" s="28" t="s">
        <v>60</v>
      </c>
      <c r="N10" s="30">
        <f>'2008'!$F$35</f>
        <v>85</v>
      </c>
      <c r="O10" s="30">
        <f>'2009'!$F$35</f>
        <v>101</v>
      </c>
      <c r="P10" s="30">
        <f>'2010'!$F$35</f>
        <v>104</v>
      </c>
      <c r="Q10" s="30">
        <f>'2011'!$F$35</f>
        <v>108</v>
      </c>
      <c r="R10" s="37">
        <f>'2012'!F35</f>
        <v>102</v>
      </c>
    </row>
    <row r="11" spans="1:18" ht="12.75">
      <c r="A11" s="214"/>
      <c r="B11" s="214"/>
      <c r="C11" s="216"/>
      <c r="D11" s="28" t="s">
        <v>61</v>
      </c>
      <c r="E11" s="29">
        <f>'2008'!$E$35</f>
        <v>0.7117437722419929</v>
      </c>
      <c r="F11" s="29">
        <f>'2009'!$E$35</f>
        <v>0.7384105960264901</v>
      </c>
      <c r="G11" s="29">
        <f>'2010'!$E$35</f>
        <v>0.7762711864406779</v>
      </c>
      <c r="H11" s="29">
        <f>'2011'!$E$35</f>
        <v>0.654485049833887</v>
      </c>
      <c r="I11" s="36">
        <f>'2012'!E35</f>
        <v>0.6821428571428572</v>
      </c>
      <c r="J11" s="254"/>
      <c r="K11" s="214"/>
      <c r="L11" s="216"/>
      <c r="M11" s="28" t="s">
        <v>56</v>
      </c>
      <c r="N11" s="29">
        <f>'2008'!$G$35</f>
        <v>0.302491103202847</v>
      </c>
      <c r="O11" s="29">
        <f>'2009'!$G$35</f>
        <v>0.3344370860927152</v>
      </c>
      <c r="P11" s="29">
        <f>'2010'!$G$35</f>
        <v>0.3525423728813559</v>
      </c>
      <c r="Q11" s="29">
        <f>'2011'!$G$35</f>
        <v>0.3588039867109635</v>
      </c>
      <c r="R11" s="36">
        <f>'2012'!G35</f>
        <v>0.36428571428571427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'2008'!$I$35</f>
        <v>50</v>
      </c>
      <c r="F12" s="30">
        <f>'2009'!$I$35</f>
        <v>50</v>
      </c>
      <c r="G12" s="30">
        <f>'2010'!$I$35</f>
        <v>77</v>
      </c>
      <c r="H12" s="30">
        <f>'2011'!$I$35</f>
        <v>59</v>
      </c>
      <c r="I12" s="37">
        <f>'2012'!I35</f>
        <v>60</v>
      </c>
      <c r="J12" s="254"/>
      <c r="K12" s="214"/>
      <c r="L12" s="216" t="s">
        <v>225</v>
      </c>
      <c r="M12" s="28" t="s">
        <v>60</v>
      </c>
      <c r="N12" s="30">
        <f>'2008'!$K$35</f>
        <v>23</v>
      </c>
      <c r="O12" s="30">
        <f>'2009'!$K$35</f>
        <v>32</v>
      </c>
      <c r="P12" s="30">
        <f>'2010'!$K$35</f>
        <v>45</v>
      </c>
      <c r="Q12" s="30">
        <f>'2011'!$K$35</f>
        <v>44</v>
      </c>
      <c r="R12" s="37">
        <f>'2012'!K35</f>
        <v>35</v>
      </c>
    </row>
    <row r="13" spans="1:18" ht="12.75">
      <c r="A13" s="214"/>
      <c r="B13" s="214"/>
      <c r="C13" s="216"/>
      <c r="D13" s="28" t="s">
        <v>61</v>
      </c>
      <c r="E13" s="29">
        <f>'2008'!$J$35</f>
        <v>0.2702702702702703</v>
      </c>
      <c r="F13" s="29">
        <f>'2009'!$J$35</f>
        <v>0.24154589371980675</v>
      </c>
      <c r="G13" s="29">
        <f>'2010'!$J$35</f>
        <v>0.33047210300429186</v>
      </c>
      <c r="H13" s="29">
        <f>'2011'!$J$35</f>
        <v>0.25213675213675213</v>
      </c>
      <c r="I13" s="36">
        <f>'2012'!J35</f>
        <v>0.2575107296137339</v>
      </c>
      <c r="J13" s="254"/>
      <c r="K13" s="214"/>
      <c r="L13" s="216"/>
      <c r="M13" s="28" t="s">
        <v>56</v>
      </c>
      <c r="N13" s="29">
        <f>'2008'!$L$35</f>
        <v>0.12432432432432433</v>
      </c>
      <c r="O13" s="29">
        <f>'2009'!$L$35</f>
        <v>0.15458937198067632</v>
      </c>
      <c r="P13" s="29">
        <f>'2010'!$L$35</f>
        <v>0.19313304721030042</v>
      </c>
      <c r="Q13" s="29">
        <f>'2011'!$L$35</f>
        <v>0.18803418803418803</v>
      </c>
      <c r="R13" s="36">
        <f>'2012'!L35</f>
        <v>0.15021459227467812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'2008'!$N$35</f>
        <v>21</v>
      </c>
      <c r="F14" s="30">
        <f>'2009'!$N$35</f>
        <v>26</v>
      </c>
      <c r="G14" s="30">
        <f>'2010'!$N$35</f>
        <v>32</v>
      </c>
      <c r="H14" s="30">
        <f>'2011'!$N$35</f>
        <v>31</v>
      </c>
      <c r="I14" s="37">
        <f>'2012'!N35</f>
        <v>32</v>
      </c>
      <c r="J14" s="254"/>
      <c r="K14" s="214"/>
      <c r="L14" s="216" t="s">
        <v>231</v>
      </c>
      <c r="M14" s="28" t="s">
        <v>60</v>
      </c>
      <c r="N14" s="30">
        <f>'2008'!$P$35</f>
        <v>11</v>
      </c>
      <c r="O14" s="30">
        <f>'2009'!$P$35</f>
        <v>13</v>
      </c>
      <c r="P14" s="30">
        <f>'2010'!$P$35</f>
        <v>23</v>
      </c>
      <c r="Q14" s="30">
        <f>'2011'!$P$35</f>
        <v>16</v>
      </c>
      <c r="R14" s="37">
        <f>'2012'!P35</f>
        <v>21</v>
      </c>
    </row>
    <row r="15" spans="1:18" ht="13.5" thickBot="1">
      <c r="A15" s="214"/>
      <c r="B15" s="215"/>
      <c r="C15" s="217"/>
      <c r="D15" s="77" t="s">
        <v>61</v>
      </c>
      <c r="E15" s="75">
        <f>'2008'!$O$35</f>
        <v>0.1794871794871795</v>
      </c>
      <c r="F15" s="75">
        <f>'2009'!$O$35</f>
        <v>0.21311475409836064</v>
      </c>
      <c r="G15" s="75">
        <f>'2010'!$O$35</f>
        <v>0.23880597014925373</v>
      </c>
      <c r="H15" s="75">
        <f>'2011'!$O$35</f>
        <v>0.1949685534591195</v>
      </c>
      <c r="I15" s="76">
        <f>'2012'!O35</f>
        <v>0.1927710843373494</v>
      </c>
      <c r="J15" s="254"/>
      <c r="K15" s="215"/>
      <c r="L15" s="217"/>
      <c r="M15" s="77" t="s">
        <v>56</v>
      </c>
      <c r="N15" s="75">
        <f>'2008'!$Q$35</f>
        <v>0.09401709401709402</v>
      </c>
      <c r="O15" s="75">
        <f>'2009'!$Q$35</f>
        <v>0.10655737704918032</v>
      </c>
      <c r="P15" s="75">
        <f>'2010'!$Q$35</f>
        <v>0.17164179104477612</v>
      </c>
      <c r="Q15" s="75">
        <f>'2011'!$Q$35</f>
        <v>0.10062893081761007</v>
      </c>
      <c r="R15" s="76">
        <f>'2012'!Q35</f>
        <v>0.12650602409638553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180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181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80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43">
        <f>'2008'!$D$36</f>
        <v>1365</v>
      </c>
      <c r="F21" s="43">
        <f>'2009'!$D$36</f>
        <v>1327</v>
      </c>
      <c r="G21" s="43">
        <f>'2010'!$D$36</f>
        <v>1323</v>
      </c>
      <c r="H21" s="43">
        <f>'2011'!$D$36</f>
        <v>1270</v>
      </c>
      <c r="I21" s="45">
        <f>'2012'!D36</f>
        <v>1120</v>
      </c>
      <c r="J21" s="254"/>
      <c r="K21" s="214"/>
      <c r="L21" s="216" t="s">
        <v>220</v>
      </c>
      <c r="M21" s="28" t="s">
        <v>60</v>
      </c>
      <c r="N21" s="43">
        <f>'2008'!$F$36</f>
        <v>864</v>
      </c>
      <c r="O21" s="43">
        <f>'2009'!$F$36</f>
        <v>837</v>
      </c>
      <c r="P21" s="43">
        <f>'2010'!$F$36</f>
        <v>891</v>
      </c>
      <c r="Q21" s="43">
        <f>'2011'!$F$36</f>
        <v>942</v>
      </c>
      <c r="R21" s="45">
        <f>'2012'!F36</f>
        <v>809</v>
      </c>
    </row>
    <row r="22" spans="1:18" ht="12.75">
      <c r="A22" s="214"/>
      <c r="B22" s="214"/>
      <c r="C22" s="216"/>
      <c r="D22" s="28" t="s">
        <v>61</v>
      </c>
      <c r="E22" s="29">
        <f>'2008'!$E$36</f>
        <v>0.8203125</v>
      </c>
      <c r="F22" s="29">
        <f>'2009'!$E$36</f>
        <v>0.8232009925558312</v>
      </c>
      <c r="G22" s="29">
        <f>'2010'!$E$36</f>
        <v>0.8546511627906976</v>
      </c>
      <c r="H22" s="29">
        <f>'2011'!$E$36</f>
        <v>0.800252047889099</v>
      </c>
      <c r="I22" s="36">
        <f>'2012'!E36</f>
        <v>0.7909604519774012</v>
      </c>
      <c r="J22" s="254"/>
      <c r="K22" s="214"/>
      <c r="L22" s="216"/>
      <c r="M22" s="28" t="s">
        <v>56</v>
      </c>
      <c r="N22" s="29">
        <f>'2008'!$G$36</f>
        <v>0.5192307692307693</v>
      </c>
      <c r="O22" s="29">
        <f>'2009'!$G$36</f>
        <v>0.5192307692307693</v>
      </c>
      <c r="P22" s="29">
        <f>'2010'!$G$36</f>
        <v>0.5755813953488372</v>
      </c>
      <c r="Q22" s="29">
        <f>'2011'!$G$36</f>
        <v>0.5935727788279773</v>
      </c>
      <c r="R22" s="36">
        <f>'2012'!G36</f>
        <v>0.5713276836158192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'2008'!$I$36</f>
        <v>663</v>
      </c>
      <c r="F23" s="30">
        <f>'2009'!$I$36</f>
        <v>654</v>
      </c>
      <c r="G23" s="30">
        <f>'2010'!$I$36</f>
        <v>703</v>
      </c>
      <c r="H23" s="30">
        <f>'2011'!$I$36</f>
        <v>680</v>
      </c>
      <c r="I23" s="37">
        <f>'2012'!I36</f>
        <v>672</v>
      </c>
      <c r="J23" s="254"/>
      <c r="K23" s="214"/>
      <c r="L23" s="216" t="s">
        <v>225</v>
      </c>
      <c r="M23" s="28" t="s">
        <v>60</v>
      </c>
      <c r="N23" s="30">
        <f>'2008'!$K$36</f>
        <v>483</v>
      </c>
      <c r="O23" s="30">
        <f>'2009'!$K$36</f>
        <v>460</v>
      </c>
      <c r="P23" s="30">
        <f>'2010'!$K$36</f>
        <v>469</v>
      </c>
      <c r="Q23" s="30">
        <f>'2011'!$K$36</f>
        <v>485</v>
      </c>
      <c r="R23" s="37">
        <f>'2012'!K36</f>
        <v>489</v>
      </c>
    </row>
    <row r="24" spans="1:18" ht="12.75">
      <c r="A24" s="214"/>
      <c r="B24" s="214"/>
      <c r="C24" s="216"/>
      <c r="D24" s="28" t="s">
        <v>61</v>
      </c>
      <c r="E24" s="29">
        <f>'2008'!$J$36</f>
        <v>0.46266573621772505</v>
      </c>
      <c r="F24" s="29">
        <f>'2009'!$J$36</f>
        <v>0.4595924104005622</v>
      </c>
      <c r="G24" s="29">
        <f>'2010'!$J$36</f>
        <v>0.4926419060967064</v>
      </c>
      <c r="H24" s="29">
        <f>'2011'!$J$36</f>
        <v>0.4885057471264368</v>
      </c>
      <c r="I24" s="36">
        <f>'2012'!J36</f>
        <v>0.4686192468619247</v>
      </c>
      <c r="J24" s="254"/>
      <c r="K24" s="214"/>
      <c r="L24" s="216"/>
      <c r="M24" s="28" t="s">
        <v>56</v>
      </c>
      <c r="N24" s="29">
        <f>'2008'!$L$36</f>
        <v>0.33705512909979063</v>
      </c>
      <c r="O24" s="29">
        <f>'2009'!$L$36</f>
        <v>0.32326071679550245</v>
      </c>
      <c r="P24" s="29">
        <f>'2010'!$L$36</f>
        <v>0.3286615276804485</v>
      </c>
      <c r="Q24" s="29">
        <f>'2011'!$L$36</f>
        <v>0.3484195402298851</v>
      </c>
      <c r="R24" s="36">
        <f>'2012'!L36</f>
        <v>0.3410041841004184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'2008'!$N$36</f>
        <v>361</v>
      </c>
      <c r="F25" s="30">
        <f>'2009'!$N$36</f>
        <v>411</v>
      </c>
      <c r="G25" s="30">
        <f>'2010'!$N$36</f>
        <v>413</v>
      </c>
      <c r="H25" s="30">
        <f>'2011'!$N$36</f>
        <v>380</v>
      </c>
      <c r="I25" s="37">
        <f>'2012'!N36</f>
        <v>414</v>
      </c>
      <c r="J25" s="254"/>
      <c r="K25" s="214"/>
      <c r="L25" s="216" t="s">
        <v>231</v>
      </c>
      <c r="M25" s="28" t="s">
        <v>60</v>
      </c>
      <c r="N25" s="30">
        <f>'2008'!$P$36</f>
        <v>246</v>
      </c>
      <c r="O25" s="30">
        <f>'2009'!$P$36</f>
        <v>274</v>
      </c>
      <c r="P25" s="30">
        <f>'2010'!$P$36</f>
        <v>282</v>
      </c>
      <c r="Q25" s="30">
        <f>'2011'!$P$36</f>
        <v>275</v>
      </c>
      <c r="R25" s="37">
        <f>'2012'!P36</f>
        <v>297</v>
      </c>
    </row>
    <row r="26" spans="1:18" ht="13.5" thickBot="1">
      <c r="A26" s="215"/>
      <c r="B26" s="215"/>
      <c r="C26" s="217"/>
      <c r="D26" s="77" t="s">
        <v>61</v>
      </c>
      <c r="E26" s="75">
        <f>'2008'!$O$36</f>
        <v>0.37409326424870465</v>
      </c>
      <c r="F26" s="75">
        <f>'2009'!$O$36</f>
        <v>0.38232558139534883</v>
      </c>
      <c r="G26" s="75">
        <f>'2010'!$O$36</f>
        <v>0.3771689497716895</v>
      </c>
      <c r="H26" s="75">
        <f>'2011'!$O$36</f>
        <v>0.34050179211469533</v>
      </c>
      <c r="I26" s="76">
        <f>'2012'!O36</f>
        <v>0.3663716814159292</v>
      </c>
      <c r="J26" s="255"/>
      <c r="K26" s="215"/>
      <c r="L26" s="217"/>
      <c r="M26" s="77" t="s">
        <v>56</v>
      </c>
      <c r="N26" s="75">
        <f>'2008'!$Q$36</f>
        <v>0.2549222797927461</v>
      </c>
      <c r="O26" s="75">
        <f>'2009'!$Q$36</f>
        <v>0.25488372093023254</v>
      </c>
      <c r="P26" s="75">
        <f>'2010'!$Q$36</f>
        <v>0.25753424657534246</v>
      </c>
      <c r="Q26" s="75">
        <f>'2011'!$Q$36</f>
        <v>0.246415770609319</v>
      </c>
      <c r="R26" s="76">
        <f>'2012'!Q36</f>
        <v>0.2628318584070796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J29" s="3"/>
    </row>
    <row r="30" spans="1:12" ht="12.75">
      <c r="A30" s="3"/>
      <c r="B30" s="7"/>
      <c r="C30" s="4"/>
      <c r="E30" s="4"/>
      <c r="J30" s="4"/>
      <c r="K30" s="4"/>
      <c r="L30" s="11"/>
    </row>
    <row r="31" spans="1:12" ht="12.75">
      <c r="A31" s="3"/>
      <c r="B31" s="8"/>
      <c r="C31" s="4"/>
      <c r="E31" s="4"/>
      <c r="J31" s="4"/>
      <c r="K31" s="4"/>
      <c r="L31" s="11"/>
    </row>
    <row r="32" spans="1:12" ht="12.75">
      <c r="A32" s="3"/>
      <c r="B32" s="8"/>
      <c r="C32" s="3"/>
      <c r="E32" s="3"/>
      <c r="J32" s="3"/>
      <c r="K32" s="3"/>
      <c r="L32" s="11"/>
    </row>
    <row r="33" spans="1:12" ht="12.75">
      <c r="A33" s="3"/>
      <c r="B33" s="2"/>
      <c r="C33" s="3"/>
      <c r="E33" s="3"/>
      <c r="J33" s="3"/>
      <c r="K33" s="3"/>
      <c r="L33" s="11"/>
    </row>
    <row r="34" spans="1:12" ht="12.75">
      <c r="A34" s="3"/>
      <c r="B34" s="7"/>
      <c r="C34" s="3"/>
      <c r="E34" s="3"/>
      <c r="J34" s="3"/>
      <c r="K34" s="3"/>
      <c r="L34" s="11"/>
    </row>
    <row r="35" spans="1:12" ht="12.75">
      <c r="A35" s="3"/>
      <c r="B35" s="3"/>
      <c r="C35" s="3"/>
      <c r="E35" s="3"/>
      <c r="J35" s="3"/>
      <c r="K35" s="3"/>
      <c r="L35" s="11"/>
    </row>
    <row r="36" spans="1:12" ht="12.75">
      <c r="A36" s="3"/>
      <c r="B36" s="7"/>
      <c r="C36" s="3"/>
      <c r="E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  <row r="43" ht="12.75">
      <c r="A43" s="11"/>
    </row>
    <row r="44" ht="12.75">
      <c r="A44" s="11"/>
    </row>
  </sheetData>
  <sheetProtection/>
  <mergeCells count="24">
    <mergeCell ref="C21:C22"/>
    <mergeCell ref="L12:L13"/>
    <mergeCell ref="K7:K15"/>
    <mergeCell ref="C10:C11"/>
    <mergeCell ref="L25:L26"/>
    <mergeCell ref="C23:C24"/>
    <mergeCell ref="K18:K26"/>
    <mergeCell ref="L21:L22"/>
    <mergeCell ref="C25:C26"/>
    <mergeCell ref="C4:I6"/>
    <mergeCell ref="L7:R8"/>
    <mergeCell ref="L18:R19"/>
    <mergeCell ref="L4:R6"/>
    <mergeCell ref="C7:I8"/>
    <mergeCell ref="L23:L24"/>
    <mergeCell ref="L14:L15"/>
    <mergeCell ref="C14:C15"/>
    <mergeCell ref="C18:I19"/>
    <mergeCell ref="C12:C13"/>
    <mergeCell ref="A7:A26"/>
    <mergeCell ref="B7:B15"/>
    <mergeCell ref="J7:J26"/>
    <mergeCell ref="B18:B26"/>
    <mergeCell ref="L10:L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120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81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82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83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182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183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80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'2008'!$D$38</f>
        <v>601</v>
      </c>
      <c r="F10" s="30">
        <f>'2009'!$D$38</f>
        <v>616</v>
      </c>
      <c r="G10" s="30">
        <f>'2010'!$D$38</f>
        <v>609</v>
      </c>
      <c r="H10" s="30">
        <f>'2011'!$D$38</f>
        <v>561</v>
      </c>
      <c r="I10" s="37">
        <f>'2012'!D38</f>
        <v>615</v>
      </c>
      <c r="J10" s="254"/>
      <c r="K10" s="214"/>
      <c r="L10" s="216" t="s">
        <v>220</v>
      </c>
      <c r="M10" s="28" t="s">
        <v>60</v>
      </c>
      <c r="N10" s="30">
        <f>'2008'!$F$38</f>
        <v>242</v>
      </c>
      <c r="O10" s="30">
        <f>'2009'!$F$38</f>
        <v>251</v>
      </c>
      <c r="P10" s="30">
        <f>'2010'!$F$38</f>
        <v>238</v>
      </c>
      <c r="Q10" s="30">
        <f>'2011'!$F$38</f>
        <v>277</v>
      </c>
      <c r="R10" s="37">
        <f>'2012'!F38</f>
        <v>293</v>
      </c>
    </row>
    <row r="11" spans="1:18" ht="12.75">
      <c r="A11" s="214"/>
      <c r="B11" s="214"/>
      <c r="C11" s="216"/>
      <c r="D11" s="28" t="s">
        <v>61</v>
      </c>
      <c r="E11" s="29">
        <f>'2008'!$E$38</f>
        <v>0.5513761467889908</v>
      </c>
      <c r="F11" s="29">
        <f>'2009'!$E$38</f>
        <v>0.5757009345794393</v>
      </c>
      <c r="G11" s="29">
        <f>'2010'!$E$38</f>
        <v>0.5761589403973509</v>
      </c>
      <c r="H11" s="29">
        <f>'2011'!$E$38</f>
        <v>0.5404624277456648</v>
      </c>
      <c r="I11" s="36">
        <f>'2012'!E38</f>
        <v>0.5673431734317343</v>
      </c>
      <c r="J11" s="254"/>
      <c r="K11" s="214"/>
      <c r="L11" s="216"/>
      <c r="M11" s="28" t="s">
        <v>56</v>
      </c>
      <c r="N11" s="29">
        <f>'2008'!$G$38</f>
        <v>0.22201834862385322</v>
      </c>
      <c r="O11" s="29">
        <f>'2009'!$G$38</f>
        <v>0.23457943925233646</v>
      </c>
      <c r="P11" s="29">
        <f>'2010'!$G$38</f>
        <v>0.2251655629139073</v>
      </c>
      <c r="Q11" s="29">
        <f>'2011'!$G$38</f>
        <v>0.26685934489402696</v>
      </c>
      <c r="R11" s="36">
        <f>'2012'!G38</f>
        <v>0.2702952029520295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'2008'!$I$38</f>
        <v>157</v>
      </c>
      <c r="F12" s="30">
        <f>'2009'!$I$38</f>
        <v>153</v>
      </c>
      <c r="G12" s="30">
        <f>'2010'!$I$38</f>
        <v>178</v>
      </c>
      <c r="H12" s="30">
        <f>'2011'!$I$38</f>
        <v>189</v>
      </c>
      <c r="I12" s="37">
        <f>'2012'!I38</f>
        <v>189</v>
      </c>
      <c r="J12" s="254"/>
      <c r="K12" s="214"/>
      <c r="L12" s="216" t="s">
        <v>225</v>
      </c>
      <c r="M12" s="28" t="s">
        <v>60</v>
      </c>
      <c r="N12" s="30">
        <f>'2008'!$K$38</f>
        <v>70</v>
      </c>
      <c r="O12" s="30">
        <f>'2009'!$K$38</f>
        <v>62</v>
      </c>
      <c r="P12" s="30">
        <f>'2010'!$K$38</f>
        <v>89</v>
      </c>
      <c r="Q12" s="30">
        <f>'2011'!$K$38</f>
        <v>95</v>
      </c>
      <c r="R12" s="37">
        <f>'2012'!K38</f>
        <v>113</v>
      </c>
    </row>
    <row r="13" spans="1:18" ht="12.75">
      <c r="A13" s="214"/>
      <c r="B13" s="214"/>
      <c r="C13" s="216"/>
      <c r="D13" s="28" t="s">
        <v>61</v>
      </c>
      <c r="E13" s="29">
        <f>'2008'!$J$38</f>
        <v>0.2205056179775281</v>
      </c>
      <c r="F13" s="29">
        <f>'2009'!$J$38</f>
        <v>0.20844686648501362</v>
      </c>
      <c r="G13" s="29">
        <f>'2010'!$J$38</f>
        <v>0.22111801242236026</v>
      </c>
      <c r="H13" s="29">
        <f>'2011'!$J$38</f>
        <v>0.22964763061968407</v>
      </c>
      <c r="I13" s="36">
        <f>'2012'!J38</f>
        <v>0.24076433121019108</v>
      </c>
      <c r="J13" s="254"/>
      <c r="K13" s="214"/>
      <c r="L13" s="216"/>
      <c r="M13" s="28" t="s">
        <v>56</v>
      </c>
      <c r="N13" s="29">
        <f>'2008'!$L$38</f>
        <v>0.09831460674157304</v>
      </c>
      <c r="O13" s="29">
        <f>'2009'!$L$38</f>
        <v>0.08446866485013624</v>
      </c>
      <c r="P13" s="29">
        <f>'2010'!$L$38</f>
        <v>0.11055900621118013</v>
      </c>
      <c r="Q13" s="29">
        <f>'2011'!$L$38</f>
        <v>0.11543134872417983</v>
      </c>
      <c r="R13" s="36">
        <f>'2012'!L38</f>
        <v>0.14394904458598726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'2008'!$N$38</f>
        <v>66</v>
      </c>
      <c r="F14" s="30">
        <f>'2009'!$N$38</f>
        <v>54</v>
      </c>
      <c r="G14" s="30">
        <f>'2010'!$N$38</f>
        <v>71</v>
      </c>
      <c r="H14" s="30">
        <f>'2011'!$N$38</f>
        <v>66</v>
      </c>
      <c r="I14" s="37">
        <f>'2012'!N38</f>
        <v>86</v>
      </c>
      <c r="J14" s="254"/>
      <c r="K14" s="214"/>
      <c r="L14" s="216" t="s">
        <v>231</v>
      </c>
      <c r="M14" s="28" t="s">
        <v>60</v>
      </c>
      <c r="N14" s="30">
        <f>'2008'!$P$38</f>
        <v>37</v>
      </c>
      <c r="O14" s="30">
        <f>'2009'!$P$38</f>
        <v>30</v>
      </c>
      <c r="P14" s="30">
        <f>'2010'!$P$38</f>
        <v>39</v>
      </c>
      <c r="Q14" s="30">
        <f>'2011'!$P$38</f>
        <v>32</v>
      </c>
      <c r="R14" s="37">
        <f>'2012'!P38</f>
        <v>35</v>
      </c>
    </row>
    <row r="15" spans="1:18" ht="13.5" thickBot="1">
      <c r="A15" s="214"/>
      <c r="B15" s="215"/>
      <c r="C15" s="217"/>
      <c r="D15" s="77" t="s">
        <v>61</v>
      </c>
      <c r="E15" s="75">
        <f>'2008'!$O$38</f>
        <v>0.16966580976863754</v>
      </c>
      <c r="F15" s="75">
        <f>'2009'!$O$38</f>
        <v>0.13810741687979539</v>
      </c>
      <c r="G15" s="75">
        <f>'2010'!$O$38</f>
        <v>0.14853556485355648</v>
      </c>
      <c r="H15" s="75">
        <f>'2011'!$O$38</f>
        <v>0.12571428571428572</v>
      </c>
      <c r="I15" s="76">
        <f>'2012'!O38</f>
        <v>0.15636363636363637</v>
      </c>
      <c r="J15" s="254"/>
      <c r="K15" s="215"/>
      <c r="L15" s="217"/>
      <c r="M15" s="77" t="s">
        <v>56</v>
      </c>
      <c r="N15" s="75">
        <f>'2008'!$Q$38</f>
        <v>0.09511568123393316</v>
      </c>
      <c r="O15" s="75">
        <f>'2009'!$Q$38</f>
        <v>0.07672634271099744</v>
      </c>
      <c r="P15" s="75">
        <f>'2010'!$Q$38</f>
        <v>0.08158995815899582</v>
      </c>
      <c r="Q15" s="75">
        <f>'2011'!$Q$38</f>
        <v>0.06095238095238095</v>
      </c>
      <c r="R15" s="76">
        <f>'2012'!Q38</f>
        <v>0.06363636363636363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184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185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80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30">
        <f>'2008'!$D$39</f>
        <v>928</v>
      </c>
      <c r="F21" s="30">
        <f>'2009'!$D$39</f>
        <v>975</v>
      </c>
      <c r="G21" s="30">
        <f>'2010'!$D$39</f>
        <v>949</v>
      </c>
      <c r="H21" s="30">
        <f>'2011'!$D$39</f>
        <v>903</v>
      </c>
      <c r="I21" s="37">
        <f>'2012'!D39</f>
        <v>824</v>
      </c>
      <c r="J21" s="254"/>
      <c r="K21" s="214"/>
      <c r="L21" s="216" t="s">
        <v>220</v>
      </c>
      <c r="M21" s="28" t="s">
        <v>60</v>
      </c>
      <c r="N21" s="43">
        <f>'2008'!$F$39</f>
        <v>603</v>
      </c>
      <c r="O21" s="43">
        <f>'2009'!$F$39</f>
        <v>605</v>
      </c>
      <c r="P21" s="43">
        <f>'2010'!$F$39</f>
        <v>571</v>
      </c>
      <c r="Q21" s="43">
        <f>'2011'!$F$39</f>
        <v>554</v>
      </c>
      <c r="R21" s="45">
        <f>'2012'!F39</f>
        <v>546</v>
      </c>
    </row>
    <row r="22" spans="1:18" ht="12.75">
      <c r="A22" s="214"/>
      <c r="B22" s="214"/>
      <c r="C22" s="216"/>
      <c r="D22" s="28" t="s">
        <v>61</v>
      </c>
      <c r="E22" s="29">
        <f>'2008'!$E$39</f>
        <v>0.7877758913412564</v>
      </c>
      <c r="F22" s="29">
        <f>'2009'!$E$39</f>
        <v>0.8276740237691002</v>
      </c>
      <c r="G22" s="29">
        <f>'2010'!$E$39</f>
        <v>0.8195164075993091</v>
      </c>
      <c r="H22" s="29">
        <f>'2011'!$E$39</f>
        <v>0.788646288209607</v>
      </c>
      <c r="I22" s="36">
        <f>'2012'!E39</f>
        <v>0.8086359175662414</v>
      </c>
      <c r="J22" s="254"/>
      <c r="K22" s="214"/>
      <c r="L22" s="216"/>
      <c r="M22" s="28" t="s">
        <v>56</v>
      </c>
      <c r="N22" s="29">
        <f>'2008'!$G$39</f>
        <v>0.5118845500848896</v>
      </c>
      <c r="O22" s="29">
        <f>'2009'!$G$39</f>
        <v>0.5135823429541596</v>
      </c>
      <c r="P22" s="29">
        <f>'2010'!$G$39</f>
        <v>0.4930915371329879</v>
      </c>
      <c r="Q22" s="29">
        <f>'2011'!$G$39</f>
        <v>0.48384279475982533</v>
      </c>
      <c r="R22" s="36">
        <f>'2012'!G39</f>
        <v>0.535819430814524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'2008'!$I$39</f>
        <v>476</v>
      </c>
      <c r="F23" s="30">
        <f>'2009'!$I$39</f>
        <v>429</v>
      </c>
      <c r="G23" s="30">
        <f>'2010'!$I$39</f>
        <v>486</v>
      </c>
      <c r="H23" s="30">
        <f>'2011'!$I$39</f>
        <v>484</v>
      </c>
      <c r="I23" s="37">
        <f>'2012'!I39</f>
        <v>483</v>
      </c>
      <c r="J23" s="254"/>
      <c r="K23" s="214"/>
      <c r="L23" s="216" t="s">
        <v>225</v>
      </c>
      <c r="M23" s="28" t="s">
        <v>60</v>
      </c>
      <c r="N23" s="30">
        <f>'2008'!$K$39</f>
        <v>337</v>
      </c>
      <c r="O23" s="30">
        <f>'2009'!$K$39</f>
        <v>285</v>
      </c>
      <c r="P23" s="30">
        <f>'2010'!$K$39</f>
        <v>318</v>
      </c>
      <c r="Q23" s="30">
        <f>'2011'!$K$39</f>
        <v>329</v>
      </c>
      <c r="R23" s="37">
        <f>'2012'!K39</f>
        <v>342</v>
      </c>
    </row>
    <row r="24" spans="1:18" ht="12.75">
      <c r="A24" s="214"/>
      <c r="B24" s="214"/>
      <c r="C24" s="216"/>
      <c r="D24" s="28" t="s">
        <v>61</v>
      </c>
      <c r="E24" s="29">
        <f>'2008'!$J$39</f>
        <v>0.4599033816425121</v>
      </c>
      <c r="F24" s="29">
        <f>'2009'!$J$39</f>
        <v>0.4328960645812311</v>
      </c>
      <c r="G24" s="29">
        <f>'2010'!$J$39</f>
        <v>0.47693817468105987</v>
      </c>
      <c r="H24" s="29">
        <f>'2011'!$J$39</f>
        <v>0.48063555114200596</v>
      </c>
      <c r="I24" s="36">
        <f>'2012'!J39</f>
        <v>0.48396793587174347</v>
      </c>
      <c r="J24" s="254"/>
      <c r="K24" s="214"/>
      <c r="L24" s="216"/>
      <c r="M24" s="28" t="s">
        <v>56</v>
      </c>
      <c r="N24" s="29">
        <f>'2008'!$L$39</f>
        <v>0.32560386473429953</v>
      </c>
      <c r="O24" s="29">
        <f>'2009'!$L$39</f>
        <v>0.2875882946518668</v>
      </c>
      <c r="P24" s="29">
        <f>'2010'!$L$39</f>
        <v>0.3120706575073602</v>
      </c>
      <c r="Q24" s="29">
        <f>'2011'!$L$39</f>
        <v>0.32671300893743793</v>
      </c>
      <c r="R24" s="36">
        <f>'2012'!L39</f>
        <v>0.342685370741483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'2008'!$N$39</f>
        <v>225</v>
      </c>
      <c r="F25" s="30">
        <f>'2009'!$N$39</f>
        <v>264</v>
      </c>
      <c r="G25" s="30">
        <f>'2010'!$N$39</f>
        <v>241</v>
      </c>
      <c r="H25" s="30">
        <f>'2011'!$N$39</f>
        <v>269</v>
      </c>
      <c r="I25" s="37">
        <f>'2012'!N39</f>
        <v>271</v>
      </c>
      <c r="J25" s="254"/>
      <c r="K25" s="214"/>
      <c r="L25" s="216" t="s">
        <v>231</v>
      </c>
      <c r="M25" s="28" t="s">
        <v>60</v>
      </c>
      <c r="N25" s="30">
        <f>'2008'!$P$39</f>
        <v>146</v>
      </c>
      <c r="O25" s="30">
        <f>'2009'!$P$39</f>
        <v>202</v>
      </c>
      <c r="P25" s="30">
        <f>'2010'!$P$39</f>
        <v>163</v>
      </c>
      <c r="Q25" s="30">
        <f>'2011'!$P$39</f>
        <v>190</v>
      </c>
      <c r="R25" s="37">
        <f>'2012'!P39</f>
        <v>193</v>
      </c>
    </row>
    <row r="26" spans="1:18" ht="13.5" thickBot="1">
      <c r="A26" s="215"/>
      <c r="B26" s="215"/>
      <c r="C26" s="217"/>
      <c r="D26" s="77" t="s">
        <v>61</v>
      </c>
      <c r="E26" s="75">
        <f>'2008'!$O$39</f>
        <v>0.3472222222222222</v>
      </c>
      <c r="F26" s="75">
        <f>'2009'!$O$39</f>
        <v>0.36615811373092927</v>
      </c>
      <c r="G26" s="75">
        <f>'2010'!$O$39</f>
        <v>0.33848314606741575</v>
      </c>
      <c r="H26" s="75">
        <f>'2011'!$O$39</f>
        <v>0.35771276595744683</v>
      </c>
      <c r="I26" s="76">
        <f>'2012'!O39</f>
        <v>0.3687074829931973</v>
      </c>
      <c r="J26" s="255"/>
      <c r="K26" s="215"/>
      <c r="L26" s="217"/>
      <c r="M26" s="77" t="s">
        <v>56</v>
      </c>
      <c r="N26" s="75">
        <f>'2008'!$Q$39</f>
        <v>0.22530864197530864</v>
      </c>
      <c r="O26" s="75">
        <f>'2009'!$Q$39</f>
        <v>0.2801664355062413</v>
      </c>
      <c r="P26" s="75">
        <f>'2010'!$Q$39</f>
        <v>0.22893258426966293</v>
      </c>
      <c r="Q26" s="75">
        <f>'2011'!$Q$39</f>
        <v>0.2526595744680851</v>
      </c>
      <c r="R26" s="76">
        <f>'2012'!Q39</f>
        <v>0.26258503401360545</v>
      </c>
    </row>
    <row r="27" ht="12.75">
      <c r="P27" s="11"/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F29" s="3"/>
      <c r="G29" s="3"/>
      <c r="H29" s="3"/>
      <c r="I29" s="3"/>
      <c r="J29" s="3"/>
    </row>
    <row r="30" spans="1:12" ht="12.75">
      <c r="A30" s="3"/>
      <c r="B30" s="7"/>
      <c r="C30" s="4"/>
      <c r="J30" s="4"/>
      <c r="K30" s="4"/>
      <c r="L30" s="11"/>
    </row>
    <row r="31" spans="1:12" ht="12.75">
      <c r="A31" s="3"/>
      <c r="B31" s="8"/>
      <c r="C31" s="4"/>
      <c r="J31" s="4"/>
      <c r="K31" s="4"/>
      <c r="L31" s="11"/>
    </row>
    <row r="32" spans="1:12" ht="12.75">
      <c r="A32" s="3"/>
      <c r="B32" s="8"/>
      <c r="C32" s="3"/>
      <c r="J32" s="3"/>
      <c r="K32" s="3"/>
      <c r="L32" s="11"/>
    </row>
    <row r="33" spans="1:12" ht="12.75">
      <c r="A33" s="3"/>
      <c r="B33" s="2"/>
      <c r="C33" s="3"/>
      <c r="J33" s="3"/>
      <c r="K33" s="3"/>
      <c r="L33" s="11"/>
    </row>
    <row r="34" spans="1:12" ht="12.75">
      <c r="A34" s="3"/>
      <c r="B34" s="7"/>
      <c r="C34" s="3"/>
      <c r="J34" s="3"/>
      <c r="K34" s="3"/>
      <c r="L34" s="11"/>
    </row>
    <row r="35" spans="1:12" ht="12.75">
      <c r="A35" s="3"/>
      <c r="B35" s="3"/>
      <c r="C35" s="3"/>
      <c r="J35" s="3"/>
      <c r="K35" s="3"/>
      <c r="L35" s="11"/>
    </row>
    <row r="36" spans="1:12" ht="12.75">
      <c r="A36" s="3"/>
      <c r="B36" s="7"/>
      <c r="C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L21:L22"/>
    <mergeCell ref="K7:K15"/>
    <mergeCell ref="C21:C22"/>
    <mergeCell ref="L14:L15"/>
    <mergeCell ref="C14:C15"/>
    <mergeCell ref="K18:K26"/>
    <mergeCell ref="C12:C13"/>
    <mergeCell ref="A7:A26"/>
    <mergeCell ref="B7:B15"/>
    <mergeCell ref="J7:J26"/>
    <mergeCell ref="B18:B26"/>
    <mergeCell ref="L10:L11"/>
    <mergeCell ref="L25:L26"/>
    <mergeCell ref="C23:C24"/>
    <mergeCell ref="C25:C26"/>
    <mergeCell ref="L23:L24"/>
    <mergeCell ref="C18:I19"/>
    <mergeCell ref="C4:I6"/>
    <mergeCell ref="L7:R8"/>
    <mergeCell ref="L18:R19"/>
    <mergeCell ref="L4:R6"/>
    <mergeCell ref="C7:I8"/>
    <mergeCell ref="C10:C11"/>
    <mergeCell ref="L12:L13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R4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4.8515625" style="0" bestFit="1" customWidth="1"/>
    <col min="4" max="4" width="13.7109375" style="0" bestFit="1" customWidth="1"/>
    <col min="12" max="12" width="14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5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6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8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6"/>
      <c r="M8" s="237"/>
      <c r="N8" s="237"/>
      <c r="O8" s="237"/>
      <c r="P8" s="237"/>
      <c r="Q8" s="237"/>
      <c r="R8" s="265"/>
    </row>
    <row r="9" spans="1:18" ht="12.75">
      <c r="A9" s="214"/>
      <c r="B9" s="214"/>
      <c r="C9" s="79"/>
      <c r="D9" s="64"/>
      <c r="E9" s="64">
        <v>2006</v>
      </c>
      <c r="F9" s="64">
        <v>2007</v>
      </c>
      <c r="G9" s="64">
        <v>2008</v>
      </c>
      <c r="H9" s="64">
        <v>2009</v>
      </c>
      <c r="I9" s="80">
        <v>2010</v>
      </c>
      <c r="J9" s="254"/>
      <c r="K9" s="214"/>
      <c r="L9" s="79"/>
      <c r="M9" s="64"/>
      <c r="N9" s="64">
        <v>2006</v>
      </c>
      <c r="O9" s="64">
        <v>2007</v>
      </c>
      <c r="P9" s="64">
        <v>2008</v>
      </c>
      <c r="Q9" s="64">
        <v>2009</v>
      </c>
      <c r="R9" s="80">
        <v>2010</v>
      </c>
    </row>
    <row r="10" spans="1:18" ht="12.75">
      <c r="A10" s="214"/>
      <c r="B10" s="214"/>
      <c r="C10" s="216" t="s">
        <v>15</v>
      </c>
      <c r="D10" s="28" t="s">
        <v>60</v>
      </c>
      <c r="E10" s="30" t="e">
        <f>'2012'!#REF!</f>
        <v>#REF!</v>
      </c>
      <c r="F10" s="30" t="e">
        <f>'2008'!#REF!</f>
        <v>#REF!</v>
      </c>
      <c r="G10" s="30" t="e">
        <f>'2009'!#REF!</f>
        <v>#REF!</v>
      </c>
      <c r="H10" s="30" t="e">
        <f>'2010'!#REF!</f>
        <v>#REF!</v>
      </c>
      <c r="I10" s="30" t="e">
        <f>'2011'!#REF!</f>
        <v>#REF!</v>
      </c>
      <c r="J10" s="254"/>
      <c r="K10" s="214"/>
      <c r="L10" s="216" t="s">
        <v>15</v>
      </c>
      <c r="M10" s="28" t="s">
        <v>60</v>
      </c>
      <c r="N10" s="30" t="e">
        <f>'2012'!#REF!</f>
        <v>#REF!</v>
      </c>
      <c r="O10" s="30" t="e">
        <f>'2008'!#REF!</f>
        <v>#REF!</v>
      </c>
      <c r="P10" s="30" t="e">
        <f>'2009'!#REF!</f>
        <v>#REF!</v>
      </c>
      <c r="Q10" s="30" t="e">
        <f>'2010'!#REF!</f>
        <v>#REF!</v>
      </c>
      <c r="R10" s="30" t="e">
        <f>'2011'!#REF!</f>
        <v>#REF!</v>
      </c>
    </row>
    <row r="11" spans="1:18" ht="12.75">
      <c r="A11" s="214"/>
      <c r="B11" s="214"/>
      <c r="C11" s="216"/>
      <c r="D11" s="28" t="s">
        <v>61</v>
      </c>
      <c r="E11" s="29" t="e">
        <f>'2012'!#REF!</f>
        <v>#REF!</v>
      </c>
      <c r="F11" s="29" t="e">
        <f>'2008'!#REF!</f>
        <v>#REF!</v>
      </c>
      <c r="G11" s="29" t="e">
        <f>'2009'!#REF!</f>
        <v>#REF!</v>
      </c>
      <c r="H11" s="29" t="e">
        <f>'2010'!#REF!</f>
        <v>#REF!</v>
      </c>
      <c r="I11" s="29" t="e">
        <f>'2011'!#REF!</f>
        <v>#REF!</v>
      </c>
      <c r="J11" s="254"/>
      <c r="K11" s="214"/>
      <c r="L11" s="216"/>
      <c r="M11" s="28" t="s">
        <v>56</v>
      </c>
      <c r="N11" s="29" t="e">
        <f>'2012'!#REF!</f>
        <v>#REF!</v>
      </c>
      <c r="O11" s="29" t="e">
        <f>'2008'!#REF!</f>
        <v>#REF!</v>
      </c>
      <c r="P11" s="29" t="e">
        <f>'2009'!#REF!</f>
        <v>#REF!</v>
      </c>
      <c r="Q11" s="29" t="e">
        <f>'2010'!#REF!</f>
        <v>#REF!</v>
      </c>
      <c r="R11" s="29" t="e">
        <f>'2011'!#REF!</f>
        <v>#REF!</v>
      </c>
    </row>
    <row r="12" spans="1:18" ht="12.75">
      <c r="A12" s="214"/>
      <c r="B12" s="214"/>
      <c r="C12" s="216" t="s">
        <v>16</v>
      </c>
      <c r="D12" s="28" t="s">
        <v>60</v>
      </c>
      <c r="E12" s="30" t="e">
        <f>'2012'!#REF!</f>
        <v>#REF!</v>
      </c>
      <c r="F12" s="30" t="e">
        <f>'2008'!#REF!</f>
        <v>#REF!</v>
      </c>
      <c r="G12" s="30" t="e">
        <f>'2009'!#REF!</f>
        <v>#REF!</v>
      </c>
      <c r="H12" s="30" t="e">
        <f>'2010'!#REF!</f>
        <v>#REF!</v>
      </c>
      <c r="I12" s="30" t="e">
        <f>'2011'!#REF!</f>
        <v>#REF!</v>
      </c>
      <c r="J12" s="254"/>
      <c r="K12" s="214"/>
      <c r="L12" s="216" t="s">
        <v>16</v>
      </c>
      <c r="M12" s="28" t="s">
        <v>60</v>
      </c>
      <c r="N12" s="30" t="e">
        <f>'2012'!#REF!</f>
        <v>#REF!</v>
      </c>
      <c r="O12" s="30" t="e">
        <f>'2008'!#REF!</f>
        <v>#REF!</v>
      </c>
      <c r="P12" s="30" t="e">
        <f>'2009'!#REF!</f>
        <v>#REF!</v>
      </c>
      <c r="Q12" s="30" t="e">
        <f>'2010'!#REF!</f>
        <v>#REF!</v>
      </c>
      <c r="R12" s="30" t="e">
        <f>'2011'!#REF!</f>
        <v>#REF!</v>
      </c>
    </row>
    <row r="13" spans="1:18" ht="12.75">
      <c r="A13" s="214"/>
      <c r="B13" s="214"/>
      <c r="C13" s="216"/>
      <c r="D13" s="28" t="s">
        <v>61</v>
      </c>
      <c r="E13" s="29" t="e">
        <f>'2012'!#REF!</f>
        <v>#REF!</v>
      </c>
      <c r="F13" s="29" t="e">
        <f>'2008'!#REF!</f>
        <v>#REF!</v>
      </c>
      <c r="G13" s="29" t="e">
        <f>'2009'!#REF!</f>
        <v>#REF!</v>
      </c>
      <c r="H13" s="29" t="e">
        <f>'2010'!#REF!</f>
        <v>#REF!</v>
      </c>
      <c r="I13" s="29" t="e">
        <f>'2011'!#REF!</f>
        <v>#REF!</v>
      </c>
      <c r="J13" s="254"/>
      <c r="K13" s="214"/>
      <c r="L13" s="216"/>
      <c r="M13" s="28" t="s">
        <v>56</v>
      </c>
      <c r="N13" s="29" t="e">
        <f>'2012'!#REF!</f>
        <v>#REF!</v>
      </c>
      <c r="O13" s="29" t="e">
        <f>'2008'!#REF!</f>
        <v>#REF!</v>
      </c>
      <c r="P13" s="29" t="e">
        <f>'2009'!#REF!</f>
        <v>#REF!</v>
      </c>
      <c r="Q13" s="29" t="e">
        <f>'2010'!#REF!</f>
        <v>#REF!</v>
      </c>
      <c r="R13" s="29" t="e">
        <f>'2011'!#REF!</f>
        <v>#REF!</v>
      </c>
    </row>
    <row r="14" spans="1:18" ht="12.75">
      <c r="A14" s="214"/>
      <c r="B14" s="214"/>
      <c r="C14" s="216" t="s">
        <v>17</v>
      </c>
      <c r="D14" s="28" t="s">
        <v>60</v>
      </c>
      <c r="E14" s="30" t="e">
        <f>'2012'!#REF!</f>
        <v>#REF!</v>
      </c>
      <c r="F14" s="30" t="e">
        <f>'2008'!#REF!</f>
        <v>#REF!</v>
      </c>
      <c r="G14" s="30" t="e">
        <f>'2009'!#REF!</f>
        <v>#REF!</v>
      </c>
      <c r="H14" s="30" t="e">
        <f>'2010'!#REF!</f>
        <v>#REF!</v>
      </c>
      <c r="I14" s="30" t="e">
        <f>'2011'!#REF!</f>
        <v>#REF!</v>
      </c>
      <c r="J14" s="254"/>
      <c r="K14" s="214"/>
      <c r="L14" s="216" t="s">
        <v>17</v>
      </c>
      <c r="M14" s="28" t="s">
        <v>60</v>
      </c>
      <c r="N14" s="30" t="e">
        <f>'2012'!#REF!</f>
        <v>#REF!</v>
      </c>
      <c r="O14" s="30" t="e">
        <f>'2008'!#REF!</f>
        <v>#REF!</v>
      </c>
      <c r="P14" s="30" t="e">
        <f>'2009'!#REF!</f>
        <v>#REF!</v>
      </c>
      <c r="Q14" s="30" t="e">
        <f>'2010'!#REF!</f>
        <v>#REF!</v>
      </c>
      <c r="R14" s="30" t="e">
        <f>'2011'!#REF!</f>
        <v>#REF!</v>
      </c>
    </row>
    <row r="15" spans="1:18" ht="13.5" thickBot="1">
      <c r="A15" s="214"/>
      <c r="B15" s="215"/>
      <c r="C15" s="217"/>
      <c r="D15" s="77" t="s">
        <v>61</v>
      </c>
      <c r="E15" s="75" t="e">
        <f>'2012'!#REF!</f>
        <v>#REF!</v>
      </c>
      <c r="F15" s="75" t="e">
        <f>'2008'!#REF!</f>
        <v>#REF!</v>
      </c>
      <c r="G15" s="75" t="e">
        <f>'2009'!#REF!</f>
        <v>#REF!</v>
      </c>
      <c r="H15" s="75" t="e">
        <f>'2010'!#REF!</f>
        <v>#REF!</v>
      </c>
      <c r="I15" s="75" t="e">
        <f>'2011'!#REF!</f>
        <v>#REF!</v>
      </c>
      <c r="J15" s="254"/>
      <c r="K15" s="215"/>
      <c r="L15" s="217"/>
      <c r="M15" s="77" t="s">
        <v>56</v>
      </c>
      <c r="N15" s="75" t="e">
        <f>'2012'!#REF!</f>
        <v>#REF!</v>
      </c>
      <c r="O15" s="75" t="e">
        <f>'2008'!#REF!</f>
        <v>#REF!</v>
      </c>
      <c r="P15" s="75" t="e">
        <f>'2009'!#REF!</f>
        <v>#REF!</v>
      </c>
      <c r="Q15" s="75" t="e">
        <f>'2010'!#REF!</f>
        <v>#REF!</v>
      </c>
      <c r="R15" s="75" t="e">
        <f>'2011'!#REF!</f>
        <v>#REF!</v>
      </c>
    </row>
    <row r="16" spans="1:18" ht="12.75">
      <c r="A16" s="214"/>
      <c r="B16" s="61"/>
      <c r="C16" s="12"/>
      <c r="D16" s="13"/>
      <c r="E16" s="13"/>
      <c r="F16" s="13"/>
      <c r="G16" s="13"/>
      <c r="H16" s="13"/>
      <c r="I16" s="14"/>
      <c r="J16" s="254"/>
      <c r="K16" s="61"/>
      <c r="L16" s="12"/>
      <c r="M16" s="13"/>
      <c r="N16" s="13"/>
      <c r="O16" s="13"/>
      <c r="P16" s="13"/>
      <c r="Q16" s="13"/>
      <c r="R16" s="14"/>
    </row>
    <row r="17" spans="1:18" ht="13.5" thickBot="1">
      <c r="A17" s="214"/>
      <c r="B17" s="62"/>
      <c r="C17" s="18"/>
      <c r="D17" s="19"/>
      <c r="E17" s="19"/>
      <c r="F17" s="19"/>
      <c r="G17" s="19"/>
      <c r="H17" s="19"/>
      <c r="I17" s="20"/>
      <c r="J17" s="254"/>
      <c r="K17" s="62"/>
      <c r="L17" s="18"/>
      <c r="M17" s="19"/>
      <c r="N17" s="19"/>
      <c r="O17" s="19"/>
      <c r="P17" s="19"/>
      <c r="Q17" s="19"/>
      <c r="R17" s="20"/>
    </row>
    <row r="18" spans="1:18" ht="27" customHeight="1">
      <c r="A18" s="214"/>
      <c r="B18" s="276" t="s">
        <v>65</v>
      </c>
      <c r="C18" s="227" t="s">
        <v>7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9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87"/>
      <c r="D19" s="288"/>
      <c r="E19" s="288"/>
      <c r="F19" s="288"/>
      <c r="G19" s="288"/>
      <c r="H19" s="288"/>
      <c r="I19" s="289"/>
      <c r="J19" s="214"/>
      <c r="K19" s="214"/>
      <c r="L19" s="236"/>
      <c r="M19" s="237"/>
      <c r="N19" s="237"/>
      <c r="O19" s="237"/>
      <c r="P19" s="237"/>
      <c r="Q19" s="237"/>
      <c r="R19" s="265"/>
    </row>
    <row r="20" spans="1:18" ht="12.75">
      <c r="A20" s="214"/>
      <c r="B20" s="214"/>
      <c r="C20" s="79"/>
      <c r="D20" s="64"/>
      <c r="E20" s="64">
        <v>2006</v>
      </c>
      <c r="F20" s="64">
        <v>2007</v>
      </c>
      <c r="G20" s="64">
        <v>2008</v>
      </c>
      <c r="H20" s="64">
        <v>2009</v>
      </c>
      <c r="I20" s="80">
        <v>2010</v>
      </c>
      <c r="J20" s="254"/>
      <c r="K20" s="214"/>
      <c r="L20" s="79"/>
      <c r="M20" s="64"/>
      <c r="N20" s="64">
        <v>2006</v>
      </c>
      <c r="O20" s="64">
        <v>2007</v>
      </c>
      <c r="P20" s="64">
        <v>2008</v>
      </c>
      <c r="Q20" s="64">
        <v>2009</v>
      </c>
      <c r="R20" s="80">
        <v>2010</v>
      </c>
    </row>
    <row r="21" spans="1:18" ht="12.75">
      <c r="A21" s="214"/>
      <c r="B21" s="214"/>
      <c r="C21" s="216" t="s">
        <v>15</v>
      </c>
      <c r="D21" s="28" t="s">
        <v>60</v>
      </c>
      <c r="E21" s="43" t="e">
        <f>'2012'!#REF!</f>
        <v>#REF!</v>
      </c>
      <c r="F21" s="43" t="e">
        <f>'2008'!#REF!</f>
        <v>#REF!</v>
      </c>
      <c r="G21" s="43" t="e">
        <f>'2009'!#REF!</f>
        <v>#REF!</v>
      </c>
      <c r="H21" s="43" t="e">
        <f>'2010'!#REF!</f>
        <v>#REF!</v>
      </c>
      <c r="I21" s="43" t="e">
        <f>'2011'!#REF!</f>
        <v>#REF!</v>
      </c>
      <c r="J21" s="254"/>
      <c r="K21" s="214"/>
      <c r="L21" s="216" t="s">
        <v>15</v>
      </c>
      <c r="M21" s="28" t="s">
        <v>60</v>
      </c>
      <c r="N21" s="43" t="e">
        <f>'2012'!#REF!</f>
        <v>#REF!</v>
      </c>
      <c r="O21" s="43" t="e">
        <f>'2008'!#REF!</f>
        <v>#REF!</v>
      </c>
      <c r="P21" s="43" t="e">
        <f>'2009'!#REF!</f>
        <v>#REF!</v>
      </c>
      <c r="Q21" s="43" t="e">
        <f>'2010'!#REF!</f>
        <v>#REF!</v>
      </c>
      <c r="R21" s="43" t="e">
        <f>'2011'!#REF!</f>
        <v>#REF!</v>
      </c>
    </row>
    <row r="22" spans="1:18" ht="12.75">
      <c r="A22" s="214"/>
      <c r="B22" s="214"/>
      <c r="C22" s="216"/>
      <c r="D22" s="28" t="s">
        <v>61</v>
      </c>
      <c r="E22" s="29" t="e">
        <f>'2012'!#REF!</f>
        <v>#REF!</v>
      </c>
      <c r="F22" s="29" t="e">
        <f>'2008'!#REF!</f>
        <v>#REF!</v>
      </c>
      <c r="G22" s="29" t="e">
        <f>'2009'!#REF!</f>
        <v>#REF!</v>
      </c>
      <c r="H22" s="29" t="e">
        <f>'2010'!#REF!</f>
        <v>#REF!</v>
      </c>
      <c r="I22" s="29" t="e">
        <f>'2011'!#REF!</f>
        <v>#REF!</v>
      </c>
      <c r="J22" s="254"/>
      <c r="K22" s="214"/>
      <c r="L22" s="216"/>
      <c r="M22" s="28" t="s">
        <v>56</v>
      </c>
      <c r="N22" s="29" t="e">
        <f>'2012'!#REF!</f>
        <v>#REF!</v>
      </c>
      <c r="O22" s="29" t="e">
        <f>'2008'!#REF!</f>
        <v>#REF!</v>
      </c>
      <c r="P22" s="29" t="e">
        <f>'2009'!#REF!</f>
        <v>#REF!</v>
      </c>
      <c r="Q22" s="29" t="e">
        <f>'2010'!#REF!</f>
        <v>#REF!</v>
      </c>
      <c r="R22" s="29" t="e">
        <f>'2011'!#REF!</f>
        <v>#REF!</v>
      </c>
    </row>
    <row r="23" spans="1:18" ht="12.75">
      <c r="A23" s="214"/>
      <c r="B23" s="214"/>
      <c r="C23" s="216" t="s">
        <v>16</v>
      </c>
      <c r="D23" s="28" t="s">
        <v>60</v>
      </c>
      <c r="E23" s="43" t="e">
        <f>'2012'!#REF!</f>
        <v>#REF!</v>
      </c>
      <c r="F23" s="43" t="e">
        <f>'2008'!#REF!</f>
        <v>#REF!</v>
      </c>
      <c r="G23" s="43" t="e">
        <f>'2009'!#REF!</f>
        <v>#REF!</v>
      </c>
      <c r="H23" s="43" t="e">
        <f>'2010'!#REF!</f>
        <v>#REF!</v>
      </c>
      <c r="I23" s="43" t="e">
        <f>'2011'!#REF!</f>
        <v>#REF!</v>
      </c>
      <c r="J23" s="254"/>
      <c r="K23" s="214"/>
      <c r="L23" s="216" t="s">
        <v>16</v>
      </c>
      <c r="M23" s="28" t="s">
        <v>60</v>
      </c>
      <c r="N23" s="30" t="e">
        <f>'2012'!#REF!</f>
        <v>#REF!</v>
      </c>
      <c r="O23" s="30" t="e">
        <f>'2008'!#REF!</f>
        <v>#REF!</v>
      </c>
      <c r="P23" s="30" t="e">
        <f>'2009'!#REF!</f>
        <v>#REF!</v>
      </c>
      <c r="Q23" s="30" t="e">
        <f>'2010'!#REF!</f>
        <v>#REF!</v>
      </c>
      <c r="R23" s="30" t="e">
        <f>'2011'!#REF!</f>
        <v>#REF!</v>
      </c>
    </row>
    <row r="24" spans="1:18" ht="12.75">
      <c r="A24" s="214"/>
      <c r="B24" s="214"/>
      <c r="C24" s="216"/>
      <c r="D24" s="28" t="s">
        <v>61</v>
      </c>
      <c r="E24" s="29" t="e">
        <f>'2012'!#REF!</f>
        <v>#REF!</v>
      </c>
      <c r="F24" s="29" t="e">
        <f>'2008'!#REF!</f>
        <v>#REF!</v>
      </c>
      <c r="G24" s="29" t="e">
        <f>'2009'!#REF!</f>
        <v>#REF!</v>
      </c>
      <c r="H24" s="29" t="e">
        <f>'2010'!#REF!</f>
        <v>#REF!</v>
      </c>
      <c r="I24" s="29" t="e">
        <f>'2011'!#REF!</f>
        <v>#REF!</v>
      </c>
      <c r="J24" s="254"/>
      <c r="K24" s="214"/>
      <c r="L24" s="216"/>
      <c r="M24" s="28" t="s">
        <v>56</v>
      </c>
      <c r="N24" s="29" t="e">
        <f>'2012'!#REF!</f>
        <v>#REF!</v>
      </c>
      <c r="O24" s="29" t="e">
        <f>'2008'!#REF!</f>
        <v>#REF!</v>
      </c>
      <c r="P24" s="29" t="e">
        <f>'2009'!#REF!</f>
        <v>#REF!</v>
      </c>
      <c r="Q24" s="29" t="e">
        <f>'2010'!#REF!</f>
        <v>#REF!</v>
      </c>
      <c r="R24" s="29" t="e">
        <f>'2011'!#REF!</f>
        <v>#REF!</v>
      </c>
    </row>
    <row r="25" spans="1:18" ht="12.75">
      <c r="A25" s="214"/>
      <c r="B25" s="214"/>
      <c r="C25" s="216" t="s">
        <v>17</v>
      </c>
      <c r="D25" s="28" t="s">
        <v>60</v>
      </c>
      <c r="E25" s="30" t="e">
        <f>'2012'!#REF!</f>
        <v>#REF!</v>
      </c>
      <c r="F25" s="30" t="e">
        <f>'2008'!#REF!</f>
        <v>#REF!</v>
      </c>
      <c r="G25" s="30" t="e">
        <f>'2009'!#REF!</f>
        <v>#REF!</v>
      </c>
      <c r="H25" s="30" t="e">
        <f>'2010'!#REF!</f>
        <v>#REF!</v>
      </c>
      <c r="I25" s="30" t="e">
        <f>'2011'!#REF!</f>
        <v>#REF!</v>
      </c>
      <c r="J25" s="254"/>
      <c r="K25" s="214"/>
      <c r="L25" s="216" t="s">
        <v>17</v>
      </c>
      <c r="M25" s="28" t="s">
        <v>60</v>
      </c>
      <c r="N25" s="30" t="e">
        <f>'2012'!#REF!</f>
        <v>#REF!</v>
      </c>
      <c r="O25" s="30" t="e">
        <f>'2008'!#REF!</f>
        <v>#REF!</v>
      </c>
      <c r="P25" s="30" t="e">
        <f>'2009'!#REF!</f>
        <v>#REF!</v>
      </c>
      <c r="Q25" s="30" t="e">
        <f>'2010'!#REF!</f>
        <v>#REF!</v>
      </c>
      <c r="R25" s="30" t="e">
        <f>'2011'!#REF!</f>
        <v>#REF!</v>
      </c>
    </row>
    <row r="26" spans="1:18" ht="13.5" thickBot="1">
      <c r="A26" s="215"/>
      <c r="B26" s="215"/>
      <c r="C26" s="217"/>
      <c r="D26" s="77" t="s">
        <v>61</v>
      </c>
      <c r="E26" s="75" t="e">
        <f>'2012'!#REF!</f>
        <v>#REF!</v>
      </c>
      <c r="F26" s="75" t="e">
        <f>'2008'!#REF!</f>
        <v>#REF!</v>
      </c>
      <c r="G26" s="75" t="e">
        <f>'2009'!#REF!</f>
        <v>#REF!</v>
      </c>
      <c r="H26" s="75" t="e">
        <f>'2010'!#REF!</f>
        <v>#REF!</v>
      </c>
      <c r="I26" s="75" t="e">
        <f>'2011'!#REF!</f>
        <v>#REF!</v>
      </c>
      <c r="J26" s="255"/>
      <c r="K26" s="215"/>
      <c r="L26" s="217"/>
      <c r="M26" s="77" t="s">
        <v>56</v>
      </c>
      <c r="N26" s="75" t="e">
        <f>'2012'!#REF!</f>
        <v>#REF!</v>
      </c>
      <c r="O26" s="75" t="e">
        <f>'2008'!#REF!</f>
        <v>#REF!</v>
      </c>
      <c r="P26" s="75" t="e">
        <f>'2009'!#REF!</f>
        <v>#REF!</v>
      </c>
      <c r="Q26" s="75" t="e">
        <f>'2010'!#REF!</f>
        <v>#REF!</v>
      </c>
      <c r="R26" s="75" t="e">
        <f>'2011'!#REF!</f>
        <v>#REF!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F29" s="3"/>
      <c r="G29" s="3"/>
      <c r="H29" s="3"/>
      <c r="I29" s="3"/>
      <c r="J29" s="3"/>
    </row>
    <row r="30" spans="1:12" ht="12.75">
      <c r="A30" s="3"/>
      <c r="B30" s="7"/>
      <c r="C30" s="4"/>
      <c r="E30" s="4"/>
      <c r="F30" s="4"/>
      <c r="G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F31" s="4"/>
      <c r="G31" s="4"/>
      <c r="H31" s="4"/>
      <c r="I31" s="4"/>
      <c r="J31" s="4"/>
      <c r="K31" s="4"/>
      <c r="L31" s="11"/>
    </row>
    <row r="32" spans="1:12" ht="12.75">
      <c r="A32" s="3"/>
      <c r="B32" s="8"/>
      <c r="C32" s="3"/>
      <c r="E32" s="3"/>
      <c r="F32" s="3"/>
      <c r="G32" s="3"/>
      <c r="H32" s="3"/>
      <c r="I32" s="3"/>
      <c r="J32" s="3"/>
      <c r="K32" s="3"/>
      <c r="L32" s="11"/>
    </row>
    <row r="33" spans="1:12" ht="12.75">
      <c r="A33" s="3"/>
      <c r="B33" s="2"/>
      <c r="C33" s="3"/>
      <c r="E33" s="3"/>
      <c r="F33" s="3"/>
      <c r="G33" s="3"/>
      <c r="H33" s="3"/>
      <c r="I33" s="3"/>
      <c r="J33" s="3"/>
      <c r="K33" s="3"/>
      <c r="L33" s="11"/>
    </row>
    <row r="34" spans="1:12" ht="12.75">
      <c r="A34" s="3"/>
      <c r="B34" s="7"/>
      <c r="C34" s="3"/>
      <c r="E34" s="3"/>
      <c r="F34" s="3"/>
      <c r="G34" s="3"/>
      <c r="H34" s="3"/>
      <c r="I34" s="3"/>
      <c r="J34" s="3"/>
      <c r="K34" s="3"/>
      <c r="L34" s="11"/>
    </row>
    <row r="35" spans="1:12" ht="12.75">
      <c r="A35" s="3"/>
      <c r="B35" s="3"/>
      <c r="C35" s="3"/>
      <c r="E35" s="3"/>
      <c r="F35" s="3"/>
      <c r="G35" s="3"/>
      <c r="H35" s="3"/>
      <c r="I35" s="3"/>
      <c r="J35" s="3"/>
      <c r="K35" s="3"/>
      <c r="L35" s="11"/>
    </row>
    <row r="36" spans="1:12" ht="12.75">
      <c r="A36" s="3"/>
      <c r="B36" s="7"/>
      <c r="C36" s="3"/>
      <c r="E36" s="3"/>
      <c r="F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</sheetData>
  <sheetProtection/>
  <mergeCells count="24">
    <mergeCell ref="K7:K15"/>
    <mergeCell ref="L10:L11"/>
    <mergeCell ref="C23:C24"/>
    <mergeCell ref="L23:L24"/>
    <mergeCell ref="K18:K26"/>
    <mergeCell ref="C21:C22"/>
    <mergeCell ref="L25:L26"/>
    <mergeCell ref="C4:I6"/>
    <mergeCell ref="C7:I8"/>
    <mergeCell ref="C18:I19"/>
    <mergeCell ref="L4:R6"/>
    <mergeCell ref="L7:R8"/>
    <mergeCell ref="L21:L22"/>
    <mergeCell ref="C14:C15"/>
    <mergeCell ref="L14:L15"/>
    <mergeCell ref="L18:R19"/>
    <mergeCell ref="L12:L13"/>
    <mergeCell ref="A7:A26"/>
    <mergeCell ref="B7:B15"/>
    <mergeCell ref="J7:J26"/>
    <mergeCell ref="B18:B26"/>
    <mergeCell ref="C10:C11"/>
    <mergeCell ref="C25:C26"/>
    <mergeCell ref="C12:C13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121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186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187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80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'2008'!$D$41</f>
        <v>52</v>
      </c>
      <c r="F10" s="30">
        <f>'2009'!$D$41</f>
        <v>59</v>
      </c>
      <c r="G10" s="30">
        <f>'2010'!$D$41</f>
        <v>50</v>
      </c>
      <c r="H10" s="30">
        <f>'2011'!$D$41</f>
        <v>49</v>
      </c>
      <c r="I10" s="37">
        <f>'2012'!D41</f>
        <v>48</v>
      </c>
      <c r="J10" s="254"/>
      <c r="K10" s="214"/>
      <c r="L10" s="216" t="s">
        <v>220</v>
      </c>
      <c r="M10" s="28" t="s">
        <v>60</v>
      </c>
      <c r="N10" s="30">
        <f>'2008'!$F$41</f>
        <v>28</v>
      </c>
      <c r="O10" s="30">
        <f>'2009'!$F$41</f>
        <v>32</v>
      </c>
      <c r="P10" s="30">
        <f>'2010'!$F$41</f>
        <v>26</v>
      </c>
      <c r="Q10" s="30">
        <f>'2011'!$F$41</f>
        <v>28</v>
      </c>
      <c r="R10" s="37">
        <f>'2012'!F41</f>
        <v>26</v>
      </c>
    </row>
    <row r="11" spans="1:18" ht="12.75">
      <c r="A11" s="214"/>
      <c r="B11" s="214"/>
      <c r="C11" s="216"/>
      <c r="D11" s="28" t="s">
        <v>61</v>
      </c>
      <c r="E11" s="29">
        <f>'2008'!$E$41</f>
        <v>0.7027027027027027</v>
      </c>
      <c r="F11" s="29">
        <f>'2009'!$E$41</f>
        <v>0.6210526315789474</v>
      </c>
      <c r="G11" s="29">
        <f>'2010'!$E$41</f>
        <v>0.7142857142857143</v>
      </c>
      <c r="H11" s="29">
        <f>'2011'!$E$41</f>
        <v>0.6447368421052632</v>
      </c>
      <c r="I11" s="36">
        <f>'2012'!E41</f>
        <v>0.5393258426966292</v>
      </c>
      <c r="J11" s="254"/>
      <c r="K11" s="214"/>
      <c r="L11" s="216"/>
      <c r="M11" s="28" t="s">
        <v>56</v>
      </c>
      <c r="N11" s="29">
        <f>'2008'!$G$41</f>
        <v>0.3783783783783784</v>
      </c>
      <c r="O11" s="29">
        <f>'2009'!$G$41</f>
        <v>0.3368421052631579</v>
      </c>
      <c r="P11" s="29">
        <f>'2010'!$G$41</f>
        <v>0.37142857142857144</v>
      </c>
      <c r="Q11" s="29">
        <f>'2011'!$G$41</f>
        <v>0.3684210526315789</v>
      </c>
      <c r="R11" s="36">
        <f>'2012'!G41</f>
        <v>0.29213483146067415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'2008'!$I$41</f>
        <v>15</v>
      </c>
      <c r="F12" s="30">
        <f>'2009'!$I$41</f>
        <v>16</v>
      </c>
      <c r="G12" s="30">
        <f>'2010'!$I$41</f>
        <v>29</v>
      </c>
      <c r="H12" s="30">
        <f>'2011'!$I$41</f>
        <v>17</v>
      </c>
      <c r="I12" s="37">
        <f>'2012'!I41</f>
        <v>28</v>
      </c>
      <c r="J12" s="254"/>
      <c r="K12" s="214"/>
      <c r="L12" s="216" t="s">
        <v>225</v>
      </c>
      <c r="M12" s="28" t="s">
        <v>60</v>
      </c>
      <c r="N12" s="30">
        <f>'2008'!$K$41</f>
        <v>8</v>
      </c>
      <c r="O12" s="30">
        <f>'2009'!$K$41</f>
        <v>7</v>
      </c>
      <c r="P12" s="30">
        <f>'2010'!$K$41</f>
        <v>13</v>
      </c>
      <c r="Q12" s="30">
        <f>'2011'!$K$41</f>
        <v>8</v>
      </c>
      <c r="R12" s="37">
        <f>'2012'!K41</f>
        <v>18</v>
      </c>
    </row>
    <row r="13" spans="1:18" ht="12.75">
      <c r="A13" s="214"/>
      <c r="B13" s="214"/>
      <c r="C13" s="216"/>
      <c r="D13" s="28" t="s">
        <v>61</v>
      </c>
      <c r="E13" s="29">
        <f>'2008'!$J$41</f>
        <v>0.3125</v>
      </c>
      <c r="F13" s="29">
        <f>'2009'!$J$41</f>
        <v>0.26229508196721313</v>
      </c>
      <c r="G13" s="29">
        <f>'2010'!$J$41</f>
        <v>0.43283582089552236</v>
      </c>
      <c r="H13" s="29">
        <f>'2011'!$J$41</f>
        <v>0.2698412698412698</v>
      </c>
      <c r="I13" s="36">
        <f>'2012'!J41</f>
        <v>0.417910447761194</v>
      </c>
      <c r="J13" s="254"/>
      <c r="K13" s="214"/>
      <c r="L13" s="216"/>
      <c r="M13" s="28" t="s">
        <v>56</v>
      </c>
      <c r="N13" s="29">
        <f>'2008'!$L$41</f>
        <v>0.16666666666666666</v>
      </c>
      <c r="O13" s="29">
        <f>'2009'!$L$41</f>
        <v>0.11475409836065574</v>
      </c>
      <c r="P13" s="29">
        <f>'2010'!$L$41</f>
        <v>0.19402985074626866</v>
      </c>
      <c r="Q13" s="29">
        <f>'2011'!$L$41</f>
        <v>0.12698412698412698</v>
      </c>
      <c r="R13" s="36">
        <f>'2012'!L41</f>
        <v>0.26865671641791045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'2008'!$N$41</f>
        <v>3</v>
      </c>
      <c r="F14" s="30">
        <f>'2009'!$N$41</f>
        <v>6</v>
      </c>
      <c r="G14" s="30">
        <f>'2010'!$N$41</f>
        <v>6</v>
      </c>
      <c r="H14" s="30">
        <f>'2011'!$N$41</f>
        <v>15</v>
      </c>
      <c r="I14" s="37">
        <f>'2012'!N41</f>
        <v>7</v>
      </c>
      <c r="J14" s="254"/>
      <c r="K14" s="214"/>
      <c r="L14" s="216" t="s">
        <v>231</v>
      </c>
      <c r="M14" s="28" t="s">
        <v>60</v>
      </c>
      <c r="N14" s="30">
        <f>'2008'!$P$41</f>
        <v>1</v>
      </c>
      <c r="O14" s="30">
        <f>'2009'!$P$41</f>
        <v>4</v>
      </c>
      <c r="P14" s="30">
        <f>'2010'!$P$41</f>
        <v>3</v>
      </c>
      <c r="Q14" s="30">
        <f>'2011'!$P$41</f>
        <v>8</v>
      </c>
      <c r="R14" s="37">
        <f>'2012'!P41</f>
        <v>4</v>
      </c>
    </row>
    <row r="15" spans="1:18" ht="13.5" thickBot="1">
      <c r="A15" s="214"/>
      <c r="B15" s="215"/>
      <c r="C15" s="217"/>
      <c r="D15" s="77" t="s">
        <v>61</v>
      </c>
      <c r="E15" s="75">
        <f>'2008'!$O$41</f>
        <v>0.13043478260869565</v>
      </c>
      <c r="F15" s="75">
        <f>'2009'!$O$41</f>
        <v>0.2727272727272727</v>
      </c>
      <c r="G15" s="75">
        <f>'2010'!$O$41</f>
        <v>0.13636363636363635</v>
      </c>
      <c r="H15" s="75">
        <f>'2011'!$O$41</f>
        <v>0.3191489361702128</v>
      </c>
      <c r="I15" s="76">
        <f>'2012'!O41</f>
        <v>0.1794871794871795</v>
      </c>
      <c r="J15" s="254"/>
      <c r="K15" s="215"/>
      <c r="L15" s="217"/>
      <c r="M15" s="77" t="s">
        <v>56</v>
      </c>
      <c r="N15" s="75">
        <f>'2008'!$Q$41</f>
        <v>0.043478260869565216</v>
      </c>
      <c r="O15" s="75">
        <f>'2009'!$Q$41</f>
        <v>0.18181818181818182</v>
      </c>
      <c r="P15" s="75">
        <f>'2010'!$Q$41</f>
        <v>0.06818181818181818</v>
      </c>
      <c r="Q15" s="75">
        <f>'2011'!$Q$41</f>
        <v>0.1702127659574468</v>
      </c>
      <c r="R15" s="76">
        <f>'2012'!Q41</f>
        <v>0.10256410256410256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188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189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80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30">
        <f>'2008'!$D$42</f>
        <v>558</v>
      </c>
      <c r="F21" s="30">
        <f>'2009'!$D$42</f>
        <v>544</v>
      </c>
      <c r="G21" s="30">
        <f>'2010'!$D$42</f>
        <v>527</v>
      </c>
      <c r="H21" s="30">
        <f>'2011'!$D$42</f>
        <v>578</v>
      </c>
      <c r="I21" s="37">
        <f>'2012'!D42</f>
        <v>476</v>
      </c>
      <c r="J21" s="254"/>
      <c r="K21" s="214"/>
      <c r="L21" s="216" t="s">
        <v>220</v>
      </c>
      <c r="M21" s="28" t="s">
        <v>60</v>
      </c>
      <c r="N21" s="43">
        <f>'2008'!$F$42</f>
        <v>406</v>
      </c>
      <c r="O21" s="43">
        <f>'2009'!$F$42</f>
        <v>376</v>
      </c>
      <c r="P21" s="43">
        <f>'2010'!$F$42</f>
        <v>372</v>
      </c>
      <c r="Q21" s="43">
        <f>'2011'!$F$42</f>
        <v>387</v>
      </c>
      <c r="R21" s="45">
        <f>'2012'!F42</f>
        <v>364</v>
      </c>
    </row>
    <row r="22" spans="1:18" ht="12.75">
      <c r="A22" s="214"/>
      <c r="B22" s="214"/>
      <c r="C22" s="216"/>
      <c r="D22" s="28" t="s">
        <v>61</v>
      </c>
      <c r="E22" s="29">
        <f>'2008'!$E$42</f>
        <v>0.7420212765957447</v>
      </c>
      <c r="F22" s="29">
        <f>'2009'!$E$42</f>
        <v>0.801178203240059</v>
      </c>
      <c r="G22" s="29">
        <f>'2010'!$E$42</f>
        <v>0.7528571428571429</v>
      </c>
      <c r="H22" s="29">
        <f>'2011'!$E$42</f>
        <v>0.762532981530343</v>
      </c>
      <c r="I22" s="36">
        <f>'2012'!E42</f>
        <v>0.7245053272450532</v>
      </c>
      <c r="J22" s="254"/>
      <c r="K22" s="214"/>
      <c r="L22" s="216"/>
      <c r="M22" s="28" t="s">
        <v>56</v>
      </c>
      <c r="N22" s="29">
        <f>'2008'!$G$42</f>
        <v>0.5398936170212766</v>
      </c>
      <c r="O22" s="29">
        <f>'2009'!$G$42</f>
        <v>0.5537555228276878</v>
      </c>
      <c r="P22" s="29">
        <f>'2010'!$G$42</f>
        <v>0.5314285714285715</v>
      </c>
      <c r="Q22" s="29">
        <f>'2011'!$G$42</f>
        <v>0.5105540897097626</v>
      </c>
      <c r="R22" s="36">
        <f>'2012'!G42</f>
        <v>0.5540334855403348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'2008'!$I$42</f>
        <v>255</v>
      </c>
      <c r="F23" s="30">
        <f>'2009'!$I$42</f>
        <v>311</v>
      </c>
      <c r="G23" s="30">
        <f>'2010'!$I$42</f>
        <v>326</v>
      </c>
      <c r="H23" s="30">
        <f>'2011'!$I$42</f>
        <v>309</v>
      </c>
      <c r="I23" s="37">
        <f>'2012'!I42</f>
        <v>327</v>
      </c>
      <c r="J23" s="254"/>
      <c r="K23" s="214"/>
      <c r="L23" s="216" t="s">
        <v>225</v>
      </c>
      <c r="M23" s="28" t="s">
        <v>60</v>
      </c>
      <c r="N23" s="30">
        <f>'2008'!$K$42</f>
        <v>180</v>
      </c>
      <c r="O23" s="30">
        <f>'2009'!$K$42</f>
        <v>209</v>
      </c>
      <c r="P23" s="30">
        <f>'2010'!$K$42</f>
        <v>213</v>
      </c>
      <c r="Q23" s="30">
        <f>'2011'!$K$42</f>
        <v>193</v>
      </c>
      <c r="R23" s="37">
        <f>'2012'!K42</f>
        <v>258</v>
      </c>
    </row>
    <row r="24" spans="1:18" ht="12.75">
      <c r="A24" s="214"/>
      <c r="B24" s="214"/>
      <c r="C24" s="216"/>
      <c r="D24" s="28" t="s">
        <v>61</v>
      </c>
      <c r="E24" s="29">
        <f>'2008'!$J$42</f>
        <v>0.4214876033057851</v>
      </c>
      <c r="F24" s="29">
        <f>'2009'!$J$42</f>
        <v>0.47480916030534354</v>
      </c>
      <c r="G24" s="29">
        <f>'2010'!$J$42</f>
        <v>0.5388429752066116</v>
      </c>
      <c r="H24" s="29">
        <f>'2011'!$J$42</f>
        <v>0.5065573770491804</v>
      </c>
      <c r="I24" s="36">
        <f>'2012'!J42</f>
        <v>0.47737226277372263</v>
      </c>
      <c r="J24" s="254"/>
      <c r="K24" s="214"/>
      <c r="L24" s="216"/>
      <c r="M24" s="28" t="s">
        <v>56</v>
      </c>
      <c r="N24" s="29">
        <f>'2008'!$L$42</f>
        <v>0.2975206611570248</v>
      </c>
      <c r="O24" s="29">
        <f>'2009'!$L$42</f>
        <v>0.3190839694656489</v>
      </c>
      <c r="P24" s="29">
        <f>'2010'!$L$42</f>
        <v>0.35206611570247937</v>
      </c>
      <c r="Q24" s="29">
        <f>'2011'!$L$42</f>
        <v>0.3163934426229508</v>
      </c>
      <c r="R24" s="36">
        <f>'2012'!L42</f>
        <v>0.37664233576642336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'2008'!$N$42</f>
        <v>184</v>
      </c>
      <c r="F25" s="30">
        <f>'2009'!$N$42</f>
        <v>155</v>
      </c>
      <c r="G25" s="30">
        <f>'2010'!$N$42</f>
        <v>184</v>
      </c>
      <c r="H25" s="30">
        <f>'2011'!$N$42</f>
        <v>176</v>
      </c>
      <c r="I25" s="37">
        <f>'2012'!N42</f>
        <v>185</v>
      </c>
      <c r="J25" s="254"/>
      <c r="K25" s="214"/>
      <c r="L25" s="216" t="s">
        <v>231</v>
      </c>
      <c r="M25" s="28" t="s">
        <v>60</v>
      </c>
      <c r="N25" s="30">
        <f>'2008'!$P$42</f>
        <v>116</v>
      </c>
      <c r="O25" s="30">
        <f>'2009'!$P$42</f>
        <v>107</v>
      </c>
      <c r="P25" s="30">
        <f>'2010'!$P$42</f>
        <v>128</v>
      </c>
      <c r="Q25" s="30">
        <f>'2011'!$P$42</f>
        <v>123</v>
      </c>
      <c r="R25" s="37">
        <f>'2012'!P42</f>
        <v>135</v>
      </c>
    </row>
    <row r="26" spans="1:18" ht="13.5" thickBot="1">
      <c r="A26" s="215"/>
      <c r="B26" s="215"/>
      <c r="C26" s="217"/>
      <c r="D26" s="77" t="s">
        <v>61</v>
      </c>
      <c r="E26" s="75">
        <f>'2008'!$O$42</f>
        <v>0.38095238095238093</v>
      </c>
      <c r="F26" s="75">
        <f>'2009'!$O$42</f>
        <v>0.3475336322869955</v>
      </c>
      <c r="G26" s="75">
        <f>'2010'!$O$42</f>
        <v>0.36220472440944884</v>
      </c>
      <c r="H26" s="75">
        <f>'2011'!$O$42</f>
        <v>0.37209302325581395</v>
      </c>
      <c r="I26" s="76">
        <f>'2012'!O42</f>
        <v>0.4039301310043668</v>
      </c>
      <c r="J26" s="255"/>
      <c r="K26" s="215"/>
      <c r="L26" s="217"/>
      <c r="M26" s="77" t="s">
        <v>56</v>
      </c>
      <c r="N26" s="75">
        <f>'2008'!$Q$42</f>
        <v>0.2401656314699793</v>
      </c>
      <c r="O26" s="75">
        <f>'2009'!$Q$42</f>
        <v>0.2399103139013453</v>
      </c>
      <c r="P26" s="75">
        <f>'2010'!$Q$42</f>
        <v>0.25196850393700787</v>
      </c>
      <c r="Q26" s="75">
        <f>'2011'!$Q$42</f>
        <v>0.26004228329809725</v>
      </c>
      <c r="R26" s="76">
        <f>'2012'!Q42</f>
        <v>0.29475982532751094</v>
      </c>
    </row>
    <row r="28" spans="1:5" ht="12.75">
      <c r="A28" s="11"/>
      <c r="B28" s="39"/>
      <c r="E28" s="3"/>
    </row>
    <row r="29" spans="1:15" ht="12.75">
      <c r="A29" s="4"/>
      <c r="C29" s="3"/>
      <c r="E29" s="3"/>
      <c r="M29" s="11"/>
      <c r="N29" s="11"/>
      <c r="O29" s="11"/>
    </row>
    <row r="30" spans="1:15" ht="12.75">
      <c r="A30" s="3"/>
      <c r="B30" s="7"/>
      <c r="C30" s="4"/>
      <c r="E30" s="4"/>
      <c r="K30" s="4"/>
      <c r="L30" s="11"/>
      <c r="M30" s="11"/>
      <c r="N30" s="11"/>
      <c r="O30" s="11"/>
    </row>
    <row r="31" spans="1:15" ht="12.75">
      <c r="A31" s="3"/>
      <c r="B31" s="8"/>
      <c r="C31" s="4"/>
      <c r="E31" s="4"/>
      <c r="K31" s="4"/>
      <c r="L31" s="11"/>
      <c r="M31" s="11"/>
      <c r="N31" s="11"/>
      <c r="O31" s="11"/>
    </row>
    <row r="32" spans="1:15" ht="12.75">
      <c r="A32" s="3"/>
      <c r="B32" s="8"/>
      <c r="C32" s="3"/>
      <c r="E32" s="3"/>
      <c r="K32" s="3"/>
      <c r="L32" s="11"/>
      <c r="M32" s="11"/>
      <c r="N32" s="11"/>
      <c r="O32" s="11"/>
    </row>
    <row r="33" spans="1:15" ht="12.75">
      <c r="A33" s="3"/>
      <c r="B33" s="2"/>
      <c r="C33" s="3"/>
      <c r="E33" s="3"/>
      <c r="K33" s="3"/>
      <c r="L33" s="11"/>
      <c r="M33" s="11"/>
      <c r="N33" s="11"/>
      <c r="O33" s="11"/>
    </row>
    <row r="34" spans="1:15" ht="12.75">
      <c r="A34" s="3"/>
      <c r="B34" s="7"/>
      <c r="C34" s="3"/>
      <c r="E34" s="3"/>
      <c r="K34" s="3"/>
      <c r="L34" s="11"/>
      <c r="M34" s="11"/>
      <c r="N34" s="11"/>
      <c r="O34" s="11"/>
    </row>
    <row r="35" spans="1:12" ht="12.75">
      <c r="A35" s="3"/>
      <c r="B35" s="3"/>
      <c r="C35" s="3"/>
      <c r="E35" s="3"/>
      <c r="K35" s="3"/>
      <c r="L35" s="11"/>
    </row>
    <row r="36" spans="1:12" ht="12.75">
      <c r="A36" s="3"/>
      <c r="B36" s="7"/>
      <c r="C36" s="3"/>
      <c r="E36" s="3"/>
      <c r="K36" s="3"/>
      <c r="L36" s="11"/>
    </row>
    <row r="37" spans="1:12" ht="12.75">
      <c r="A37" s="3"/>
      <c r="B37" s="3"/>
      <c r="C37" s="3"/>
      <c r="E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C21:C22"/>
    <mergeCell ref="L12:L13"/>
    <mergeCell ref="K7:K15"/>
    <mergeCell ref="C10:C11"/>
    <mergeCell ref="L25:L26"/>
    <mergeCell ref="C23:C24"/>
    <mergeCell ref="K18:K26"/>
    <mergeCell ref="L21:L22"/>
    <mergeCell ref="C25:C26"/>
    <mergeCell ref="C4:I6"/>
    <mergeCell ref="L7:R8"/>
    <mergeCell ref="L18:R19"/>
    <mergeCell ref="L4:R6"/>
    <mergeCell ref="C7:I8"/>
    <mergeCell ref="L23:L24"/>
    <mergeCell ref="L14:L15"/>
    <mergeCell ref="C14:C15"/>
    <mergeCell ref="C18:I19"/>
    <mergeCell ref="C12:C13"/>
    <mergeCell ref="A7:A26"/>
    <mergeCell ref="B7:B15"/>
    <mergeCell ref="J7:J26"/>
    <mergeCell ref="B18:B26"/>
    <mergeCell ref="L10:L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R4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4.8515625" style="0" bestFit="1" customWidth="1"/>
    <col min="4" max="4" width="13.7109375" style="0" bestFit="1" customWidth="1"/>
    <col min="12" max="12" width="14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0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13" t="s">
        <v>66</v>
      </c>
      <c r="C7" s="227" t="s">
        <v>1</v>
      </c>
      <c r="D7" s="228"/>
      <c r="E7" s="228"/>
      <c r="F7" s="228"/>
      <c r="G7" s="228"/>
      <c r="H7" s="228"/>
      <c r="I7" s="229"/>
      <c r="J7" s="290" t="s">
        <v>62</v>
      </c>
      <c r="K7" s="276" t="s">
        <v>66</v>
      </c>
      <c r="L7" s="233" t="s">
        <v>3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14"/>
      <c r="C8" s="287"/>
      <c r="D8" s="288"/>
      <c r="E8" s="288"/>
      <c r="F8" s="288"/>
      <c r="G8" s="288"/>
      <c r="H8" s="288"/>
      <c r="I8" s="289"/>
      <c r="J8" s="254"/>
      <c r="K8" s="276"/>
      <c r="L8" s="236"/>
      <c r="M8" s="237"/>
      <c r="N8" s="237"/>
      <c r="O8" s="237"/>
      <c r="P8" s="237"/>
      <c r="Q8" s="237"/>
      <c r="R8" s="265"/>
    </row>
    <row r="9" spans="1:18" ht="12.75">
      <c r="A9" s="214"/>
      <c r="B9" s="214"/>
      <c r="C9" s="79"/>
      <c r="D9" s="64"/>
      <c r="E9" s="64">
        <v>2006</v>
      </c>
      <c r="F9" s="64">
        <v>2007</v>
      </c>
      <c r="G9" s="65">
        <v>2008</v>
      </c>
      <c r="H9" s="64">
        <v>2009</v>
      </c>
      <c r="I9" s="80">
        <v>2010</v>
      </c>
      <c r="J9" s="254"/>
      <c r="K9" s="214"/>
      <c r="L9" s="79"/>
      <c r="M9" s="64"/>
      <c r="N9" s="64">
        <v>2006</v>
      </c>
      <c r="O9" s="64">
        <v>2007</v>
      </c>
      <c r="P9" s="65">
        <v>2008</v>
      </c>
      <c r="Q9" s="65">
        <v>2009</v>
      </c>
      <c r="R9" s="80">
        <v>2010</v>
      </c>
    </row>
    <row r="10" spans="1:18" ht="12.75">
      <c r="A10" s="214"/>
      <c r="B10" s="214"/>
      <c r="C10" s="216" t="s">
        <v>15</v>
      </c>
      <c r="D10" s="28" t="s">
        <v>60</v>
      </c>
      <c r="E10" s="30" t="e">
        <f>'2012'!#REF!</f>
        <v>#REF!</v>
      </c>
      <c r="F10" s="30" t="e">
        <f>'2008'!#REF!</f>
        <v>#REF!</v>
      </c>
      <c r="G10" s="30" t="e">
        <f>'2009'!#REF!</f>
        <v>#REF!</v>
      </c>
      <c r="H10" s="30" t="e">
        <f>'2010'!#REF!</f>
        <v>#REF!</v>
      </c>
      <c r="I10" s="30" t="e">
        <f>'2011'!#REF!</f>
        <v>#REF!</v>
      </c>
      <c r="J10" s="254"/>
      <c r="K10" s="214"/>
      <c r="L10" s="216" t="s">
        <v>15</v>
      </c>
      <c r="M10" s="28" t="s">
        <v>60</v>
      </c>
      <c r="N10" s="30" t="e">
        <f>'2012'!#REF!</f>
        <v>#REF!</v>
      </c>
      <c r="O10" s="30" t="e">
        <f>'2008'!#REF!</f>
        <v>#REF!</v>
      </c>
      <c r="P10" s="30" t="e">
        <f>'2009'!#REF!</f>
        <v>#REF!</v>
      </c>
      <c r="Q10" s="30" t="e">
        <f>'2010'!#REF!</f>
        <v>#REF!</v>
      </c>
      <c r="R10" s="30" t="e">
        <f>'2011'!#REF!</f>
        <v>#REF!</v>
      </c>
    </row>
    <row r="11" spans="1:18" ht="12.75">
      <c r="A11" s="214"/>
      <c r="B11" s="214"/>
      <c r="C11" s="216"/>
      <c r="D11" s="28" t="s">
        <v>61</v>
      </c>
      <c r="E11" s="29" t="e">
        <f>'2012'!#REF!</f>
        <v>#REF!</v>
      </c>
      <c r="F11" s="29" t="e">
        <f>'2008'!#REF!</f>
        <v>#REF!</v>
      </c>
      <c r="G11" s="29" t="e">
        <f>'2009'!#REF!</f>
        <v>#REF!</v>
      </c>
      <c r="H11" s="29" t="e">
        <f>'2010'!#REF!</f>
        <v>#REF!</v>
      </c>
      <c r="I11" s="29" t="e">
        <f>'2011'!#REF!</f>
        <v>#REF!</v>
      </c>
      <c r="J11" s="254"/>
      <c r="K11" s="214"/>
      <c r="L11" s="216"/>
      <c r="M11" s="28" t="s">
        <v>56</v>
      </c>
      <c r="N11" s="29" t="e">
        <f>'2012'!#REF!</f>
        <v>#REF!</v>
      </c>
      <c r="O11" s="29" t="e">
        <f>'2008'!#REF!</f>
        <v>#REF!</v>
      </c>
      <c r="P11" s="29" t="e">
        <f>'2009'!#REF!</f>
        <v>#REF!</v>
      </c>
      <c r="Q11" s="29" t="e">
        <f>'2010'!#REF!</f>
        <v>#REF!</v>
      </c>
      <c r="R11" s="29" t="e">
        <f>'2011'!#REF!</f>
        <v>#REF!</v>
      </c>
    </row>
    <row r="12" spans="1:18" ht="12.75">
      <c r="A12" s="214"/>
      <c r="B12" s="214"/>
      <c r="C12" s="216" t="s">
        <v>16</v>
      </c>
      <c r="D12" s="28" t="s">
        <v>60</v>
      </c>
      <c r="E12" s="30" t="e">
        <f>'2012'!#REF!</f>
        <v>#REF!</v>
      </c>
      <c r="F12" s="30" t="e">
        <f>'2008'!#REF!</f>
        <v>#REF!</v>
      </c>
      <c r="G12" s="30" t="e">
        <f>'2009'!#REF!</f>
        <v>#REF!</v>
      </c>
      <c r="H12" s="30" t="e">
        <f>'2010'!#REF!</f>
        <v>#REF!</v>
      </c>
      <c r="I12" s="30" t="e">
        <f>'2011'!#REF!</f>
        <v>#REF!</v>
      </c>
      <c r="J12" s="254"/>
      <c r="K12" s="214"/>
      <c r="L12" s="216" t="s">
        <v>16</v>
      </c>
      <c r="M12" s="28" t="s">
        <v>60</v>
      </c>
      <c r="N12" s="30" t="e">
        <f>'2012'!#REF!</f>
        <v>#REF!</v>
      </c>
      <c r="O12" s="30" t="e">
        <f>'2008'!#REF!</f>
        <v>#REF!</v>
      </c>
      <c r="P12" s="30" t="e">
        <f>'2009'!#REF!</f>
        <v>#REF!</v>
      </c>
      <c r="Q12" s="30" t="e">
        <f>'2010'!#REF!</f>
        <v>#REF!</v>
      </c>
      <c r="R12" s="30" t="e">
        <f>'2011'!#REF!</f>
        <v>#REF!</v>
      </c>
    </row>
    <row r="13" spans="1:18" ht="12.75">
      <c r="A13" s="214"/>
      <c r="B13" s="214"/>
      <c r="C13" s="216"/>
      <c r="D13" s="28" t="s">
        <v>61</v>
      </c>
      <c r="E13" s="29" t="e">
        <f>'2012'!#REF!</f>
        <v>#REF!</v>
      </c>
      <c r="F13" s="29" t="e">
        <f>'2008'!#REF!</f>
        <v>#REF!</v>
      </c>
      <c r="G13" s="29" t="e">
        <f>'2009'!#REF!</f>
        <v>#REF!</v>
      </c>
      <c r="H13" s="29" t="e">
        <f>'2010'!#REF!</f>
        <v>#REF!</v>
      </c>
      <c r="I13" s="29" t="e">
        <f>'2011'!#REF!</f>
        <v>#REF!</v>
      </c>
      <c r="J13" s="254"/>
      <c r="K13" s="214"/>
      <c r="L13" s="216"/>
      <c r="M13" s="28" t="s">
        <v>56</v>
      </c>
      <c r="N13" s="29" t="e">
        <f>'2012'!#REF!</f>
        <v>#REF!</v>
      </c>
      <c r="O13" s="29" t="e">
        <f>'2008'!#REF!</f>
        <v>#REF!</v>
      </c>
      <c r="P13" s="29" t="e">
        <f>'2009'!#REF!</f>
        <v>#REF!</v>
      </c>
      <c r="Q13" s="29" t="e">
        <f>'2010'!#REF!</f>
        <v>#REF!</v>
      </c>
      <c r="R13" s="29" t="e">
        <f>'2011'!#REF!</f>
        <v>#REF!</v>
      </c>
    </row>
    <row r="14" spans="1:18" ht="12.75">
      <c r="A14" s="214"/>
      <c r="B14" s="214"/>
      <c r="C14" s="216" t="s">
        <v>17</v>
      </c>
      <c r="D14" s="28" t="s">
        <v>60</v>
      </c>
      <c r="E14" s="30" t="e">
        <f>'2012'!#REF!</f>
        <v>#REF!</v>
      </c>
      <c r="F14" s="30" t="e">
        <f>'2008'!#REF!</f>
        <v>#REF!</v>
      </c>
      <c r="G14" s="30" t="e">
        <f>'2009'!#REF!</f>
        <v>#REF!</v>
      </c>
      <c r="H14" s="30" t="e">
        <f>'2010'!#REF!</f>
        <v>#REF!</v>
      </c>
      <c r="I14" s="30" t="e">
        <f>'2011'!#REF!</f>
        <v>#REF!</v>
      </c>
      <c r="J14" s="254"/>
      <c r="K14" s="214"/>
      <c r="L14" s="216" t="s">
        <v>17</v>
      </c>
      <c r="M14" s="28" t="s">
        <v>60</v>
      </c>
      <c r="N14" s="30" t="e">
        <f>'2012'!#REF!</f>
        <v>#REF!</v>
      </c>
      <c r="O14" s="30" t="e">
        <f>'2008'!#REF!</f>
        <v>#REF!</v>
      </c>
      <c r="P14" s="30" t="e">
        <f>'2009'!#REF!</f>
        <v>#REF!</v>
      </c>
      <c r="Q14" s="30" t="e">
        <f>'2010'!#REF!</f>
        <v>#REF!</v>
      </c>
      <c r="R14" s="30" t="e">
        <f>'2011'!#REF!</f>
        <v>#REF!</v>
      </c>
    </row>
    <row r="15" spans="1:18" ht="13.5" thickBot="1">
      <c r="A15" s="214"/>
      <c r="B15" s="215"/>
      <c r="C15" s="217"/>
      <c r="D15" s="77" t="s">
        <v>61</v>
      </c>
      <c r="E15" s="75" t="e">
        <f>'2012'!#REF!</f>
        <v>#REF!</v>
      </c>
      <c r="F15" s="75" t="e">
        <f>'2008'!#REF!</f>
        <v>#REF!</v>
      </c>
      <c r="G15" s="75" t="e">
        <f>'2009'!#REF!</f>
        <v>#REF!</v>
      </c>
      <c r="H15" s="75" t="e">
        <f>'2010'!#REF!</f>
        <v>#REF!</v>
      </c>
      <c r="I15" s="75" t="e">
        <f>'2011'!#REF!</f>
        <v>#REF!</v>
      </c>
      <c r="J15" s="254"/>
      <c r="K15" s="215"/>
      <c r="L15" s="217"/>
      <c r="M15" s="77" t="s">
        <v>56</v>
      </c>
      <c r="N15" s="75" t="e">
        <f>'2012'!#REF!</f>
        <v>#REF!</v>
      </c>
      <c r="O15" s="75" t="e">
        <f>'2008'!#REF!</f>
        <v>#REF!</v>
      </c>
      <c r="P15" s="75" t="e">
        <f>'2009'!#REF!</f>
        <v>#REF!</v>
      </c>
      <c r="Q15" s="75" t="e">
        <f>'2010'!#REF!</f>
        <v>#REF!</v>
      </c>
      <c r="R15" s="75" t="e">
        <f>'2011'!#REF!</f>
        <v>#REF!</v>
      </c>
    </row>
    <row r="16" spans="1:18" ht="12.75">
      <c r="A16" s="214"/>
      <c r="B16" s="9"/>
      <c r="C16" s="12"/>
      <c r="D16" s="13"/>
      <c r="E16" s="13"/>
      <c r="F16" s="13"/>
      <c r="G16" s="13"/>
      <c r="H16" s="13"/>
      <c r="I16" s="14"/>
      <c r="J16" s="254"/>
      <c r="K16" s="9"/>
      <c r="L16" s="12"/>
      <c r="M16" s="13"/>
      <c r="N16" s="13"/>
      <c r="O16" s="13"/>
      <c r="P16" s="13"/>
      <c r="Q16" s="13"/>
      <c r="R16" s="14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10"/>
      <c r="L17" s="18"/>
      <c r="M17" s="19"/>
      <c r="N17" s="19"/>
      <c r="O17" s="19"/>
      <c r="P17" s="19"/>
      <c r="Q17" s="19"/>
      <c r="R17" s="20"/>
    </row>
    <row r="18" spans="1:18" ht="27" customHeight="1">
      <c r="A18" s="214"/>
      <c r="B18" s="276" t="s">
        <v>65</v>
      </c>
      <c r="C18" s="227" t="s">
        <v>2</v>
      </c>
      <c r="D18" s="228"/>
      <c r="E18" s="228"/>
      <c r="F18" s="228"/>
      <c r="G18" s="228"/>
      <c r="H18" s="228"/>
      <c r="I18" s="229"/>
      <c r="J18" s="214"/>
      <c r="K18" s="276" t="s">
        <v>65</v>
      </c>
      <c r="L18" s="233" t="s">
        <v>4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87"/>
      <c r="D19" s="288"/>
      <c r="E19" s="288"/>
      <c r="F19" s="288"/>
      <c r="G19" s="288"/>
      <c r="H19" s="288"/>
      <c r="I19" s="289"/>
      <c r="J19" s="214"/>
      <c r="K19" s="276"/>
      <c r="L19" s="236"/>
      <c r="M19" s="237"/>
      <c r="N19" s="237"/>
      <c r="O19" s="237"/>
      <c r="P19" s="237"/>
      <c r="Q19" s="237"/>
      <c r="R19" s="265"/>
    </row>
    <row r="20" spans="1:18" ht="12.75">
      <c r="A20" s="214"/>
      <c r="B20" s="214"/>
      <c r="C20" s="79"/>
      <c r="D20" s="64"/>
      <c r="E20" s="64">
        <v>2006</v>
      </c>
      <c r="F20" s="64">
        <v>2007</v>
      </c>
      <c r="G20" s="65">
        <v>2008</v>
      </c>
      <c r="H20" s="64">
        <v>2009</v>
      </c>
      <c r="I20" s="80">
        <v>2010</v>
      </c>
      <c r="J20" s="254"/>
      <c r="K20" s="214"/>
      <c r="L20" s="79"/>
      <c r="M20" s="64"/>
      <c r="N20" s="64">
        <v>2006</v>
      </c>
      <c r="O20" s="64">
        <v>2007</v>
      </c>
      <c r="P20" s="65">
        <v>2008</v>
      </c>
      <c r="Q20" s="65">
        <v>2009</v>
      </c>
      <c r="R20" s="80">
        <v>2010</v>
      </c>
    </row>
    <row r="21" spans="1:18" ht="12.75">
      <c r="A21" s="214"/>
      <c r="B21" s="214"/>
      <c r="C21" s="216" t="s">
        <v>15</v>
      </c>
      <c r="D21" s="28" t="s">
        <v>60</v>
      </c>
      <c r="E21" s="43" t="e">
        <f>'2012'!#REF!</f>
        <v>#REF!</v>
      </c>
      <c r="F21" s="43" t="e">
        <f>'2008'!#REF!</f>
        <v>#REF!</v>
      </c>
      <c r="G21" s="43" t="e">
        <f>'2009'!#REF!</f>
        <v>#REF!</v>
      </c>
      <c r="H21" s="43" t="e">
        <f>'2010'!#REF!</f>
        <v>#REF!</v>
      </c>
      <c r="I21" s="43" t="e">
        <f>'2011'!#REF!</f>
        <v>#REF!</v>
      </c>
      <c r="J21" s="254"/>
      <c r="K21" s="214"/>
      <c r="L21" s="216" t="s">
        <v>15</v>
      </c>
      <c r="M21" s="28" t="s">
        <v>60</v>
      </c>
      <c r="N21" s="30" t="e">
        <f>'2012'!#REF!</f>
        <v>#REF!</v>
      </c>
      <c r="O21" s="30" t="e">
        <f>'2008'!#REF!</f>
        <v>#REF!</v>
      </c>
      <c r="P21" s="30" t="e">
        <f>'2009'!#REF!</f>
        <v>#REF!</v>
      </c>
      <c r="Q21" s="30" t="e">
        <f>'2010'!#REF!</f>
        <v>#REF!</v>
      </c>
      <c r="R21" s="30" t="e">
        <f>'2011'!#REF!</f>
        <v>#REF!</v>
      </c>
    </row>
    <row r="22" spans="1:18" ht="12.75">
      <c r="A22" s="214"/>
      <c r="B22" s="214"/>
      <c r="C22" s="216"/>
      <c r="D22" s="28" t="s">
        <v>61</v>
      </c>
      <c r="E22" s="29" t="e">
        <f>'2012'!#REF!</f>
        <v>#REF!</v>
      </c>
      <c r="F22" s="29" t="e">
        <f>'2008'!#REF!</f>
        <v>#REF!</v>
      </c>
      <c r="G22" s="29" t="e">
        <f>'2009'!#REF!</f>
        <v>#REF!</v>
      </c>
      <c r="H22" s="29" t="e">
        <f>'2010'!#REF!</f>
        <v>#REF!</v>
      </c>
      <c r="I22" s="29" t="e">
        <f>'2011'!#REF!</f>
        <v>#REF!</v>
      </c>
      <c r="J22" s="254"/>
      <c r="K22" s="214"/>
      <c r="L22" s="216"/>
      <c r="M22" s="28" t="s">
        <v>56</v>
      </c>
      <c r="N22" s="29" t="e">
        <f>'2012'!#REF!</f>
        <v>#REF!</v>
      </c>
      <c r="O22" s="29" t="e">
        <f>'2008'!#REF!</f>
        <v>#REF!</v>
      </c>
      <c r="P22" s="29" t="e">
        <f>'2009'!#REF!</f>
        <v>#REF!</v>
      </c>
      <c r="Q22" s="29" t="e">
        <f>'2010'!#REF!</f>
        <v>#REF!</v>
      </c>
      <c r="R22" s="29" t="e">
        <f>'2011'!#REF!</f>
        <v>#REF!</v>
      </c>
    </row>
    <row r="23" spans="1:18" ht="12.75">
      <c r="A23" s="214"/>
      <c r="B23" s="214"/>
      <c r="C23" s="216" t="s">
        <v>16</v>
      </c>
      <c r="D23" s="28" t="s">
        <v>60</v>
      </c>
      <c r="E23" s="30" t="e">
        <f>'2012'!#REF!</f>
        <v>#REF!</v>
      </c>
      <c r="F23" s="30" t="e">
        <f>'2008'!#REF!</f>
        <v>#REF!</v>
      </c>
      <c r="G23" s="30" t="e">
        <f>'2009'!#REF!</f>
        <v>#REF!</v>
      </c>
      <c r="H23" s="30" t="e">
        <f>'2010'!#REF!</f>
        <v>#REF!</v>
      </c>
      <c r="I23" s="30" t="e">
        <f>'2011'!#REF!</f>
        <v>#REF!</v>
      </c>
      <c r="J23" s="254"/>
      <c r="K23" s="214"/>
      <c r="L23" s="216" t="s">
        <v>16</v>
      </c>
      <c r="M23" s="28" t="s">
        <v>60</v>
      </c>
      <c r="N23" s="30" t="e">
        <f>'2012'!#REF!</f>
        <v>#REF!</v>
      </c>
      <c r="O23" s="30" t="e">
        <f>'2008'!#REF!</f>
        <v>#REF!</v>
      </c>
      <c r="P23" s="30" t="e">
        <f>'2009'!#REF!</f>
        <v>#REF!</v>
      </c>
      <c r="Q23" s="30" t="e">
        <f>'2010'!#REF!</f>
        <v>#REF!</v>
      </c>
      <c r="R23" s="30" t="e">
        <f>'2011'!#REF!</f>
        <v>#REF!</v>
      </c>
    </row>
    <row r="24" spans="1:18" ht="12.75">
      <c r="A24" s="214"/>
      <c r="B24" s="214"/>
      <c r="C24" s="216"/>
      <c r="D24" s="28" t="s">
        <v>61</v>
      </c>
      <c r="E24" s="29" t="e">
        <f>'2012'!#REF!</f>
        <v>#REF!</v>
      </c>
      <c r="F24" s="29" t="e">
        <f>'2008'!#REF!</f>
        <v>#REF!</v>
      </c>
      <c r="G24" s="29" t="e">
        <f>'2009'!#REF!</f>
        <v>#REF!</v>
      </c>
      <c r="H24" s="29" t="e">
        <f>'2010'!#REF!</f>
        <v>#REF!</v>
      </c>
      <c r="I24" s="29" t="e">
        <f>'2011'!#REF!</f>
        <v>#REF!</v>
      </c>
      <c r="J24" s="254"/>
      <c r="K24" s="214"/>
      <c r="L24" s="216"/>
      <c r="M24" s="28" t="s">
        <v>56</v>
      </c>
      <c r="N24" s="29" t="e">
        <f>'2012'!#REF!</f>
        <v>#REF!</v>
      </c>
      <c r="O24" s="29" t="e">
        <f>'2008'!#REF!</f>
        <v>#REF!</v>
      </c>
      <c r="P24" s="29" t="e">
        <f>'2009'!#REF!</f>
        <v>#REF!</v>
      </c>
      <c r="Q24" s="29" t="e">
        <f>'2010'!#REF!</f>
        <v>#REF!</v>
      </c>
      <c r="R24" s="29" t="e">
        <f>'2011'!#REF!</f>
        <v>#REF!</v>
      </c>
    </row>
    <row r="25" spans="1:18" ht="12.75">
      <c r="A25" s="214"/>
      <c r="B25" s="214"/>
      <c r="C25" s="216" t="s">
        <v>17</v>
      </c>
      <c r="D25" s="28" t="s">
        <v>60</v>
      </c>
      <c r="E25" s="30" t="e">
        <f>'2012'!#REF!</f>
        <v>#REF!</v>
      </c>
      <c r="F25" s="30" t="e">
        <f>'2008'!#REF!</f>
        <v>#REF!</v>
      </c>
      <c r="G25" s="30" t="e">
        <f>'2009'!#REF!</f>
        <v>#REF!</v>
      </c>
      <c r="H25" s="30" t="e">
        <f>'2010'!#REF!</f>
        <v>#REF!</v>
      </c>
      <c r="I25" s="30" t="e">
        <f>'2011'!#REF!</f>
        <v>#REF!</v>
      </c>
      <c r="J25" s="254"/>
      <c r="K25" s="214"/>
      <c r="L25" s="216" t="s">
        <v>17</v>
      </c>
      <c r="M25" s="28" t="s">
        <v>60</v>
      </c>
      <c r="N25" s="30" t="e">
        <f>'2012'!#REF!</f>
        <v>#REF!</v>
      </c>
      <c r="O25" s="30" t="e">
        <f>'2008'!#REF!</f>
        <v>#REF!</v>
      </c>
      <c r="P25" s="30" t="e">
        <f>'2009'!#REF!</f>
        <v>#REF!</v>
      </c>
      <c r="Q25" s="30" t="e">
        <f>'2010'!#REF!</f>
        <v>#REF!</v>
      </c>
      <c r="R25" s="30" t="e">
        <f>'2011'!#REF!</f>
        <v>#REF!</v>
      </c>
    </row>
    <row r="26" spans="1:18" ht="13.5" thickBot="1">
      <c r="A26" s="215"/>
      <c r="B26" s="215"/>
      <c r="C26" s="217"/>
      <c r="D26" s="77" t="s">
        <v>61</v>
      </c>
      <c r="E26" s="75" t="e">
        <f>'2012'!#REF!</f>
        <v>#REF!</v>
      </c>
      <c r="F26" s="75" t="e">
        <f>'2008'!#REF!</f>
        <v>#REF!</v>
      </c>
      <c r="G26" s="75" t="e">
        <f>'2009'!#REF!</f>
        <v>#REF!</v>
      </c>
      <c r="H26" s="75" t="e">
        <f>'2010'!#REF!</f>
        <v>#REF!</v>
      </c>
      <c r="I26" s="75" t="e">
        <f>'2011'!#REF!</f>
        <v>#REF!</v>
      </c>
      <c r="J26" s="255"/>
      <c r="K26" s="215"/>
      <c r="L26" s="217"/>
      <c r="M26" s="77" t="s">
        <v>56</v>
      </c>
      <c r="N26" s="75" t="e">
        <f>'2012'!#REF!</f>
        <v>#REF!</v>
      </c>
      <c r="O26" s="75" t="e">
        <f>'2008'!#REF!</f>
        <v>#REF!</v>
      </c>
      <c r="P26" s="75" t="e">
        <f>'2009'!#REF!</f>
        <v>#REF!</v>
      </c>
      <c r="Q26" s="75" t="e">
        <f>'2010'!#REF!</f>
        <v>#REF!</v>
      </c>
      <c r="R26" s="75" t="e">
        <f>'2011'!#REF!</f>
        <v>#REF!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F29" s="3"/>
      <c r="G29" s="3"/>
      <c r="H29" s="3"/>
      <c r="I29" s="3"/>
      <c r="J29" s="3"/>
    </row>
    <row r="30" spans="1:12" ht="12.75">
      <c r="A30" s="3"/>
      <c r="B30" s="7"/>
      <c r="C30" s="4"/>
      <c r="E30" s="4"/>
      <c r="F30" s="4"/>
      <c r="G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F31" s="4"/>
      <c r="G31" s="4"/>
      <c r="H31" s="4"/>
      <c r="I31" s="4"/>
      <c r="J31" s="4"/>
      <c r="K31" s="4"/>
      <c r="L31" s="11"/>
    </row>
    <row r="32" spans="1:12" ht="12.75">
      <c r="A32" s="3"/>
      <c r="B32" s="8"/>
      <c r="C32" s="3"/>
      <c r="E32" s="3"/>
      <c r="F32" s="3"/>
      <c r="G32" s="3"/>
      <c r="H32" s="3"/>
      <c r="I32" s="3"/>
      <c r="J32" s="3"/>
      <c r="K32" s="3"/>
      <c r="L32" s="11"/>
    </row>
    <row r="33" spans="1:12" ht="12.75">
      <c r="A33" s="3"/>
      <c r="B33" s="2"/>
      <c r="C33" s="3"/>
      <c r="E33" s="3"/>
      <c r="F33" s="3"/>
      <c r="G33" s="3"/>
      <c r="H33" s="3"/>
      <c r="I33" s="3"/>
      <c r="J33" s="3"/>
      <c r="K33" s="3"/>
      <c r="L33" s="11"/>
    </row>
    <row r="34" spans="1:12" ht="12.75">
      <c r="A34" s="3"/>
      <c r="B34" s="7"/>
      <c r="C34" s="3"/>
      <c r="E34" s="3"/>
      <c r="F34" s="3"/>
      <c r="G34" s="3"/>
      <c r="H34" s="3"/>
      <c r="I34" s="3"/>
      <c r="J34" s="3"/>
      <c r="K34" s="3"/>
      <c r="L34" s="11"/>
    </row>
    <row r="35" spans="1:12" ht="12.75">
      <c r="A35" s="3"/>
      <c r="B35" s="3"/>
      <c r="C35" s="3"/>
      <c r="E35" s="3"/>
      <c r="F35" s="3"/>
      <c r="G35" s="3"/>
      <c r="H35" s="3"/>
      <c r="I35" s="3"/>
      <c r="J35" s="3"/>
      <c r="K35" s="3"/>
      <c r="L35" s="11"/>
    </row>
    <row r="36" spans="1:12" ht="12.75">
      <c r="A36" s="3"/>
      <c r="B36" s="7"/>
      <c r="C36" s="3"/>
      <c r="E36" s="3"/>
      <c r="F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</sheetData>
  <sheetProtection/>
  <mergeCells count="24">
    <mergeCell ref="K7:K15"/>
    <mergeCell ref="L10:L11"/>
    <mergeCell ref="C23:C24"/>
    <mergeCell ref="L23:L24"/>
    <mergeCell ref="K18:K26"/>
    <mergeCell ref="C21:C22"/>
    <mergeCell ref="L25:L26"/>
    <mergeCell ref="C4:I6"/>
    <mergeCell ref="C7:I8"/>
    <mergeCell ref="C18:I19"/>
    <mergeCell ref="L4:R6"/>
    <mergeCell ref="L7:R8"/>
    <mergeCell ref="L21:L22"/>
    <mergeCell ref="C14:C15"/>
    <mergeCell ref="L14:L15"/>
    <mergeCell ref="L18:R19"/>
    <mergeCell ref="L12:L13"/>
    <mergeCell ref="A7:A26"/>
    <mergeCell ref="B7:B15"/>
    <mergeCell ref="J7:J26"/>
    <mergeCell ref="B18:B26"/>
    <mergeCell ref="C10:C11"/>
    <mergeCell ref="C25:C26"/>
    <mergeCell ref="C12:C13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R4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241</v>
      </c>
    </row>
    <row r="3" ht="13.5" thickBot="1"/>
    <row r="4" spans="3:18" ht="20.25">
      <c r="C4" s="266" t="s">
        <v>57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13" t="s">
        <v>66</v>
      </c>
      <c r="C7" s="227" t="s">
        <v>190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190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14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80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'2008'!$D$44</f>
        <v>337</v>
      </c>
      <c r="F10" s="30">
        <f>'2009'!$D$44</f>
        <v>339</v>
      </c>
      <c r="G10" s="30">
        <f>'2010'!$D$44</f>
        <v>362</v>
      </c>
      <c r="H10" s="30">
        <f>'2011'!$D$44</f>
        <v>343</v>
      </c>
      <c r="I10" s="37">
        <f>'2012'!D44</f>
        <v>390</v>
      </c>
      <c r="J10" s="254"/>
      <c r="K10" s="214"/>
      <c r="L10" s="216" t="s">
        <v>220</v>
      </c>
      <c r="M10" s="28" t="s">
        <v>60</v>
      </c>
      <c r="N10" s="30">
        <f>'2008'!$F$44</f>
        <v>177</v>
      </c>
      <c r="O10" s="30">
        <f>'2009'!$F$44</f>
        <v>184</v>
      </c>
      <c r="P10" s="30">
        <f>'2010'!$F$44</f>
        <v>176</v>
      </c>
      <c r="Q10" s="30">
        <f>'2011'!$F$44</f>
        <v>197</v>
      </c>
      <c r="R10" s="37">
        <f>'2012'!F44</f>
        <v>240</v>
      </c>
    </row>
    <row r="11" spans="1:18" ht="12.75">
      <c r="A11" s="214"/>
      <c r="B11" s="214"/>
      <c r="C11" s="216"/>
      <c r="D11" s="28" t="s">
        <v>56</v>
      </c>
      <c r="E11" s="29">
        <f>'2008'!$E$44</f>
        <v>0.654368932038835</v>
      </c>
      <c r="F11" s="29">
        <f>'2009'!$E$44</f>
        <v>0.6469465648854962</v>
      </c>
      <c r="G11" s="29">
        <f>'2010'!$E$44</f>
        <v>0.6666666666666666</v>
      </c>
      <c r="H11" s="29">
        <f>'2011'!$E$44</f>
        <v>0.6471698113207547</v>
      </c>
      <c r="I11" s="36">
        <f>'2012'!E44</f>
        <v>0.7155963302752294</v>
      </c>
      <c r="J11" s="254"/>
      <c r="K11" s="214"/>
      <c r="L11" s="216"/>
      <c r="M11" s="28" t="s">
        <v>56</v>
      </c>
      <c r="N11" s="29">
        <f>'2008'!$G$44</f>
        <v>0.34368932038834954</v>
      </c>
      <c r="O11" s="29">
        <f>'2009'!$G$44</f>
        <v>0.3511450381679389</v>
      </c>
      <c r="P11" s="29">
        <f>'2010'!$G$44</f>
        <v>0.3241252302025783</v>
      </c>
      <c r="Q11" s="29">
        <f>'2011'!$G$44</f>
        <v>0.37169811320754714</v>
      </c>
      <c r="R11" s="36">
        <f>'2012'!G44</f>
        <v>0.44036697247706424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'2008'!$I$44</f>
        <v>114</v>
      </c>
      <c r="F12" s="30">
        <f>'2009'!$I$44</f>
        <v>112</v>
      </c>
      <c r="G12" s="30">
        <f>'2010'!$I$44</f>
        <v>134</v>
      </c>
      <c r="H12" s="30">
        <f>'2011'!$I$44</f>
        <v>150</v>
      </c>
      <c r="I12" s="37">
        <f>'2012'!I44</f>
        <v>163</v>
      </c>
      <c r="J12" s="254"/>
      <c r="K12" s="214"/>
      <c r="L12" s="216" t="s">
        <v>225</v>
      </c>
      <c r="M12" s="28" t="s">
        <v>60</v>
      </c>
      <c r="N12" s="30">
        <f>'2008'!$K$44</f>
        <v>67</v>
      </c>
      <c r="O12" s="30">
        <f>'2009'!$K$44</f>
        <v>65</v>
      </c>
      <c r="P12" s="30">
        <f>'2010'!$K$44</f>
        <v>86</v>
      </c>
      <c r="Q12" s="30">
        <f>'2011'!$K$44</f>
        <v>87</v>
      </c>
      <c r="R12" s="37">
        <f>'2012'!K44</f>
        <v>95</v>
      </c>
    </row>
    <row r="13" spans="1:18" ht="12.75">
      <c r="A13" s="214"/>
      <c r="B13" s="214"/>
      <c r="C13" s="216"/>
      <c r="D13" s="28" t="s">
        <v>56</v>
      </c>
      <c r="E13" s="29">
        <f>'2008'!$J$44</f>
        <v>0.30238726790450926</v>
      </c>
      <c r="F13" s="29">
        <f>'2009'!$J$44</f>
        <v>0.30939226519337015</v>
      </c>
      <c r="G13" s="29">
        <f>'2010'!$J$44</f>
        <v>0.32211538461538464</v>
      </c>
      <c r="H13" s="29">
        <f>'2011'!$J$44</f>
        <v>0.34965034965034963</v>
      </c>
      <c r="I13" s="36">
        <f>'2012'!J44</f>
        <v>0.4034653465346535</v>
      </c>
      <c r="J13" s="254"/>
      <c r="K13" s="214"/>
      <c r="L13" s="216"/>
      <c r="M13" s="28" t="s">
        <v>56</v>
      </c>
      <c r="N13" s="29">
        <f>'2008'!$L$44</f>
        <v>0.17771883289124668</v>
      </c>
      <c r="O13" s="29">
        <f>'2009'!$L$44</f>
        <v>0.17955801104972377</v>
      </c>
      <c r="P13" s="29">
        <f>'2010'!$L$44</f>
        <v>0.20673076923076922</v>
      </c>
      <c r="Q13" s="29">
        <f>'2011'!$L$44</f>
        <v>0.20279720279720279</v>
      </c>
      <c r="R13" s="36">
        <f>'2012'!L44</f>
        <v>0.23514851485148514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'2008'!$N$44</f>
        <v>61</v>
      </c>
      <c r="F14" s="30">
        <f>'2009'!$N$44</f>
        <v>60</v>
      </c>
      <c r="G14" s="30">
        <f>'2010'!$N$44</f>
        <v>60</v>
      </c>
      <c r="H14" s="30">
        <f>'2011'!$N$44</f>
        <v>71</v>
      </c>
      <c r="I14" s="37">
        <f>'2012'!N44</f>
        <v>88</v>
      </c>
      <c r="J14" s="254"/>
      <c r="K14" s="214"/>
      <c r="L14" s="216" t="s">
        <v>231</v>
      </c>
      <c r="M14" s="28" t="s">
        <v>60</v>
      </c>
      <c r="N14" s="30">
        <f>'2008'!$P$44</f>
        <v>33</v>
      </c>
      <c r="O14" s="30">
        <f>'2009'!$P$44</f>
        <v>27</v>
      </c>
      <c r="P14" s="30">
        <f>'2010'!$P$44</f>
        <v>37</v>
      </c>
      <c r="Q14" s="30">
        <f>'2011'!$P$44</f>
        <v>35</v>
      </c>
      <c r="R14" s="37">
        <f>'2012'!P44</f>
        <v>50</v>
      </c>
    </row>
    <row r="15" spans="1:18" ht="13.5" thickBot="1">
      <c r="A15" s="214"/>
      <c r="B15" s="215"/>
      <c r="C15" s="217"/>
      <c r="D15" s="77" t="s">
        <v>56</v>
      </c>
      <c r="E15" s="75">
        <f>'2008'!$O$44</f>
        <v>0.24015748031496062</v>
      </c>
      <c r="F15" s="75">
        <f>'2009'!$O$44</f>
        <v>0.25316455696202533</v>
      </c>
      <c r="G15" s="75">
        <f>'2010'!$O$44</f>
        <v>0.234375</v>
      </c>
      <c r="H15" s="75">
        <f>'2011'!$O$44</f>
        <v>0.23509933774834438</v>
      </c>
      <c r="I15" s="76">
        <f>'2012'!O44</f>
        <v>0.284789644012945</v>
      </c>
      <c r="J15" s="254"/>
      <c r="K15" s="215"/>
      <c r="L15" s="217"/>
      <c r="M15" s="77" t="s">
        <v>56</v>
      </c>
      <c r="N15" s="75">
        <f>'2008'!$Q$44</f>
        <v>0.12992125984251968</v>
      </c>
      <c r="O15" s="75">
        <f>'2009'!$Q$44</f>
        <v>0.11392405063291139</v>
      </c>
      <c r="P15" s="75">
        <f>'2010'!$Q$44</f>
        <v>0.14453125</v>
      </c>
      <c r="Q15" s="75">
        <f>'2011'!$Q$44</f>
        <v>0.11589403973509933</v>
      </c>
      <c r="R15" s="76">
        <f>'2012'!Q44</f>
        <v>0.16181229773462782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191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191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80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43">
        <f>'2008'!$D$45</f>
        <v>2662</v>
      </c>
      <c r="F21" s="43">
        <f>'2009'!$D$45</f>
        <v>2636</v>
      </c>
      <c r="G21" s="43">
        <f>'2010'!$D$45</f>
        <v>2591</v>
      </c>
      <c r="H21" s="43">
        <f>'2011'!$D$45</f>
        <v>2601</v>
      </c>
      <c r="I21" s="45">
        <f>'2012'!D45</f>
        <v>2386</v>
      </c>
      <c r="J21" s="254"/>
      <c r="K21" s="214"/>
      <c r="L21" s="216" t="s">
        <v>220</v>
      </c>
      <c r="M21" s="28" t="s">
        <v>60</v>
      </c>
      <c r="N21" s="43">
        <f>'2008'!$F$45</f>
        <v>1823</v>
      </c>
      <c r="O21" s="43">
        <f>'2009'!$F$45</f>
        <v>1799</v>
      </c>
      <c r="P21" s="43">
        <f>'2010'!$F$45</f>
        <v>1762</v>
      </c>
      <c r="Q21" s="43">
        <f>'2011'!$F$45</f>
        <v>1819</v>
      </c>
      <c r="R21" s="45">
        <f>'2012'!F45</f>
        <v>1845</v>
      </c>
    </row>
    <row r="22" spans="1:18" ht="12.75">
      <c r="A22" s="214"/>
      <c r="B22" s="214"/>
      <c r="C22" s="216"/>
      <c r="D22" s="28" t="s">
        <v>56</v>
      </c>
      <c r="E22" s="29">
        <f>'2008'!$E$45</f>
        <v>0.8042296072507553</v>
      </c>
      <c r="F22" s="29">
        <f>'2009'!$E$45</f>
        <v>0.8130783466995681</v>
      </c>
      <c r="G22" s="29">
        <f>'2010'!$E$45</f>
        <v>0.8104472943384423</v>
      </c>
      <c r="H22" s="29">
        <f>'2011'!$E$45</f>
        <v>0.8220606826801518</v>
      </c>
      <c r="I22" s="36">
        <f>'2012'!E45</f>
        <v>0.8165639972621492</v>
      </c>
      <c r="J22" s="254"/>
      <c r="K22" s="214"/>
      <c r="L22" s="216"/>
      <c r="M22" s="28" t="s">
        <v>56</v>
      </c>
      <c r="N22" s="29">
        <f>'2008'!$G$45</f>
        <v>0.5507552870090634</v>
      </c>
      <c r="O22" s="29">
        <f>'2009'!$G$45</f>
        <v>0.5549043800123381</v>
      </c>
      <c r="P22" s="29">
        <f>'2010'!$G$45</f>
        <v>0.5511416953393806</v>
      </c>
      <c r="Q22" s="29">
        <f>'2011'!$G$45</f>
        <v>0.5749051833122629</v>
      </c>
      <c r="R22" s="36">
        <f>'2012'!G45</f>
        <v>0.6314168377823408</v>
      </c>
    </row>
    <row r="23" spans="1:18" ht="12.75">
      <c r="A23" s="214"/>
      <c r="B23" s="214"/>
      <c r="C23" s="216" t="s">
        <v>225</v>
      </c>
      <c r="D23" s="28" t="s">
        <v>60</v>
      </c>
      <c r="E23" s="43">
        <f>'2008'!$I$45</f>
        <v>1476</v>
      </c>
      <c r="F23" s="43">
        <f>'2009'!$I$45</f>
        <v>1418</v>
      </c>
      <c r="G23" s="43">
        <f>'2010'!$I$45</f>
        <v>1506</v>
      </c>
      <c r="H23" s="43">
        <f>'2011'!$I$45</f>
        <v>1508</v>
      </c>
      <c r="I23" s="45">
        <f>'2012'!I45</f>
        <v>1516</v>
      </c>
      <c r="J23" s="254"/>
      <c r="K23" s="214"/>
      <c r="L23" s="216" t="s">
        <v>225</v>
      </c>
      <c r="M23" s="28" t="s">
        <v>60</v>
      </c>
      <c r="N23" s="30">
        <f>'2008'!$K$45</f>
        <v>1032</v>
      </c>
      <c r="O23" s="30">
        <f>'2009'!$K$45</f>
        <v>981</v>
      </c>
      <c r="P23" s="30">
        <f>'2010'!$K$45</f>
        <v>1041</v>
      </c>
      <c r="Q23" s="30">
        <f>'2011'!$K$45</f>
        <v>1078</v>
      </c>
      <c r="R23" s="37">
        <f>'2012'!K45</f>
        <v>1104</v>
      </c>
    </row>
    <row r="24" spans="1:18" ht="12.75">
      <c r="A24" s="214"/>
      <c r="B24" s="214"/>
      <c r="C24" s="216"/>
      <c r="D24" s="28" t="s">
        <v>56</v>
      </c>
      <c r="E24" s="29">
        <f>'2008'!$J$45</f>
        <v>0.492</v>
      </c>
      <c r="F24" s="29">
        <f>'2009'!$J$45</f>
        <v>0.48997926744989634</v>
      </c>
      <c r="G24" s="29">
        <f>'2010'!$J$45</f>
        <v>0.5196687370600414</v>
      </c>
      <c r="H24" s="29">
        <f>'2011'!$J$45</f>
        <v>0.5254355400696864</v>
      </c>
      <c r="I24" s="36">
        <f>'2012'!J45</f>
        <v>0.5291448516579407</v>
      </c>
      <c r="J24" s="254"/>
      <c r="K24" s="214"/>
      <c r="L24" s="216"/>
      <c r="M24" s="28" t="s">
        <v>56</v>
      </c>
      <c r="N24" s="29">
        <f>'2008'!$L$45</f>
        <v>0.344</v>
      </c>
      <c r="O24" s="29">
        <f>'2009'!$L$45</f>
        <v>0.338977194194886</v>
      </c>
      <c r="P24" s="29">
        <f>'2010'!$L$45</f>
        <v>0.35921325051759834</v>
      </c>
      <c r="Q24" s="29">
        <f>'2011'!$L$45</f>
        <v>0.375609756097561</v>
      </c>
      <c r="R24" s="36">
        <f>'2012'!L45</f>
        <v>0.38534031413612563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'2008'!$N$45</f>
        <v>848</v>
      </c>
      <c r="F25" s="30">
        <f>'2009'!$N$45</f>
        <v>854</v>
      </c>
      <c r="G25" s="30">
        <f>'2010'!$N$45</f>
        <v>801</v>
      </c>
      <c r="H25" s="30">
        <f>'2011'!$N$45</f>
        <v>846</v>
      </c>
      <c r="I25" s="37">
        <f>'2012'!N45</f>
        <v>867</v>
      </c>
      <c r="J25" s="254"/>
      <c r="K25" s="214"/>
      <c r="L25" s="216" t="s">
        <v>231</v>
      </c>
      <c r="M25" s="28" t="s">
        <v>60</v>
      </c>
      <c r="N25" s="30">
        <f>'2008'!$P$45</f>
        <v>598</v>
      </c>
      <c r="O25" s="30">
        <f>'2009'!$P$45</f>
        <v>570</v>
      </c>
      <c r="P25" s="30">
        <f>'2010'!$P$45</f>
        <v>557</v>
      </c>
      <c r="Q25" s="30">
        <f>'2011'!$P$45</f>
        <v>588</v>
      </c>
      <c r="R25" s="37">
        <f>'2012'!P45</f>
        <v>598</v>
      </c>
    </row>
    <row r="26" spans="1:18" ht="13.5" thickBot="1">
      <c r="A26" s="215"/>
      <c r="B26" s="215"/>
      <c r="C26" s="217"/>
      <c r="D26" s="77" t="s">
        <v>56</v>
      </c>
      <c r="E26" s="75">
        <f>'2008'!$O$45</f>
        <v>0.3951537744641193</v>
      </c>
      <c r="F26" s="75">
        <f>'2009'!$O$45</f>
        <v>0.37905015534842434</v>
      </c>
      <c r="G26" s="75">
        <f>'2010'!$O$45</f>
        <v>0.35774899508709246</v>
      </c>
      <c r="H26" s="75">
        <f>'2011'!$O$45</f>
        <v>0.3725231175693527</v>
      </c>
      <c r="I26" s="76">
        <f>'2012'!O45</f>
        <v>0.386535889433794</v>
      </c>
      <c r="J26" s="255"/>
      <c r="K26" s="215"/>
      <c r="L26" s="217"/>
      <c r="M26" s="77" t="s">
        <v>56</v>
      </c>
      <c r="N26" s="75">
        <f>'2008'!$Q$45</f>
        <v>0.2786579683131407</v>
      </c>
      <c r="O26" s="75">
        <f>'2009'!$Q$45</f>
        <v>0.2529960053262317</v>
      </c>
      <c r="P26" s="75">
        <f>'2010'!$Q$45</f>
        <v>0.24877177311299686</v>
      </c>
      <c r="Q26" s="75">
        <f>'2011'!$Q$45</f>
        <v>0.25891677675033026</v>
      </c>
      <c r="R26" s="76">
        <f>'2012'!Q45</f>
        <v>0.26660722246990637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F29" s="3"/>
      <c r="H29" s="3"/>
      <c r="I29" s="3"/>
      <c r="J29" s="3"/>
    </row>
    <row r="30" spans="1:12" ht="12.75">
      <c r="A30" s="3"/>
      <c r="B30" s="7"/>
      <c r="C30" s="4"/>
      <c r="F30" s="4"/>
      <c r="H30" s="4"/>
      <c r="I30" s="4"/>
      <c r="J30" s="4"/>
      <c r="K30" s="4"/>
      <c r="L30" s="11"/>
    </row>
    <row r="31" spans="1:12" ht="12.75">
      <c r="A31" s="3"/>
      <c r="B31" s="8"/>
      <c r="C31" s="4"/>
      <c r="F31" s="4"/>
      <c r="H31" s="4"/>
      <c r="I31" s="4"/>
      <c r="J31" s="4"/>
      <c r="K31" s="4"/>
      <c r="L31" s="11"/>
    </row>
    <row r="32" spans="1:12" ht="12.75">
      <c r="A32" s="3"/>
      <c r="B32" s="8"/>
      <c r="C32" s="3"/>
      <c r="F32" s="3"/>
      <c r="H32" s="3"/>
      <c r="I32" s="3"/>
      <c r="J32" s="3"/>
      <c r="K32" s="3"/>
      <c r="L32" s="11"/>
    </row>
    <row r="33" spans="1:12" ht="12.75">
      <c r="A33" s="3"/>
      <c r="B33" s="2"/>
      <c r="C33" s="3"/>
      <c r="F33" s="3"/>
      <c r="H33" s="3"/>
      <c r="I33" s="3"/>
      <c r="J33" s="3"/>
      <c r="K33" s="3"/>
      <c r="L33" s="11"/>
    </row>
    <row r="34" spans="1:12" ht="12.75">
      <c r="A34" s="3"/>
      <c r="B34" s="7"/>
      <c r="C34" s="3"/>
      <c r="F34" s="3"/>
      <c r="H34" s="3"/>
      <c r="I34" s="3"/>
      <c r="J34" s="3"/>
      <c r="K34" s="3"/>
      <c r="L34" s="11"/>
    </row>
    <row r="35" spans="1:12" ht="12.75">
      <c r="A35" s="3"/>
      <c r="B35" s="3"/>
      <c r="C35" s="3"/>
      <c r="F35" s="3"/>
      <c r="H35" s="3"/>
      <c r="I35" s="3"/>
      <c r="J35" s="3"/>
      <c r="K35" s="3"/>
      <c r="L35" s="11"/>
    </row>
    <row r="36" spans="1:12" ht="12.75">
      <c r="A36" s="3"/>
      <c r="B36" s="7"/>
      <c r="C36" s="3"/>
      <c r="F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</sheetData>
  <sheetProtection/>
  <mergeCells count="24">
    <mergeCell ref="L18:R19"/>
    <mergeCell ref="L25:L26"/>
    <mergeCell ref="C25:C26"/>
    <mergeCell ref="L12:L13"/>
    <mergeCell ref="K18:K26"/>
    <mergeCell ref="C12:C13"/>
    <mergeCell ref="K7:K15"/>
    <mergeCell ref="L21:L22"/>
    <mergeCell ref="C10:C11"/>
    <mergeCell ref="A7:A26"/>
    <mergeCell ref="B7:B15"/>
    <mergeCell ref="J7:J26"/>
    <mergeCell ref="B18:B26"/>
    <mergeCell ref="L10:L11"/>
    <mergeCell ref="C4:I6"/>
    <mergeCell ref="L23:L24"/>
    <mergeCell ref="C23:C24"/>
    <mergeCell ref="C21:C22"/>
    <mergeCell ref="L7:R8"/>
    <mergeCell ref="L4:R6"/>
    <mergeCell ref="C7:I8"/>
    <mergeCell ref="C18:I19"/>
    <mergeCell ref="L14:L15"/>
    <mergeCell ref="C14:C15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R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123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192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193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Auckland!N9</f>
        <v>2008</v>
      </c>
      <c r="F9" s="64">
        <f>Auckland!O9</f>
        <v>2009</v>
      </c>
      <c r="G9" s="64">
        <f>Auckland!P9</f>
        <v>2010</v>
      </c>
      <c r="H9" s="64">
        <f>Auckland!Q9</f>
        <v>2011</v>
      </c>
      <c r="I9" s="80">
        <f>Auckland!R9</f>
        <v>2012</v>
      </c>
      <c r="J9" s="254"/>
      <c r="K9" s="214"/>
      <c r="L9" s="79"/>
      <c r="M9" s="64"/>
      <c r="N9" s="64">
        <f>Auckland!N9</f>
        <v>2008</v>
      </c>
      <c r="O9" s="65">
        <f>Auckland!O9</f>
        <v>2009</v>
      </c>
      <c r="P9" s="64">
        <f>Auckland!P9</f>
        <v>2010</v>
      </c>
      <c r="Q9" s="64">
        <f>Auckland!Q9</f>
        <v>2011</v>
      </c>
      <c r="R9" s="80">
        <f>Auckland!R9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'2008'!$D$47</f>
        <v>231</v>
      </c>
      <c r="F10" s="30">
        <f>'2009'!$D$47</f>
        <v>250</v>
      </c>
      <c r="G10" s="30">
        <f>'2010'!$D$47</f>
        <v>253</v>
      </c>
      <c r="H10" s="30">
        <f>'2011'!$D$47</f>
        <v>214</v>
      </c>
      <c r="I10" s="37">
        <f>'2012'!D47</f>
        <v>204</v>
      </c>
      <c r="J10" s="254"/>
      <c r="K10" s="214"/>
      <c r="L10" s="216" t="s">
        <v>220</v>
      </c>
      <c r="M10" s="28" t="s">
        <v>60</v>
      </c>
      <c r="N10" s="30">
        <f>'2008'!$F$47</f>
        <v>122</v>
      </c>
      <c r="O10" s="30">
        <f>'2009'!$F$47</f>
        <v>145</v>
      </c>
      <c r="P10" s="30">
        <f>'2010'!$F$47</f>
        <v>132</v>
      </c>
      <c r="Q10" s="30">
        <f>'2011'!$F$47</f>
        <v>120</v>
      </c>
      <c r="R10" s="37">
        <f>'2012'!F47</f>
        <v>128</v>
      </c>
    </row>
    <row r="11" spans="1:18" ht="12.75">
      <c r="A11" s="214"/>
      <c r="B11" s="214"/>
      <c r="C11" s="216"/>
      <c r="D11" s="28" t="s">
        <v>61</v>
      </c>
      <c r="E11" s="29">
        <f>'2008'!$E$47</f>
        <v>0.5043668122270742</v>
      </c>
      <c r="F11" s="29">
        <f>'2009'!$E$47</f>
        <v>0.5341880341880342</v>
      </c>
      <c r="G11" s="29">
        <f>'2010'!$E$47</f>
        <v>0.5382978723404256</v>
      </c>
      <c r="H11" s="29">
        <f>'2011'!$E$47</f>
        <v>0.47240618101545256</v>
      </c>
      <c r="I11" s="36">
        <f>'2012'!E47</f>
        <v>0.46258503401360546</v>
      </c>
      <c r="J11" s="254"/>
      <c r="K11" s="214"/>
      <c r="L11" s="216"/>
      <c r="M11" s="28" t="s">
        <v>56</v>
      </c>
      <c r="N11" s="29">
        <f>'2008'!$G$47</f>
        <v>0.2663755458515284</v>
      </c>
      <c r="O11" s="29">
        <f>'2009'!$G$47</f>
        <v>0.30982905982905984</v>
      </c>
      <c r="P11" s="29">
        <f>'2010'!$G$47</f>
        <v>0.28085106382978725</v>
      </c>
      <c r="Q11" s="29">
        <f>'2011'!$G$47</f>
        <v>0.26490066225165565</v>
      </c>
      <c r="R11" s="36">
        <f>'2012'!G47</f>
        <v>0.29024943310657597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'2008'!$I$47</f>
        <v>88</v>
      </c>
      <c r="F12" s="30">
        <f>'2009'!$I$47</f>
        <v>102</v>
      </c>
      <c r="G12" s="30">
        <f>'2010'!$I$47</f>
        <v>113</v>
      </c>
      <c r="H12" s="30">
        <f>'2011'!$I$47</f>
        <v>90</v>
      </c>
      <c r="I12" s="37">
        <f>'2012'!I47</f>
        <v>88</v>
      </c>
      <c r="J12" s="254"/>
      <c r="K12" s="214"/>
      <c r="L12" s="216" t="s">
        <v>225</v>
      </c>
      <c r="M12" s="28" t="s">
        <v>60</v>
      </c>
      <c r="N12" s="30">
        <f>'2008'!$K$47</f>
        <v>52</v>
      </c>
      <c r="O12" s="30">
        <f>'2009'!$K$47</f>
        <v>57</v>
      </c>
      <c r="P12" s="30">
        <f>'2010'!$K$47</f>
        <v>71</v>
      </c>
      <c r="Q12" s="30">
        <f>'2011'!$K$47</f>
        <v>55</v>
      </c>
      <c r="R12" s="37">
        <f>'2012'!K47</f>
        <v>56</v>
      </c>
    </row>
    <row r="13" spans="1:18" ht="12.75">
      <c r="A13" s="214"/>
      <c r="B13" s="214"/>
      <c r="C13" s="216"/>
      <c r="D13" s="28" t="s">
        <v>61</v>
      </c>
      <c r="E13" s="29">
        <f>'2008'!$J$47</f>
        <v>0.25882352941176473</v>
      </c>
      <c r="F13" s="29">
        <f>'2009'!$J$47</f>
        <v>0.3119266055045872</v>
      </c>
      <c r="G13" s="29">
        <f>'2010'!$J$47</f>
        <v>0.3237822349570201</v>
      </c>
      <c r="H13" s="29">
        <f>'2011'!$J$47</f>
        <v>0.2608695652173913</v>
      </c>
      <c r="I13" s="36">
        <f>'2012'!J47</f>
        <v>0.24929178470254956</v>
      </c>
      <c r="J13" s="254"/>
      <c r="K13" s="214"/>
      <c r="L13" s="216"/>
      <c r="M13" s="28" t="s">
        <v>56</v>
      </c>
      <c r="N13" s="29">
        <f>'2008'!$L$47</f>
        <v>0.15294117647058825</v>
      </c>
      <c r="O13" s="29">
        <f>'2009'!$L$47</f>
        <v>0.1743119266055046</v>
      </c>
      <c r="P13" s="29">
        <f>'2010'!$L$47</f>
        <v>0.2034383954154728</v>
      </c>
      <c r="Q13" s="29">
        <f>'2011'!$L$47</f>
        <v>0.15942028985507245</v>
      </c>
      <c r="R13" s="36">
        <f>'2012'!L47</f>
        <v>0.15864022662889518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'2008'!$N$47</f>
        <v>21</v>
      </c>
      <c r="F14" s="30">
        <f>'2009'!$N$47</f>
        <v>38</v>
      </c>
      <c r="G14" s="30">
        <f>'2010'!$N$47</f>
        <v>44</v>
      </c>
      <c r="H14" s="30">
        <f>'2011'!$N$47</f>
        <v>58</v>
      </c>
      <c r="I14" s="37">
        <f>'2012'!N47</f>
        <v>46</v>
      </c>
      <c r="J14" s="254"/>
      <c r="K14" s="214"/>
      <c r="L14" s="216" t="s">
        <v>231</v>
      </c>
      <c r="M14" s="28" t="s">
        <v>60</v>
      </c>
      <c r="N14" s="30">
        <f>'2008'!$P$47</f>
        <v>11</v>
      </c>
      <c r="O14" s="30">
        <f>'2009'!$P$47</f>
        <v>20</v>
      </c>
      <c r="P14" s="30">
        <f>'2010'!$P$47</f>
        <v>29</v>
      </c>
      <c r="Q14" s="30">
        <f>'2011'!$P$47</f>
        <v>29</v>
      </c>
      <c r="R14" s="37">
        <f>'2012'!P47</f>
        <v>22</v>
      </c>
    </row>
    <row r="15" spans="1:18" ht="13.5" thickBot="1">
      <c r="A15" s="214"/>
      <c r="B15" s="215"/>
      <c r="C15" s="217"/>
      <c r="D15" s="77" t="s">
        <v>61</v>
      </c>
      <c r="E15" s="75">
        <f>'2008'!$O$47</f>
        <v>0.10047846889952153</v>
      </c>
      <c r="F15" s="75">
        <f>'2009'!$O$47</f>
        <v>0.168141592920354</v>
      </c>
      <c r="G15" s="75">
        <f>'2010'!$O$47</f>
        <v>0.19555555555555557</v>
      </c>
      <c r="H15" s="75">
        <f>'2011'!$O$47</f>
        <v>0.22745098039215686</v>
      </c>
      <c r="I15" s="76">
        <f>'2012'!O47</f>
        <v>0.17898832684824903</v>
      </c>
      <c r="J15" s="254"/>
      <c r="K15" s="215"/>
      <c r="L15" s="217"/>
      <c r="M15" s="77" t="s">
        <v>56</v>
      </c>
      <c r="N15" s="75">
        <f>'2008'!$Q$47</f>
        <v>0.05263157894736842</v>
      </c>
      <c r="O15" s="75">
        <f>'2009'!$Q$47</f>
        <v>0.08849557522123894</v>
      </c>
      <c r="P15" s="75">
        <f>'2010'!$Q$47</f>
        <v>0.1288888888888889</v>
      </c>
      <c r="Q15" s="75">
        <f>'2011'!$Q$47</f>
        <v>0.11372549019607843</v>
      </c>
      <c r="R15" s="76">
        <f>'2012'!Q47</f>
        <v>0.08560311284046693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194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195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Auckland!N9</f>
        <v>2008</v>
      </c>
      <c r="F20" s="64">
        <f>Auckland!O9</f>
        <v>2009</v>
      </c>
      <c r="G20" s="64">
        <f>Auckland!P9</f>
        <v>2010</v>
      </c>
      <c r="H20" s="64">
        <f>Auckland!Q9</f>
        <v>2011</v>
      </c>
      <c r="I20" s="80">
        <f>Auckland!R9</f>
        <v>2012</v>
      </c>
      <c r="J20" s="254"/>
      <c r="K20" s="214"/>
      <c r="L20" s="79"/>
      <c r="M20" s="64"/>
      <c r="N20" s="64">
        <f>Auckland!N9</f>
        <v>2008</v>
      </c>
      <c r="O20" s="65">
        <f>Auckland!O9</f>
        <v>2009</v>
      </c>
      <c r="P20" s="64">
        <f>Auckland!P9</f>
        <v>2010</v>
      </c>
      <c r="Q20" s="64">
        <f>Auckland!Q9</f>
        <v>2011</v>
      </c>
      <c r="R20" s="80">
        <f>Auckland!R9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30">
        <f>'2008'!$D$48</f>
        <v>183</v>
      </c>
      <c r="F21" s="30">
        <f>'2009'!$D$48</f>
        <v>205</v>
      </c>
      <c r="G21" s="30">
        <f>'2010'!$D$48</f>
        <v>211</v>
      </c>
      <c r="H21" s="30">
        <f>'2011'!$D$48</f>
        <v>200</v>
      </c>
      <c r="I21" s="37">
        <f>'2012'!D48</f>
        <v>162</v>
      </c>
      <c r="J21" s="254"/>
      <c r="K21" s="214"/>
      <c r="L21" s="216" t="s">
        <v>220</v>
      </c>
      <c r="M21" s="28" t="s">
        <v>60</v>
      </c>
      <c r="N21" s="43">
        <f>'2008'!$F$48</f>
        <v>133</v>
      </c>
      <c r="O21" s="43">
        <f>'2009'!$F$48</f>
        <v>154</v>
      </c>
      <c r="P21" s="43">
        <f>'2010'!$F$48</f>
        <v>144</v>
      </c>
      <c r="Q21" s="43">
        <f>'2011'!$F$48</f>
        <v>142</v>
      </c>
      <c r="R21" s="45">
        <f>'2012'!F48</f>
        <v>113</v>
      </c>
    </row>
    <row r="22" spans="1:18" ht="12.75">
      <c r="A22" s="214"/>
      <c r="B22" s="214"/>
      <c r="C22" s="216"/>
      <c r="D22" s="28" t="s">
        <v>61</v>
      </c>
      <c r="E22" s="29">
        <f>'2008'!$E$48</f>
        <v>0.7625</v>
      </c>
      <c r="F22" s="29">
        <f>'2009'!$E$48</f>
        <v>0.7854406130268199</v>
      </c>
      <c r="G22" s="29">
        <f>'2010'!$E$48</f>
        <v>0.7429577464788732</v>
      </c>
      <c r="H22" s="29">
        <f>'2011'!$E$48</f>
        <v>0.7518796992481203</v>
      </c>
      <c r="I22" s="36">
        <f>'2012'!E48</f>
        <v>0.6778242677824268</v>
      </c>
      <c r="J22" s="254"/>
      <c r="K22" s="214"/>
      <c r="L22" s="216"/>
      <c r="M22" s="28" t="s">
        <v>56</v>
      </c>
      <c r="N22" s="29">
        <f>'2008'!$G$48</f>
        <v>0.5541666666666667</v>
      </c>
      <c r="O22" s="29">
        <f>'2009'!$G$48</f>
        <v>0.5900383141762452</v>
      </c>
      <c r="P22" s="29">
        <f>'2010'!$G$48</f>
        <v>0.5070422535211268</v>
      </c>
      <c r="Q22" s="29">
        <f>'2011'!$G$48</f>
        <v>0.5338345864661654</v>
      </c>
      <c r="R22" s="36">
        <f>'2012'!G48</f>
        <v>0.47280334728033474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'2008'!$I$48</f>
        <v>138</v>
      </c>
      <c r="F23" s="30">
        <f>'2009'!$I$48</f>
        <v>119</v>
      </c>
      <c r="G23" s="30">
        <f>'2010'!$I$48</f>
        <v>126</v>
      </c>
      <c r="H23" s="30">
        <f>'2011'!$I$48</f>
        <v>138</v>
      </c>
      <c r="I23" s="37">
        <f>'2012'!I48</f>
        <v>124</v>
      </c>
      <c r="J23" s="254"/>
      <c r="K23" s="214"/>
      <c r="L23" s="216" t="s">
        <v>225</v>
      </c>
      <c r="M23" s="28" t="s">
        <v>60</v>
      </c>
      <c r="N23" s="30">
        <f>'2008'!$K$48</f>
        <v>102</v>
      </c>
      <c r="O23" s="30">
        <f>'2009'!$K$48</f>
        <v>84</v>
      </c>
      <c r="P23" s="30">
        <f>'2010'!$K$48</f>
        <v>86</v>
      </c>
      <c r="Q23" s="30">
        <f>'2011'!$K$48</f>
        <v>98</v>
      </c>
      <c r="R23" s="37">
        <f>'2012'!K48</f>
        <v>98</v>
      </c>
    </row>
    <row r="24" spans="1:18" ht="12.75">
      <c r="A24" s="214"/>
      <c r="B24" s="214"/>
      <c r="C24" s="216"/>
      <c r="D24" s="28" t="s">
        <v>61</v>
      </c>
      <c r="E24" s="29">
        <f>'2008'!$J$48</f>
        <v>0.5054945054945055</v>
      </c>
      <c r="F24" s="29">
        <f>'2009'!$J$48</f>
        <v>0.5560747663551402</v>
      </c>
      <c r="G24" s="29">
        <f>'2010'!$J$48</f>
        <v>0.5316455696202531</v>
      </c>
      <c r="H24" s="29">
        <f>'2011'!$J$48</f>
        <v>0.5411764705882353</v>
      </c>
      <c r="I24" s="36">
        <f>'2012'!J48</f>
        <v>0.496</v>
      </c>
      <c r="J24" s="254"/>
      <c r="K24" s="214"/>
      <c r="L24" s="216"/>
      <c r="M24" s="28" t="s">
        <v>56</v>
      </c>
      <c r="N24" s="29">
        <f>'2008'!$L$48</f>
        <v>0.37362637362637363</v>
      </c>
      <c r="O24" s="29">
        <f>'2009'!$L$48</f>
        <v>0.3925233644859813</v>
      </c>
      <c r="P24" s="29">
        <f>'2010'!$L$48</f>
        <v>0.3628691983122363</v>
      </c>
      <c r="Q24" s="29">
        <f>'2011'!$L$48</f>
        <v>0.3843137254901961</v>
      </c>
      <c r="R24" s="36">
        <f>'2012'!L48</f>
        <v>0.392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'2008'!$N$48</f>
        <v>73</v>
      </c>
      <c r="F25" s="30">
        <f>'2009'!$N$48</f>
        <v>85</v>
      </c>
      <c r="G25" s="30">
        <f>'2010'!$N$48</f>
        <v>63</v>
      </c>
      <c r="H25" s="30">
        <f>'2011'!$N$48</f>
        <v>72</v>
      </c>
      <c r="I25" s="37">
        <f>'2012'!N48</f>
        <v>88</v>
      </c>
      <c r="J25" s="254"/>
      <c r="K25" s="214"/>
      <c r="L25" s="216" t="s">
        <v>231</v>
      </c>
      <c r="M25" s="28" t="s">
        <v>60</v>
      </c>
      <c r="N25" s="30">
        <f>'2008'!$P$48</f>
        <v>52</v>
      </c>
      <c r="O25" s="30">
        <f>'2009'!$P$48</f>
        <v>62</v>
      </c>
      <c r="P25" s="30">
        <f>'2010'!$P$48</f>
        <v>44</v>
      </c>
      <c r="Q25" s="30">
        <f>'2011'!$P$48</f>
        <v>41</v>
      </c>
      <c r="R25" s="37">
        <f>'2012'!P48</f>
        <v>58</v>
      </c>
    </row>
    <row r="26" spans="1:18" ht="13.5" thickBot="1">
      <c r="A26" s="215"/>
      <c r="B26" s="215"/>
      <c r="C26" s="217"/>
      <c r="D26" s="77" t="s">
        <v>61</v>
      </c>
      <c r="E26" s="75">
        <f>'2008'!$O$48</f>
        <v>0.4294117647058823</v>
      </c>
      <c r="F26" s="75">
        <f>'2009'!$O$48</f>
        <v>0.4106280193236715</v>
      </c>
      <c r="G26" s="75">
        <f>'2010'!$O$48</f>
        <v>0.3559322033898305</v>
      </c>
      <c r="H26" s="75">
        <f>'2011'!$O$48</f>
        <v>0.3769633507853403</v>
      </c>
      <c r="I26" s="76">
        <f>'2012'!O48</f>
        <v>0.4292682926829268</v>
      </c>
      <c r="J26" s="255"/>
      <c r="K26" s="215"/>
      <c r="L26" s="217"/>
      <c r="M26" s="77" t="s">
        <v>56</v>
      </c>
      <c r="N26" s="75">
        <f>'2008'!$Q$48</f>
        <v>0.3058823529411765</v>
      </c>
      <c r="O26" s="75">
        <f>'2009'!$Q$48</f>
        <v>0.2995169082125604</v>
      </c>
      <c r="P26" s="75">
        <f>'2010'!$Q$48</f>
        <v>0.24858757062146894</v>
      </c>
      <c r="Q26" s="75">
        <f>'2011'!$Q$48</f>
        <v>0.21465968586387435</v>
      </c>
      <c r="R26" s="76">
        <f>'2012'!Q48</f>
        <v>0.28292682926829266</v>
      </c>
    </row>
    <row r="27" spans="16:18" ht="12.75">
      <c r="P27" s="11"/>
      <c r="Q27" s="11"/>
      <c r="R27" s="11"/>
    </row>
    <row r="28" spans="1:18" ht="12.75">
      <c r="A28" s="11"/>
      <c r="B28" s="39"/>
      <c r="E28" s="3"/>
      <c r="F28" s="3"/>
      <c r="G28" s="3"/>
      <c r="H28" s="3"/>
      <c r="I28" s="3"/>
      <c r="J28" s="3"/>
      <c r="P28" s="11"/>
      <c r="Q28" s="11"/>
      <c r="R28" s="11"/>
    </row>
    <row r="29" spans="1:18" ht="12.75">
      <c r="A29" s="4"/>
      <c r="C29" s="3"/>
      <c r="E29" s="3"/>
      <c r="F29" s="3"/>
      <c r="G29" s="3"/>
      <c r="H29" s="3"/>
      <c r="I29" s="3"/>
      <c r="J29" s="3"/>
      <c r="P29" s="11"/>
      <c r="Q29" s="11"/>
      <c r="R29" s="11"/>
    </row>
    <row r="30" spans="1:12" ht="12.75">
      <c r="A30" s="3"/>
      <c r="B30" s="7"/>
      <c r="C30" s="4"/>
      <c r="E30" s="4"/>
      <c r="K30" s="4"/>
      <c r="L30" s="11"/>
    </row>
    <row r="31" spans="1:12" ht="12.75">
      <c r="A31" s="3"/>
      <c r="B31" s="8"/>
      <c r="C31" s="4"/>
      <c r="E31" s="4"/>
      <c r="K31" s="4"/>
      <c r="L31" s="11"/>
    </row>
    <row r="32" spans="1:12" ht="12.75">
      <c r="A32" s="3"/>
      <c r="B32" s="8"/>
      <c r="C32" s="3"/>
      <c r="E32" s="3"/>
      <c r="K32" s="3"/>
      <c r="L32" s="11"/>
    </row>
    <row r="33" spans="1:12" ht="12.75">
      <c r="A33" s="3"/>
      <c r="B33" s="2"/>
      <c r="C33" s="3"/>
      <c r="E33" s="3"/>
      <c r="K33" s="3"/>
      <c r="L33" s="11"/>
    </row>
    <row r="34" spans="1:12" ht="12.75">
      <c r="A34" s="3"/>
      <c r="B34" s="7"/>
      <c r="C34" s="3"/>
      <c r="E34" s="3"/>
      <c r="K34" s="3"/>
      <c r="L34" s="11"/>
    </row>
    <row r="35" spans="1:12" ht="12.75">
      <c r="A35" s="3"/>
      <c r="B35" s="3"/>
      <c r="C35" s="3"/>
      <c r="E35" s="3"/>
      <c r="K35" s="3"/>
      <c r="L35" s="11"/>
    </row>
    <row r="36" spans="1:12" ht="12.75">
      <c r="A36" s="3"/>
      <c r="B36" s="7"/>
      <c r="C36" s="3"/>
      <c r="E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  <row r="43" ht="12.75">
      <c r="A43" s="11"/>
    </row>
  </sheetData>
  <sheetProtection/>
  <mergeCells count="24">
    <mergeCell ref="C21:C22"/>
    <mergeCell ref="L12:L13"/>
    <mergeCell ref="K7:K15"/>
    <mergeCell ref="C10:C11"/>
    <mergeCell ref="L25:L26"/>
    <mergeCell ref="C23:C24"/>
    <mergeCell ref="K18:K26"/>
    <mergeCell ref="L21:L22"/>
    <mergeCell ref="C25:C26"/>
    <mergeCell ref="C4:I6"/>
    <mergeCell ref="L7:R8"/>
    <mergeCell ref="L18:R19"/>
    <mergeCell ref="L4:R6"/>
    <mergeCell ref="C7:I8"/>
    <mergeCell ref="L23:L24"/>
    <mergeCell ref="L14:L15"/>
    <mergeCell ref="C14:C15"/>
    <mergeCell ref="C18:I19"/>
    <mergeCell ref="C12:C13"/>
    <mergeCell ref="A7:A26"/>
    <mergeCell ref="B7:B15"/>
    <mergeCell ref="J7:J26"/>
    <mergeCell ref="B18:B26"/>
    <mergeCell ref="L10:L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124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81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82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83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13" t="s">
        <v>66</v>
      </c>
      <c r="C7" s="227" t="s">
        <v>196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197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14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Tairawhiti!N9</f>
        <v>2008</v>
      </c>
      <c r="F9" s="64">
        <f>Tairawhiti!O9</f>
        <v>2009</v>
      </c>
      <c r="G9" s="64">
        <f>Tairawhiti!P9</f>
        <v>2010</v>
      </c>
      <c r="H9" s="64">
        <f>Tairawhiti!Q9</f>
        <v>2011</v>
      </c>
      <c r="I9" s="80">
        <f>Tairawhiti!R9</f>
        <v>2012</v>
      </c>
      <c r="J9" s="254"/>
      <c r="K9" s="214"/>
      <c r="L9" s="79"/>
      <c r="M9" s="64"/>
      <c r="N9" s="64">
        <f>Tairawhiti!N9</f>
        <v>2008</v>
      </c>
      <c r="O9" s="65">
        <f>Tairawhiti!O9</f>
        <v>2009</v>
      </c>
      <c r="P9" s="64">
        <f>Tairawhiti!P9</f>
        <v>2010</v>
      </c>
      <c r="Q9" s="64">
        <f>Tairawhiti!Q9</f>
        <v>2011</v>
      </c>
      <c r="R9" s="80">
        <f>Tairawhiti!R9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'2008'!$D$50</f>
        <v>240</v>
      </c>
      <c r="F10" s="30">
        <f>'2009'!$D$50</f>
        <v>273</v>
      </c>
      <c r="G10" s="30">
        <f>'2010'!$D$50</f>
        <v>248</v>
      </c>
      <c r="H10" s="30">
        <f>'2011'!$D$50</f>
        <v>250</v>
      </c>
      <c r="I10" s="37">
        <f>'2012'!D50</f>
        <v>262</v>
      </c>
      <c r="J10" s="254"/>
      <c r="K10" s="214"/>
      <c r="L10" s="216" t="s">
        <v>220</v>
      </c>
      <c r="M10" s="28" t="s">
        <v>60</v>
      </c>
      <c r="N10" s="30">
        <f>'2008'!$F$50</f>
        <v>103</v>
      </c>
      <c r="O10" s="30">
        <f>'2009'!$F$50</f>
        <v>120</v>
      </c>
      <c r="P10" s="30">
        <f>'2010'!$F$50</f>
        <v>81</v>
      </c>
      <c r="Q10" s="30">
        <f>'2011'!$F$50</f>
        <v>130</v>
      </c>
      <c r="R10" s="37">
        <f>'2012'!F50</f>
        <v>140</v>
      </c>
    </row>
    <row r="11" spans="1:18" ht="12.75">
      <c r="A11" s="214"/>
      <c r="B11" s="214"/>
      <c r="C11" s="216"/>
      <c r="D11" s="28" t="s">
        <v>61</v>
      </c>
      <c r="E11" s="29">
        <f>'2008'!$E$50</f>
        <v>0.6233766233766234</v>
      </c>
      <c r="F11" s="29">
        <f>'2009'!$E$50</f>
        <v>0.6807980049875312</v>
      </c>
      <c r="G11" s="29">
        <f>'2010'!$E$50</f>
        <v>0.6408268733850129</v>
      </c>
      <c r="H11" s="29">
        <f>'2011'!$E$50</f>
        <v>0.6631299734748011</v>
      </c>
      <c r="I11" s="36">
        <f>'2012'!E50</f>
        <v>0.6666666666666666</v>
      </c>
      <c r="J11" s="254"/>
      <c r="K11" s="214"/>
      <c r="L11" s="216"/>
      <c r="M11" s="28" t="s">
        <v>56</v>
      </c>
      <c r="N11" s="29">
        <f>'2008'!$G$50</f>
        <v>0.2675324675324675</v>
      </c>
      <c r="O11" s="29">
        <f>'2009'!$G$50</f>
        <v>0.29925187032418954</v>
      </c>
      <c r="P11" s="29">
        <f>'2010'!$G$50</f>
        <v>0.20930232558139536</v>
      </c>
      <c r="Q11" s="29">
        <f>'2011'!$G$50</f>
        <v>0.3448275862068966</v>
      </c>
      <c r="R11" s="36">
        <f>'2012'!G50</f>
        <v>0.356234096692112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'2008'!$I$50</f>
        <v>63</v>
      </c>
      <c r="F12" s="30">
        <f>'2009'!$I$50</f>
        <v>91</v>
      </c>
      <c r="G12" s="30">
        <f>'2010'!$I$50</f>
        <v>103</v>
      </c>
      <c r="H12" s="30">
        <f>'2011'!$I$50</f>
        <v>79</v>
      </c>
      <c r="I12" s="37">
        <f>'2012'!I50</f>
        <v>101</v>
      </c>
      <c r="J12" s="254"/>
      <c r="K12" s="214"/>
      <c r="L12" s="216" t="s">
        <v>225</v>
      </c>
      <c r="M12" s="28" t="s">
        <v>60</v>
      </c>
      <c r="N12" s="30">
        <f>'2008'!$K$50</f>
        <v>33</v>
      </c>
      <c r="O12" s="30">
        <f>'2009'!$K$50</f>
        <v>43</v>
      </c>
      <c r="P12" s="30">
        <f>'2010'!$K$50</f>
        <v>58</v>
      </c>
      <c r="Q12" s="30">
        <f>'2011'!$K$50</f>
        <v>38</v>
      </c>
      <c r="R12" s="37">
        <f>'2012'!K50</f>
        <v>61</v>
      </c>
    </row>
    <row r="13" spans="1:18" ht="12.75">
      <c r="A13" s="214"/>
      <c r="B13" s="214"/>
      <c r="C13" s="216"/>
      <c r="D13" s="28" t="s">
        <v>61</v>
      </c>
      <c r="E13" s="29">
        <f>'2008'!$J$50</f>
        <v>0.2625</v>
      </c>
      <c r="F13" s="29">
        <f>'2009'!$J$50</f>
        <v>0.3159722222222222</v>
      </c>
      <c r="G13" s="29">
        <f>'2010'!$J$50</f>
        <v>0.32802547770700635</v>
      </c>
      <c r="H13" s="29">
        <f>'2011'!$J$50</f>
        <v>0.255663430420712</v>
      </c>
      <c r="I13" s="36">
        <f>'2012'!J50</f>
        <v>0.3226837060702875</v>
      </c>
      <c r="J13" s="254"/>
      <c r="K13" s="214"/>
      <c r="L13" s="216"/>
      <c r="M13" s="28" t="s">
        <v>56</v>
      </c>
      <c r="N13" s="29">
        <f>'2008'!$L$50</f>
        <v>0.1375</v>
      </c>
      <c r="O13" s="29">
        <f>'2009'!$L$50</f>
        <v>0.14930555555555555</v>
      </c>
      <c r="P13" s="29">
        <f>'2010'!$L$50</f>
        <v>0.18471337579617833</v>
      </c>
      <c r="Q13" s="29">
        <f>'2011'!$L$50</f>
        <v>0.12297734627831715</v>
      </c>
      <c r="R13" s="36">
        <f>'2012'!L50</f>
        <v>0.19488817891373802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'2008'!$N$50</f>
        <v>37</v>
      </c>
      <c r="F14" s="30">
        <f>'2009'!$N$50</f>
        <v>22</v>
      </c>
      <c r="G14" s="30">
        <f>'2010'!$N$50</f>
        <v>50</v>
      </c>
      <c r="H14" s="30">
        <f>'2011'!$N$50</f>
        <v>59</v>
      </c>
      <c r="I14" s="37">
        <f>'2012'!N50</f>
        <v>32</v>
      </c>
      <c r="J14" s="254"/>
      <c r="K14" s="214"/>
      <c r="L14" s="216" t="s">
        <v>231</v>
      </c>
      <c r="M14" s="28" t="s">
        <v>60</v>
      </c>
      <c r="N14" s="30">
        <f>'2008'!$P$50</f>
        <v>17</v>
      </c>
      <c r="O14" s="30">
        <f>'2009'!$P$50</f>
        <v>11</v>
      </c>
      <c r="P14" s="30">
        <f>'2010'!$P$50</f>
        <v>19</v>
      </c>
      <c r="Q14" s="30">
        <f>'2011'!$P$50</f>
        <v>25</v>
      </c>
      <c r="R14" s="37">
        <f>'2012'!P50</f>
        <v>16</v>
      </c>
    </row>
    <row r="15" spans="1:18" ht="13.5" thickBot="1">
      <c r="A15" s="214"/>
      <c r="B15" s="215"/>
      <c r="C15" s="217"/>
      <c r="D15" s="77" t="s">
        <v>61</v>
      </c>
      <c r="E15" s="75">
        <f>'2008'!$O$50</f>
        <v>0.2534246575342466</v>
      </c>
      <c r="F15" s="75">
        <f>'2009'!$O$50</f>
        <v>0.14285714285714285</v>
      </c>
      <c r="G15" s="75">
        <f>'2010'!$O$50</f>
        <v>0.24509803921568626</v>
      </c>
      <c r="H15" s="75">
        <f>'2011'!$O$50</f>
        <v>0.2532188841201717</v>
      </c>
      <c r="I15" s="76">
        <f>'2012'!O50</f>
        <v>0.15458937198067632</v>
      </c>
      <c r="J15" s="254"/>
      <c r="K15" s="215"/>
      <c r="L15" s="217"/>
      <c r="M15" s="77" t="s">
        <v>56</v>
      </c>
      <c r="N15" s="75">
        <f>'2008'!$Q$50</f>
        <v>0.11643835616438356</v>
      </c>
      <c r="O15" s="75">
        <f>'2009'!$Q$50</f>
        <v>0.07142857142857142</v>
      </c>
      <c r="P15" s="75">
        <f>'2010'!$Q$50</f>
        <v>0.09313725490196079</v>
      </c>
      <c r="Q15" s="75">
        <f>'2011'!$Q$50</f>
        <v>0.1072961373390558</v>
      </c>
      <c r="R15" s="76">
        <f>'2012'!Q50</f>
        <v>0.07729468599033816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198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199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Tairawhiti!N9</f>
        <v>2008</v>
      </c>
      <c r="F20" s="64">
        <f>Tairawhiti!O9</f>
        <v>2009</v>
      </c>
      <c r="G20" s="64">
        <f>Tairawhiti!P9</f>
        <v>2010</v>
      </c>
      <c r="H20" s="64">
        <f>Tairawhiti!Q9</f>
        <v>2011</v>
      </c>
      <c r="I20" s="80">
        <f>Tairawhiti!R9</f>
        <v>2012</v>
      </c>
      <c r="J20" s="254"/>
      <c r="K20" s="214"/>
      <c r="L20" s="79"/>
      <c r="M20" s="64"/>
      <c r="N20" s="64">
        <f>Tairawhiti!N9</f>
        <v>2008</v>
      </c>
      <c r="O20" s="65">
        <f>Tairawhiti!O9</f>
        <v>2009</v>
      </c>
      <c r="P20" s="64">
        <f>Tairawhiti!P9</f>
        <v>2010</v>
      </c>
      <c r="Q20" s="64">
        <f>Tairawhiti!Q9</f>
        <v>2011</v>
      </c>
      <c r="R20" s="80">
        <f>Tairawhiti!R9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43">
        <f>'2008'!$D$51</f>
        <v>1025</v>
      </c>
      <c r="F21" s="43">
        <f>'2009'!$D$51</f>
        <v>978</v>
      </c>
      <c r="G21" s="43">
        <f>'2010'!$D$51</f>
        <v>1071</v>
      </c>
      <c r="H21" s="43">
        <f>'2011'!$D$51</f>
        <v>940</v>
      </c>
      <c r="I21" s="45">
        <f>'2012'!D51</f>
        <v>917</v>
      </c>
      <c r="J21" s="254"/>
      <c r="K21" s="214"/>
      <c r="L21" s="216" t="s">
        <v>220</v>
      </c>
      <c r="M21" s="28" t="s">
        <v>60</v>
      </c>
      <c r="N21" s="43">
        <f>'2008'!$F$51</f>
        <v>648</v>
      </c>
      <c r="O21" s="43">
        <f>'2009'!$F$51</f>
        <v>640</v>
      </c>
      <c r="P21" s="43">
        <f>'2010'!$F$51</f>
        <v>640</v>
      </c>
      <c r="Q21" s="43">
        <f>'2011'!$F$51</f>
        <v>616</v>
      </c>
      <c r="R21" s="45">
        <f>'2012'!F51</f>
        <v>667</v>
      </c>
    </row>
    <row r="22" spans="1:18" ht="12.75">
      <c r="A22" s="214"/>
      <c r="B22" s="214"/>
      <c r="C22" s="216"/>
      <c r="D22" s="28" t="s">
        <v>61</v>
      </c>
      <c r="E22" s="29">
        <f>'2008'!$E$51</f>
        <v>0.8292880258899676</v>
      </c>
      <c r="F22" s="29">
        <f>'2009'!$E$51</f>
        <v>0.8295165394402035</v>
      </c>
      <c r="G22" s="29">
        <f>'2010'!$E$51</f>
        <v>0.8419811320754716</v>
      </c>
      <c r="H22" s="29">
        <f>'2011'!$E$51</f>
        <v>0.8430493273542601</v>
      </c>
      <c r="I22" s="36">
        <f>'2012'!E51</f>
        <v>0.8374429223744292</v>
      </c>
      <c r="J22" s="254"/>
      <c r="K22" s="214"/>
      <c r="L22" s="216"/>
      <c r="M22" s="28" t="s">
        <v>56</v>
      </c>
      <c r="N22" s="29">
        <f>'2008'!$G$51</f>
        <v>0.5242718446601942</v>
      </c>
      <c r="O22" s="29">
        <f>'2009'!$G$51</f>
        <v>0.542832909245123</v>
      </c>
      <c r="P22" s="29">
        <f>'2010'!$G$51</f>
        <v>0.5031446540880503</v>
      </c>
      <c r="Q22" s="29">
        <f>'2011'!$G$51</f>
        <v>0.5524663677130045</v>
      </c>
      <c r="R22" s="36">
        <f>'2012'!G51</f>
        <v>0.6091324200913242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'2008'!$I$51</f>
        <v>534</v>
      </c>
      <c r="F23" s="30">
        <f>'2009'!$I$51</f>
        <v>557</v>
      </c>
      <c r="G23" s="30">
        <f>'2010'!$I$51</f>
        <v>599</v>
      </c>
      <c r="H23" s="30">
        <f>'2011'!$I$51</f>
        <v>572</v>
      </c>
      <c r="I23" s="37">
        <f>'2012'!I51</f>
        <v>478</v>
      </c>
      <c r="J23" s="254"/>
      <c r="K23" s="214"/>
      <c r="L23" s="216" t="s">
        <v>225</v>
      </c>
      <c r="M23" s="28" t="s">
        <v>60</v>
      </c>
      <c r="N23" s="30">
        <f>'2008'!$K$51</f>
        <v>374</v>
      </c>
      <c r="O23" s="30">
        <f>'2009'!$K$51</f>
        <v>373</v>
      </c>
      <c r="P23" s="30">
        <f>'2010'!$K$51</f>
        <v>401</v>
      </c>
      <c r="Q23" s="30">
        <f>'2011'!$K$51</f>
        <v>373</v>
      </c>
      <c r="R23" s="37">
        <f>'2012'!K51</f>
        <v>332</v>
      </c>
    </row>
    <row r="24" spans="1:18" ht="12.75">
      <c r="A24" s="214"/>
      <c r="B24" s="214"/>
      <c r="C24" s="216"/>
      <c r="D24" s="28" t="s">
        <v>61</v>
      </c>
      <c r="E24" s="29">
        <f>'2008'!$J$51</f>
        <v>0.47593582887700536</v>
      </c>
      <c r="F24" s="29">
        <f>'2009'!$J$51</f>
        <v>0.5133640552995392</v>
      </c>
      <c r="G24" s="29">
        <f>'2010'!$J$51</f>
        <v>0.5556586270871985</v>
      </c>
      <c r="H24" s="29">
        <f>'2011'!$J$51</f>
        <v>0.5084444444444445</v>
      </c>
      <c r="I24" s="36">
        <f>'2012'!J51</f>
        <v>0.46954813359528486</v>
      </c>
      <c r="J24" s="254"/>
      <c r="K24" s="214"/>
      <c r="L24" s="216"/>
      <c r="M24" s="28" t="s">
        <v>56</v>
      </c>
      <c r="N24" s="29">
        <f>'2008'!$L$51</f>
        <v>0.3333333333333333</v>
      </c>
      <c r="O24" s="29">
        <f>'2009'!$L$51</f>
        <v>0.343778801843318</v>
      </c>
      <c r="P24" s="29">
        <f>'2010'!$L$51</f>
        <v>0.3719851576994434</v>
      </c>
      <c r="Q24" s="29">
        <f>'2011'!$L$51</f>
        <v>0.33155555555555555</v>
      </c>
      <c r="R24" s="36">
        <f>'2012'!L51</f>
        <v>0.32612966601178783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'2008'!$N$51</f>
        <v>315</v>
      </c>
      <c r="F25" s="30">
        <f>'2009'!$N$51</f>
        <v>329</v>
      </c>
      <c r="G25" s="30">
        <f>'2010'!$N$51</f>
        <v>330</v>
      </c>
      <c r="H25" s="30">
        <f>'2011'!$N$51</f>
        <v>328</v>
      </c>
      <c r="I25" s="37">
        <f>'2012'!N51</f>
        <v>356</v>
      </c>
      <c r="J25" s="254"/>
      <c r="K25" s="214"/>
      <c r="L25" s="216" t="s">
        <v>231</v>
      </c>
      <c r="M25" s="28" t="s">
        <v>60</v>
      </c>
      <c r="N25" s="30">
        <f>'2008'!$P$51</f>
        <v>224</v>
      </c>
      <c r="O25" s="30">
        <f>'2009'!$P$51</f>
        <v>213</v>
      </c>
      <c r="P25" s="30">
        <f>'2010'!$P$51</f>
        <v>211</v>
      </c>
      <c r="Q25" s="30">
        <f>'2011'!$P$51</f>
        <v>221</v>
      </c>
      <c r="R25" s="37">
        <f>'2012'!P51</f>
        <v>259</v>
      </c>
    </row>
    <row r="26" spans="1:18" ht="13.5" thickBot="1">
      <c r="A26" s="215"/>
      <c r="B26" s="215"/>
      <c r="C26" s="217"/>
      <c r="D26" s="77" t="s">
        <v>61</v>
      </c>
      <c r="E26" s="75">
        <f>'2008'!$O$51</f>
        <v>0.40076335877862596</v>
      </c>
      <c r="F26" s="75">
        <f>'2009'!$O$51</f>
        <v>0.38569753810082064</v>
      </c>
      <c r="G26" s="75">
        <f>'2010'!$O$51</f>
        <v>0.3806228373702422</v>
      </c>
      <c r="H26" s="75">
        <f>'2011'!$O$51</f>
        <v>0.3985419198055893</v>
      </c>
      <c r="I26" s="76">
        <f>'2012'!O51</f>
        <v>0.4087256027554535</v>
      </c>
      <c r="J26" s="255"/>
      <c r="K26" s="215"/>
      <c r="L26" s="217"/>
      <c r="M26" s="77" t="s">
        <v>56</v>
      </c>
      <c r="N26" s="75">
        <f>'2008'!$Q$51</f>
        <v>0.28498727735368956</v>
      </c>
      <c r="O26" s="75">
        <f>'2009'!$Q$51</f>
        <v>0.24970691676436108</v>
      </c>
      <c r="P26" s="75">
        <f>'2010'!$Q$51</f>
        <v>0.2433679354094579</v>
      </c>
      <c r="Q26" s="75">
        <f>'2011'!$Q$51</f>
        <v>0.26852976913730253</v>
      </c>
      <c r="R26" s="76">
        <f>'2012'!Q51</f>
        <v>0.2973593570608496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F29" s="3"/>
      <c r="G29" s="3"/>
      <c r="H29" s="3"/>
      <c r="I29" s="3"/>
      <c r="J29" s="3"/>
    </row>
    <row r="30" spans="1:12" ht="12.75">
      <c r="A30" s="3"/>
      <c r="B30" s="7"/>
      <c r="C30" s="4"/>
      <c r="E30" s="4"/>
      <c r="G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J31" s="4"/>
      <c r="K31" s="4"/>
      <c r="L31" s="11"/>
    </row>
    <row r="32" spans="1:12" ht="12.75">
      <c r="A32" s="3"/>
      <c r="B32" s="8"/>
      <c r="C32" s="3"/>
      <c r="E32" s="3"/>
      <c r="J32" s="3"/>
      <c r="K32" s="3"/>
      <c r="L32" s="11"/>
    </row>
    <row r="33" spans="1:12" ht="12.75">
      <c r="A33" s="3"/>
      <c r="B33" s="2"/>
      <c r="C33" s="3"/>
      <c r="E33" s="3"/>
      <c r="J33" s="3"/>
      <c r="K33" s="3"/>
      <c r="L33" s="11"/>
    </row>
    <row r="34" spans="1:12" ht="12.75">
      <c r="A34" s="3"/>
      <c r="B34" s="7"/>
      <c r="C34" s="3"/>
      <c r="E34" s="3"/>
      <c r="J34" s="3"/>
      <c r="K34" s="3"/>
      <c r="L34" s="11"/>
    </row>
    <row r="35" spans="1:12" ht="12.75">
      <c r="A35" s="3"/>
      <c r="B35" s="3"/>
      <c r="C35" s="3"/>
      <c r="E35" s="3"/>
      <c r="J35" s="3"/>
      <c r="K35" s="3"/>
      <c r="L35" s="11"/>
    </row>
    <row r="36" spans="1:12" ht="12.75">
      <c r="A36" s="3"/>
      <c r="B36" s="7"/>
      <c r="C36" s="3"/>
      <c r="E36" s="3"/>
      <c r="J36" s="3"/>
      <c r="K36" s="3"/>
      <c r="L36" s="11"/>
    </row>
    <row r="37" spans="1:12" ht="12.75">
      <c r="A37" s="3"/>
      <c r="B37" s="3"/>
      <c r="C37" s="3"/>
      <c r="E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C21:C22"/>
    <mergeCell ref="L12:L13"/>
    <mergeCell ref="K7:K15"/>
    <mergeCell ref="C10:C11"/>
    <mergeCell ref="L25:L26"/>
    <mergeCell ref="C23:C24"/>
    <mergeCell ref="K18:K26"/>
    <mergeCell ref="L21:L22"/>
    <mergeCell ref="C25:C26"/>
    <mergeCell ref="C4:I6"/>
    <mergeCell ref="L7:R8"/>
    <mergeCell ref="L18:R19"/>
    <mergeCell ref="L4:R6"/>
    <mergeCell ref="C7:I8"/>
    <mergeCell ref="L23:L24"/>
    <mergeCell ref="L14:L15"/>
    <mergeCell ref="C14:C15"/>
    <mergeCell ref="C18:I19"/>
    <mergeCell ref="C12:C13"/>
    <mergeCell ref="A7:A26"/>
    <mergeCell ref="B7:B15"/>
    <mergeCell ref="J7:J26"/>
    <mergeCell ref="B18:B26"/>
    <mergeCell ref="L10:L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125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200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201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Tairawhiti!N9</f>
        <v>2008</v>
      </c>
      <c r="F9" s="64">
        <f>Tairawhiti!O9</f>
        <v>2009</v>
      </c>
      <c r="G9" s="64">
        <f>Tairawhiti!P9</f>
        <v>2010</v>
      </c>
      <c r="H9" s="64">
        <f>Tairawhiti!Q9</f>
        <v>2011</v>
      </c>
      <c r="I9" s="80">
        <f>Tairawhiti!R9</f>
        <v>2012</v>
      </c>
      <c r="J9" s="254"/>
      <c r="K9" s="214"/>
      <c r="L9" s="79"/>
      <c r="M9" s="64"/>
      <c r="N9" s="64">
        <f>Tairawhiti!N9</f>
        <v>2008</v>
      </c>
      <c r="O9" s="65">
        <f>Tairawhiti!O9</f>
        <v>2009</v>
      </c>
      <c r="P9" s="64">
        <f>Tairawhiti!P9</f>
        <v>2010</v>
      </c>
      <c r="Q9" s="64">
        <f>Tairawhiti!Q9</f>
        <v>2011</v>
      </c>
      <c r="R9" s="80">
        <f>Tairawhiti!R9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'2008'!$D$53</f>
        <v>879</v>
      </c>
      <c r="F10" s="30">
        <f>'2009'!$D$53</f>
        <v>790</v>
      </c>
      <c r="G10" s="30">
        <f>'2010'!$D$53</f>
        <v>864</v>
      </c>
      <c r="H10" s="30">
        <f>'2011'!$D$53</f>
        <v>834</v>
      </c>
      <c r="I10" s="37">
        <f>'2012'!D53</f>
        <v>776</v>
      </c>
      <c r="J10" s="254"/>
      <c r="K10" s="214"/>
      <c r="L10" s="216" t="s">
        <v>220</v>
      </c>
      <c r="M10" s="28" t="s">
        <v>60</v>
      </c>
      <c r="N10" s="30">
        <f>'2008'!$F$53</f>
        <v>338</v>
      </c>
      <c r="O10" s="30">
        <f>'2009'!$F$53</f>
        <v>331</v>
      </c>
      <c r="P10" s="30">
        <f>'2010'!$F$53</f>
        <v>389</v>
      </c>
      <c r="Q10" s="30">
        <f>'2011'!$F$53</f>
        <v>368</v>
      </c>
      <c r="R10" s="37">
        <f>'2012'!F53</f>
        <v>371</v>
      </c>
    </row>
    <row r="11" spans="1:18" ht="12.75">
      <c r="A11" s="214"/>
      <c r="B11" s="214"/>
      <c r="C11" s="216"/>
      <c r="D11" s="28" t="s">
        <v>61</v>
      </c>
      <c r="E11" s="29">
        <f>'2008'!$E$53</f>
        <v>0.5459627329192547</v>
      </c>
      <c r="F11" s="29">
        <f>'2009'!$E$53</f>
        <v>0.5028644175684277</v>
      </c>
      <c r="G11" s="29">
        <f>'2010'!$E$53</f>
        <v>0.5046728971962616</v>
      </c>
      <c r="H11" s="29">
        <f>'2011'!$E$53</f>
        <v>0.4900117508813161</v>
      </c>
      <c r="I11" s="36">
        <f>'2012'!E53</f>
        <v>0.48228713486637664</v>
      </c>
      <c r="J11" s="254"/>
      <c r="K11" s="214"/>
      <c r="L11" s="216"/>
      <c r="M11" s="28" t="s">
        <v>56</v>
      </c>
      <c r="N11" s="29">
        <f>'2008'!$G$53</f>
        <v>0.20993788819875778</v>
      </c>
      <c r="O11" s="29">
        <f>'2009'!$G$53</f>
        <v>0.21069382558879696</v>
      </c>
      <c r="P11" s="29">
        <f>'2010'!$G$53</f>
        <v>0.2272196261682243</v>
      </c>
      <c r="Q11" s="29">
        <f>'2011'!$G$53</f>
        <v>0.21621621621621623</v>
      </c>
      <c r="R11" s="36">
        <f>'2012'!G53</f>
        <v>0.23057799875699192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'2008'!$I$53</f>
        <v>270</v>
      </c>
      <c r="F12" s="30">
        <f>'2009'!$I$53</f>
        <v>243</v>
      </c>
      <c r="G12" s="30">
        <f>'2010'!$I$53</f>
        <v>252</v>
      </c>
      <c r="H12" s="30">
        <f>'2011'!$I$53</f>
        <v>246</v>
      </c>
      <c r="I12" s="37">
        <f>'2012'!I53</f>
        <v>252</v>
      </c>
      <c r="J12" s="254"/>
      <c r="K12" s="214"/>
      <c r="L12" s="216" t="s">
        <v>225</v>
      </c>
      <c r="M12" s="28" t="s">
        <v>60</v>
      </c>
      <c r="N12" s="30">
        <f>'2008'!$K$53</f>
        <v>111</v>
      </c>
      <c r="O12" s="30">
        <f>'2009'!$K$53</f>
        <v>105</v>
      </c>
      <c r="P12" s="30">
        <f>'2010'!$K$53</f>
        <v>116</v>
      </c>
      <c r="Q12" s="30">
        <f>'2011'!$K$53</f>
        <v>126</v>
      </c>
      <c r="R12" s="37">
        <f>'2012'!K53</f>
        <v>128</v>
      </c>
    </row>
    <row r="13" spans="1:18" ht="12.75">
      <c r="A13" s="214"/>
      <c r="B13" s="214"/>
      <c r="C13" s="216"/>
      <c r="D13" s="28" t="s">
        <v>61</v>
      </c>
      <c r="E13" s="29">
        <f>'2008'!$J$53</f>
        <v>0.22746419545071608</v>
      </c>
      <c r="F13" s="29">
        <f>'2009'!$J$53</f>
        <v>0.21774193548387097</v>
      </c>
      <c r="G13" s="29">
        <f>'2010'!$J$53</f>
        <v>0.21970357454228423</v>
      </c>
      <c r="H13" s="29">
        <f>'2011'!$J$53</f>
        <v>0.1964856230031949</v>
      </c>
      <c r="I13" s="36">
        <f>'2012'!J53</f>
        <v>0.19656786271450857</v>
      </c>
      <c r="J13" s="254"/>
      <c r="K13" s="214"/>
      <c r="L13" s="216"/>
      <c r="M13" s="28" t="s">
        <v>56</v>
      </c>
      <c r="N13" s="29">
        <f>'2008'!$L$53</f>
        <v>0.09351305812973884</v>
      </c>
      <c r="O13" s="29">
        <f>'2009'!$L$53</f>
        <v>0.09408602150537634</v>
      </c>
      <c r="P13" s="29">
        <f>'2010'!$L$53</f>
        <v>0.1011333914559721</v>
      </c>
      <c r="Q13" s="29">
        <f>'2011'!$L$53</f>
        <v>0.10063897763578275</v>
      </c>
      <c r="R13" s="36">
        <f>'2012'!L53</f>
        <v>0.0998439937597504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'2008'!$N$53</f>
        <v>116</v>
      </c>
      <c r="F14" s="30">
        <f>'2009'!$N$53</f>
        <v>124</v>
      </c>
      <c r="G14" s="30">
        <f>'2010'!$N$53</f>
        <v>99</v>
      </c>
      <c r="H14" s="30">
        <f>'2011'!$N$53</f>
        <v>105</v>
      </c>
      <c r="I14" s="37">
        <f>'2012'!N53</f>
        <v>137</v>
      </c>
      <c r="J14" s="254"/>
      <c r="K14" s="214"/>
      <c r="L14" s="216" t="s">
        <v>231</v>
      </c>
      <c r="M14" s="28" t="s">
        <v>60</v>
      </c>
      <c r="N14" s="30">
        <f>'2008'!$P$53</f>
        <v>51</v>
      </c>
      <c r="O14" s="30">
        <f>'2009'!$P$53</f>
        <v>61</v>
      </c>
      <c r="P14" s="30">
        <f>'2010'!$P$53</f>
        <v>52</v>
      </c>
      <c r="Q14" s="30">
        <f>'2011'!$P$53</f>
        <v>52</v>
      </c>
      <c r="R14" s="37">
        <f>'2012'!P53</f>
        <v>78</v>
      </c>
    </row>
    <row r="15" spans="1:18" ht="13.5" thickBot="1">
      <c r="A15" s="214"/>
      <c r="B15" s="215"/>
      <c r="C15" s="217"/>
      <c r="D15" s="77" t="s">
        <v>61</v>
      </c>
      <c r="E15" s="75">
        <f>'2008'!$O$53</f>
        <v>0.17287630402384502</v>
      </c>
      <c r="F15" s="75">
        <f>'2009'!$O$53</f>
        <v>0.1768901569186876</v>
      </c>
      <c r="G15" s="75">
        <f>'2010'!$O$53</f>
        <v>0.13432835820895522</v>
      </c>
      <c r="H15" s="75">
        <f>'2011'!$O$53</f>
        <v>0.14788732394366197</v>
      </c>
      <c r="I15" s="76">
        <f>'2012'!O53</f>
        <v>0.16466346153846154</v>
      </c>
      <c r="J15" s="254"/>
      <c r="K15" s="215"/>
      <c r="L15" s="217"/>
      <c r="M15" s="77" t="s">
        <v>56</v>
      </c>
      <c r="N15" s="75">
        <f>'2008'!$Q$53</f>
        <v>0.07600596125186289</v>
      </c>
      <c r="O15" s="75">
        <f>'2009'!$Q$53</f>
        <v>0.08701854493580599</v>
      </c>
      <c r="P15" s="75">
        <f>'2010'!$Q$53</f>
        <v>0.07055630936227951</v>
      </c>
      <c r="Q15" s="75">
        <f>'2011'!$Q$53</f>
        <v>0.07323943661971831</v>
      </c>
      <c r="R15" s="76">
        <f>'2012'!Q53</f>
        <v>0.09375</v>
      </c>
    </row>
    <row r="16" spans="1:18" ht="12.75">
      <c r="A16" s="214"/>
      <c r="B16" s="9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10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76" t="s">
        <v>65</v>
      </c>
      <c r="C18" s="227" t="s">
        <v>202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203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Tairawhiti!N9</f>
        <v>2008</v>
      </c>
      <c r="F20" s="64">
        <f>Tairawhiti!O9</f>
        <v>2009</v>
      </c>
      <c r="G20" s="64">
        <f>Tairawhiti!P9</f>
        <v>2010</v>
      </c>
      <c r="H20" s="64">
        <f>Tairawhiti!Q9</f>
        <v>2011</v>
      </c>
      <c r="I20" s="80">
        <f>Tairawhiti!R9</f>
        <v>2012</v>
      </c>
      <c r="J20" s="254"/>
      <c r="K20" s="214"/>
      <c r="L20" s="79"/>
      <c r="M20" s="64"/>
      <c r="N20" s="64">
        <f>Tairawhiti!N9</f>
        <v>2008</v>
      </c>
      <c r="O20" s="65">
        <f>Tairawhiti!O9</f>
        <v>2009</v>
      </c>
      <c r="P20" s="64">
        <f>Tairawhiti!P9</f>
        <v>2010</v>
      </c>
      <c r="Q20" s="64">
        <f>Tairawhiti!Q9</f>
        <v>2011</v>
      </c>
      <c r="R20" s="80">
        <f>Tairawhiti!R9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43">
        <f>'2008'!$D$54</f>
        <v>2995</v>
      </c>
      <c r="F21" s="43">
        <f>'2009'!$D$54</f>
        <v>2792</v>
      </c>
      <c r="G21" s="43">
        <f>'2010'!$D$54</f>
        <v>2740</v>
      </c>
      <c r="H21" s="43">
        <f>'2011'!$D$54</f>
        <v>2623</v>
      </c>
      <c r="I21" s="45">
        <f>'2012'!D54</f>
        <v>2400</v>
      </c>
      <c r="J21" s="254"/>
      <c r="K21" s="214"/>
      <c r="L21" s="216" t="s">
        <v>220</v>
      </c>
      <c r="M21" s="28" t="s">
        <v>60</v>
      </c>
      <c r="N21" s="43">
        <f>'2008'!$F$54</f>
        <v>1919</v>
      </c>
      <c r="O21" s="43">
        <f>'2009'!$F$54</f>
        <v>1817</v>
      </c>
      <c r="P21" s="43">
        <f>'2010'!$F$54</f>
        <v>1790</v>
      </c>
      <c r="Q21" s="43">
        <f>'2011'!$F$54</f>
        <v>1665</v>
      </c>
      <c r="R21" s="45">
        <f>'2012'!F54</f>
        <v>1715</v>
      </c>
    </row>
    <row r="22" spans="1:18" ht="12.75">
      <c r="A22" s="214"/>
      <c r="B22" s="214"/>
      <c r="C22" s="216"/>
      <c r="D22" s="28" t="s">
        <v>61</v>
      </c>
      <c r="E22" s="29">
        <f>'2008'!$E$54</f>
        <v>0.7982409381663113</v>
      </c>
      <c r="F22" s="29">
        <f>'2009'!$E$54</f>
        <v>0.7818538224586951</v>
      </c>
      <c r="G22" s="29">
        <f>'2010'!$E$54</f>
        <v>0.7651493996090477</v>
      </c>
      <c r="H22" s="29">
        <f>'2011'!$E$54</f>
        <v>0.7609515520742675</v>
      </c>
      <c r="I22" s="36">
        <f>'2012'!E54</f>
        <v>0.7119549095223969</v>
      </c>
      <c r="J22" s="254"/>
      <c r="K22" s="214"/>
      <c r="L22" s="216"/>
      <c r="M22" s="28" t="s">
        <v>56</v>
      </c>
      <c r="N22" s="29">
        <f>'2008'!$G$54</f>
        <v>0.5114605543710021</v>
      </c>
      <c r="O22" s="29">
        <f>'2009'!$G$54</f>
        <v>0.5088210585270232</v>
      </c>
      <c r="P22" s="29">
        <f>'2010'!$G$54</f>
        <v>0.4998603741971516</v>
      </c>
      <c r="Q22" s="29">
        <f>'2011'!$G$54</f>
        <v>0.4830287206266319</v>
      </c>
      <c r="R22" s="36">
        <f>'2012'!G54</f>
        <v>0.5087511124295462</v>
      </c>
    </row>
    <row r="23" spans="1:18" ht="12.75">
      <c r="A23" s="214"/>
      <c r="B23" s="214"/>
      <c r="C23" s="216" t="s">
        <v>225</v>
      </c>
      <c r="D23" s="28" t="s">
        <v>60</v>
      </c>
      <c r="E23" s="43">
        <f>'2008'!$I$54</f>
        <v>1593</v>
      </c>
      <c r="F23" s="43">
        <f>'2009'!$I$54</f>
        <v>1515</v>
      </c>
      <c r="G23" s="43">
        <f>'2010'!$I$54</f>
        <v>1505</v>
      </c>
      <c r="H23" s="43">
        <f>'2011'!$I$54</f>
        <v>1473</v>
      </c>
      <c r="I23" s="45">
        <f>'2012'!I54</f>
        <v>1343</v>
      </c>
      <c r="J23" s="254"/>
      <c r="K23" s="214"/>
      <c r="L23" s="216" t="s">
        <v>225</v>
      </c>
      <c r="M23" s="28" t="s">
        <v>60</v>
      </c>
      <c r="N23" s="43">
        <f>'2008'!$K$54</f>
        <v>1026</v>
      </c>
      <c r="O23" s="43">
        <f>'2009'!$K$54</f>
        <v>989</v>
      </c>
      <c r="P23" s="43">
        <f>'2010'!$K$54</f>
        <v>1021</v>
      </c>
      <c r="Q23" s="43">
        <f>'2011'!$K$54</f>
        <v>1052</v>
      </c>
      <c r="R23" s="45">
        <f>'2012'!K54</f>
        <v>978</v>
      </c>
    </row>
    <row r="24" spans="1:18" ht="12.75">
      <c r="A24" s="214"/>
      <c r="B24" s="214"/>
      <c r="C24" s="216"/>
      <c r="D24" s="28" t="s">
        <v>61</v>
      </c>
      <c r="E24" s="29">
        <f>'2008'!$J$54</f>
        <v>0.4664714494875549</v>
      </c>
      <c r="F24" s="29">
        <f>'2009'!$J$54</f>
        <v>0.48325358851674644</v>
      </c>
      <c r="G24" s="29">
        <f>'2010'!$J$54</f>
        <v>0.47929936305732485</v>
      </c>
      <c r="H24" s="29">
        <f>'2011'!$J$54</f>
        <v>0.4613216410898841</v>
      </c>
      <c r="I24" s="36">
        <f>'2012'!J54</f>
        <v>0.42852584556477347</v>
      </c>
      <c r="J24" s="254"/>
      <c r="K24" s="214"/>
      <c r="L24" s="216"/>
      <c r="M24" s="28" t="s">
        <v>56</v>
      </c>
      <c r="N24" s="29">
        <f>'2008'!$L$54</f>
        <v>0.3004392386530015</v>
      </c>
      <c r="O24" s="29">
        <f>'2009'!$L$54</f>
        <v>0.31547049441786285</v>
      </c>
      <c r="P24" s="29">
        <f>'2010'!$L$54</f>
        <v>0.3251592356687898</v>
      </c>
      <c r="Q24" s="29">
        <f>'2011'!$L$54</f>
        <v>0.32947071719386156</v>
      </c>
      <c r="R24" s="36">
        <f>'2012'!L54</f>
        <v>0.3120612635609445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'2008'!$N$54</f>
        <v>879</v>
      </c>
      <c r="F25" s="30">
        <f>'2009'!$N$54</f>
        <v>850</v>
      </c>
      <c r="G25" s="30">
        <f>'2010'!$N$54</f>
        <v>887</v>
      </c>
      <c r="H25" s="30">
        <f>'2011'!$N$54</f>
        <v>898</v>
      </c>
      <c r="I25" s="37">
        <f>'2012'!N54</f>
        <v>894</v>
      </c>
      <c r="J25" s="254"/>
      <c r="K25" s="214"/>
      <c r="L25" s="216" t="s">
        <v>231</v>
      </c>
      <c r="M25" s="28" t="s">
        <v>60</v>
      </c>
      <c r="N25" s="30">
        <f>'2008'!$P$54</f>
        <v>607</v>
      </c>
      <c r="O25" s="30">
        <f>'2009'!$P$54</f>
        <v>545</v>
      </c>
      <c r="P25" s="30">
        <f>'2010'!$P$54</f>
        <v>596</v>
      </c>
      <c r="Q25" s="30">
        <f>'2011'!$P$54</f>
        <v>604</v>
      </c>
      <c r="R25" s="37">
        <f>'2012'!P54</f>
        <v>623</v>
      </c>
    </row>
    <row r="26" spans="1:18" ht="13.5" thickBot="1">
      <c r="A26" s="215"/>
      <c r="B26" s="215"/>
      <c r="C26" s="217"/>
      <c r="D26" s="77" t="s">
        <v>61</v>
      </c>
      <c r="E26" s="75">
        <f>'2008'!$O$54</f>
        <v>0.38997338065661047</v>
      </c>
      <c r="F26" s="75">
        <f>'2009'!$O$54</f>
        <v>0.3618561089825458</v>
      </c>
      <c r="G26" s="75">
        <f>'2010'!$O$54</f>
        <v>0.3816695352839931</v>
      </c>
      <c r="H26" s="75">
        <f>'2011'!$O$54</f>
        <v>0.3763621123218776</v>
      </c>
      <c r="I26" s="76">
        <f>'2012'!O54</f>
        <v>0.375</v>
      </c>
      <c r="J26" s="255"/>
      <c r="K26" s="215"/>
      <c r="L26" s="217"/>
      <c r="M26" s="77" t="s">
        <v>56</v>
      </c>
      <c r="N26" s="75">
        <f>'2008'!$Q$54</f>
        <v>0.26929902395740907</v>
      </c>
      <c r="O26" s="75">
        <f>'2009'!$Q$54</f>
        <v>0.23201362281822052</v>
      </c>
      <c r="P26" s="75">
        <f>'2010'!$Q$54</f>
        <v>0.25645438898450945</v>
      </c>
      <c r="Q26" s="75">
        <f>'2011'!$Q$54</f>
        <v>0.2531433361274099</v>
      </c>
      <c r="R26" s="76">
        <f>'2012'!Q54</f>
        <v>0.2613255033557047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G29" s="3"/>
      <c r="H29" s="3"/>
      <c r="I29" s="3"/>
      <c r="J29" s="3"/>
    </row>
    <row r="30" spans="1:12" ht="12.75">
      <c r="A30" s="3"/>
      <c r="B30" s="7"/>
      <c r="C30" s="4"/>
      <c r="E30" s="4"/>
      <c r="G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G31" s="4"/>
      <c r="H31" s="4"/>
      <c r="I31" s="4"/>
      <c r="J31" s="4"/>
      <c r="K31" s="4"/>
      <c r="L31" s="11"/>
    </row>
    <row r="32" spans="1:12" ht="12.75">
      <c r="A32" s="3"/>
      <c r="B32" s="8"/>
      <c r="C32" s="3"/>
      <c r="E32" s="3"/>
      <c r="G32" s="3"/>
      <c r="H32" s="3"/>
      <c r="I32" s="3"/>
      <c r="J32" s="3"/>
      <c r="K32" s="3"/>
      <c r="L32" s="11"/>
    </row>
    <row r="33" spans="1:12" ht="12.75">
      <c r="A33" s="3"/>
      <c r="B33" s="2"/>
      <c r="C33" s="3"/>
      <c r="E33" s="3"/>
      <c r="G33" s="3"/>
      <c r="H33" s="3"/>
      <c r="I33" s="3"/>
      <c r="J33" s="3"/>
      <c r="K33" s="3"/>
      <c r="L33" s="11"/>
    </row>
    <row r="34" spans="1:12" ht="12.75">
      <c r="A34" s="3"/>
      <c r="B34" s="7"/>
      <c r="C34" s="3"/>
      <c r="E34" s="3"/>
      <c r="J34" s="3"/>
      <c r="K34" s="3"/>
      <c r="L34" s="11"/>
    </row>
    <row r="35" spans="1:12" ht="12.75">
      <c r="A35" s="3"/>
      <c r="B35" s="3"/>
      <c r="C35" s="3"/>
      <c r="E35" s="3"/>
      <c r="J35" s="3"/>
      <c r="K35" s="3"/>
      <c r="L35" s="11"/>
    </row>
    <row r="36" spans="1:12" ht="12.75">
      <c r="A36" s="3"/>
      <c r="B36" s="7"/>
      <c r="C36" s="3"/>
      <c r="E36" s="3"/>
      <c r="J36" s="3"/>
      <c r="K36" s="3"/>
      <c r="L36" s="11"/>
    </row>
    <row r="37" spans="1:12" ht="12.75">
      <c r="A37" s="3"/>
      <c r="B37" s="3"/>
      <c r="C37" s="3"/>
      <c r="E37" s="3"/>
      <c r="J37" s="3"/>
      <c r="K37" s="3"/>
      <c r="L37" s="11"/>
    </row>
    <row r="38" spans="1:12" ht="12.75">
      <c r="A38" s="3"/>
      <c r="B38" s="3"/>
      <c r="C38" s="3"/>
      <c r="E38" s="3"/>
      <c r="J38" s="3"/>
      <c r="K38" s="3"/>
      <c r="L38" s="11"/>
    </row>
    <row r="39" spans="1:12" ht="12.75">
      <c r="A39" s="3"/>
      <c r="B39" s="7"/>
      <c r="C39" s="3"/>
      <c r="E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L21:L22"/>
    <mergeCell ref="K7:K15"/>
    <mergeCell ref="L7:R8"/>
    <mergeCell ref="L18:R19"/>
    <mergeCell ref="C25:C26"/>
    <mergeCell ref="L10:L11"/>
    <mergeCell ref="L4:R6"/>
    <mergeCell ref="C7:I8"/>
    <mergeCell ref="C23:C24"/>
    <mergeCell ref="A7:A26"/>
    <mergeCell ref="B7:B15"/>
    <mergeCell ref="B18:B26"/>
    <mergeCell ref="L25:L26"/>
    <mergeCell ref="L23:L24"/>
    <mergeCell ref="C10:C11"/>
    <mergeCell ref="C18:I19"/>
    <mergeCell ref="L14:L15"/>
    <mergeCell ref="J7:J26"/>
    <mergeCell ref="C4:I6"/>
    <mergeCell ref="C21:C22"/>
    <mergeCell ref="L12:L13"/>
    <mergeCell ref="C12:C13"/>
    <mergeCell ref="C14:C15"/>
    <mergeCell ref="K18:K26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126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13" t="s">
        <v>66</v>
      </c>
      <c r="C7" s="227" t="s">
        <v>204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205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14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Tairawhiti!N9</f>
        <v>2008</v>
      </c>
      <c r="F9" s="64">
        <f>Tairawhiti!O9</f>
        <v>2009</v>
      </c>
      <c r="G9" s="64">
        <f>Tairawhiti!P9</f>
        <v>2010</v>
      </c>
      <c r="H9" s="64">
        <f>Tairawhiti!Q9</f>
        <v>2011</v>
      </c>
      <c r="I9" s="80">
        <f>Tairawhiti!R9</f>
        <v>2012</v>
      </c>
      <c r="J9" s="254"/>
      <c r="K9" s="214"/>
      <c r="L9" s="79"/>
      <c r="M9" s="64"/>
      <c r="N9" s="64">
        <f>Tairawhiti!N9</f>
        <v>2008</v>
      </c>
      <c r="O9" s="65">
        <f>Tairawhiti!O9</f>
        <v>2009</v>
      </c>
      <c r="P9" s="64">
        <f>Tairawhiti!P9</f>
        <v>2010</v>
      </c>
      <c r="Q9" s="64">
        <f>Tairawhiti!Q9</f>
        <v>2011</v>
      </c>
      <c r="R9" s="80">
        <f>Tairawhiti!R9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'2008'!$D$56</f>
        <v>86</v>
      </c>
      <c r="F10" s="30">
        <f>'2009'!$D$56</f>
        <v>76</v>
      </c>
      <c r="G10" s="30">
        <f>'2010'!$D$56</f>
        <v>112</v>
      </c>
      <c r="H10" s="30">
        <f>'2011'!$D$56</f>
        <v>116</v>
      </c>
      <c r="I10" s="37">
        <f>'2012'!D56</f>
        <v>93</v>
      </c>
      <c r="J10" s="254"/>
      <c r="K10" s="214"/>
      <c r="L10" s="216" t="s">
        <v>220</v>
      </c>
      <c r="M10" s="28" t="s">
        <v>60</v>
      </c>
      <c r="N10" s="30">
        <f>'2008'!$F$56</f>
        <v>35</v>
      </c>
      <c r="O10" s="30">
        <f>'2009'!$F$56</f>
        <v>34</v>
      </c>
      <c r="P10" s="30">
        <f>'2010'!$F$56</f>
        <v>50</v>
      </c>
      <c r="Q10" s="30">
        <f>'2011'!$F$56</f>
        <v>67</v>
      </c>
      <c r="R10" s="37">
        <f>'2012'!F56</f>
        <v>59</v>
      </c>
    </row>
    <row r="11" spans="1:18" ht="12.75">
      <c r="A11" s="214"/>
      <c r="B11" s="214"/>
      <c r="C11" s="216"/>
      <c r="D11" s="28" t="s">
        <v>61</v>
      </c>
      <c r="E11" s="29">
        <f>'2008'!$E$56</f>
        <v>0.5308641975308642</v>
      </c>
      <c r="F11" s="29">
        <f>'2009'!$E$56</f>
        <v>0.5507246376811594</v>
      </c>
      <c r="G11" s="29">
        <f>'2010'!$E$56</f>
        <v>0.6746987951807228</v>
      </c>
      <c r="H11" s="29">
        <f>'2011'!$E$56</f>
        <v>0.6170212765957447</v>
      </c>
      <c r="I11" s="36">
        <f>'2012'!E56</f>
        <v>0.62</v>
      </c>
      <c r="J11" s="254"/>
      <c r="K11" s="214"/>
      <c r="L11" s="216"/>
      <c r="M11" s="28" t="s">
        <v>56</v>
      </c>
      <c r="N11" s="29">
        <f>'2008'!$G$56</f>
        <v>0.21604938271604937</v>
      </c>
      <c r="O11" s="29">
        <f>'2009'!$G$56</f>
        <v>0.2463768115942029</v>
      </c>
      <c r="P11" s="29">
        <f>'2010'!$G$56</f>
        <v>0.30120481927710846</v>
      </c>
      <c r="Q11" s="29">
        <f>'2011'!$G$56</f>
        <v>0.35638297872340424</v>
      </c>
      <c r="R11" s="36">
        <f>'2012'!G56</f>
        <v>0.3933333333333333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'2008'!$I$56</f>
        <v>29</v>
      </c>
      <c r="F12" s="30">
        <f>'2009'!$I$56</f>
        <v>33</v>
      </c>
      <c r="G12" s="30">
        <f>'2010'!$I$56</f>
        <v>33</v>
      </c>
      <c r="H12" s="30">
        <f>'2011'!$I$56</f>
        <v>25</v>
      </c>
      <c r="I12" s="37">
        <f>'2012'!I56</f>
        <v>43</v>
      </c>
      <c r="J12" s="254"/>
      <c r="K12" s="214"/>
      <c r="L12" s="216" t="s">
        <v>225</v>
      </c>
      <c r="M12" s="28" t="s">
        <v>60</v>
      </c>
      <c r="N12" s="30">
        <f>'2008'!$K$56</f>
        <v>15</v>
      </c>
      <c r="O12" s="30">
        <f>'2009'!$K$56</f>
        <v>12</v>
      </c>
      <c r="P12" s="30">
        <f>'2010'!$K$56</f>
        <v>17</v>
      </c>
      <c r="Q12" s="30">
        <f>'2011'!$K$56</f>
        <v>9</v>
      </c>
      <c r="R12" s="37">
        <f>'2012'!K56</f>
        <v>14</v>
      </c>
    </row>
    <row r="13" spans="1:18" ht="12.75">
      <c r="A13" s="214"/>
      <c r="B13" s="214"/>
      <c r="C13" s="216"/>
      <c r="D13" s="28" t="s">
        <v>61</v>
      </c>
      <c r="E13" s="29">
        <f>'2008'!$J$56</f>
        <v>0.2815533980582524</v>
      </c>
      <c r="F13" s="29">
        <f>'2009'!$J$56</f>
        <v>0.2619047619047619</v>
      </c>
      <c r="G13" s="29">
        <f>'2010'!$J$56</f>
        <v>0.27049180327868855</v>
      </c>
      <c r="H13" s="29">
        <f>'2011'!$J$56</f>
        <v>0.18796992481203006</v>
      </c>
      <c r="I13" s="36">
        <f>'2012'!J56</f>
        <v>0.3006993006993007</v>
      </c>
      <c r="J13" s="254"/>
      <c r="K13" s="214"/>
      <c r="L13" s="216"/>
      <c r="M13" s="28" t="s">
        <v>56</v>
      </c>
      <c r="N13" s="29">
        <f>'2008'!$L$56</f>
        <v>0.14563106796116504</v>
      </c>
      <c r="O13" s="29">
        <f>'2009'!$L$56</f>
        <v>0.09523809523809523</v>
      </c>
      <c r="P13" s="29">
        <f>'2010'!$L$56</f>
        <v>0.13934426229508196</v>
      </c>
      <c r="Q13" s="29">
        <f>'2011'!$L$56</f>
        <v>0.06766917293233082</v>
      </c>
      <c r="R13" s="36">
        <f>'2012'!L56</f>
        <v>0.0979020979020979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'2008'!$N$56</f>
        <v>10</v>
      </c>
      <c r="F14" s="30">
        <f>'2009'!$N$56</f>
        <v>19</v>
      </c>
      <c r="G14" s="30">
        <f>'2010'!$N$56</f>
        <v>19</v>
      </c>
      <c r="H14" s="30">
        <f>'2011'!$N$56</f>
        <v>17</v>
      </c>
      <c r="I14" s="37">
        <f>'2012'!N56</f>
        <v>11</v>
      </c>
      <c r="J14" s="254"/>
      <c r="K14" s="214"/>
      <c r="L14" s="216" t="s">
        <v>231</v>
      </c>
      <c r="M14" s="28" t="s">
        <v>60</v>
      </c>
      <c r="N14" s="30">
        <f>'2008'!$P$56</f>
        <v>3</v>
      </c>
      <c r="O14" s="30">
        <f>'2009'!$P$56</f>
        <v>6</v>
      </c>
      <c r="P14" s="30">
        <f>'2010'!$P$56</f>
        <v>7</v>
      </c>
      <c r="Q14" s="30">
        <f>'2011'!$P$56</f>
        <v>7</v>
      </c>
      <c r="R14" s="37">
        <f>'2012'!P56</f>
        <v>7</v>
      </c>
    </row>
    <row r="15" spans="1:18" ht="13.5" thickBot="1">
      <c r="A15" s="214"/>
      <c r="B15" s="215"/>
      <c r="C15" s="217"/>
      <c r="D15" s="77" t="s">
        <v>61</v>
      </c>
      <c r="E15" s="75">
        <f>'2008'!$O$56</f>
        <v>0.1724137931034483</v>
      </c>
      <c r="F15" s="75">
        <f>'2009'!$O$56</f>
        <v>0.2714285714285714</v>
      </c>
      <c r="G15" s="75">
        <f>'2010'!$O$56</f>
        <v>0.2289156626506024</v>
      </c>
      <c r="H15" s="75">
        <f>'2011'!$O$56</f>
        <v>0.2125</v>
      </c>
      <c r="I15" s="76">
        <f>'2012'!O56</f>
        <v>0.10679611650485436</v>
      </c>
      <c r="J15" s="254"/>
      <c r="K15" s="215"/>
      <c r="L15" s="217"/>
      <c r="M15" s="77" t="s">
        <v>56</v>
      </c>
      <c r="N15" s="75">
        <f>'2008'!$Q$56</f>
        <v>0.05172413793103448</v>
      </c>
      <c r="O15" s="75">
        <f>'2009'!$Q$56</f>
        <v>0.08571428571428572</v>
      </c>
      <c r="P15" s="75">
        <f>'2010'!$Q$56</f>
        <v>0.08433734939759036</v>
      </c>
      <c r="Q15" s="75">
        <f>'2011'!$Q$56</f>
        <v>0.0875</v>
      </c>
      <c r="R15" s="76">
        <f>'2012'!Q56</f>
        <v>0.06796116504854369</v>
      </c>
    </row>
    <row r="16" spans="1:18" ht="12.75">
      <c r="A16" s="214"/>
      <c r="B16" s="61"/>
      <c r="C16" s="15"/>
      <c r="D16" s="11"/>
      <c r="E16" s="11"/>
      <c r="F16" s="11"/>
      <c r="G16" s="11"/>
      <c r="H16" s="11"/>
      <c r="I16" s="117"/>
      <c r="J16" s="254"/>
      <c r="K16" s="61"/>
      <c r="L16" s="146"/>
      <c r="M16" s="147"/>
      <c r="N16" s="147"/>
      <c r="O16" s="147"/>
      <c r="P16" s="147"/>
      <c r="Q16" s="147"/>
      <c r="R16" s="148"/>
    </row>
    <row r="17" spans="1:18" ht="13.5" thickBot="1">
      <c r="A17" s="214"/>
      <c r="B17" s="62"/>
      <c r="C17" s="18"/>
      <c r="D17" s="19"/>
      <c r="E17" s="19"/>
      <c r="F17" s="19"/>
      <c r="G17" s="19"/>
      <c r="H17" s="19"/>
      <c r="I17" s="20"/>
      <c r="J17" s="254"/>
      <c r="K17" s="62"/>
      <c r="L17" s="113"/>
      <c r="M17" s="114"/>
      <c r="N17" s="114"/>
      <c r="O17" s="114"/>
      <c r="P17" s="114"/>
      <c r="Q17" s="114"/>
      <c r="R17" s="115"/>
    </row>
    <row r="18" spans="1:18" ht="27" customHeight="1">
      <c r="A18" s="214"/>
      <c r="B18" s="214" t="s">
        <v>65</v>
      </c>
      <c r="C18" s="227" t="s">
        <v>206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207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14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Tairawhiti!N9</f>
        <v>2008</v>
      </c>
      <c r="F20" s="64">
        <f>Tairawhiti!O9</f>
        <v>2009</v>
      </c>
      <c r="G20" s="64">
        <f>Tairawhiti!P9</f>
        <v>2010</v>
      </c>
      <c r="H20" s="64">
        <f>Tairawhiti!Q9</f>
        <v>2011</v>
      </c>
      <c r="I20" s="80">
        <f>Tairawhiti!R9</f>
        <v>2012</v>
      </c>
      <c r="J20" s="254"/>
      <c r="K20" s="214"/>
      <c r="L20" s="79"/>
      <c r="M20" s="64"/>
      <c r="N20" s="64">
        <f>Tairawhiti!N9</f>
        <v>2008</v>
      </c>
      <c r="O20" s="65">
        <f>Tairawhiti!O9</f>
        <v>2009</v>
      </c>
      <c r="P20" s="64">
        <f>Tairawhiti!P9</f>
        <v>2010</v>
      </c>
      <c r="Q20" s="64">
        <f>Tairawhiti!Q9</f>
        <v>2011</v>
      </c>
      <c r="R20" s="80">
        <f>Tairawhiti!R9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30">
        <f>'2008'!$D$57</f>
        <v>337</v>
      </c>
      <c r="F21" s="30">
        <f>'2009'!$D$57</f>
        <v>363</v>
      </c>
      <c r="G21" s="30">
        <f>'2010'!$D$57</f>
        <v>368</v>
      </c>
      <c r="H21" s="30">
        <f>'2011'!$D$57</f>
        <v>327</v>
      </c>
      <c r="I21" s="37">
        <f>'2012'!D57</f>
        <v>389</v>
      </c>
      <c r="J21" s="254"/>
      <c r="K21" s="214"/>
      <c r="L21" s="216" t="s">
        <v>220</v>
      </c>
      <c r="M21" s="28" t="s">
        <v>60</v>
      </c>
      <c r="N21" s="43">
        <f>'2008'!$F$57</f>
        <v>233</v>
      </c>
      <c r="O21" s="43">
        <f>'2009'!$F$57</f>
        <v>224</v>
      </c>
      <c r="P21" s="43">
        <f>'2010'!$F$57</f>
        <v>221</v>
      </c>
      <c r="Q21" s="43">
        <f>'2011'!$F$57</f>
        <v>245</v>
      </c>
      <c r="R21" s="45">
        <f>'2012'!F57</f>
        <v>283</v>
      </c>
    </row>
    <row r="22" spans="1:18" ht="12.75">
      <c r="A22" s="214"/>
      <c r="B22" s="214"/>
      <c r="C22" s="216"/>
      <c r="D22" s="28" t="s">
        <v>61</v>
      </c>
      <c r="E22" s="29">
        <f>'2008'!$E$57</f>
        <v>0.7154989384288747</v>
      </c>
      <c r="F22" s="29">
        <f>'2009'!$E$57</f>
        <v>0.7438524590163934</v>
      </c>
      <c r="G22" s="29">
        <f>'2010'!$E$57</f>
        <v>0.8459770114942529</v>
      </c>
      <c r="H22" s="29">
        <f>'2011'!$E$57</f>
        <v>0.7604651162790698</v>
      </c>
      <c r="I22" s="36">
        <f>'2012'!E57</f>
        <v>0.8224101479915433</v>
      </c>
      <c r="J22" s="254"/>
      <c r="K22" s="214"/>
      <c r="L22" s="216"/>
      <c r="M22" s="28" t="s">
        <v>56</v>
      </c>
      <c r="N22" s="29">
        <f>'2008'!$G$57</f>
        <v>0.49469214437367304</v>
      </c>
      <c r="O22" s="29">
        <f>'2009'!$G$57</f>
        <v>0.45901639344262296</v>
      </c>
      <c r="P22" s="29">
        <f>'2010'!$G$57</f>
        <v>0.5080459770114942</v>
      </c>
      <c r="Q22" s="29">
        <f>'2011'!$G$57</f>
        <v>0.5697674418604651</v>
      </c>
      <c r="R22" s="36">
        <f>'2012'!G57</f>
        <v>0.5983086680761099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'2008'!$I$57</f>
        <v>230</v>
      </c>
      <c r="F23" s="30">
        <f>'2009'!$I$57</f>
        <v>186</v>
      </c>
      <c r="G23" s="30">
        <f>'2010'!$I$57</f>
        <v>202</v>
      </c>
      <c r="H23" s="30">
        <f>'2011'!$I$57</f>
        <v>203</v>
      </c>
      <c r="I23" s="37">
        <f>'2012'!I57</f>
        <v>196</v>
      </c>
      <c r="J23" s="254"/>
      <c r="K23" s="214"/>
      <c r="L23" s="216" t="s">
        <v>225</v>
      </c>
      <c r="M23" s="28" t="s">
        <v>60</v>
      </c>
      <c r="N23" s="30">
        <f>'2008'!$K$57</f>
        <v>136</v>
      </c>
      <c r="O23" s="30">
        <f>'2009'!$K$57</f>
        <v>130</v>
      </c>
      <c r="P23" s="30">
        <f>'2010'!$K$57</f>
        <v>123</v>
      </c>
      <c r="Q23" s="30">
        <f>'2011'!$K$57</f>
        <v>130</v>
      </c>
      <c r="R23" s="37">
        <f>'2012'!K57</f>
        <v>128</v>
      </c>
    </row>
    <row r="24" spans="1:18" ht="12.75">
      <c r="A24" s="214"/>
      <c r="B24" s="214"/>
      <c r="C24" s="216"/>
      <c r="D24" s="28" t="s">
        <v>61</v>
      </c>
      <c r="E24" s="29">
        <f>'2008'!$J$57</f>
        <v>0.5502392344497608</v>
      </c>
      <c r="F24" s="29">
        <f>'2009'!$J$57</f>
        <v>0.46384039900249374</v>
      </c>
      <c r="G24" s="29">
        <f>'2010'!$J$57</f>
        <v>0.4752941176470588</v>
      </c>
      <c r="H24" s="29">
        <f>'2011'!$J$57</f>
        <v>0.5</v>
      </c>
      <c r="I24" s="36">
        <f>'2012'!J57</f>
        <v>0.5171503957783641</v>
      </c>
      <c r="J24" s="254"/>
      <c r="K24" s="214"/>
      <c r="L24" s="216"/>
      <c r="M24" s="28" t="s">
        <v>56</v>
      </c>
      <c r="N24" s="29">
        <f>'2008'!$L$57</f>
        <v>0.3253588516746411</v>
      </c>
      <c r="O24" s="29">
        <f>'2009'!$L$57</f>
        <v>0.32418952618453867</v>
      </c>
      <c r="P24" s="29">
        <f>'2010'!$L$57</f>
        <v>0.28941176470588237</v>
      </c>
      <c r="Q24" s="29">
        <f>'2011'!$L$57</f>
        <v>0.32019704433497537</v>
      </c>
      <c r="R24" s="36">
        <f>'2012'!L57</f>
        <v>0.33773087071240104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'2008'!$N$57</f>
        <v>134</v>
      </c>
      <c r="F25" s="30">
        <f>'2009'!$N$57</f>
        <v>119</v>
      </c>
      <c r="G25" s="30">
        <f>'2010'!$N$57</f>
        <v>112</v>
      </c>
      <c r="H25" s="30">
        <f>'2011'!$N$57</f>
        <v>121</v>
      </c>
      <c r="I25" s="37">
        <f>'2012'!N57</f>
        <v>112</v>
      </c>
      <c r="J25" s="254"/>
      <c r="K25" s="214"/>
      <c r="L25" s="216" t="s">
        <v>231</v>
      </c>
      <c r="M25" s="28" t="s">
        <v>60</v>
      </c>
      <c r="N25" s="30">
        <f>'2008'!$P$57</f>
        <v>91</v>
      </c>
      <c r="O25" s="30">
        <f>'2009'!$P$57</f>
        <v>74</v>
      </c>
      <c r="P25" s="30">
        <f>'2010'!$P$57</f>
        <v>84</v>
      </c>
      <c r="Q25" s="30">
        <f>'2011'!$P$57</f>
        <v>84</v>
      </c>
      <c r="R25" s="37">
        <f>'2012'!P57</f>
        <v>70</v>
      </c>
    </row>
    <row r="26" spans="1:18" ht="13.5" thickBot="1">
      <c r="A26" s="215"/>
      <c r="B26" s="215"/>
      <c r="C26" s="217"/>
      <c r="D26" s="77" t="s">
        <v>61</v>
      </c>
      <c r="E26" s="75">
        <f>'2008'!$O$57</f>
        <v>0.37960339943342775</v>
      </c>
      <c r="F26" s="75">
        <f>'2009'!$O$57</f>
        <v>0.3628048780487805</v>
      </c>
      <c r="G26" s="75">
        <f>'2010'!$O$57</f>
        <v>0.36245954692556637</v>
      </c>
      <c r="H26" s="75">
        <f>'2011'!$O$57</f>
        <v>0.35798816568047337</v>
      </c>
      <c r="I26" s="76">
        <f>'2012'!O57</f>
        <v>0.3522012578616352</v>
      </c>
      <c r="J26" s="255"/>
      <c r="K26" s="215"/>
      <c r="L26" s="217"/>
      <c r="M26" s="77" t="s">
        <v>56</v>
      </c>
      <c r="N26" s="75">
        <f>'2008'!$Q$57</f>
        <v>0.2577903682719547</v>
      </c>
      <c r="O26" s="75">
        <f>'2009'!$Q$57</f>
        <v>0.22560975609756098</v>
      </c>
      <c r="P26" s="75">
        <f>'2010'!$Q$57</f>
        <v>0.27184466019417475</v>
      </c>
      <c r="Q26" s="75">
        <f>'2011'!$Q$57</f>
        <v>0.2485207100591716</v>
      </c>
      <c r="R26" s="76">
        <f>'2012'!Q57</f>
        <v>0.22012578616352202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J29" s="3"/>
    </row>
    <row r="30" spans="1:12" ht="12.75">
      <c r="A30" s="3"/>
      <c r="B30" s="7"/>
      <c r="C30" s="4"/>
      <c r="E30" s="4"/>
      <c r="J30" s="4"/>
      <c r="K30" s="4"/>
      <c r="L30" s="11"/>
    </row>
    <row r="31" spans="1:12" ht="12.75">
      <c r="A31" s="3"/>
      <c r="B31" s="8"/>
      <c r="C31" s="4"/>
      <c r="E31" s="4"/>
      <c r="J31" s="4"/>
      <c r="K31" s="4"/>
      <c r="L31" s="11"/>
    </row>
    <row r="32" spans="1:12" ht="12.75">
      <c r="A32" s="3"/>
      <c r="B32" s="8"/>
      <c r="C32" s="3"/>
      <c r="E32" s="3"/>
      <c r="J32" s="3"/>
      <c r="K32" s="3"/>
      <c r="L32" s="11"/>
    </row>
    <row r="33" spans="1:12" ht="12.75">
      <c r="A33" s="3"/>
      <c r="B33" s="2"/>
      <c r="C33" s="3"/>
      <c r="E33" s="3"/>
      <c r="J33" s="3"/>
      <c r="K33" s="3"/>
      <c r="L33" s="11"/>
    </row>
    <row r="34" spans="1:12" ht="12.75">
      <c r="A34" s="3"/>
      <c r="B34" s="7"/>
      <c r="C34" s="3"/>
      <c r="E34" s="3"/>
      <c r="J34" s="3"/>
      <c r="K34" s="3"/>
      <c r="L34" s="11"/>
    </row>
    <row r="35" spans="1:12" ht="12.75">
      <c r="A35" s="3"/>
      <c r="B35" s="3"/>
      <c r="C35" s="3"/>
      <c r="E35" s="3"/>
      <c r="J35" s="3"/>
      <c r="K35" s="3"/>
      <c r="L35" s="11"/>
    </row>
    <row r="36" spans="1:12" ht="12.75">
      <c r="A36" s="3"/>
      <c r="B36" s="7"/>
      <c r="C36" s="3"/>
      <c r="E36" s="3"/>
      <c r="F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C21:C22"/>
    <mergeCell ref="L12:L13"/>
    <mergeCell ref="K7:K15"/>
    <mergeCell ref="C10:C11"/>
    <mergeCell ref="L25:L26"/>
    <mergeCell ref="C23:C24"/>
    <mergeCell ref="K18:K26"/>
    <mergeCell ref="L21:L22"/>
    <mergeCell ref="C25:C26"/>
    <mergeCell ref="C4:I6"/>
    <mergeCell ref="L7:R8"/>
    <mergeCell ref="L18:R19"/>
    <mergeCell ref="L4:R6"/>
    <mergeCell ref="C7:I8"/>
    <mergeCell ref="L23:L24"/>
    <mergeCell ref="L14:L15"/>
    <mergeCell ref="C14:C15"/>
    <mergeCell ref="C18:I19"/>
    <mergeCell ref="C12:C13"/>
    <mergeCell ref="A7:A26"/>
    <mergeCell ref="B7:B15"/>
    <mergeCell ref="J7:J26"/>
    <mergeCell ref="B18:B26"/>
    <mergeCell ref="L10:L11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3" width="25.7109375" style="0" customWidth="1"/>
    <col min="4" max="4" width="8.140625" style="0" customWidth="1"/>
    <col min="5" max="5" width="8.28125" style="0" bestFit="1" customWidth="1"/>
    <col min="6" max="6" width="7.57421875" style="184" customWidth="1"/>
    <col min="7" max="7" width="8.28125" style="0" bestFit="1" customWidth="1"/>
    <col min="8" max="8" width="16.140625" style="0" bestFit="1" customWidth="1"/>
    <col min="9" max="9" width="7.7109375" style="0" bestFit="1" customWidth="1"/>
    <col min="10" max="10" width="8.28125" style="0" bestFit="1" customWidth="1"/>
    <col min="11" max="11" width="7.7109375" style="0" customWidth="1"/>
    <col min="12" max="12" width="8.28125" style="0" bestFit="1" customWidth="1"/>
    <col min="13" max="13" width="16.140625" style="0" bestFit="1" customWidth="1"/>
    <col min="14" max="14" width="7.7109375" style="0" bestFit="1" customWidth="1"/>
    <col min="15" max="15" width="8.28125" style="0" bestFit="1" customWidth="1"/>
    <col min="16" max="16" width="7.7109375" style="0" bestFit="1" customWidth="1"/>
    <col min="17" max="17" width="8.28125" style="0" bestFit="1" customWidth="1"/>
    <col min="18" max="18" width="16.140625" style="0" bestFit="1" customWidth="1"/>
    <col min="19" max="16384" width="9.140625" style="11" customWidth="1"/>
  </cols>
  <sheetData>
    <row r="1" ht="12.75">
      <c r="A1" s="60" t="s">
        <v>14</v>
      </c>
    </row>
    <row r="2" ht="17.25">
      <c r="A2" s="38" t="s">
        <v>249</v>
      </c>
    </row>
    <row r="3" ht="12.75">
      <c r="A3" s="1"/>
    </row>
    <row r="4" spans="1:18" ht="20.25">
      <c r="A4" s="203" t="s">
        <v>11</v>
      </c>
      <c r="B4" s="203" t="s">
        <v>10</v>
      </c>
      <c r="C4" s="200" t="s">
        <v>12</v>
      </c>
      <c r="D4" s="210" t="s">
        <v>250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8" ht="18">
      <c r="A5" s="203"/>
      <c r="B5" s="203"/>
      <c r="C5" s="201"/>
      <c r="D5" s="212">
        <v>15</v>
      </c>
      <c r="E5" s="212"/>
      <c r="F5" s="212"/>
      <c r="G5" s="212"/>
      <c r="H5" s="212"/>
      <c r="I5" s="212">
        <v>16</v>
      </c>
      <c r="J5" s="212"/>
      <c r="K5" s="212"/>
      <c r="L5" s="212"/>
      <c r="M5" s="212"/>
      <c r="N5" s="212">
        <v>17</v>
      </c>
      <c r="O5" s="212"/>
      <c r="P5" s="212"/>
      <c r="Q5" s="212"/>
      <c r="R5" s="212"/>
    </row>
    <row r="6" spans="1:18" ht="39.75" customHeight="1">
      <c r="A6" s="203"/>
      <c r="B6" s="203"/>
      <c r="C6" s="201"/>
      <c r="D6" s="203" t="s">
        <v>58</v>
      </c>
      <c r="E6" s="203" t="s">
        <v>61</v>
      </c>
      <c r="F6" s="203" t="s">
        <v>57</v>
      </c>
      <c r="G6" s="203" t="s">
        <v>56</v>
      </c>
      <c r="H6" s="203" t="s">
        <v>248</v>
      </c>
      <c r="I6" s="203" t="s">
        <v>58</v>
      </c>
      <c r="J6" s="203" t="s">
        <v>61</v>
      </c>
      <c r="K6" s="203" t="s">
        <v>57</v>
      </c>
      <c r="L6" s="203" t="s">
        <v>56</v>
      </c>
      <c r="M6" s="203" t="s">
        <v>248</v>
      </c>
      <c r="N6" s="203" t="s">
        <v>58</v>
      </c>
      <c r="O6" s="203" t="s">
        <v>61</v>
      </c>
      <c r="P6" s="203" t="s">
        <v>57</v>
      </c>
      <c r="Q6" s="203" t="s">
        <v>56</v>
      </c>
      <c r="R6" s="203" t="s">
        <v>248</v>
      </c>
    </row>
    <row r="7" spans="1:18" ht="39.75" customHeight="1">
      <c r="A7" s="203"/>
      <c r="B7" s="200"/>
      <c r="C7" s="202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13.5" customHeight="1">
      <c r="A8" s="207" t="s">
        <v>62</v>
      </c>
      <c r="B8" s="100" t="s">
        <v>37</v>
      </c>
      <c r="C8" s="100" t="s">
        <v>66</v>
      </c>
      <c r="D8" s="91">
        <v>453</v>
      </c>
      <c r="E8" s="92">
        <f>D8/H8</f>
        <v>0.6499282639885222</v>
      </c>
      <c r="F8" s="91">
        <v>210</v>
      </c>
      <c r="G8" s="92">
        <f>F8/H8</f>
        <v>0.3012912482065997</v>
      </c>
      <c r="H8" s="93">
        <v>697</v>
      </c>
      <c r="I8" s="91">
        <v>147</v>
      </c>
      <c r="J8" s="92">
        <f>I8/M8</f>
        <v>0.28599221789883267</v>
      </c>
      <c r="K8" s="91">
        <v>81</v>
      </c>
      <c r="L8" s="92">
        <f>K8/M8</f>
        <v>0.1575875486381323</v>
      </c>
      <c r="M8" s="93">
        <v>514</v>
      </c>
      <c r="N8" s="104">
        <v>65</v>
      </c>
      <c r="O8" s="92">
        <f>N8/R8</f>
        <v>0.18786127167630057</v>
      </c>
      <c r="P8" s="91">
        <v>36</v>
      </c>
      <c r="Q8" s="92">
        <f>P8/R8</f>
        <v>0.10404624277456648</v>
      </c>
      <c r="R8" s="93">
        <v>346</v>
      </c>
    </row>
    <row r="9" spans="1:18" ht="12.75">
      <c r="A9" s="208"/>
      <c r="B9" s="101" t="str">
        <f>B8</f>
        <v>Auckland</v>
      </c>
      <c r="C9" s="101" t="s">
        <v>65</v>
      </c>
      <c r="D9" s="73">
        <v>3588</v>
      </c>
      <c r="E9" s="74">
        <f>D9/H9</f>
        <v>0.7863247863247863</v>
      </c>
      <c r="F9" s="73">
        <v>2252</v>
      </c>
      <c r="G9" s="74">
        <f>F9/H9</f>
        <v>0.4935349550734166</v>
      </c>
      <c r="H9" s="94">
        <v>4563</v>
      </c>
      <c r="I9" s="73">
        <v>2006</v>
      </c>
      <c r="J9" s="74">
        <f>I9/M9</f>
        <v>0.4596700274977085</v>
      </c>
      <c r="K9" s="73">
        <v>1442</v>
      </c>
      <c r="L9" s="74">
        <f>K9/M9</f>
        <v>0.3304307974335472</v>
      </c>
      <c r="M9" s="94">
        <v>4364</v>
      </c>
      <c r="N9" s="105">
        <v>1182</v>
      </c>
      <c r="O9" s="74">
        <f>N9/R9</f>
        <v>0.3286071726438699</v>
      </c>
      <c r="P9" s="73">
        <v>838</v>
      </c>
      <c r="Q9" s="74">
        <f>P9/R9</f>
        <v>0.23297192104531553</v>
      </c>
      <c r="R9" s="94">
        <v>3597</v>
      </c>
    </row>
    <row r="10" spans="1:18" ht="12.75">
      <c r="A10" s="208"/>
      <c r="B10" s="102" t="str">
        <f>B9</f>
        <v>Auckland</v>
      </c>
      <c r="C10" s="102" t="s">
        <v>243</v>
      </c>
      <c r="D10" s="98">
        <v>4041</v>
      </c>
      <c r="E10" s="97">
        <f>D10/H10</f>
        <v>0.7682509505703422</v>
      </c>
      <c r="F10" s="98">
        <v>2462</v>
      </c>
      <c r="G10" s="97">
        <f>F10/H10</f>
        <v>0.46806083650190117</v>
      </c>
      <c r="H10" s="103">
        <v>5260</v>
      </c>
      <c r="I10" s="98">
        <v>2153</v>
      </c>
      <c r="J10" s="97">
        <f>I10/M10</f>
        <v>0.44136941369413696</v>
      </c>
      <c r="K10" s="98">
        <v>1523</v>
      </c>
      <c r="L10" s="97">
        <f>K10/M10</f>
        <v>0.3122181221812218</v>
      </c>
      <c r="M10" s="103">
        <v>4878</v>
      </c>
      <c r="N10" s="106">
        <v>1247</v>
      </c>
      <c r="O10" s="97">
        <f>N10/R10</f>
        <v>0.3162566573674867</v>
      </c>
      <c r="P10" s="98">
        <v>874</v>
      </c>
      <c r="Q10" s="97">
        <f>P10/R10</f>
        <v>0.22165863555668272</v>
      </c>
      <c r="R10" s="103">
        <v>3943</v>
      </c>
    </row>
    <row r="11" spans="1:18" ht="12.75">
      <c r="A11" s="208"/>
      <c r="B11" s="101" t="s">
        <v>38</v>
      </c>
      <c r="C11" s="100" t="s">
        <v>66</v>
      </c>
      <c r="D11" s="73">
        <v>502</v>
      </c>
      <c r="E11" s="92">
        <f aca="true" t="shared" si="0" ref="E11:E73">D11/H11</f>
        <v>0.4817658349328215</v>
      </c>
      <c r="F11" s="73">
        <v>219</v>
      </c>
      <c r="G11" s="74">
        <f aca="true" t="shared" si="1" ref="G11:G73">F11/H11</f>
        <v>0.21017274472168906</v>
      </c>
      <c r="H11" s="94">
        <v>1042</v>
      </c>
      <c r="I11" s="73">
        <v>179</v>
      </c>
      <c r="J11" s="74">
        <f aca="true" t="shared" si="2" ref="J11:J73">I11/M11</f>
        <v>0.2553495007132668</v>
      </c>
      <c r="K11" s="73">
        <v>83</v>
      </c>
      <c r="L11" s="74">
        <f aca="true" t="shared" si="3" ref="L11:L73">K11/M11</f>
        <v>0.11840228245363767</v>
      </c>
      <c r="M11" s="94">
        <v>701</v>
      </c>
      <c r="N11" s="105">
        <v>68</v>
      </c>
      <c r="O11" s="74">
        <f aca="true" t="shared" si="4" ref="O11:O73">N11/R11</f>
        <v>0.17435897435897435</v>
      </c>
      <c r="P11" s="73">
        <v>38</v>
      </c>
      <c r="Q11" s="74">
        <f aca="true" t="shared" si="5" ref="Q11:Q73">P11/R11</f>
        <v>0.09743589743589744</v>
      </c>
      <c r="R11" s="94">
        <v>390</v>
      </c>
    </row>
    <row r="12" spans="1:18" ht="12.75">
      <c r="A12" s="208"/>
      <c r="B12" s="101" t="s">
        <v>38</v>
      </c>
      <c r="C12" s="101" t="s">
        <v>65</v>
      </c>
      <c r="D12" s="73">
        <v>1490</v>
      </c>
      <c r="E12" s="74">
        <f t="shared" si="0"/>
        <v>0.7760416666666666</v>
      </c>
      <c r="F12" s="73">
        <v>936</v>
      </c>
      <c r="G12" s="74">
        <f t="shared" si="1"/>
        <v>0.4875</v>
      </c>
      <c r="H12" s="94">
        <v>1920</v>
      </c>
      <c r="I12" s="73">
        <v>801</v>
      </c>
      <c r="J12" s="74">
        <f t="shared" si="2"/>
        <v>0.47593582887700536</v>
      </c>
      <c r="K12" s="73">
        <v>540</v>
      </c>
      <c r="L12" s="74">
        <f t="shared" si="3"/>
        <v>0.32085561497326204</v>
      </c>
      <c r="M12" s="94">
        <v>1683</v>
      </c>
      <c r="N12" s="105">
        <v>466</v>
      </c>
      <c r="O12" s="74">
        <f t="shared" si="4"/>
        <v>0.3764135702746365</v>
      </c>
      <c r="P12" s="73">
        <v>328</v>
      </c>
      <c r="Q12" s="74">
        <f t="shared" si="5"/>
        <v>0.2649434571890145</v>
      </c>
      <c r="R12" s="94">
        <v>1238</v>
      </c>
    </row>
    <row r="13" spans="1:18" ht="12.75">
      <c r="A13" s="208"/>
      <c r="B13" s="102" t="s">
        <v>38</v>
      </c>
      <c r="C13" s="102" t="s">
        <v>243</v>
      </c>
      <c r="D13" s="98">
        <v>1992</v>
      </c>
      <c r="E13" s="97">
        <f t="shared" si="0"/>
        <v>0.6725185685347738</v>
      </c>
      <c r="F13" s="98">
        <v>1155</v>
      </c>
      <c r="G13" s="97">
        <f t="shared" si="1"/>
        <v>0.3899392302498312</v>
      </c>
      <c r="H13" s="103">
        <v>2962</v>
      </c>
      <c r="I13" s="98">
        <v>980</v>
      </c>
      <c r="J13" s="97">
        <f t="shared" si="2"/>
        <v>0.4110738255033557</v>
      </c>
      <c r="K13" s="98">
        <v>623</v>
      </c>
      <c r="L13" s="97">
        <f t="shared" si="3"/>
        <v>0.2613255033557047</v>
      </c>
      <c r="M13" s="103">
        <v>2384</v>
      </c>
      <c r="N13" s="106">
        <v>534</v>
      </c>
      <c r="O13" s="97">
        <f t="shared" si="4"/>
        <v>0.32800982800982803</v>
      </c>
      <c r="P13" s="98">
        <v>366</v>
      </c>
      <c r="Q13" s="97">
        <f t="shared" si="5"/>
        <v>0.22481572481572482</v>
      </c>
      <c r="R13" s="103">
        <v>1628</v>
      </c>
    </row>
    <row r="14" spans="1:18" ht="12.75">
      <c r="A14" s="208"/>
      <c r="B14" s="101" t="s">
        <v>39</v>
      </c>
      <c r="C14" s="100" t="s">
        <v>66</v>
      </c>
      <c r="D14" s="73">
        <v>493</v>
      </c>
      <c r="E14" s="92">
        <f t="shared" si="0"/>
        <v>0.6469816272965879</v>
      </c>
      <c r="F14" s="73">
        <v>231</v>
      </c>
      <c r="G14" s="74">
        <f t="shared" si="1"/>
        <v>0.3031496062992126</v>
      </c>
      <c r="H14" s="94">
        <v>762</v>
      </c>
      <c r="I14" s="73">
        <v>151</v>
      </c>
      <c r="J14" s="74">
        <f t="shared" si="2"/>
        <v>0.26306620209059234</v>
      </c>
      <c r="K14" s="73">
        <v>85</v>
      </c>
      <c r="L14" s="74">
        <f t="shared" si="3"/>
        <v>0.1480836236933798</v>
      </c>
      <c r="M14" s="94">
        <v>574</v>
      </c>
      <c r="N14" s="105">
        <v>68</v>
      </c>
      <c r="O14" s="74">
        <f t="shared" si="4"/>
        <v>0.192090395480226</v>
      </c>
      <c r="P14" s="73">
        <v>42</v>
      </c>
      <c r="Q14" s="74">
        <f t="shared" si="5"/>
        <v>0.11864406779661017</v>
      </c>
      <c r="R14" s="94">
        <v>354</v>
      </c>
    </row>
    <row r="15" spans="1:18" ht="12.75">
      <c r="A15" s="208"/>
      <c r="B15" s="101" t="str">
        <f>B14</f>
        <v>Canterbury</v>
      </c>
      <c r="C15" s="101" t="s">
        <v>65</v>
      </c>
      <c r="D15" s="73">
        <v>4574</v>
      </c>
      <c r="E15" s="74">
        <f t="shared" si="0"/>
        <v>0.8217750628817823</v>
      </c>
      <c r="F15" s="73">
        <v>3098</v>
      </c>
      <c r="G15" s="74">
        <f t="shared" si="1"/>
        <v>0.556593604024434</v>
      </c>
      <c r="H15" s="94">
        <v>5566</v>
      </c>
      <c r="I15" s="73">
        <v>2199</v>
      </c>
      <c r="J15" s="74">
        <f t="shared" si="2"/>
        <v>0.4437046004842615</v>
      </c>
      <c r="K15" s="73">
        <v>1588</v>
      </c>
      <c r="L15" s="74">
        <f t="shared" si="3"/>
        <v>0.32041969330104925</v>
      </c>
      <c r="M15" s="94">
        <v>4956</v>
      </c>
      <c r="N15" s="105">
        <v>1270</v>
      </c>
      <c r="O15" s="74">
        <f t="shared" si="4"/>
        <v>0.3429651633810424</v>
      </c>
      <c r="P15" s="73">
        <v>896</v>
      </c>
      <c r="Q15" s="74">
        <f t="shared" si="5"/>
        <v>0.24196597353497165</v>
      </c>
      <c r="R15" s="94">
        <v>3703</v>
      </c>
    </row>
    <row r="16" spans="1:18" ht="12.75">
      <c r="A16" s="208"/>
      <c r="B16" s="102" t="str">
        <f>B15</f>
        <v>Canterbury</v>
      </c>
      <c r="C16" s="102" t="s">
        <v>243</v>
      </c>
      <c r="D16" s="98">
        <v>5067</v>
      </c>
      <c r="E16" s="97">
        <f t="shared" si="0"/>
        <v>0.8007269279393173</v>
      </c>
      <c r="F16" s="98">
        <v>3329</v>
      </c>
      <c r="G16" s="97">
        <f t="shared" si="1"/>
        <v>0.5260745891276865</v>
      </c>
      <c r="H16" s="103">
        <v>6328</v>
      </c>
      <c r="I16" s="98">
        <v>2350</v>
      </c>
      <c r="J16" s="97">
        <f t="shared" si="2"/>
        <v>0.42495479204339964</v>
      </c>
      <c r="K16" s="98">
        <v>1673</v>
      </c>
      <c r="L16" s="97">
        <f t="shared" si="3"/>
        <v>0.30253164556962026</v>
      </c>
      <c r="M16" s="103">
        <v>5530</v>
      </c>
      <c r="N16" s="106">
        <v>1338</v>
      </c>
      <c r="O16" s="97">
        <f t="shared" si="4"/>
        <v>0.32980034508257333</v>
      </c>
      <c r="P16" s="98">
        <v>938</v>
      </c>
      <c r="Q16" s="97">
        <f t="shared" si="5"/>
        <v>0.23120532413113137</v>
      </c>
      <c r="R16" s="103">
        <v>4057</v>
      </c>
    </row>
    <row r="17" spans="1:18" ht="12.75" customHeight="1">
      <c r="A17" s="208"/>
      <c r="B17" s="101" t="s">
        <v>40</v>
      </c>
      <c r="C17" s="100" t="s">
        <v>66</v>
      </c>
      <c r="D17" s="73">
        <v>326</v>
      </c>
      <c r="E17" s="92">
        <f t="shared" si="0"/>
        <v>0.5821428571428572</v>
      </c>
      <c r="F17" s="73">
        <v>182</v>
      </c>
      <c r="G17" s="74">
        <f t="shared" si="1"/>
        <v>0.325</v>
      </c>
      <c r="H17" s="94">
        <v>560</v>
      </c>
      <c r="I17" s="73">
        <v>112</v>
      </c>
      <c r="J17" s="74">
        <f t="shared" si="2"/>
        <v>0.25806451612903225</v>
      </c>
      <c r="K17" s="73">
        <v>67</v>
      </c>
      <c r="L17" s="74">
        <f t="shared" si="3"/>
        <v>0.1543778801843318</v>
      </c>
      <c r="M17" s="94">
        <v>434</v>
      </c>
      <c r="N17" s="105">
        <v>47</v>
      </c>
      <c r="O17" s="74">
        <f t="shared" si="4"/>
        <v>0.17028985507246377</v>
      </c>
      <c r="P17" s="73">
        <v>17</v>
      </c>
      <c r="Q17" s="74">
        <f t="shared" si="5"/>
        <v>0.06159420289855073</v>
      </c>
      <c r="R17" s="94">
        <v>276</v>
      </c>
    </row>
    <row r="18" spans="1:18" ht="12.75">
      <c r="A18" s="208"/>
      <c r="B18" s="101" t="s">
        <v>40</v>
      </c>
      <c r="C18" s="101" t="s">
        <v>65</v>
      </c>
      <c r="D18" s="73">
        <v>2465</v>
      </c>
      <c r="E18" s="74">
        <f t="shared" si="0"/>
        <v>0.8441780821917808</v>
      </c>
      <c r="F18" s="73">
        <v>1831</v>
      </c>
      <c r="G18" s="74">
        <f t="shared" si="1"/>
        <v>0.6270547945205479</v>
      </c>
      <c r="H18" s="94">
        <v>2920</v>
      </c>
      <c r="I18" s="73">
        <v>1367</v>
      </c>
      <c r="J18" s="74">
        <f t="shared" si="2"/>
        <v>0.48167723749119096</v>
      </c>
      <c r="K18" s="73">
        <v>1049</v>
      </c>
      <c r="L18" s="74">
        <f t="shared" si="3"/>
        <v>0.36962649753347426</v>
      </c>
      <c r="M18" s="94">
        <v>2838</v>
      </c>
      <c r="N18" s="105">
        <v>790</v>
      </c>
      <c r="O18" s="74">
        <f t="shared" si="4"/>
        <v>0.3506435863293387</v>
      </c>
      <c r="P18" s="73">
        <v>556</v>
      </c>
      <c r="Q18" s="74">
        <f t="shared" si="5"/>
        <v>0.2467820683533067</v>
      </c>
      <c r="R18" s="94">
        <v>2253</v>
      </c>
    </row>
    <row r="19" spans="1:18" ht="12.75">
      <c r="A19" s="208"/>
      <c r="B19" s="102" t="s">
        <v>40</v>
      </c>
      <c r="C19" s="102" t="s">
        <v>243</v>
      </c>
      <c r="D19" s="98">
        <v>2791</v>
      </c>
      <c r="E19" s="97">
        <f t="shared" si="0"/>
        <v>0.8020114942528735</v>
      </c>
      <c r="F19" s="98">
        <v>2013</v>
      </c>
      <c r="G19" s="97">
        <f t="shared" si="1"/>
        <v>0.5784482758620689</v>
      </c>
      <c r="H19" s="103">
        <v>3480</v>
      </c>
      <c r="I19" s="98">
        <v>1479</v>
      </c>
      <c r="J19" s="97">
        <f t="shared" si="2"/>
        <v>0.4520171149144254</v>
      </c>
      <c r="K19" s="98">
        <v>1116</v>
      </c>
      <c r="L19" s="97">
        <f t="shared" si="3"/>
        <v>0.3410757946210269</v>
      </c>
      <c r="M19" s="103">
        <v>3272</v>
      </c>
      <c r="N19" s="106">
        <v>837</v>
      </c>
      <c r="O19" s="97">
        <f t="shared" si="4"/>
        <v>0.3309608540925267</v>
      </c>
      <c r="P19" s="98">
        <v>573</v>
      </c>
      <c r="Q19" s="97">
        <f t="shared" si="5"/>
        <v>0.2265717674970344</v>
      </c>
      <c r="R19" s="103">
        <v>2529</v>
      </c>
    </row>
    <row r="20" spans="1:18" ht="12.75" customHeight="1">
      <c r="A20" s="208"/>
      <c r="B20" s="101" t="s">
        <v>41</v>
      </c>
      <c r="C20" s="100" t="s">
        <v>66</v>
      </c>
      <c r="D20" s="73">
        <v>705</v>
      </c>
      <c r="E20" s="92">
        <f t="shared" si="0"/>
        <v>0.556872037914692</v>
      </c>
      <c r="F20" s="73">
        <v>262</v>
      </c>
      <c r="G20" s="74">
        <f t="shared" si="1"/>
        <v>0.20695102685624012</v>
      </c>
      <c r="H20" s="94">
        <v>1266</v>
      </c>
      <c r="I20" s="73">
        <v>166</v>
      </c>
      <c r="J20" s="74">
        <f t="shared" si="2"/>
        <v>0.2</v>
      </c>
      <c r="K20" s="73">
        <v>74</v>
      </c>
      <c r="L20" s="74">
        <f t="shared" si="3"/>
        <v>0.0891566265060241</v>
      </c>
      <c r="M20" s="94">
        <v>830</v>
      </c>
      <c r="N20" s="104">
        <v>63</v>
      </c>
      <c r="O20" s="92">
        <f t="shared" si="4"/>
        <v>0.1349036402569593</v>
      </c>
      <c r="P20" s="91">
        <v>29</v>
      </c>
      <c r="Q20" s="92">
        <f t="shared" si="5"/>
        <v>0.06209850107066381</v>
      </c>
      <c r="R20" s="93">
        <v>467</v>
      </c>
    </row>
    <row r="21" spans="1:18" ht="12.75">
      <c r="A21" s="208"/>
      <c r="B21" s="101" t="s">
        <v>41</v>
      </c>
      <c r="C21" s="101" t="s">
        <v>65</v>
      </c>
      <c r="D21" s="73">
        <v>3472</v>
      </c>
      <c r="E21" s="74">
        <f t="shared" si="0"/>
        <v>0.7294117647058823</v>
      </c>
      <c r="F21" s="73">
        <v>2127</v>
      </c>
      <c r="G21" s="74">
        <f t="shared" si="1"/>
        <v>0.44684873949579834</v>
      </c>
      <c r="H21" s="94">
        <v>4760</v>
      </c>
      <c r="I21" s="73">
        <v>1556</v>
      </c>
      <c r="J21" s="74">
        <f t="shared" si="2"/>
        <v>0.3664625529910504</v>
      </c>
      <c r="K21" s="73">
        <v>1017</v>
      </c>
      <c r="L21" s="74">
        <f t="shared" si="3"/>
        <v>0.23951954780970325</v>
      </c>
      <c r="M21" s="94">
        <v>4246</v>
      </c>
      <c r="N21" s="105">
        <v>843</v>
      </c>
      <c r="O21" s="74">
        <f t="shared" si="4"/>
        <v>0.2621268656716418</v>
      </c>
      <c r="P21" s="73">
        <v>580</v>
      </c>
      <c r="Q21" s="74">
        <f t="shared" si="5"/>
        <v>0.18034825870646767</v>
      </c>
      <c r="R21" s="94">
        <v>3216</v>
      </c>
    </row>
    <row r="22" spans="1:18" ht="12.75">
      <c r="A22" s="208"/>
      <c r="B22" s="102" t="s">
        <v>41</v>
      </c>
      <c r="C22" s="102" t="s">
        <v>243</v>
      </c>
      <c r="D22" s="98">
        <v>4177</v>
      </c>
      <c r="E22" s="97">
        <f t="shared" si="0"/>
        <v>0.6931629605044806</v>
      </c>
      <c r="F22" s="98">
        <v>2389</v>
      </c>
      <c r="G22" s="97">
        <f t="shared" si="1"/>
        <v>0.3964487222037836</v>
      </c>
      <c r="H22" s="103">
        <v>6026</v>
      </c>
      <c r="I22" s="98">
        <v>1722</v>
      </c>
      <c r="J22" s="97">
        <f t="shared" si="2"/>
        <v>0.3392434988179669</v>
      </c>
      <c r="K22" s="98">
        <v>1091</v>
      </c>
      <c r="L22" s="97">
        <f t="shared" si="3"/>
        <v>0.2149330181245075</v>
      </c>
      <c r="M22" s="103">
        <v>5076</v>
      </c>
      <c r="N22" s="106">
        <v>906</v>
      </c>
      <c r="O22" s="97">
        <f t="shared" si="4"/>
        <v>0.24599511267988053</v>
      </c>
      <c r="P22" s="98">
        <v>609</v>
      </c>
      <c r="Q22" s="97">
        <f t="shared" si="5"/>
        <v>0.16535433070866143</v>
      </c>
      <c r="R22" s="103">
        <v>3683</v>
      </c>
    </row>
    <row r="23" spans="1:18" ht="12.75">
      <c r="A23" s="208"/>
      <c r="B23" s="101" t="s">
        <v>42</v>
      </c>
      <c r="C23" s="100" t="s">
        <v>66</v>
      </c>
      <c r="D23" s="73">
        <v>424</v>
      </c>
      <c r="E23" s="92">
        <f t="shared" si="0"/>
        <v>0.5286783042394015</v>
      </c>
      <c r="F23" s="73">
        <v>197</v>
      </c>
      <c r="G23" s="74">
        <f t="shared" si="1"/>
        <v>0.2456359102244389</v>
      </c>
      <c r="H23" s="94">
        <v>802</v>
      </c>
      <c r="I23" s="73">
        <v>137</v>
      </c>
      <c r="J23" s="74">
        <f t="shared" si="2"/>
        <v>0.24035087719298245</v>
      </c>
      <c r="K23" s="73">
        <v>67</v>
      </c>
      <c r="L23" s="74">
        <f t="shared" si="3"/>
        <v>0.11754385964912281</v>
      </c>
      <c r="M23" s="94">
        <v>570</v>
      </c>
      <c r="N23" s="73">
        <v>61</v>
      </c>
      <c r="O23" s="74">
        <f t="shared" si="4"/>
        <v>0.16944444444444445</v>
      </c>
      <c r="P23" s="73">
        <v>31</v>
      </c>
      <c r="Q23" s="74">
        <f t="shared" si="5"/>
        <v>0.08611111111111111</v>
      </c>
      <c r="R23" s="94">
        <v>360</v>
      </c>
    </row>
    <row r="24" spans="1:18" ht="12.75">
      <c r="A24" s="208"/>
      <c r="B24" s="101" t="s">
        <v>42</v>
      </c>
      <c r="C24" s="101" t="s">
        <v>65</v>
      </c>
      <c r="D24" s="73">
        <v>1267</v>
      </c>
      <c r="E24" s="74">
        <f t="shared" si="0"/>
        <v>0.8054672600127145</v>
      </c>
      <c r="F24" s="73">
        <v>845</v>
      </c>
      <c r="G24" s="74">
        <f t="shared" si="1"/>
        <v>0.5371900826446281</v>
      </c>
      <c r="H24" s="94">
        <v>1573</v>
      </c>
      <c r="I24" s="73">
        <v>684</v>
      </c>
      <c r="J24" s="74">
        <f t="shared" si="2"/>
        <v>0.4776536312849162</v>
      </c>
      <c r="K24" s="73">
        <v>496</v>
      </c>
      <c r="L24" s="74">
        <f t="shared" si="3"/>
        <v>0.3463687150837989</v>
      </c>
      <c r="M24" s="94">
        <v>1432</v>
      </c>
      <c r="N24" s="73">
        <v>433</v>
      </c>
      <c r="O24" s="74">
        <f t="shared" si="4"/>
        <v>0.38116197183098594</v>
      </c>
      <c r="P24" s="73">
        <v>302</v>
      </c>
      <c r="Q24" s="74">
        <f t="shared" si="5"/>
        <v>0.2658450704225352</v>
      </c>
      <c r="R24" s="94">
        <v>1136</v>
      </c>
    </row>
    <row r="25" spans="1:18" ht="12.75">
      <c r="A25" s="208"/>
      <c r="B25" s="102" t="s">
        <v>42</v>
      </c>
      <c r="C25" s="102" t="s">
        <v>243</v>
      </c>
      <c r="D25" s="98">
        <v>1691</v>
      </c>
      <c r="E25" s="97">
        <f t="shared" si="0"/>
        <v>0.712</v>
      </c>
      <c r="F25" s="98">
        <v>1042</v>
      </c>
      <c r="G25" s="97">
        <f t="shared" si="1"/>
        <v>0.43873684210526315</v>
      </c>
      <c r="H25" s="103">
        <v>2375</v>
      </c>
      <c r="I25" s="98">
        <v>821</v>
      </c>
      <c r="J25" s="97">
        <f t="shared" si="2"/>
        <v>0.4100899100899101</v>
      </c>
      <c r="K25" s="98">
        <v>563</v>
      </c>
      <c r="L25" s="97">
        <f t="shared" si="3"/>
        <v>0.28121878121878124</v>
      </c>
      <c r="M25" s="103">
        <v>2002</v>
      </c>
      <c r="N25" s="73">
        <v>494</v>
      </c>
      <c r="O25" s="74">
        <f t="shared" si="4"/>
        <v>0.3302139037433155</v>
      </c>
      <c r="P25" s="73">
        <v>333</v>
      </c>
      <c r="Q25" s="74">
        <f t="shared" si="5"/>
        <v>0.22259358288770054</v>
      </c>
      <c r="R25" s="94">
        <v>1496</v>
      </c>
    </row>
    <row r="26" spans="1:18" ht="12.75">
      <c r="A26" s="208"/>
      <c r="B26" s="101" t="s">
        <v>43</v>
      </c>
      <c r="C26" s="100" t="s">
        <v>66</v>
      </c>
      <c r="D26" s="73">
        <v>289</v>
      </c>
      <c r="E26" s="92">
        <f t="shared" si="0"/>
        <v>0.6897374701670644</v>
      </c>
      <c r="F26" s="73">
        <v>118</v>
      </c>
      <c r="G26" s="74">
        <f t="shared" si="1"/>
        <v>0.28162291169451076</v>
      </c>
      <c r="H26" s="94">
        <v>419</v>
      </c>
      <c r="I26" s="73">
        <v>65</v>
      </c>
      <c r="J26" s="74">
        <f t="shared" si="2"/>
        <v>0.22413793103448276</v>
      </c>
      <c r="K26" s="73">
        <v>35</v>
      </c>
      <c r="L26" s="74">
        <f t="shared" si="3"/>
        <v>0.1206896551724138</v>
      </c>
      <c r="M26" s="94">
        <v>290</v>
      </c>
      <c r="N26" s="104">
        <v>24</v>
      </c>
      <c r="O26" s="92">
        <f t="shared" si="4"/>
        <v>0.12903225806451613</v>
      </c>
      <c r="P26" s="91">
        <v>15</v>
      </c>
      <c r="Q26" s="92">
        <f t="shared" si="5"/>
        <v>0.08064516129032258</v>
      </c>
      <c r="R26" s="93">
        <v>186</v>
      </c>
    </row>
    <row r="27" spans="1:18" ht="12.75">
      <c r="A27" s="208"/>
      <c r="B27" s="101" t="s">
        <v>43</v>
      </c>
      <c r="C27" s="101" t="s">
        <v>65</v>
      </c>
      <c r="D27" s="73">
        <v>1301</v>
      </c>
      <c r="E27" s="74">
        <f t="shared" si="0"/>
        <v>0.8388136686009027</v>
      </c>
      <c r="F27" s="73">
        <v>792</v>
      </c>
      <c r="G27" s="74">
        <f t="shared" si="1"/>
        <v>0.5106382978723404</v>
      </c>
      <c r="H27" s="94">
        <v>1551</v>
      </c>
      <c r="I27" s="73">
        <v>585</v>
      </c>
      <c r="J27" s="74">
        <f t="shared" si="2"/>
        <v>0.419054441260745</v>
      </c>
      <c r="K27" s="73">
        <v>389</v>
      </c>
      <c r="L27" s="74">
        <f t="shared" si="3"/>
        <v>0.2786532951289398</v>
      </c>
      <c r="M27" s="94">
        <v>1396</v>
      </c>
      <c r="N27" s="105">
        <v>351</v>
      </c>
      <c r="O27" s="74">
        <f t="shared" si="4"/>
        <v>0.3103448275862069</v>
      </c>
      <c r="P27" s="73">
        <v>230</v>
      </c>
      <c r="Q27" s="74">
        <f t="shared" si="5"/>
        <v>0.20335985853227231</v>
      </c>
      <c r="R27" s="94">
        <v>1131</v>
      </c>
    </row>
    <row r="28" spans="1:18" ht="12.75">
      <c r="A28" s="208"/>
      <c r="B28" s="102" t="s">
        <v>43</v>
      </c>
      <c r="C28" s="102" t="s">
        <v>243</v>
      </c>
      <c r="D28" s="98">
        <v>1590</v>
      </c>
      <c r="E28" s="97">
        <f t="shared" si="0"/>
        <v>0.8071065989847716</v>
      </c>
      <c r="F28" s="98">
        <v>910</v>
      </c>
      <c r="G28" s="97">
        <f t="shared" si="1"/>
        <v>0.4619289340101523</v>
      </c>
      <c r="H28" s="103">
        <v>1970</v>
      </c>
      <c r="I28" s="98">
        <v>650</v>
      </c>
      <c r="J28" s="97">
        <f t="shared" si="2"/>
        <v>0.38552787663107946</v>
      </c>
      <c r="K28" s="98">
        <v>424</v>
      </c>
      <c r="L28" s="97">
        <f t="shared" si="3"/>
        <v>0.2514827995255042</v>
      </c>
      <c r="M28" s="103">
        <v>1686</v>
      </c>
      <c r="N28" s="106">
        <v>375</v>
      </c>
      <c r="O28" s="97">
        <f t="shared" si="4"/>
        <v>0.2847380410022779</v>
      </c>
      <c r="P28" s="98">
        <v>245</v>
      </c>
      <c r="Q28" s="97">
        <f t="shared" si="5"/>
        <v>0.18602885345482156</v>
      </c>
      <c r="R28" s="103">
        <v>1317</v>
      </c>
    </row>
    <row r="29" spans="1:18" ht="12.75">
      <c r="A29" s="208"/>
      <c r="B29" s="101" t="s">
        <v>44</v>
      </c>
      <c r="C29" s="100" t="s">
        <v>66</v>
      </c>
      <c r="D29" s="73">
        <v>337</v>
      </c>
      <c r="E29" s="92">
        <f t="shared" si="0"/>
        <v>0.47331460674157305</v>
      </c>
      <c r="F29" s="73">
        <v>101</v>
      </c>
      <c r="G29" s="74">
        <f t="shared" si="1"/>
        <v>0.14185393258426968</v>
      </c>
      <c r="H29" s="94">
        <v>712</v>
      </c>
      <c r="I29" s="73">
        <v>80</v>
      </c>
      <c r="J29" s="74">
        <f t="shared" si="2"/>
        <v>0.150093808630394</v>
      </c>
      <c r="K29" s="73">
        <v>40</v>
      </c>
      <c r="L29" s="74">
        <f t="shared" si="3"/>
        <v>0.075046904315197</v>
      </c>
      <c r="M29" s="94">
        <v>533</v>
      </c>
      <c r="N29" s="73">
        <v>36</v>
      </c>
      <c r="O29" s="74">
        <f t="shared" si="4"/>
        <v>0.1276595744680851</v>
      </c>
      <c r="P29" s="73">
        <v>16</v>
      </c>
      <c r="Q29" s="74">
        <f t="shared" si="5"/>
        <v>0.05673758865248227</v>
      </c>
      <c r="R29" s="94">
        <v>282</v>
      </c>
    </row>
    <row r="30" spans="1:18" ht="12.75">
      <c r="A30" s="208"/>
      <c r="B30" s="101" t="s">
        <v>44</v>
      </c>
      <c r="C30" s="101" t="s">
        <v>65</v>
      </c>
      <c r="D30" s="73">
        <v>660</v>
      </c>
      <c r="E30" s="74">
        <f t="shared" si="0"/>
        <v>0.7971014492753623</v>
      </c>
      <c r="F30" s="73">
        <v>367</v>
      </c>
      <c r="G30" s="74">
        <f t="shared" si="1"/>
        <v>0.44323671497584544</v>
      </c>
      <c r="H30" s="94">
        <v>828</v>
      </c>
      <c r="I30" s="73">
        <v>288</v>
      </c>
      <c r="J30" s="74">
        <f t="shared" si="2"/>
        <v>0.4370257966616085</v>
      </c>
      <c r="K30" s="73">
        <v>201</v>
      </c>
      <c r="L30" s="74">
        <f t="shared" si="3"/>
        <v>0.30500758725341426</v>
      </c>
      <c r="M30" s="94">
        <v>659</v>
      </c>
      <c r="N30" s="73">
        <v>190</v>
      </c>
      <c r="O30" s="74">
        <f t="shared" si="4"/>
        <v>0.39014373716632444</v>
      </c>
      <c r="P30" s="73">
        <v>125</v>
      </c>
      <c r="Q30" s="74">
        <f t="shared" si="5"/>
        <v>0.25667351129363447</v>
      </c>
      <c r="R30" s="94">
        <v>487</v>
      </c>
    </row>
    <row r="31" spans="1:18" ht="12.75">
      <c r="A31" s="208"/>
      <c r="B31" s="102" t="s">
        <v>44</v>
      </c>
      <c r="C31" s="102" t="s">
        <v>243</v>
      </c>
      <c r="D31" s="98">
        <v>997</v>
      </c>
      <c r="E31" s="97">
        <f t="shared" si="0"/>
        <v>0.6474025974025974</v>
      </c>
      <c r="F31" s="98">
        <v>468</v>
      </c>
      <c r="G31" s="97">
        <f t="shared" si="1"/>
        <v>0.3038961038961039</v>
      </c>
      <c r="H31" s="103">
        <v>1540</v>
      </c>
      <c r="I31" s="98">
        <v>368</v>
      </c>
      <c r="J31" s="97">
        <f t="shared" si="2"/>
        <v>0.3087248322147651</v>
      </c>
      <c r="K31" s="98">
        <v>241</v>
      </c>
      <c r="L31" s="97">
        <f t="shared" si="3"/>
        <v>0.20218120805369127</v>
      </c>
      <c r="M31" s="103">
        <v>1192</v>
      </c>
      <c r="N31" s="73">
        <v>226</v>
      </c>
      <c r="O31" s="74">
        <f t="shared" si="4"/>
        <v>0.293888166449935</v>
      </c>
      <c r="P31" s="73">
        <v>141</v>
      </c>
      <c r="Q31" s="74">
        <f t="shared" si="5"/>
        <v>0.18335500650195058</v>
      </c>
      <c r="R31" s="94">
        <v>769</v>
      </c>
    </row>
    <row r="32" spans="1:18" ht="12.75">
      <c r="A32" s="208"/>
      <c r="B32" s="101" t="s">
        <v>45</v>
      </c>
      <c r="C32" s="100" t="s">
        <v>66</v>
      </c>
      <c r="D32" s="73">
        <v>381</v>
      </c>
      <c r="E32" s="92">
        <f t="shared" si="0"/>
        <v>0.6403361344537815</v>
      </c>
      <c r="F32" s="73">
        <v>167</v>
      </c>
      <c r="G32" s="74">
        <f t="shared" si="1"/>
        <v>0.280672268907563</v>
      </c>
      <c r="H32" s="94">
        <v>595</v>
      </c>
      <c r="I32" s="73">
        <v>135</v>
      </c>
      <c r="J32" s="74">
        <f t="shared" si="2"/>
        <v>0.263671875</v>
      </c>
      <c r="K32" s="73">
        <v>60</v>
      </c>
      <c r="L32" s="74">
        <f t="shared" si="3"/>
        <v>0.1171875</v>
      </c>
      <c r="M32" s="94">
        <v>512</v>
      </c>
      <c r="N32" s="104">
        <v>38</v>
      </c>
      <c r="O32" s="92">
        <f t="shared" si="4"/>
        <v>0.1386861313868613</v>
      </c>
      <c r="P32" s="91">
        <v>22</v>
      </c>
      <c r="Q32" s="92">
        <f t="shared" si="5"/>
        <v>0.08029197080291971</v>
      </c>
      <c r="R32" s="93">
        <v>274</v>
      </c>
    </row>
    <row r="33" spans="1:18" ht="12.75">
      <c r="A33" s="208"/>
      <c r="B33" s="101" t="s">
        <v>45</v>
      </c>
      <c r="C33" s="101" t="s">
        <v>65</v>
      </c>
      <c r="D33" s="73">
        <v>1448</v>
      </c>
      <c r="E33" s="74">
        <f t="shared" si="0"/>
        <v>0.8403946604759142</v>
      </c>
      <c r="F33" s="73">
        <v>937</v>
      </c>
      <c r="G33" s="74">
        <f t="shared" si="1"/>
        <v>0.5438189204875218</v>
      </c>
      <c r="H33" s="94">
        <v>1723</v>
      </c>
      <c r="I33" s="73">
        <v>680</v>
      </c>
      <c r="J33" s="74">
        <f t="shared" si="2"/>
        <v>0.4657534246575342</v>
      </c>
      <c r="K33" s="73">
        <v>447</v>
      </c>
      <c r="L33" s="74">
        <f t="shared" si="3"/>
        <v>0.3061643835616438</v>
      </c>
      <c r="M33" s="94">
        <v>1460</v>
      </c>
      <c r="N33" s="105">
        <v>370</v>
      </c>
      <c r="O33" s="74">
        <f t="shared" si="4"/>
        <v>0.3616813294232649</v>
      </c>
      <c r="P33" s="73">
        <v>237</v>
      </c>
      <c r="Q33" s="74">
        <f t="shared" si="5"/>
        <v>0.2316715542521994</v>
      </c>
      <c r="R33" s="94">
        <v>1023</v>
      </c>
    </row>
    <row r="34" spans="1:18" ht="12.75">
      <c r="A34" s="208"/>
      <c r="B34" s="102" t="s">
        <v>45</v>
      </c>
      <c r="C34" s="102" t="s">
        <v>243</v>
      </c>
      <c r="D34" s="98">
        <v>1829</v>
      </c>
      <c r="E34" s="97">
        <f t="shared" si="0"/>
        <v>0.7890422778257118</v>
      </c>
      <c r="F34" s="98">
        <v>1104</v>
      </c>
      <c r="G34" s="97">
        <f t="shared" si="1"/>
        <v>0.47627264883520276</v>
      </c>
      <c r="H34" s="103">
        <v>2318</v>
      </c>
      <c r="I34" s="98">
        <v>815</v>
      </c>
      <c r="J34" s="97">
        <f t="shared" si="2"/>
        <v>0.4132860040567951</v>
      </c>
      <c r="K34" s="98">
        <v>507</v>
      </c>
      <c r="L34" s="97">
        <f t="shared" si="3"/>
        <v>0.25709939148073024</v>
      </c>
      <c r="M34" s="103">
        <v>1972</v>
      </c>
      <c r="N34" s="106">
        <v>408</v>
      </c>
      <c r="O34" s="97">
        <f t="shared" si="4"/>
        <v>0.3145720894371627</v>
      </c>
      <c r="P34" s="98">
        <v>259</v>
      </c>
      <c r="Q34" s="97">
        <f t="shared" si="5"/>
        <v>0.19969159599074787</v>
      </c>
      <c r="R34" s="103">
        <v>1297</v>
      </c>
    </row>
    <row r="35" spans="1:18" ht="12.75" customHeight="1">
      <c r="A35" s="208"/>
      <c r="B35" s="101" t="s">
        <v>46</v>
      </c>
      <c r="C35" s="100" t="s">
        <v>66</v>
      </c>
      <c r="D35" s="73">
        <v>200</v>
      </c>
      <c r="E35" s="92">
        <f t="shared" si="0"/>
        <v>0.7117437722419929</v>
      </c>
      <c r="F35" s="73">
        <v>85</v>
      </c>
      <c r="G35" s="74">
        <f t="shared" si="1"/>
        <v>0.302491103202847</v>
      </c>
      <c r="H35" s="94">
        <v>281</v>
      </c>
      <c r="I35" s="73">
        <v>50</v>
      </c>
      <c r="J35" s="74">
        <f t="shared" si="2"/>
        <v>0.2702702702702703</v>
      </c>
      <c r="K35" s="73">
        <v>23</v>
      </c>
      <c r="L35" s="74">
        <f t="shared" si="3"/>
        <v>0.12432432432432433</v>
      </c>
      <c r="M35" s="94">
        <v>185</v>
      </c>
      <c r="N35" s="73">
        <v>21</v>
      </c>
      <c r="O35" s="74">
        <f t="shared" si="4"/>
        <v>0.1794871794871795</v>
      </c>
      <c r="P35" s="73">
        <v>11</v>
      </c>
      <c r="Q35" s="74">
        <f t="shared" si="5"/>
        <v>0.09401709401709402</v>
      </c>
      <c r="R35" s="94">
        <v>117</v>
      </c>
    </row>
    <row r="36" spans="1:18" ht="12.75">
      <c r="A36" s="208"/>
      <c r="B36" s="101" t="s">
        <v>46</v>
      </c>
      <c r="C36" s="101" t="s">
        <v>65</v>
      </c>
      <c r="D36" s="73">
        <v>1365</v>
      </c>
      <c r="E36" s="74">
        <f t="shared" si="0"/>
        <v>0.8203125</v>
      </c>
      <c r="F36" s="73">
        <v>864</v>
      </c>
      <c r="G36" s="74">
        <f t="shared" si="1"/>
        <v>0.5192307692307693</v>
      </c>
      <c r="H36" s="94">
        <v>1664</v>
      </c>
      <c r="I36" s="73">
        <v>663</v>
      </c>
      <c r="J36" s="74">
        <f t="shared" si="2"/>
        <v>0.46266573621772505</v>
      </c>
      <c r="K36" s="73">
        <v>483</v>
      </c>
      <c r="L36" s="74">
        <f t="shared" si="3"/>
        <v>0.33705512909979063</v>
      </c>
      <c r="M36" s="94">
        <v>1433</v>
      </c>
      <c r="N36" s="73">
        <v>361</v>
      </c>
      <c r="O36" s="74">
        <f t="shared" si="4"/>
        <v>0.37409326424870465</v>
      </c>
      <c r="P36" s="73">
        <v>246</v>
      </c>
      <c r="Q36" s="74">
        <f t="shared" si="5"/>
        <v>0.2549222797927461</v>
      </c>
      <c r="R36" s="94">
        <v>965</v>
      </c>
    </row>
    <row r="37" spans="1:18" ht="12.75">
      <c r="A37" s="208"/>
      <c r="B37" s="102" t="s">
        <v>46</v>
      </c>
      <c r="C37" s="102" t="s">
        <v>243</v>
      </c>
      <c r="D37" s="98">
        <v>1565</v>
      </c>
      <c r="E37" s="97">
        <f t="shared" si="0"/>
        <v>0.8046272493573264</v>
      </c>
      <c r="F37" s="98">
        <v>949</v>
      </c>
      <c r="G37" s="97">
        <f t="shared" si="1"/>
        <v>0.4879177377892031</v>
      </c>
      <c r="H37" s="103">
        <v>1945</v>
      </c>
      <c r="I37" s="98">
        <v>713</v>
      </c>
      <c r="J37" s="97">
        <f t="shared" si="2"/>
        <v>0.44066749072929545</v>
      </c>
      <c r="K37" s="98">
        <v>506</v>
      </c>
      <c r="L37" s="97">
        <f t="shared" si="3"/>
        <v>0.3127317676143387</v>
      </c>
      <c r="M37" s="103">
        <v>1618</v>
      </c>
      <c r="N37" s="73">
        <v>382</v>
      </c>
      <c r="O37" s="74">
        <f t="shared" si="4"/>
        <v>0.35304990757855825</v>
      </c>
      <c r="P37" s="73">
        <v>257</v>
      </c>
      <c r="Q37" s="74">
        <f t="shared" si="5"/>
        <v>0.23752310536044363</v>
      </c>
      <c r="R37" s="94">
        <v>1082</v>
      </c>
    </row>
    <row r="38" spans="1:18" ht="12.75">
      <c r="A38" s="208"/>
      <c r="B38" s="101" t="s">
        <v>47</v>
      </c>
      <c r="C38" s="100" t="s">
        <v>66</v>
      </c>
      <c r="D38" s="73">
        <v>601</v>
      </c>
      <c r="E38" s="92">
        <f t="shared" si="0"/>
        <v>0.5513761467889908</v>
      </c>
      <c r="F38" s="73">
        <v>242</v>
      </c>
      <c r="G38" s="74">
        <f t="shared" si="1"/>
        <v>0.22201834862385322</v>
      </c>
      <c r="H38" s="94">
        <v>1090</v>
      </c>
      <c r="I38" s="73">
        <v>157</v>
      </c>
      <c r="J38" s="74">
        <f t="shared" si="2"/>
        <v>0.2205056179775281</v>
      </c>
      <c r="K38" s="73">
        <v>70</v>
      </c>
      <c r="L38" s="74">
        <f t="shared" si="3"/>
        <v>0.09831460674157304</v>
      </c>
      <c r="M38" s="94">
        <v>712</v>
      </c>
      <c r="N38" s="104">
        <v>66</v>
      </c>
      <c r="O38" s="92">
        <f t="shared" si="4"/>
        <v>0.16966580976863754</v>
      </c>
      <c r="P38" s="91">
        <v>37</v>
      </c>
      <c r="Q38" s="92">
        <f t="shared" si="5"/>
        <v>0.09511568123393316</v>
      </c>
      <c r="R38" s="93">
        <v>389</v>
      </c>
    </row>
    <row r="39" spans="1:18" ht="12.75">
      <c r="A39" s="208"/>
      <c r="B39" s="101" t="s">
        <v>47</v>
      </c>
      <c r="C39" s="101" t="s">
        <v>65</v>
      </c>
      <c r="D39" s="73">
        <v>928</v>
      </c>
      <c r="E39" s="74">
        <f t="shared" si="0"/>
        <v>0.7877758913412564</v>
      </c>
      <c r="F39" s="73">
        <v>603</v>
      </c>
      <c r="G39" s="74">
        <f t="shared" si="1"/>
        <v>0.5118845500848896</v>
      </c>
      <c r="H39" s="94">
        <v>1178</v>
      </c>
      <c r="I39" s="73">
        <v>476</v>
      </c>
      <c r="J39" s="74">
        <f t="shared" si="2"/>
        <v>0.4599033816425121</v>
      </c>
      <c r="K39" s="73">
        <v>337</v>
      </c>
      <c r="L39" s="74">
        <f t="shared" si="3"/>
        <v>0.32560386473429953</v>
      </c>
      <c r="M39" s="94">
        <v>1035</v>
      </c>
      <c r="N39" s="105">
        <v>225</v>
      </c>
      <c r="O39" s="74">
        <f t="shared" si="4"/>
        <v>0.3472222222222222</v>
      </c>
      <c r="P39" s="73">
        <v>146</v>
      </c>
      <c r="Q39" s="74">
        <f t="shared" si="5"/>
        <v>0.22530864197530864</v>
      </c>
      <c r="R39" s="94">
        <v>648</v>
      </c>
    </row>
    <row r="40" spans="1:18" ht="12.75">
      <c r="A40" s="208"/>
      <c r="B40" s="102" t="s">
        <v>47</v>
      </c>
      <c r="C40" s="102" t="s">
        <v>243</v>
      </c>
      <c r="D40" s="98">
        <v>1529</v>
      </c>
      <c r="E40" s="97">
        <f t="shared" si="0"/>
        <v>0.6741622574955908</v>
      </c>
      <c r="F40" s="98">
        <v>845</v>
      </c>
      <c r="G40" s="97">
        <f t="shared" si="1"/>
        <v>0.37257495590828926</v>
      </c>
      <c r="H40" s="103">
        <v>2268</v>
      </c>
      <c r="I40" s="98">
        <v>633</v>
      </c>
      <c r="J40" s="97">
        <f t="shared" si="2"/>
        <v>0.3623354321694333</v>
      </c>
      <c r="K40" s="98">
        <v>407</v>
      </c>
      <c r="L40" s="97">
        <f t="shared" si="3"/>
        <v>0.2329708070978821</v>
      </c>
      <c r="M40" s="103">
        <v>1747</v>
      </c>
      <c r="N40" s="106">
        <v>291</v>
      </c>
      <c r="O40" s="97">
        <f t="shared" si="4"/>
        <v>0.2806171648987464</v>
      </c>
      <c r="P40" s="98">
        <v>183</v>
      </c>
      <c r="Q40" s="97">
        <f t="shared" si="5"/>
        <v>0.17647058823529413</v>
      </c>
      <c r="R40" s="103">
        <v>1037</v>
      </c>
    </row>
    <row r="41" spans="1:18" ht="12.75">
      <c r="A41" s="208"/>
      <c r="B41" s="101" t="s">
        <v>48</v>
      </c>
      <c r="C41" s="100" t="s">
        <v>66</v>
      </c>
      <c r="D41" s="73">
        <v>52</v>
      </c>
      <c r="E41" s="92">
        <f t="shared" si="0"/>
        <v>0.7027027027027027</v>
      </c>
      <c r="F41" s="73">
        <v>28</v>
      </c>
      <c r="G41" s="74">
        <f t="shared" si="1"/>
        <v>0.3783783783783784</v>
      </c>
      <c r="H41" s="94">
        <v>74</v>
      </c>
      <c r="I41" s="73">
        <v>15</v>
      </c>
      <c r="J41" s="74">
        <f t="shared" si="2"/>
        <v>0.3125</v>
      </c>
      <c r="K41" s="73">
        <v>8</v>
      </c>
      <c r="L41" s="74">
        <f t="shared" si="3"/>
        <v>0.16666666666666666</v>
      </c>
      <c r="M41" s="94">
        <v>48</v>
      </c>
      <c r="N41" s="104">
        <v>3</v>
      </c>
      <c r="O41" s="92">
        <f t="shared" si="4"/>
        <v>0.13043478260869565</v>
      </c>
      <c r="P41" s="91">
        <v>1</v>
      </c>
      <c r="Q41" s="92">
        <f t="shared" si="5"/>
        <v>0.043478260869565216</v>
      </c>
      <c r="R41" s="93">
        <v>23</v>
      </c>
    </row>
    <row r="42" spans="1:18" ht="12.75">
      <c r="A42" s="208"/>
      <c r="B42" s="101" t="s">
        <v>48</v>
      </c>
      <c r="C42" s="101" t="s">
        <v>65</v>
      </c>
      <c r="D42" s="73">
        <v>558</v>
      </c>
      <c r="E42" s="74">
        <f t="shared" si="0"/>
        <v>0.7420212765957447</v>
      </c>
      <c r="F42" s="73">
        <v>406</v>
      </c>
      <c r="G42" s="74">
        <f t="shared" si="1"/>
        <v>0.5398936170212766</v>
      </c>
      <c r="H42" s="94">
        <v>752</v>
      </c>
      <c r="I42" s="73">
        <v>255</v>
      </c>
      <c r="J42" s="74">
        <f t="shared" si="2"/>
        <v>0.4214876033057851</v>
      </c>
      <c r="K42" s="73">
        <v>180</v>
      </c>
      <c r="L42" s="74">
        <f t="shared" si="3"/>
        <v>0.2975206611570248</v>
      </c>
      <c r="M42" s="94">
        <v>605</v>
      </c>
      <c r="N42" s="105">
        <v>184</v>
      </c>
      <c r="O42" s="74">
        <f t="shared" si="4"/>
        <v>0.38095238095238093</v>
      </c>
      <c r="P42" s="73">
        <v>116</v>
      </c>
      <c r="Q42" s="74">
        <f t="shared" si="5"/>
        <v>0.2401656314699793</v>
      </c>
      <c r="R42" s="94">
        <v>483</v>
      </c>
    </row>
    <row r="43" spans="1:18" ht="12.75">
      <c r="A43" s="208"/>
      <c r="B43" s="102" t="s">
        <v>48</v>
      </c>
      <c r="C43" s="102" t="s">
        <v>243</v>
      </c>
      <c r="D43" s="98">
        <v>610</v>
      </c>
      <c r="E43" s="97">
        <f t="shared" si="0"/>
        <v>0.738498789346247</v>
      </c>
      <c r="F43" s="98">
        <v>434</v>
      </c>
      <c r="G43" s="97">
        <f t="shared" si="1"/>
        <v>0.5254237288135594</v>
      </c>
      <c r="H43" s="103">
        <v>826</v>
      </c>
      <c r="I43" s="98">
        <v>270</v>
      </c>
      <c r="J43" s="97">
        <f t="shared" si="2"/>
        <v>0.41347626339969373</v>
      </c>
      <c r="K43" s="98">
        <v>188</v>
      </c>
      <c r="L43" s="97">
        <f t="shared" si="3"/>
        <v>0.2879019908116386</v>
      </c>
      <c r="M43" s="103">
        <v>653</v>
      </c>
      <c r="N43" s="106">
        <v>187</v>
      </c>
      <c r="O43" s="97">
        <f t="shared" si="4"/>
        <v>0.3695652173913043</v>
      </c>
      <c r="P43" s="98">
        <v>117</v>
      </c>
      <c r="Q43" s="97">
        <f t="shared" si="5"/>
        <v>0.23122529644268774</v>
      </c>
      <c r="R43" s="103">
        <v>506</v>
      </c>
    </row>
    <row r="44" spans="1:18" ht="12.75">
      <c r="A44" s="208"/>
      <c r="B44" s="100" t="s">
        <v>98</v>
      </c>
      <c r="C44" s="100" t="s">
        <v>66</v>
      </c>
      <c r="D44" s="91">
        <v>337</v>
      </c>
      <c r="E44" s="92">
        <f t="shared" si="0"/>
        <v>0.654368932038835</v>
      </c>
      <c r="F44" s="91">
        <v>177</v>
      </c>
      <c r="G44" s="92">
        <f t="shared" si="1"/>
        <v>0.34368932038834954</v>
      </c>
      <c r="H44" s="93">
        <v>515</v>
      </c>
      <c r="I44" s="91">
        <v>114</v>
      </c>
      <c r="J44" s="92">
        <f t="shared" si="2"/>
        <v>0.30238726790450926</v>
      </c>
      <c r="K44" s="91">
        <v>67</v>
      </c>
      <c r="L44" s="92">
        <f t="shared" si="3"/>
        <v>0.17771883289124668</v>
      </c>
      <c r="M44" s="93">
        <v>377</v>
      </c>
      <c r="N44" s="91">
        <v>61</v>
      </c>
      <c r="O44" s="92">
        <f t="shared" si="4"/>
        <v>0.24015748031496062</v>
      </c>
      <c r="P44" s="91">
        <v>33</v>
      </c>
      <c r="Q44" s="92">
        <f t="shared" si="5"/>
        <v>0.12992125984251968</v>
      </c>
      <c r="R44" s="93">
        <v>254</v>
      </c>
    </row>
    <row r="45" spans="1:18" ht="12.75">
      <c r="A45" s="208"/>
      <c r="B45" s="101" t="s">
        <v>98</v>
      </c>
      <c r="C45" s="101" t="s">
        <v>65</v>
      </c>
      <c r="D45" s="73">
        <v>2662</v>
      </c>
      <c r="E45" s="74">
        <f t="shared" si="0"/>
        <v>0.8042296072507553</v>
      </c>
      <c r="F45" s="73">
        <v>1823</v>
      </c>
      <c r="G45" s="74">
        <f t="shared" si="1"/>
        <v>0.5507552870090634</v>
      </c>
      <c r="H45" s="94">
        <v>3310</v>
      </c>
      <c r="I45" s="73">
        <v>1476</v>
      </c>
      <c r="J45" s="74">
        <f t="shared" si="2"/>
        <v>0.492</v>
      </c>
      <c r="K45" s="73">
        <v>1032</v>
      </c>
      <c r="L45" s="74">
        <f t="shared" si="3"/>
        <v>0.344</v>
      </c>
      <c r="M45" s="94">
        <v>3000</v>
      </c>
      <c r="N45" s="73">
        <v>848</v>
      </c>
      <c r="O45" s="74">
        <f t="shared" si="4"/>
        <v>0.3951537744641193</v>
      </c>
      <c r="P45" s="73">
        <v>598</v>
      </c>
      <c r="Q45" s="74">
        <f t="shared" si="5"/>
        <v>0.2786579683131407</v>
      </c>
      <c r="R45" s="94">
        <v>2146</v>
      </c>
    </row>
    <row r="46" spans="1:18" ht="12.75">
      <c r="A46" s="208"/>
      <c r="B46" s="102" t="s">
        <v>98</v>
      </c>
      <c r="C46" s="102" t="s">
        <v>243</v>
      </c>
      <c r="D46" s="98">
        <v>2999</v>
      </c>
      <c r="E46" s="97">
        <f t="shared" si="0"/>
        <v>0.7840522875816993</v>
      </c>
      <c r="F46" s="98">
        <v>2000</v>
      </c>
      <c r="G46" s="97">
        <f t="shared" si="1"/>
        <v>0.5228758169934641</v>
      </c>
      <c r="H46" s="103">
        <v>3825</v>
      </c>
      <c r="I46" s="98">
        <v>1590</v>
      </c>
      <c r="J46" s="97">
        <f t="shared" si="2"/>
        <v>0.4708320994965946</v>
      </c>
      <c r="K46" s="98">
        <v>1099</v>
      </c>
      <c r="L46" s="97">
        <f t="shared" si="3"/>
        <v>0.32543677820550787</v>
      </c>
      <c r="M46" s="103">
        <v>3377</v>
      </c>
      <c r="N46" s="98">
        <v>909</v>
      </c>
      <c r="O46" s="97">
        <f t="shared" si="4"/>
        <v>0.37875</v>
      </c>
      <c r="P46" s="98">
        <v>631</v>
      </c>
      <c r="Q46" s="97">
        <f t="shared" si="5"/>
        <v>0.2629166666666667</v>
      </c>
      <c r="R46" s="103">
        <v>2400</v>
      </c>
    </row>
    <row r="47" spans="1:18" ht="12.75">
      <c r="A47" s="208"/>
      <c r="B47" s="101" t="s">
        <v>49</v>
      </c>
      <c r="C47" s="100" t="s">
        <v>66</v>
      </c>
      <c r="D47" s="73">
        <v>231</v>
      </c>
      <c r="E47" s="92">
        <f t="shared" si="0"/>
        <v>0.5043668122270742</v>
      </c>
      <c r="F47" s="73">
        <v>122</v>
      </c>
      <c r="G47" s="74">
        <f t="shared" si="1"/>
        <v>0.2663755458515284</v>
      </c>
      <c r="H47" s="94">
        <v>458</v>
      </c>
      <c r="I47" s="73">
        <v>88</v>
      </c>
      <c r="J47" s="74">
        <f t="shared" si="2"/>
        <v>0.25882352941176473</v>
      </c>
      <c r="K47" s="73">
        <v>52</v>
      </c>
      <c r="L47" s="74">
        <f t="shared" si="3"/>
        <v>0.15294117647058825</v>
      </c>
      <c r="M47" s="94">
        <v>340</v>
      </c>
      <c r="N47" s="104">
        <v>21</v>
      </c>
      <c r="O47" s="92">
        <f t="shared" si="4"/>
        <v>0.10047846889952153</v>
      </c>
      <c r="P47" s="91">
        <v>11</v>
      </c>
      <c r="Q47" s="92">
        <f t="shared" si="5"/>
        <v>0.05263157894736842</v>
      </c>
      <c r="R47" s="93">
        <v>209</v>
      </c>
    </row>
    <row r="48" spans="1:18" ht="12.75">
      <c r="A48" s="208"/>
      <c r="B48" s="101" t="s">
        <v>49</v>
      </c>
      <c r="C48" s="101" t="s">
        <v>65</v>
      </c>
      <c r="D48" s="73">
        <v>183</v>
      </c>
      <c r="E48" s="74">
        <f t="shared" si="0"/>
        <v>0.7625</v>
      </c>
      <c r="F48" s="73">
        <v>133</v>
      </c>
      <c r="G48" s="74">
        <f t="shared" si="1"/>
        <v>0.5541666666666667</v>
      </c>
      <c r="H48" s="94">
        <v>240</v>
      </c>
      <c r="I48" s="73">
        <v>138</v>
      </c>
      <c r="J48" s="74">
        <f t="shared" si="2"/>
        <v>0.5054945054945055</v>
      </c>
      <c r="K48" s="73">
        <v>102</v>
      </c>
      <c r="L48" s="74">
        <f t="shared" si="3"/>
        <v>0.37362637362637363</v>
      </c>
      <c r="M48" s="94">
        <v>273</v>
      </c>
      <c r="N48" s="105">
        <v>73</v>
      </c>
      <c r="O48" s="74">
        <f t="shared" si="4"/>
        <v>0.4294117647058823</v>
      </c>
      <c r="P48" s="73">
        <v>52</v>
      </c>
      <c r="Q48" s="74">
        <f t="shared" si="5"/>
        <v>0.3058823529411765</v>
      </c>
      <c r="R48" s="94">
        <v>170</v>
      </c>
    </row>
    <row r="49" spans="1:18" ht="12.75">
      <c r="A49" s="208"/>
      <c r="B49" s="102" t="s">
        <v>49</v>
      </c>
      <c r="C49" s="102" t="s">
        <v>243</v>
      </c>
      <c r="D49" s="98">
        <v>414</v>
      </c>
      <c r="E49" s="97">
        <f t="shared" si="0"/>
        <v>0.5931232091690545</v>
      </c>
      <c r="F49" s="98">
        <v>255</v>
      </c>
      <c r="G49" s="97">
        <f t="shared" si="1"/>
        <v>0.3653295128939828</v>
      </c>
      <c r="H49" s="103">
        <v>698</v>
      </c>
      <c r="I49" s="98">
        <v>226</v>
      </c>
      <c r="J49" s="97">
        <f t="shared" si="2"/>
        <v>0.36867862969004894</v>
      </c>
      <c r="K49" s="98">
        <v>154</v>
      </c>
      <c r="L49" s="97">
        <f t="shared" si="3"/>
        <v>0.25122349102773245</v>
      </c>
      <c r="M49" s="103">
        <v>613</v>
      </c>
      <c r="N49" s="106">
        <v>94</v>
      </c>
      <c r="O49" s="97">
        <f t="shared" si="4"/>
        <v>0.24802110817941952</v>
      </c>
      <c r="P49" s="98">
        <v>63</v>
      </c>
      <c r="Q49" s="97">
        <f t="shared" si="5"/>
        <v>0.1662269129287599</v>
      </c>
      <c r="R49" s="103">
        <v>379</v>
      </c>
    </row>
    <row r="50" spans="1:18" ht="12.75">
      <c r="A50" s="208"/>
      <c r="B50" s="101" t="s">
        <v>50</v>
      </c>
      <c r="C50" s="100" t="s">
        <v>66</v>
      </c>
      <c r="D50" s="73">
        <v>240</v>
      </c>
      <c r="E50" s="92">
        <f t="shared" si="0"/>
        <v>0.6233766233766234</v>
      </c>
      <c r="F50" s="73">
        <v>103</v>
      </c>
      <c r="G50" s="74">
        <f t="shared" si="1"/>
        <v>0.2675324675324675</v>
      </c>
      <c r="H50" s="94">
        <v>385</v>
      </c>
      <c r="I50" s="73">
        <v>63</v>
      </c>
      <c r="J50" s="74">
        <f t="shared" si="2"/>
        <v>0.2625</v>
      </c>
      <c r="K50" s="73">
        <v>33</v>
      </c>
      <c r="L50" s="74">
        <f t="shared" si="3"/>
        <v>0.1375</v>
      </c>
      <c r="M50" s="94">
        <v>240</v>
      </c>
      <c r="N50" s="73">
        <v>37</v>
      </c>
      <c r="O50" s="74">
        <f t="shared" si="4"/>
        <v>0.2534246575342466</v>
      </c>
      <c r="P50" s="73">
        <v>17</v>
      </c>
      <c r="Q50" s="74">
        <f t="shared" si="5"/>
        <v>0.11643835616438356</v>
      </c>
      <c r="R50" s="94">
        <v>146</v>
      </c>
    </row>
    <row r="51" spans="1:18" ht="12.75">
      <c r="A51" s="208"/>
      <c r="B51" s="101" t="s">
        <v>50</v>
      </c>
      <c r="C51" s="101" t="s">
        <v>65</v>
      </c>
      <c r="D51" s="73">
        <v>1025</v>
      </c>
      <c r="E51" s="74">
        <f t="shared" si="0"/>
        <v>0.8292880258899676</v>
      </c>
      <c r="F51" s="73">
        <v>648</v>
      </c>
      <c r="G51" s="74">
        <f t="shared" si="1"/>
        <v>0.5242718446601942</v>
      </c>
      <c r="H51" s="94">
        <v>1236</v>
      </c>
      <c r="I51" s="73">
        <v>534</v>
      </c>
      <c r="J51" s="74">
        <f t="shared" si="2"/>
        <v>0.47593582887700536</v>
      </c>
      <c r="K51" s="73">
        <v>374</v>
      </c>
      <c r="L51" s="74">
        <f t="shared" si="3"/>
        <v>0.3333333333333333</v>
      </c>
      <c r="M51" s="94">
        <v>1122</v>
      </c>
      <c r="N51" s="73">
        <v>315</v>
      </c>
      <c r="O51" s="74">
        <f t="shared" si="4"/>
        <v>0.40076335877862596</v>
      </c>
      <c r="P51" s="73">
        <v>224</v>
      </c>
      <c r="Q51" s="74">
        <f t="shared" si="5"/>
        <v>0.28498727735368956</v>
      </c>
      <c r="R51" s="94">
        <v>786</v>
      </c>
    </row>
    <row r="52" spans="1:18" ht="12.75">
      <c r="A52" s="208"/>
      <c r="B52" s="102" t="s">
        <v>50</v>
      </c>
      <c r="C52" s="102" t="s">
        <v>243</v>
      </c>
      <c r="D52" s="98">
        <v>1265</v>
      </c>
      <c r="E52" s="97">
        <f t="shared" si="0"/>
        <v>0.7803824799506478</v>
      </c>
      <c r="F52" s="98">
        <v>751</v>
      </c>
      <c r="G52" s="97">
        <f t="shared" si="1"/>
        <v>0.46329426280074026</v>
      </c>
      <c r="H52" s="103">
        <v>1621</v>
      </c>
      <c r="I52" s="98">
        <v>597</v>
      </c>
      <c r="J52" s="97">
        <f t="shared" si="2"/>
        <v>0.43832599118942733</v>
      </c>
      <c r="K52" s="98">
        <v>407</v>
      </c>
      <c r="L52" s="97">
        <f t="shared" si="3"/>
        <v>0.2988252569750367</v>
      </c>
      <c r="M52" s="103">
        <v>1362</v>
      </c>
      <c r="N52" s="73">
        <v>352</v>
      </c>
      <c r="O52" s="74">
        <f t="shared" si="4"/>
        <v>0.3776824034334764</v>
      </c>
      <c r="P52" s="73">
        <v>241</v>
      </c>
      <c r="Q52" s="74">
        <f t="shared" si="5"/>
        <v>0.25858369098712447</v>
      </c>
      <c r="R52" s="94">
        <v>932</v>
      </c>
    </row>
    <row r="53" spans="1:18" ht="12.75">
      <c r="A53" s="208"/>
      <c r="B53" s="101" t="s">
        <v>51</v>
      </c>
      <c r="C53" s="100" t="s">
        <v>66</v>
      </c>
      <c r="D53" s="73">
        <v>879</v>
      </c>
      <c r="E53" s="92">
        <f t="shared" si="0"/>
        <v>0.5459627329192547</v>
      </c>
      <c r="F53" s="73">
        <v>338</v>
      </c>
      <c r="G53" s="74">
        <f t="shared" si="1"/>
        <v>0.20993788819875778</v>
      </c>
      <c r="H53" s="94">
        <v>1610</v>
      </c>
      <c r="I53" s="73">
        <v>270</v>
      </c>
      <c r="J53" s="74">
        <f t="shared" si="2"/>
        <v>0.22746419545071608</v>
      </c>
      <c r="K53" s="73">
        <v>111</v>
      </c>
      <c r="L53" s="74">
        <f t="shared" si="3"/>
        <v>0.09351305812973884</v>
      </c>
      <c r="M53" s="94">
        <v>1187</v>
      </c>
      <c r="N53" s="104">
        <v>116</v>
      </c>
      <c r="O53" s="92">
        <f t="shared" si="4"/>
        <v>0.17287630402384502</v>
      </c>
      <c r="P53" s="91">
        <v>51</v>
      </c>
      <c r="Q53" s="92">
        <f t="shared" si="5"/>
        <v>0.07600596125186289</v>
      </c>
      <c r="R53" s="93">
        <v>671</v>
      </c>
    </row>
    <row r="54" spans="1:18" ht="12.75">
      <c r="A54" s="208"/>
      <c r="B54" s="101" t="s">
        <v>51</v>
      </c>
      <c r="C54" s="101" t="s">
        <v>65</v>
      </c>
      <c r="D54" s="73">
        <v>2995</v>
      </c>
      <c r="E54" s="74">
        <f t="shared" si="0"/>
        <v>0.7982409381663113</v>
      </c>
      <c r="F54" s="73">
        <v>1919</v>
      </c>
      <c r="G54" s="74">
        <f t="shared" si="1"/>
        <v>0.5114605543710021</v>
      </c>
      <c r="H54" s="94">
        <v>3752</v>
      </c>
      <c r="I54" s="73">
        <v>1593</v>
      </c>
      <c r="J54" s="74">
        <f t="shared" si="2"/>
        <v>0.4664714494875549</v>
      </c>
      <c r="K54" s="73">
        <v>1026</v>
      </c>
      <c r="L54" s="74">
        <f t="shared" si="3"/>
        <v>0.3004392386530015</v>
      </c>
      <c r="M54" s="94">
        <v>3415</v>
      </c>
      <c r="N54" s="105">
        <v>879</v>
      </c>
      <c r="O54" s="74">
        <f t="shared" si="4"/>
        <v>0.38997338065661047</v>
      </c>
      <c r="P54" s="73">
        <v>607</v>
      </c>
      <c r="Q54" s="74">
        <f t="shared" si="5"/>
        <v>0.26929902395740907</v>
      </c>
      <c r="R54" s="94">
        <v>2254</v>
      </c>
    </row>
    <row r="55" spans="1:18" ht="12.75">
      <c r="A55" s="208"/>
      <c r="B55" s="102" t="s">
        <v>51</v>
      </c>
      <c r="C55" s="102" t="s">
        <v>243</v>
      </c>
      <c r="D55" s="98">
        <v>3874</v>
      </c>
      <c r="E55" s="97">
        <f t="shared" si="0"/>
        <v>0.722491607609101</v>
      </c>
      <c r="F55" s="98">
        <v>2257</v>
      </c>
      <c r="G55" s="97">
        <f t="shared" si="1"/>
        <v>0.4209250279746363</v>
      </c>
      <c r="H55" s="103">
        <v>5362</v>
      </c>
      <c r="I55" s="98">
        <v>1863</v>
      </c>
      <c r="J55" s="97">
        <f t="shared" si="2"/>
        <v>0.4048239895697523</v>
      </c>
      <c r="K55" s="98">
        <v>1137</v>
      </c>
      <c r="L55" s="97">
        <f t="shared" si="3"/>
        <v>0.2470664928292047</v>
      </c>
      <c r="M55" s="103">
        <v>4602</v>
      </c>
      <c r="N55" s="106">
        <v>995</v>
      </c>
      <c r="O55" s="97">
        <f t="shared" si="4"/>
        <v>0.3401709401709402</v>
      </c>
      <c r="P55" s="98">
        <v>658</v>
      </c>
      <c r="Q55" s="97">
        <f t="shared" si="5"/>
        <v>0.22495726495726495</v>
      </c>
      <c r="R55" s="103">
        <v>2925</v>
      </c>
    </row>
    <row r="56" spans="1:18" ht="12.75">
      <c r="A56" s="208"/>
      <c r="B56" s="101" t="s">
        <v>52</v>
      </c>
      <c r="C56" s="100" t="s">
        <v>66</v>
      </c>
      <c r="D56" s="73">
        <v>86</v>
      </c>
      <c r="E56" s="92">
        <f t="shared" si="0"/>
        <v>0.5308641975308642</v>
      </c>
      <c r="F56" s="73">
        <v>35</v>
      </c>
      <c r="G56" s="74">
        <f t="shared" si="1"/>
        <v>0.21604938271604937</v>
      </c>
      <c r="H56" s="94">
        <v>162</v>
      </c>
      <c r="I56" s="73">
        <v>29</v>
      </c>
      <c r="J56" s="74">
        <f t="shared" si="2"/>
        <v>0.2815533980582524</v>
      </c>
      <c r="K56" s="73">
        <v>15</v>
      </c>
      <c r="L56" s="74">
        <f t="shared" si="3"/>
        <v>0.14563106796116504</v>
      </c>
      <c r="M56" s="94">
        <v>103</v>
      </c>
      <c r="N56" s="73">
        <v>10</v>
      </c>
      <c r="O56" s="74">
        <f t="shared" si="4"/>
        <v>0.1724137931034483</v>
      </c>
      <c r="P56" s="73">
        <v>3</v>
      </c>
      <c r="Q56" s="74">
        <f t="shared" si="5"/>
        <v>0.05172413793103448</v>
      </c>
      <c r="R56" s="94">
        <v>58</v>
      </c>
    </row>
    <row r="57" spans="1:18" ht="12.75">
      <c r="A57" s="208"/>
      <c r="B57" s="101" t="s">
        <v>52</v>
      </c>
      <c r="C57" s="101" t="s">
        <v>65</v>
      </c>
      <c r="D57" s="73">
        <v>337</v>
      </c>
      <c r="E57" s="74">
        <f t="shared" si="0"/>
        <v>0.7154989384288747</v>
      </c>
      <c r="F57" s="73">
        <v>233</v>
      </c>
      <c r="G57" s="74">
        <f t="shared" si="1"/>
        <v>0.49469214437367304</v>
      </c>
      <c r="H57" s="94">
        <v>471</v>
      </c>
      <c r="I57" s="73">
        <v>230</v>
      </c>
      <c r="J57" s="74">
        <f t="shared" si="2"/>
        <v>0.5502392344497608</v>
      </c>
      <c r="K57" s="73">
        <v>136</v>
      </c>
      <c r="L57" s="74">
        <f t="shared" si="3"/>
        <v>0.3253588516746411</v>
      </c>
      <c r="M57" s="94">
        <v>418</v>
      </c>
      <c r="N57" s="73">
        <v>134</v>
      </c>
      <c r="O57" s="74">
        <f t="shared" si="4"/>
        <v>0.37960339943342775</v>
      </c>
      <c r="P57" s="73">
        <v>91</v>
      </c>
      <c r="Q57" s="74">
        <f t="shared" si="5"/>
        <v>0.2577903682719547</v>
      </c>
      <c r="R57" s="94">
        <v>353</v>
      </c>
    </row>
    <row r="58" spans="1:18" ht="12.75">
      <c r="A58" s="208"/>
      <c r="B58" s="102" t="s">
        <v>52</v>
      </c>
      <c r="C58" s="102" t="s">
        <v>243</v>
      </c>
      <c r="D58" s="98">
        <v>423</v>
      </c>
      <c r="E58" s="97">
        <f t="shared" si="0"/>
        <v>0.6682464454976303</v>
      </c>
      <c r="F58" s="98">
        <v>268</v>
      </c>
      <c r="G58" s="97">
        <f t="shared" si="1"/>
        <v>0.42338072669826227</v>
      </c>
      <c r="H58" s="103">
        <v>633</v>
      </c>
      <c r="I58" s="98">
        <v>259</v>
      </c>
      <c r="J58" s="97">
        <f t="shared" si="2"/>
        <v>0.4971209213051823</v>
      </c>
      <c r="K58" s="98">
        <v>151</v>
      </c>
      <c r="L58" s="97">
        <f t="shared" si="3"/>
        <v>0.28982725527831094</v>
      </c>
      <c r="M58" s="103">
        <v>521</v>
      </c>
      <c r="N58" s="73">
        <v>144</v>
      </c>
      <c r="O58" s="74">
        <f t="shared" si="4"/>
        <v>0.35036496350364965</v>
      </c>
      <c r="P58" s="73">
        <v>94</v>
      </c>
      <c r="Q58" s="74">
        <f t="shared" si="5"/>
        <v>0.22871046228710462</v>
      </c>
      <c r="R58" s="94">
        <v>411</v>
      </c>
    </row>
    <row r="59" spans="1:18" ht="12.75">
      <c r="A59" s="208"/>
      <c r="B59" s="101" t="s">
        <v>53</v>
      </c>
      <c r="C59" s="100" t="s">
        <v>66</v>
      </c>
      <c r="D59" s="73">
        <v>505</v>
      </c>
      <c r="E59" s="92">
        <f t="shared" si="0"/>
        <v>0.6158536585365854</v>
      </c>
      <c r="F59" s="73">
        <v>225</v>
      </c>
      <c r="G59" s="74">
        <f t="shared" si="1"/>
        <v>0.27439024390243905</v>
      </c>
      <c r="H59" s="94">
        <v>820</v>
      </c>
      <c r="I59" s="73">
        <v>189</v>
      </c>
      <c r="J59" s="74">
        <f t="shared" si="2"/>
        <v>0.28125</v>
      </c>
      <c r="K59" s="73">
        <v>88</v>
      </c>
      <c r="L59" s="74">
        <f t="shared" si="3"/>
        <v>0.13095238095238096</v>
      </c>
      <c r="M59" s="94">
        <v>672</v>
      </c>
      <c r="N59" s="104">
        <v>67</v>
      </c>
      <c r="O59" s="92">
        <f t="shared" si="4"/>
        <v>0.18611111111111112</v>
      </c>
      <c r="P59" s="91">
        <v>33</v>
      </c>
      <c r="Q59" s="92">
        <f t="shared" si="5"/>
        <v>0.09166666666666666</v>
      </c>
      <c r="R59" s="93">
        <v>360</v>
      </c>
    </row>
    <row r="60" spans="1:18" ht="12.75">
      <c r="A60" s="208"/>
      <c r="B60" s="101" t="s">
        <v>53</v>
      </c>
      <c r="C60" s="101" t="s">
        <v>65</v>
      </c>
      <c r="D60" s="73">
        <v>4008</v>
      </c>
      <c r="E60" s="74">
        <f t="shared" si="0"/>
        <v>0.7779503105590062</v>
      </c>
      <c r="F60" s="73">
        <v>2627</v>
      </c>
      <c r="G60" s="74">
        <f t="shared" si="1"/>
        <v>0.5098990683229814</v>
      </c>
      <c r="H60" s="94">
        <v>5152</v>
      </c>
      <c r="I60" s="73">
        <v>2208</v>
      </c>
      <c r="J60" s="74">
        <f t="shared" si="2"/>
        <v>0.47678687108615847</v>
      </c>
      <c r="K60" s="73">
        <v>1483</v>
      </c>
      <c r="L60" s="74">
        <f t="shared" si="3"/>
        <v>0.32023321096955304</v>
      </c>
      <c r="M60" s="94">
        <v>4631</v>
      </c>
      <c r="N60" s="105">
        <v>1300</v>
      </c>
      <c r="O60" s="74">
        <f t="shared" si="4"/>
        <v>0.3512564171845447</v>
      </c>
      <c r="P60" s="73">
        <v>901</v>
      </c>
      <c r="Q60" s="74">
        <f t="shared" si="5"/>
        <v>0.2434477168332883</v>
      </c>
      <c r="R60" s="94">
        <v>3701</v>
      </c>
    </row>
    <row r="61" spans="1:18" ht="12.75">
      <c r="A61" s="208"/>
      <c r="B61" s="102" t="s">
        <v>53</v>
      </c>
      <c r="C61" s="102" t="s">
        <v>243</v>
      </c>
      <c r="D61" s="98">
        <v>4513</v>
      </c>
      <c r="E61" s="97">
        <f t="shared" si="0"/>
        <v>0.7556932350971199</v>
      </c>
      <c r="F61" s="98">
        <v>2852</v>
      </c>
      <c r="G61" s="97">
        <f t="shared" si="1"/>
        <v>0.477561955793704</v>
      </c>
      <c r="H61" s="103">
        <v>5972</v>
      </c>
      <c r="I61" s="98">
        <v>2397</v>
      </c>
      <c r="J61" s="97">
        <f t="shared" si="2"/>
        <v>0.45200829719026964</v>
      </c>
      <c r="K61" s="98">
        <v>1571</v>
      </c>
      <c r="L61" s="97">
        <f t="shared" si="3"/>
        <v>0.2962474071280407</v>
      </c>
      <c r="M61" s="103">
        <v>5303</v>
      </c>
      <c r="N61" s="106">
        <v>1367</v>
      </c>
      <c r="O61" s="97">
        <f t="shared" si="4"/>
        <v>0.33661659689731593</v>
      </c>
      <c r="P61" s="98">
        <v>934</v>
      </c>
      <c r="Q61" s="97">
        <f t="shared" si="5"/>
        <v>0.22999261265698104</v>
      </c>
      <c r="R61" s="103">
        <v>4061</v>
      </c>
    </row>
    <row r="62" spans="1:18" ht="12.75">
      <c r="A62" s="208"/>
      <c r="B62" s="101" t="s">
        <v>54</v>
      </c>
      <c r="C62" s="100" t="s">
        <v>66</v>
      </c>
      <c r="D62" s="73">
        <v>39</v>
      </c>
      <c r="E62" s="92">
        <f t="shared" si="0"/>
        <v>0.5571428571428572</v>
      </c>
      <c r="F62" s="73">
        <v>15</v>
      </c>
      <c r="G62" s="74">
        <f t="shared" si="1"/>
        <v>0.21428571428571427</v>
      </c>
      <c r="H62" s="94">
        <v>70</v>
      </c>
      <c r="I62" s="73">
        <v>12</v>
      </c>
      <c r="J62" s="74">
        <f t="shared" si="2"/>
        <v>0.23076923076923078</v>
      </c>
      <c r="K62" s="73">
        <v>5</v>
      </c>
      <c r="L62" s="74">
        <f t="shared" si="3"/>
        <v>0.09615384615384616</v>
      </c>
      <c r="M62" s="94">
        <v>52</v>
      </c>
      <c r="N62" s="73">
        <v>9</v>
      </c>
      <c r="O62" s="74">
        <f t="shared" si="4"/>
        <v>0.2903225806451613</v>
      </c>
      <c r="P62" s="73">
        <v>2</v>
      </c>
      <c r="Q62" s="74">
        <f t="shared" si="5"/>
        <v>0.06451612903225806</v>
      </c>
      <c r="R62" s="94">
        <v>31</v>
      </c>
    </row>
    <row r="63" spans="1:18" ht="12.75">
      <c r="A63" s="208"/>
      <c r="B63" s="101" t="s">
        <v>54</v>
      </c>
      <c r="C63" s="101" t="s">
        <v>65</v>
      </c>
      <c r="D63" s="73">
        <v>233</v>
      </c>
      <c r="E63" s="74">
        <f t="shared" si="0"/>
        <v>0.7147239263803681</v>
      </c>
      <c r="F63" s="73">
        <v>161</v>
      </c>
      <c r="G63" s="74">
        <f t="shared" si="1"/>
        <v>0.4938650306748466</v>
      </c>
      <c r="H63" s="94">
        <v>326</v>
      </c>
      <c r="I63" s="73">
        <v>86</v>
      </c>
      <c r="J63" s="74">
        <f t="shared" si="2"/>
        <v>0.3722943722943723</v>
      </c>
      <c r="K63" s="73">
        <v>48</v>
      </c>
      <c r="L63" s="74">
        <f t="shared" si="3"/>
        <v>0.2077922077922078</v>
      </c>
      <c r="M63" s="94">
        <v>231</v>
      </c>
      <c r="N63" s="73">
        <v>44</v>
      </c>
      <c r="O63" s="74">
        <f t="shared" si="4"/>
        <v>0.3142857142857143</v>
      </c>
      <c r="P63" s="73">
        <v>27</v>
      </c>
      <c r="Q63" s="74">
        <f t="shared" si="5"/>
        <v>0.19285714285714287</v>
      </c>
      <c r="R63" s="94">
        <v>140</v>
      </c>
    </row>
    <row r="64" spans="1:18" ht="12.75">
      <c r="A64" s="208"/>
      <c r="B64" s="102" t="s">
        <v>54</v>
      </c>
      <c r="C64" s="102" t="s">
        <v>243</v>
      </c>
      <c r="D64" s="98">
        <v>272</v>
      </c>
      <c r="E64" s="97">
        <f t="shared" si="0"/>
        <v>0.6868686868686869</v>
      </c>
      <c r="F64" s="98">
        <v>176</v>
      </c>
      <c r="G64" s="97">
        <f t="shared" si="1"/>
        <v>0.4444444444444444</v>
      </c>
      <c r="H64" s="103">
        <v>396</v>
      </c>
      <c r="I64" s="98">
        <v>98</v>
      </c>
      <c r="J64" s="97">
        <f t="shared" si="2"/>
        <v>0.3462897526501767</v>
      </c>
      <c r="K64" s="98">
        <v>53</v>
      </c>
      <c r="L64" s="97">
        <f t="shared" si="3"/>
        <v>0.1872791519434629</v>
      </c>
      <c r="M64" s="103">
        <v>283</v>
      </c>
      <c r="N64" s="73">
        <v>53</v>
      </c>
      <c r="O64" s="74">
        <f t="shared" si="4"/>
        <v>0.30994152046783624</v>
      </c>
      <c r="P64" s="73">
        <v>29</v>
      </c>
      <c r="Q64" s="74">
        <f t="shared" si="5"/>
        <v>0.1695906432748538</v>
      </c>
      <c r="R64" s="94">
        <v>171</v>
      </c>
    </row>
    <row r="65" spans="1:18" ht="12.75">
      <c r="A65" s="208"/>
      <c r="B65" s="101" t="s">
        <v>55</v>
      </c>
      <c r="C65" s="100" t="s">
        <v>66</v>
      </c>
      <c r="D65" s="73">
        <v>189</v>
      </c>
      <c r="E65" s="92">
        <f t="shared" si="0"/>
        <v>0.5869565217391305</v>
      </c>
      <c r="F65" s="73">
        <v>79</v>
      </c>
      <c r="G65" s="74">
        <f t="shared" si="1"/>
        <v>0.2453416149068323</v>
      </c>
      <c r="H65" s="94">
        <v>322</v>
      </c>
      <c r="I65" s="73">
        <v>61</v>
      </c>
      <c r="J65" s="74">
        <f t="shared" si="2"/>
        <v>0.23371647509578544</v>
      </c>
      <c r="K65" s="73">
        <v>37</v>
      </c>
      <c r="L65" s="74">
        <f t="shared" si="3"/>
        <v>0.1417624521072797</v>
      </c>
      <c r="M65" s="94">
        <v>261</v>
      </c>
      <c r="N65" s="104">
        <v>22</v>
      </c>
      <c r="O65" s="92">
        <f t="shared" si="4"/>
        <v>0.15492957746478872</v>
      </c>
      <c r="P65" s="91">
        <v>15</v>
      </c>
      <c r="Q65" s="92">
        <f t="shared" si="5"/>
        <v>0.1056338028169014</v>
      </c>
      <c r="R65" s="93">
        <v>142</v>
      </c>
    </row>
    <row r="66" spans="1:18" ht="12.75">
      <c r="A66" s="208"/>
      <c r="B66" s="101" t="s">
        <v>55</v>
      </c>
      <c r="C66" s="101" t="s">
        <v>65</v>
      </c>
      <c r="D66" s="73">
        <v>575</v>
      </c>
      <c r="E66" s="74">
        <f t="shared" si="0"/>
        <v>0.8064516129032258</v>
      </c>
      <c r="F66" s="73">
        <v>368</v>
      </c>
      <c r="G66" s="74">
        <f t="shared" si="1"/>
        <v>0.5161290322580645</v>
      </c>
      <c r="H66" s="94">
        <v>713</v>
      </c>
      <c r="I66" s="73">
        <v>242</v>
      </c>
      <c r="J66" s="74">
        <f t="shared" si="2"/>
        <v>0.4489795918367347</v>
      </c>
      <c r="K66" s="73">
        <v>154</v>
      </c>
      <c r="L66" s="74">
        <f t="shared" si="3"/>
        <v>0.2857142857142857</v>
      </c>
      <c r="M66" s="94">
        <v>539</v>
      </c>
      <c r="N66" s="105">
        <v>165</v>
      </c>
      <c r="O66" s="74">
        <f t="shared" si="4"/>
        <v>0.3707865168539326</v>
      </c>
      <c r="P66" s="73">
        <v>116</v>
      </c>
      <c r="Q66" s="74">
        <f t="shared" si="5"/>
        <v>0.2606741573033708</v>
      </c>
      <c r="R66" s="94">
        <v>445</v>
      </c>
    </row>
    <row r="67" spans="1:18" ht="12.75">
      <c r="A67" s="208"/>
      <c r="B67" s="102" t="s">
        <v>55</v>
      </c>
      <c r="C67" s="102" t="s">
        <v>243</v>
      </c>
      <c r="D67" s="98">
        <v>764</v>
      </c>
      <c r="E67" s="97">
        <f t="shared" si="0"/>
        <v>0.7381642512077294</v>
      </c>
      <c r="F67" s="98">
        <v>447</v>
      </c>
      <c r="G67" s="97">
        <f t="shared" si="1"/>
        <v>0.4318840579710145</v>
      </c>
      <c r="H67" s="103">
        <v>1035</v>
      </c>
      <c r="I67" s="98">
        <v>303</v>
      </c>
      <c r="J67" s="97">
        <f t="shared" si="2"/>
        <v>0.37875</v>
      </c>
      <c r="K67" s="98">
        <v>191</v>
      </c>
      <c r="L67" s="97">
        <f t="shared" si="3"/>
        <v>0.23875</v>
      </c>
      <c r="M67" s="103">
        <v>800</v>
      </c>
      <c r="N67" s="106">
        <v>187</v>
      </c>
      <c r="O67" s="97">
        <f t="shared" si="4"/>
        <v>0.3185689948892675</v>
      </c>
      <c r="P67" s="98">
        <v>131</v>
      </c>
      <c r="Q67" s="97">
        <f t="shared" si="5"/>
        <v>0.2231686541737649</v>
      </c>
      <c r="R67" s="103">
        <v>587</v>
      </c>
    </row>
    <row r="68" spans="1:18" ht="12.75">
      <c r="A68" s="208"/>
      <c r="B68" s="204" t="s">
        <v>251</v>
      </c>
      <c r="C68" s="204" t="s">
        <v>252</v>
      </c>
      <c r="D68" s="105">
        <v>37</v>
      </c>
      <c r="E68" s="74">
        <f t="shared" si="0"/>
        <v>0.07939914163090128</v>
      </c>
      <c r="F68" s="73">
        <v>16</v>
      </c>
      <c r="G68" s="74">
        <f t="shared" si="1"/>
        <v>0.034334763948497854</v>
      </c>
      <c r="H68" s="94">
        <v>466</v>
      </c>
      <c r="I68" s="73">
        <v>6</v>
      </c>
      <c r="J68" s="74">
        <f t="shared" si="2"/>
        <v>0.02843601895734597</v>
      </c>
      <c r="K68" s="73">
        <v>1</v>
      </c>
      <c r="L68" s="74">
        <f t="shared" si="3"/>
        <v>0.004739336492890996</v>
      </c>
      <c r="M68" s="94">
        <v>211</v>
      </c>
      <c r="N68" s="73" t="s">
        <v>256</v>
      </c>
      <c r="O68" s="92" t="s">
        <v>257</v>
      </c>
      <c r="P68" s="73" t="s">
        <v>256</v>
      </c>
      <c r="Q68" s="92" t="s">
        <v>257</v>
      </c>
      <c r="R68" s="94">
        <v>64</v>
      </c>
    </row>
    <row r="69" spans="1:18" ht="12.75">
      <c r="A69" s="208"/>
      <c r="B69" s="205"/>
      <c r="C69" s="205"/>
      <c r="D69" s="105">
        <v>289</v>
      </c>
      <c r="E69" s="74">
        <f t="shared" si="0"/>
        <v>0.27034611786716556</v>
      </c>
      <c r="F69" s="73">
        <v>219</v>
      </c>
      <c r="G69" s="74">
        <f t="shared" si="1"/>
        <v>0.2048643592142189</v>
      </c>
      <c r="H69" s="94">
        <v>1069</v>
      </c>
      <c r="I69" s="73">
        <v>88</v>
      </c>
      <c r="J69" s="74">
        <f t="shared" si="2"/>
        <v>0.11594202898550725</v>
      </c>
      <c r="K69" s="73">
        <v>55</v>
      </c>
      <c r="L69" s="74">
        <f t="shared" si="3"/>
        <v>0.07246376811594203</v>
      </c>
      <c r="M69" s="94">
        <v>759</v>
      </c>
      <c r="N69" s="73">
        <v>55</v>
      </c>
      <c r="O69" s="74">
        <f t="shared" si="4"/>
        <v>0.11</v>
      </c>
      <c r="P69" s="73">
        <v>32</v>
      </c>
      <c r="Q69" s="74">
        <f t="shared" si="5"/>
        <v>0.064</v>
      </c>
      <c r="R69" s="94">
        <v>500</v>
      </c>
    </row>
    <row r="70" spans="1:18" ht="12.75">
      <c r="A70" s="208"/>
      <c r="B70" s="206"/>
      <c r="C70" s="206"/>
      <c r="D70" s="106">
        <v>326</v>
      </c>
      <c r="E70" s="97">
        <f t="shared" si="0"/>
        <v>0.21237785016286645</v>
      </c>
      <c r="F70" s="98">
        <v>235</v>
      </c>
      <c r="G70" s="97">
        <f t="shared" si="1"/>
        <v>0.15309446254071662</v>
      </c>
      <c r="H70" s="103">
        <v>1535</v>
      </c>
      <c r="I70" s="98">
        <v>94</v>
      </c>
      <c r="J70" s="97">
        <f t="shared" si="2"/>
        <v>0.09690721649484536</v>
      </c>
      <c r="K70" s="98">
        <v>56</v>
      </c>
      <c r="L70" s="97">
        <f t="shared" si="3"/>
        <v>0.0577319587628866</v>
      </c>
      <c r="M70" s="103">
        <v>970</v>
      </c>
      <c r="N70" s="98">
        <v>55</v>
      </c>
      <c r="O70" s="97">
        <f t="shared" si="4"/>
        <v>0.0975177304964539</v>
      </c>
      <c r="P70" s="98">
        <v>32</v>
      </c>
      <c r="Q70" s="97">
        <f t="shared" si="5"/>
        <v>0.05673758865248227</v>
      </c>
      <c r="R70" s="103">
        <v>564</v>
      </c>
    </row>
    <row r="71" spans="1:18" ht="12.75">
      <c r="A71" s="208"/>
      <c r="B71" s="100" t="s">
        <v>59</v>
      </c>
      <c r="C71" s="100" t="s">
        <v>66</v>
      </c>
      <c r="D71" s="105">
        <f>SUM(D8,D11,D14,D17,D20,D23,D26,D29,D32,D35,D38,D41,D44,D47,D50,D53,D56,D59,D62,D65,D68)</f>
        <v>7306</v>
      </c>
      <c r="E71" s="74">
        <f t="shared" si="0"/>
        <v>0.5573695453158377</v>
      </c>
      <c r="F71" s="73">
        <f>SUM(F8,F11,F14,F17,F20,F23,F26,F29,F32,F35,F38,F41,F44,F47,F50,F53,F56,F59,F62,F65,F68)</f>
        <v>3152</v>
      </c>
      <c r="G71" s="74">
        <f t="shared" si="1"/>
        <v>0.24046383887702166</v>
      </c>
      <c r="H71" s="95">
        <f aca="true" t="shared" si="6" ref="H71:I73">SUM(H8,H11,H14,H17,H20,H23,H26,H29,H32,H35,H38,H41,H44,H47,H50,H53,H56,H59,H62,H65,H68)</f>
        <v>13108</v>
      </c>
      <c r="I71" s="73">
        <f t="shared" si="6"/>
        <v>2226</v>
      </c>
      <c r="J71" s="74">
        <f t="shared" si="2"/>
        <v>0.23817676011127756</v>
      </c>
      <c r="K71" s="73">
        <f>SUM(K8,K11,K14,K17,K20,K23,K26,K29,K32,K35,K38,K41,K44,K47,K50,K53,K56,K59,K62,K65,K68)</f>
        <v>1102</v>
      </c>
      <c r="L71" s="74">
        <f t="shared" si="3"/>
        <v>0.11791140594906913</v>
      </c>
      <c r="M71" s="94">
        <f aca="true" t="shared" si="7" ref="M71:N73">SUM(M8,M11,M14,M17,M20,M23,M26,M29,M32,M35,M38,M41,M44,M47,M50,M53,M56,M59,M62,M65,M68)</f>
        <v>9346</v>
      </c>
      <c r="N71" s="73">
        <f t="shared" si="7"/>
        <v>903</v>
      </c>
      <c r="O71" s="92">
        <f t="shared" si="4"/>
        <v>0.1672531950361178</v>
      </c>
      <c r="P71" s="73">
        <f>SUM(P8,P11,P14,P17,P20,P23,P26,P29,P32,P35,P38,P41,P44,P47,P50,P53,P56,P59,P62,P65,P68)</f>
        <v>460</v>
      </c>
      <c r="Q71" s="92">
        <f t="shared" si="5"/>
        <v>0.08520096314132247</v>
      </c>
      <c r="R71" s="94">
        <f>SUM(R8,R11,R14,R17,R20,R23,R26,R29,R32,R35,R38,R41,R44,R47,R50,R53,R56,R59,R62,R65,R68)</f>
        <v>5399</v>
      </c>
    </row>
    <row r="72" spans="1:18" ht="12.75">
      <c r="A72" s="208"/>
      <c r="B72" s="101" t="s">
        <v>59</v>
      </c>
      <c r="C72" s="101" t="s">
        <v>65</v>
      </c>
      <c r="D72" s="187">
        <f>SUM(D9,D12,D15,D18,D21,D24,D27,D30,D33,D36,D39,D42,D45,D48,D51,D54,D57,D60,D63,D66,D69)</f>
        <v>35423</v>
      </c>
      <c r="E72" s="74">
        <f t="shared" si="0"/>
        <v>0.782534738330351</v>
      </c>
      <c r="F72" s="78">
        <f>SUM(F9,F12,F15,F18,F21,F24,F27,F30,F33,F36,F39,F42,F45,F48,F51,F54,F57,F60,F63,F66,F69)</f>
        <v>23189</v>
      </c>
      <c r="G72" s="74">
        <f t="shared" si="1"/>
        <v>0.5122716327567544</v>
      </c>
      <c r="H72" s="95">
        <f t="shared" si="6"/>
        <v>45267</v>
      </c>
      <c r="I72" s="187">
        <f t="shared" si="6"/>
        <v>18155</v>
      </c>
      <c r="J72" s="74">
        <f t="shared" si="2"/>
        <v>0.4483269539449315</v>
      </c>
      <c r="K72" s="73">
        <f>SUM(K9,K12,K15,K18,K21,K24,K27,K30,K33,K36,K39,K42,K45,K48,K51,K54,K57,K60,K63,K66,K69)</f>
        <v>12579</v>
      </c>
      <c r="L72" s="74">
        <f t="shared" si="3"/>
        <v>0.31063094209161624</v>
      </c>
      <c r="M72" s="95">
        <f t="shared" si="7"/>
        <v>40495</v>
      </c>
      <c r="N72" s="187">
        <f t="shared" si="7"/>
        <v>10478</v>
      </c>
      <c r="O72" s="74">
        <f t="shared" si="4"/>
        <v>0.3449547325102881</v>
      </c>
      <c r="P72" s="73">
        <f>SUM(P9,P12,P15,P18,P21,P24,P27,P30,P33,P36,P39,P42,P45,P48,P51,P54,P57,P60,P63,P66,P69)</f>
        <v>7248</v>
      </c>
      <c r="Q72" s="74">
        <f t="shared" si="5"/>
        <v>0.2386172839506173</v>
      </c>
      <c r="R72" s="95">
        <f>SUM(R9,R12,R15,R18,R21,R24,R27,R30,R33,R36,R39,R42,R45,R48,R51,R54,R57,R60,R63,R66,R69)</f>
        <v>30375</v>
      </c>
    </row>
    <row r="73" spans="1:18" ht="12.75">
      <c r="A73" s="209"/>
      <c r="B73" s="102" t="s">
        <v>59</v>
      </c>
      <c r="C73" s="102" t="s">
        <v>243</v>
      </c>
      <c r="D73" s="188">
        <f>SUM(D10,D13,D16,D19,D22,D25,D28,D31,D34,D37,D40,D43,D46,D49,D52,D55,D58,D61,D64,D67,D70)</f>
        <v>42729</v>
      </c>
      <c r="E73" s="97">
        <f t="shared" si="0"/>
        <v>0.7319743040685225</v>
      </c>
      <c r="F73" s="96">
        <f>SUM(F10,F13,F16,F19,F22,F25,F28,F31,F34,F37,F40,F43,F46,F49,F52,F55,F58,F61,F64,F67,F70)</f>
        <v>26341</v>
      </c>
      <c r="G73" s="97">
        <f t="shared" si="1"/>
        <v>0.45123768736616704</v>
      </c>
      <c r="H73" s="99">
        <f t="shared" si="6"/>
        <v>58375</v>
      </c>
      <c r="I73" s="188">
        <f t="shared" si="6"/>
        <v>20381</v>
      </c>
      <c r="J73" s="97">
        <f t="shared" si="2"/>
        <v>0.4089203667663169</v>
      </c>
      <c r="K73" s="98">
        <f>SUM(K10,K13,K16,K19,K22,K25,K28,K31,K34,K37,K40,K43,K46,K49,K52,K55,K58,K61,K64,K67,K70)</f>
        <v>13681</v>
      </c>
      <c r="L73" s="97">
        <f t="shared" si="3"/>
        <v>0.2744928873818744</v>
      </c>
      <c r="M73" s="99">
        <f t="shared" si="7"/>
        <v>49841</v>
      </c>
      <c r="N73" s="188">
        <f t="shared" si="7"/>
        <v>11381</v>
      </c>
      <c r="O73" s="97">
        <f t="shared" si="4"/>
        <v>0.3181360764801252</v>
      </c>
      <c r="P73" s="98">
        <f>SUM(P10,P13,P16,P19,P22,P25,P28,P31,P34,P37,P40,P43,P46,P49,P52,P55,P58,P61,P64,P67,P70)</f>
        <v>7708</v>
      </c>
      <c r="Q73" s="97">
        <f t="shared" si="5"/>
        <v>0.21546374461899703</v>
      </c>
      <c r="R73" s="99">
        <f>SUM(R10,R13,R16,R19,R22,R25,R28,R31,R34,R37,R40,R43,R46,R49,R52,R55,R58,R61,R64,R67,R70)</f>
        <v>35774</v>
      </c>
    </row>
    <row r="74" ht="12.75">
      <c r="B74" s="198" t="s">
        <v>253</v>
      </c>
    </row>
    <row r="75" spans="2:7" ht="12.75">
      <c r="B75" s="196" t="s">
        <v>254</v>
      </c>
      <c r="G75" s="66"/>
    </row>
    <row r="76" ht="12.75">
      <c r="B76" s="195" t="s">
        <v>255</v>
      </c>
    </row>
  </sheetData>
  <sheetProtection/>
  <mergeCells count="25">
    <mergeCell ref="B68:B70"/>
    <mergeCell ref="C68:C70"/>
    <mergeCell ref="A8:A73"/>
    <mergeCell ref="H6:H7"/>
    <mergeCell ref="D4:R4"/>
    <mergeCell ref="D5:H5"/>
    <mergeCell ref="I5:M5"/>
    <mergeCell ref="N5:R5"/>
    <mergeCell ref="D6:D7"/>
    <mergeCell ref="E6:E7"/>
    <mergeCell ref="R6:R7"/>
    <mergeCell ref="Q6:Q7"/>
    <mergeCell ref="P6:P7"/>
    <mergeCell ref="N6:N7"/>
    <mergeCell ref="M6:M7"/>
    <mergeCell ref="J6:J7"/>
    <mergeCell ref="K6:K7"/>
    <mergeCell ref="L6:L7"/>
    <mergeCell ref="C4:C7"/>
    <mergeCell ref="B4:B7"/>
    <mergeCell ref="A4:A7"/>
    <mergeCell ref="F6:F7"/>
    <mergeCell ref="G6:G7"/>
    <mergeCell ref="O6:O7"/>
    <mergeCell ref="I6:I7"/>
  </mergeCells>
  <hyperlinks>
    <hyperlink ref="A1" location="'2008'!A1" display="Return to List of Data"/>
  </hyperlinks>
  <printOptions/>
  <pageMargins left="0.75" right="0.75" top="1" bottom="1" header="0.5" footer="0.5"/>
  <pageSetup fitToHeight="1" fitToWidth="1" horizontalDpi="600" verticalDpi="600" orientation="landscape" paperSize="8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R4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127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208</v>
      </c>
      <c r="D7" s="228"/>
      <c r="E7" s="228"/>
      <c r="F7" s="228"/>
      <c r="G7" s="228"/>
      <c r="H7" s="228"/>
      <c r="I7" s="229"/>
      <c r="J7" s="275" t="s">
        <v>62</v>
      </c>
      <c r="K7" s="214" t="s">
        <v>66</v>
      </c>
      <c r="L7" s="233" t="s">
        <v>209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76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Tairawhiti!N9</f>
        <v>2008</v>
      </c>
      <c r="F9" s="65">
        <f>Tairawhiti!O9</f>
        <v>2009</v>
      </c>
      <c r="G9" s="64">
        <f>Tairawhiti!P9</f>
        <v>2010</v>
      </c>
      <c r="H9" s="64">
        <f>Tairawhiti!Q9</f>
        <v>2011</v>
      </c>
      <c r="I9" s="80">
        <f>Tairawhiti!R9</f>
        <v>2012</v>
      </c>
      <c r="J9" s="276"/>
      <c r="K9" s="214"/>
      <c r="L9" s="79"/>
      <c r="M9" s="64"/>
      <c r="N9" s="64">
        <f>Tairawhiti!N9</f>
        <v>2008</v>
      </c>
      <c r="O9" s="64">
        <f>Tairawhiti!O9</f>
        <v>2009</v>
      </c>
      <c r="P9" s="64">
        <f>Tairawhiti!P9</f>
        <v>2010</v>
      </c>
      <c r="Q9" s="64">
        <f>Tairawhiti!Q9</f>
        <v>2011</v>
      </c>
      <c r="R9" s="80">
        <f>Tairawhiti!R9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'2008'!$D$59</f>
        <v>505</v>
      </c>
      <c r="F10" s="30">
        <f>'2009'!$D$59</f>
        <v>572</v>
      </c>
      <c r="G10" s="30">
        <f>'2010'!$D$59</f>
        <v>493</v>
      </c>
      <c r="H10" s="30">
        <f>'2011'!$D$59</f>
        <v>512</v>
      </c>
      <c r="I10" s="37">
        <f>'2012'!D59</f>
        <v>505</v>
      </c>
      <c r="J10" s="276"/>
      <c r="K10" s="214"/>
      <c r="L10" s="216" t="s">
        <v>220</v>
      </c>
      <c r="M10" s="28" t="s">
        <v>60</v>
      </c>
      <c r="N10" s="30">
        <f>'2008'!$F$59</f>
        <v>225</v>
      </c>
      <c r="O10" s="30">
        <f>'2009'!$F$59</f>
        <v>253</v>
      </c>
      <c r="P10" s="30">
        <f>'2010'!$F$59</f>
        <v>216</v>
      </c>
      <c r="Q10" s="30">
        <f>'2011'!$F$59</f>
        <v>255</v>
      </c>
      <c r="R10" s="37">
        <f>'2012'!F59</f>
        <v>251</v>
      </c>
    </row>
    <row r="11" spans="1:18" ht="12.75">
      <c r="A11" s="214"/>
      <c r="B11" s="214"/>
      <c r="C11" s="216"/>
      <c r="D11" s="28" t="s">
        <v>61</v>
      </c>
      <c r="E11" s="29">
        <f>'2008'!$E$59</f>
        <v>0.6158536585365854</v>
      </c>
      <c r="F11" s="29">
        <f>'2009'!$E$59</f>
        <v>0.59958071278826</v>
      </c>
      <c r="G11" s="29">
        <f>'2010'!$E$59</f>
        <v>0.5595913734392736</v>
      </c>
      <c r="H11" s="29">
        <f>'2011'!$E$59</f>
        <v>0.5601750547045952</v>
      </c>
      <c r="I11" s="36">
        <f>'2012'!E59</f>
        <v>0.6128640776699029</v>
      </c>
      <c r="J11" s="276"/>
      <c r="K11" s="214"/>
      <c r="L11" s="216"/>
      <c r="M11" s="28" t="s">
        <v>56</v>
      </c>
      <c r="N11" s="29">
        <f>'2008'!$G$59</f>
        <v>0.27439024390243905</v>
      </c>
      <c r="O11" s="29">
        <f>'2009'!$G$59</f>
        <v>0.26519916142557654</v>
      </c>
      <c r="P11" s="29">
        <f>'2010'!$G$59</f>
        <v>0.24517593643586832</v>
      </c>
      <c r="Q11" s="29">
        <f>'2011'!$G$59</f>
        <v>0.2789934354485777</v>
      </c>
      <c r="R11" s="36">
        <f>'2012'!G59</f>
        <v>0.30461165048543687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'2008'!$I$59</f>
        <v>189</v>
      </c>
      <c r="F12" s="30">
        <f>'2009'!$I$59</f>
        <v>178</v>
      </c>
      <c r="G12" s="30">
        <f>'2010'!$I$59</f>
        <v>192</v>
      </c>
      <c r="H12" s="30">
        <f>'2011'!$I$59</f>
        <v>200</v>
      </c>
      <c r="I12" s="37">
        <f>'2012'!I59</f>
        <v>204</v>
      </c>
      <c r="J12" s="276"/>
      <c r="K12" s="214"/>
      <c r="L12" s="216" t="s">
        <v>225</v>
      </c>
      <c r="M12" s="28" t="s">
        <v>60</v>
      </c>
      <c r="N12" s="30">
        <f>'2008'!$K$59</f>
        <v>88</v>
      </c>
      <c r="O12" s="30">
        <f>'2009'!$K$59</f>
        <v>78</v>
      </c>
      <c r="P12" s="30">
        <f>'2010'!$K$59</f>
        <v>91</v>
      </c>
      <c r="Q12" s="30">
        <f>'2011'!$K$59</f>
        <v>104</v>
      </c>
      <c r="R12" s="37">
        <f>'2012'!K59</f>
        <v>121</v>
      </c>
    </row>
    <row r="13" spans="1:18" ht="12.75">
      <c r="A13" s="214"/>
      <c r="B13" s="214"/>
      <c r="C13" s="216"/>
      <c r="D13" s="28" t="s">
        <v>61</v>
      </c>
      <c r="E13" s="29">
        <f>'2008'!$J$59</f>
        <v>0.28125</v>
      </c>
      <c r="F13" s="29">
        <f>'2009'!$J$59</f>
        <v>0.27769110764430577</v>
      </c>
      <c r="G13" s="29">
        <f>'2010'!$J$59</f>
        <v>0.2532981530343008</v>
      </c>
      <c r="H13" s="29">
        <f>'2011'!$J$59</f>
        <v>0.29411764705882354</v>
      </c>
      <c r="I13" s="36">
        <f>'2012'!J59</f>
        <v>0.281767955801105</v>
      </c>
      <c r="J13" s="276"/>
      <c r="K13" s="214"/>
      <c r="L13" s="216"/>
      <c r="M13" s="28" t="s">
        <v>56</v>
      </c>
      <c r="N13" s="29">
        <f>'2008'!$L$59</f>
        <v>0.13095238095238096</v>
      </c>
      <c r="O13" s="29">
        <f>'2009'!$L$59</f>
        <v>0.12168486739469579</v>
      </c>
      <c r="P13" s="29">
        <f>'2010'!$L$59</f>
        <v>0.12005277044854881</v>
      </c>
      <c r="Q13" s="29">
        <f>'2011'!$L$59</f>
        <v>0.15294117647058825</v>
      </c>
      <c r="R13" s="36">
        <f>'2012'!L59</f>
        <v>0.1671270718232044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'2008'!$N$59</f>
        <v>67</v>
      </c>
      <c r="F14" s="30">
        <f>'2009'!$N$59</f>
        <v>78</v>
      </c>
      <c r="G14" s="30">
        <f>'2010'!$N$59</f>
        <v>78</v>
      </c>
      <c r="H14" s="30">
        <f>'2011'!$N$59</f>
        <v>93</v>
      </c>
      <c r="I14" s="37">
        <f>'2012'!N59</f>
        <v>86</v>
      </c>
      <c r="J14" s="276"/>
      <c r="K14" s="214"/>
      <c r="L14" s="216" t="s">
        <v>231</v>
      </c>
      <c r="M14" s="28" t="s">
        <v>60</v>
      </c>
      <c r="N14" s="30">
        <f>'2008'!$P$59</f>
        <v>33</v>
      </c>
      <c r="O14" s="30">
        <f>'2009'!$P$59</f>
        <v>38</v>
      </c>
      <c r="P14" s="30">
        <f>'2010'!$P$59</f>
        <v>34</v>
      </c>
      <c r="Q14" s="30">
        <f>'2011'!$P$59</f>
        <v>43</v>
      </c>
      <c r="R14" s="37">
        <f>'2012'!P59</f>
        <v>45</v>
      </c>
    </row>
    <row r="15" spans="1:18" ht="13.5" thickBot="1">
      <c r="A15" s="214"/>
      <c r="B15" s="215"/>
      <c r="C15" s="217"/>
      <c r="D15" s="77" t="s">
        <v>61</v>
      </c>
      <c r="E15" s="75">
        <f>'2008'!$O$59</f>
        <v>0.18611111111111112</v>
      </c>
      <c r="F15" s="75">
        <f>'2009'!$O$59</f>
        <v>0.17687074829931973</v>
      </c>
      <c r="G15" s="75">
        <f>'2010'!$O$59</f>
        <v>0.18181818181818182</v>
      </c>
      <c r="H15" s="75">
        <f>'2011'!$O$59</f>
        <v>0.17222222222222222</v>
      </c>
      <c r="I15" s="76">
        <f>'2012'!O59</f>
        <v>0.16962524654832348</v>
      </c>
      <c r="J15" s="276"/>
      <c r="K15" s="215"/>
      <c r="L15" s="217"/>
      <c r="M15" s="77" t="s">
        <v>56</v>
      </c>
      <c r="N15" s="75">
        <f>'2008'!$Q$59</f>
        <v>0.09166666666666666</v>
      </c>
      <c r="O15" s="75">
        <f>'2009'!$Q$59</f>
        <v>0.08616780045351474</v>
      </c>
      <c r="P15" s="75">
        <f>'2010'!$Q$59</f>
        <v>0.07925407925407925</v>
      </c>
      <c r="Q15" s="75">
        <f>'2011'!$Q$59</f>
        <v>0.07962962962962963</v>
      </c>
      <c r="R15" s="76">
        <f>'2012'!Q59</f>
        <v>0.08875739644970414</v>
      </c>
    </row>
    <row r="16" spans="1:18" ht="12.75">
      <c r="A16" s="214"/>
      <c r="B16" s="9"/>
      <c r="C16" s="110"/>
      <c r="D16" s="111"/>
      <c r="E16" s="111"/>
      <c r="F16" s="111"/>
      <c r="G16" s="111"/>
      <c r="H16" s="111"/>
      <c r="I16" s="112"/>
      <c r="J16" s="276"/>
      <c r="K16" s="61"/>
      <c r="L16" s="15"/>
      <c r="M16" s="11"/>
      <c r="N16" s="11"/>
      <c r="O16" s="11"/>
      <c r="P16" s="11"/>
      <c r="Q16" s="11"/>
      <c r="R16" s="117"/>
    </row>
    <row r="17" spans="1:18" ht="13.5" thickBot="1">
      <c r="A17" s="214"/>
      <c r="B17" s="10"/>
      <c r="C17" s="113"/>
      <c r="D17" s="114"/>
      <c r="E17" s="114"/>
      <c r="F17" s="114"/>
      <c r="G17" s="114"/>
      <c r="H17" s="114"/>
      <c r="I17" s="115"/>
      <c r="J17" s="276"/>
      <c r="K17" s="62"/>
      <c r="L17" s="18"/>
      <c r="M17" s="19"/>
      <c r="N17" s="19"/>
      <c r="O17" s="19"/>
      <c r="P17" s="19"/>
      <c r="Q17" s="19"/>
      <c r="R17" s="20"/>
    </row>
    <row r="18" spans="1:18" ht="27" customHeight="1">
      <c r="A18" s="214"/>
      <c r="B18" s="276" t="s">
        <v>65</v>
      </c>
      <c r="C18" s="227" t="s">
        <v>210</v>
      </c>
      <c r="D18" s="228"/>
      <c r="E18" s="228"/>
      <c r="F18" s="228"/>
      <c r="G18" s="228"/>
      <c r="H18" s="228"/>
      <c r="I18" s="229"/>
      <c r="J18" s="276"/>
      <c r="K18" s="214" t="s">
        <v>65</v>
      </c>
      <c r="L18" s="233" t="s">
        <v>211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76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Tairawhiti!N9</f>
        <v>2008</v>
      </c>
      <c r="F20" s="65">
        <f>Tairawhiti!O9</f>
        <v>2009</v>
      </c>
      <c r="G20" s="64">
        <f>Tairawhiti!P9</f>
        <v>2010</v>
      </c>
      <c r="H20" s="64">
        <f>Tairawhiti!Q9</f>
        <v>2011</v>
      </c>
      <c r="I20" s="80">
        <f>Tairawhiti!R9</f>
        <v>2012</v>
      </c>
      <c r="J20" s="291"/>
      <c r="K20" s="214"/>
      <c r="L20" s="79"/>
      <c r="M20" s="64"/>
      <c r="N20" s="64">
        <f>Tairawhiti!N9</f>
        <v>2008</v>
      </c>
      <c r="O20" s="64">
        <f>Tairawhiti!O9</f>
        <v>2009</v>
      </c>
      <c r="P20" s="64">
        <f>Tairawhiti!P9</f>
        <v>2010</v>
      </c>
      <c r="Q20" s="64">
        <f>Tairawhiti!Q9</f>
        <v>2011</v>
      </c>
      <c r="R20" s="80">
        <f>Tairawhiti!R9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28">
        <f>'2008'!$D$60</f>
        <v>4008</v>
      </c>
      <c r="F21" s="28">
        <f>'2009'!$D$60</f>
        <v>3871</v>
      </c>
      <c r="G21" s="28">
        <f>'2010'!$D$60</f>
        <v>3839</v>
      </c>
      <c r="H21" s="28">
        <f>'2011'!$D$60</f>
        <v>3870</v>
      </c>
      <c r="I21" s="118">
        <f>'2012'!D60</f>
        <v>3891</v>
      </c>
      <c r="J21" s="291"/>
      <c r="K21" s="214"/>
      <c r="L21" s="216" t="s">
        <v>220</v>
      </c>
      <c r="M21" s="28" t="s">
        <v>60</v>
      </c>
      <c r="N21" s="43">
        <f>'2008'!$F$60</f>
        <v>2627</v>
      </c>
      <c r="O21" s="43">
        <f>'2009'!$F$60</f>
        <v>2538</v>
      </c>
      <c r="P21" s="43">
        <f>'2010'!$F$60</f>
        <v>2455</v>
      </c>
      <c r="Q21" s="43">
        <f>'2011'!$F$60</f>
        <v>2686</v>
      </c>
      <c r="R21" s="45">
        <f>'2012'!F60</f>
        <v>2918</v>
      </c>
    </row>
    <row r="22" spans="1:18" ht="12.75">
      <c r="A22" s="214"/>
      <c r="B22" s="214"/>
      <c r="C22" s="216"/>
      <c r="D22" s="28" t="s">
        <v>61</v>
      </c>
      <c r="E22" s="29">
        <f>'2008'!$E$60</f>
        <v>0.7779503105590062</v>
      </c>
      <c r="F22" s="29">
        <f>'2009'!$E$60</f>
        <v>0.7535526571929142</v>
      </c>
      <c r="G22" s="29">
        <f>'2010'!$E$60</f>
        <v>0.763068972371298</v>
      </c>
      <c r="H22" s="29">
        <f>'2011'!$E$60</f>
        <v>0.7567461869378177</v>
      </c>
      <c r="I22" s="36">
        <f>'2012'!E60</f>
        <v>0.7778888444622151</v>
      </c>
      <c r="J22" s="291"/>
      <c r="K22" s="214"/>
      <c r="L22" s="216"/>
      <c r="M22" s="28" t="s">
        <v>56</v>
      </c>
      <c r="N22" s="29">
        <f>'2008'!$G$60</f>
        <v>0.5098990683229814</v>
      </c>
      <c r="O22" s="29">
        <f>'2009'!$G$60</f>
        <v>0.49406268249951335</v>
      </c>
      <c r="P22" s="29">
        <f>'2010'!$G$60</f>
        <v>0.4879745577419996</v>
      </c>
      <c r="Q22" s="29">
        <f>'2011'!$G$60</f>
        <v>0.5252248728979273</v>
      </c>
      <c r="R22" s="36">
        <f>'2012'!G60</f>
        <v>0.5833666533386646</v>
      </c>
    </row>
    <row r="23" spans="1:18" ht="12.75">
      <c r="A23" s="214"/>
      <c r="B23" s="214"/>
      <c r="C23" s="216" t="s">
        <v>225</v>
      </c>
      <c r="D23" s="28" t="s">
        <v>60</v>
      </c>
      <c r="E23" s="28">
        <f>'2008'!$I$60</f>
        <v>2208</v>
      </c>
      <c r="F23" s="28">
        <f>'2009'!$I$60</f>
        <v>2251</v>
      </c>
      <c r="G23" s="28">
        <f>'2010'!$I$60</f>
        <v>2326</v>
      </c>
      <c r="H23" s="28">
        <f>'2011'!$I$60</f>
        <v>2352</v>
      </c>
      <c r="I23" s="118">
        <f>'2012'!I60</f>
        <v>2281</v>
      </c>
      <c r="J23" s="291"/>
      <c r="K23" s="214"/>
      <c r="L23" s="216" t="s">
        <v>225</v>
      </c>
      <c r="M23" s="28" t="s">
        <v>60</v>
      </c>
      <c r="N23" s="28">
        <f>'2008'!$K$60</f>
        <v>1483</v>
      </c>
      <c r="O23" s="28">
        <f>'2009'!$K$60</f>
        <v>1560</v>
      </c>
      <c r="P23" s="28">
        <f>'2010'!$K$60</f>
        <v>1589</v>
      </c>
      <c r="Q23" s="28">
        <f>'2011'!$K$60</f>
        <v>1673</v>
      </c>
      <c r="R23" s="118">
        <f>'2012'!K60</f>
        <v>1694</v>
      </c>
    </row>
    <row r="24" spans="1:18" ht="12.75">
      <c r="A24" s="214"/>
      <c r="B24" s="214"/>
      <c r="C24" s="216"/>
      <c r="D24" s="28" t="s">
        <v>61</v>
      </c>
      <c r="E24" s="29">
        <f>'2008'!$J$60</f>
        <v>0.47678687108615847</v>
      </c>
      <c r="F24" s="29">
        <f>'2009'!$J$60</f>
        <v>0.47339642481598315</v>
      </c>
      <c r="G24" s="29">
        <f>'2010'!$J$60</f>
        <v>0.4856963875548131</v>
      </c>
      <c r="H24" s="29">
        <f>'2011'!$J$60</f>
        <v>0.4990451941438574</v>
      </c>
      <c r="I24" s="36">
        <f>'2012'!J60</f>
        <v>0.47620041753653447</v>
      </c>
      <c r="J24" s="291"/>
      <c r="K24" s="214"/>
      <c r="L24" s="216"/>
      <c r="M24" s="28" t="s">
        <v>56</v>
      </c>
      <c r="N24" s="29">
        <f>'2008'!$L$60</f>
        <v>0.32023321096955304</v>
      </c>
      <c r="O24" s="29">
        <f>'2009'!$L$60</f>
        <v>0.3280757097791798</v>
      </c>
      <c r="P24" s="29">
        <f>'2010'!$L$60</f>
        <v>0.33180204635623306</v>
      </c>
      <c r="Q24" s="29">
        <f>'2011'!$L$60</f>
        <v>0.35497559940589857</v>
      </c>
      <c r="R24" s="36">
        <f>'2012'!L60</f>
        <v>0.3536534446764092</v>
      </c>
    </row>
    <row r="25" spans="1:18" ht="12.75">
      <c r="A25" s="214"/>
      <c r="B25" s="214"/>
      <c r="C25" s="216" t="s">
        <v>231</v>
      </c>
      <c r="D25" s="28" t="s">
        <v>60</v>
      </c>
      <c r="E25" s="28">
        <f>'2008'!$N$60</f>
        <v>1300</v>
      </c>
      <c r="F25" s="28">
        <f>'2009'!$N$60</f>
        <v>1202</v>
      </c>
      <c r="G25" s="28">
        <f>'2010'!$N$60</f>
        <v>1306</v>
      </c>
      <c r="H25" s="28">
        <f>'2011'!$N$60</f>
        <v>1431</v>
      </c>
      <c r="I25" s="118">
        <f>'2012'!N60</f>
        <v>1458</v>
      </c>
      <c r="J25" s="291"/>
      <c r="K25" s="214"/>
      <c r="L25" s="216" t="s">
        <v>231</v>
      </c>
      <c r="M25" s="28" t="s">
        <v>60</v>
      </c>
      <c r="N25" s="28">
        <f>'2008'!$P$60</f>
        <v>901</v>
      </c>
      <c r="O25" s="28">
        <f>'2009'!$P$60</f>
        <v>820</v>
      </c>
      <c r="P25" s="28">
        <f>'2010'!$P$60</f>
        <v>900</v>
      </c>
      <c r="Q25" s="28">
        <f>'2011'!$P$60</f>
        <v>982</v>
      </c>
      <c r="R25" s="118">
        <f>'2012'!P60</f>
        <v>1044</v>
      </c>
    </row>
    <row r="26" spans="1:18" ht="13.5" thickBot="1">
      <c r="A26" s="215"/>
      <c r="B26" s="215"/>
      <c r="C26" s="217"/>
      <c r="D26" s="77" t="s">
        <v>61</v>
      </c>
      <c r="E26" s="75">
        <f>'2008'!$O$60</f>
        <v>0.3512564171845447</v>
      </c>
      <c r="F26" s="75">
        <f>'2009'!$O$60</f>
        <v>0.33745087029758564</v>
      </c>
      <c r="G26" s="75">
        <f>'2010'!$O$60</f>
        <v>0.3365979381443299</v>
      </c>
      <c r="H26" s="75">
        <f>'2011'!$O$60</f>
        <v>0.36664104534973097</v>
      </c>
      <c r="I26" s="76">
        <f>'2012'!O60</f>
        <v>0.3752895752895753</v>
      </c>
      <c r="J26" s="292"/>
      <c r="K26" s="215"/>
      <c r="L26" s="217"/>
      <c r="M26" s="77" t="s">
        <v>56</v>
      </c>
      <c r="N26" s="75">
        <f>'2008'!$Q$60</f>
        <v>0.2434477168332883</v>
      </c>
      <c r="O26" s="75">
        <f>'2009'!$Q$60</f>
        <v>0.23020774845592365</v>
      </c>
      <c r="P26" s="75">
        <f>'2010'!$Q$60</f>
        <v>0.23195876288659795</v>
      </c>
      <c r="Q26" s="75">
        <f>'2011'!$Q$60</f>
        <v>0.25160133230848064</v>
      </c>
      <c r="R26" s="76">
        <f>'2012'!Q60</f>
        <v>0.26872586872586873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F29" s="3"/>
      <c r="G29" s="3"/>
      <c r="H29" s="3"/>
      <c r="I29" s="3"/>
      <c r="J29" s="3"/>
    </row>
    <row r="30" spans="1:12" ht="12.75">
      <c r="A30" s="3"/>
      <c r="B30" s="7"/>
      <c r="C30" s="4"/>
      <c r="E30" s="4"/>
      <c r="F30" s="4"/>
      <c r="G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K31" s="4"/>
      <c r="L31" s="11"/>
    </row>
    <row r="32" spans="1:12" ht="12.75">
      <c r="A32" s="3"/>
      <c r="B32" s="8"/>
      <c r="C32" s="3"/>
      <c r="E32" s="3"/>
      <c r="K32" s="3"/>
      <c r="L32" s="11"/>
    </row>
    <row r="33" spans="1:12" ht="12.75">
      <c r="A33" s="3"/>
      <c r="B33" s="2"/>
      <c r="C33" s="3"/>
      <c r="E33" s="3"/>
      <c r="K33" s="3"/>
      <c r="L33" s="11"/>
    </row>
    <row r="34" spans="1:12" ht="12.75">
      <c r="A34" s="3"/>
      <c r="B34" s="7"/>
      <c r="C34" s="3"/>
      <c r="E34" s="3"/>
      <c r="K34" s="3"/>
      <c r="L34" s="11"/>
    </row>
    <row r="35" spans="1:12" ht="12.75">
      <c r="A35" s="3"/>
      <c r="B35" s="3"/>
      <c r="C35" s="3"/>
      <c r="E35" s="3"/>
      <c r="K35" s="3"/>
      <c r="L35" s="11"/>
    </row>
    <row r="36" spans="1:12" ht="12.75">
      <c r="A36" s="3"/>
      <c r="B36" s="7"/>
      <c r="C36" s="3"/>
      <c r="E36" s="3"/>
      <c r="K36" s="3"/>
      <c r="L36" s="11"/>
    </row>
    <row r="37" spans="1:12" ht="12.75">
      <c r="A37" s="3"/>
      <c r="B37" s="3"/>
      <c r="C37" s="3"/>
      <c r="E37" s="3"/>
      <c r="K37" s="3"/>
      <c r="L37" s="11"/>
    </row>
    <row r="38" spans="1:12" ht="12.75">
      <c r="A38" s="3"/>
      <c r="B38" s="3"/>
      <c r="C38" s="3"/>
      <c r="E38" s="3"/>
      <c r="F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</sheetData>
  <sheetProtection/>
  <mergeCells count="24">
    <mergeCell ref="K7:K15"/>
    <mergeCell ref="L10:L11"/>
    <mergeCell ref="C23:C24"/>
    <mergeCell ref="L23:L24"/>
    <mergeCell ref="K18:K26"/>
    <mergeCell ref="C21:C22"/>
    <mergeCell ref="L25:L26"/>
    <mergeCell ref="C4:I6"/>
    <mergeCell ref="C7:I8"/>
    <mergeCell ref="C18:I19"/>
    <mergeCell ref="L4:R6"/>
    <mergeCell ref="L7:R8"/>
    <mergeCell ref="L21:L22"/>
    <mergeCell ref="C14:C15"/>
    <mergeCell ref="L14:L15"/>
    <mergeCell ref="L18:R19"/>
    <mergeCell ref="L12:L13"/>
    <mergeCell ref="A7:A26"/>
    <mergeCell ref="B7:B15"/>
    <mergeCell ref="J7:J26"/>
    <mergeCell ref="B18:B26"/>
    <mergeCell ref="C10:C11"/>
    <mergeCell ref="C25:C26"/>
    <mergeCell ref="C12:C13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R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128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212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213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Tairawhiti!N9</f>
        <v>2008</v>
      </c>
      <c r="F9" s="65">
        <f>Tairawhiti!O9</f>
        <v>2009</v>
      </c>
      <c r="G9" s="64">
        <f>Tairawhiti!P9</f>
        <v>2010</v>
      </c>
      <c r="H9" s="64">
        <f>Tairawhiti!Q9</f>
        <v>2011</v>
      </c>
      <c r="I9" s="80">
        <f>Tairawhiti!R9</f>
        <v>2012</v>
      </c>
      <c r="J9" s="254"/>
      <c r="K9" s="214"/>
      <c r="L9" s="79"/>
      <c r="M9" s="64"/>
      <c r="N9" s="64">
        <f>Tairawhiti!N9</f>
        <v>2008</v>
      </c>
      <c r="O9" s="64">
        <f>Tairawhiti!O9</f>
        <v>2009</v>
      </c>
      <c r="P9" s="64">
        <f>Tairawhiti!P9</f>
        <v>2010</v>
      </c>
      <c r="Q9" s="64">
        <f>Tairawhiti!Q9</f>
        <v>2011</v>
      </c>
      <c r="R9" s="80">
        <f>Tairawhiti!R9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'2008'!$D$62</f>
        <v>39</v>
      </c>
      <c r="F10" s="30">
        <f>'2009'!$D$62</f>
        <v>49</v>
      </c>
      <c r="G10" s="30">
        <f>'2010'!$D$62</f>
        <v>39</v>
      </c>
      <c r="H10" s="30">
        <f>'2011'!$D$62</f>
        <v>46</v>
      </c>
      <c r="I10" s="37">
        <f>'2012'!D62</f>
        <v>35</v>
      </c>
      <c r="J10" s="254"/>
      <c r="K10" s="214"/>
      <c r="L10" s="216" t="s">
        <v>220</v>
      </c>
      <c r="M10" s="28" t="s">
        <v>60</v>
      </c>
      <c r="N10" s="30">
        <f>'2008'!$F$62</f>
        <v>15</v>
      </c>
      <c r="O10" s="30">
        <f>'2009'!$F$62</f>
        <v>24</v>
      </c>
      <c r="P10" s="30">
        <f>'2010'!$F$62</f>
        <v>18</v>
      </c>
      <c r="Q10" s="30">
        <f>'2011'!$F$62</f>
        <v>35</v>
      </c>
      <c r="R10" s="37">
        <f>'2012'!F62</f>
        <v>24</v>
      </c>
    </row>
    <row r="11" spans="1:18" ht="12.75">
      <c r="A11" s="214"/>
      <c r="B11" s="214"/>
      <c r="C11" s="216"/>
      <c r="D11" s="28" t="s">
        <v>61</v>
      </c>
      <c r="E11" s="29">
        <f>'2008'!$E$62</f>
        <v>0.5571428571428572</v>
      </c>
      <c r="F11" s="29">
        <f>'2009'!$E$62</f>
        <v>0.6621621621621622</v>
      </c>
      <c r="G11" s="29">
        <f>'2010'!$E$62</f>
        <v>0.5735294117647058</v>
      </c>
      <c r="H11" s="29">
        <f>'2011'!$E$62</f>
        <v>0.5897435897435898</v>
      </c>
      <c r="I11" s="36">
        <f>'2012'!E62</f>
        <v>0.6730769230769231</v>
      </c>
      <c r="J11" s="254"/>
      <c r="K11" s="214"/>
      <c r="L11" s="216"/>
      <c r="M11" s="28" t="s">
        <v>56</v>
      </c>
      <c r="N11" s="29">
        <f>'2008'!$G$62</f>
        <v>0.21428571428571427</v>
      </c>
      <c r="O11" s="29">
        <f>'2009'!$G$62</f>
        <v>0.32432432432432434</v>
      </c>
      <c r="P11" s="29">
        <f>'2010'!$G$62</f>
        <v>0.2647058823529412</v>
      </c>
      <c r="Q11" s="29">
        <f>'2011'!$G$62</f>
        <v>0.44871794871794873</v>
      </c>
      <c r="R11" s="36">
        <f>'2012'!G62</f>
        <v>0.46153846153846156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'2008'!$I$62</f>
        <v>12</v>
      </c>
      <c r="F12" s="30">
        <f>'2009'!$I$62</f>
        <v>12</v>
      </c>
      <c r="G12" s="30">
        <f>'2010'!$I$62</f>
        <v>14</v>
      </c>
      <c r="H12" s="30">
        <f>'2011'!$I$62</f>
        <v>14</v>
      </c>
      <c r="I12" s="37">
        <f>'2012'!I62</f>
        <v>16</v>
      </c>
      <c r="J12" s="254"/>
      <c r="K12" s="214"/>
      <c r="L12" s="216" t="s">
        <v>225</v>
      </c>
      <c r="M12" s="28" t="s">
        <v>60</v>
      </c>
      <c r="N12" s="30">
        <f>'2008'!$K$62</f>
        <v>5</v>
      </c>
      <c r="O12" s="30">
        <f>'2009'!$K$62</f>
        <v>6</v>
      </c>
      <c r="P12" s="30">
        <f>'2010'!$K$62</f>
        <v>5</v>
      </c>
      <c r="Q12" s="30">
        <f>'2011'!$K$62</f>
        <v>5</v>
      </c>
      <c r="R12" s="37">
        <f>'2012'!K62</f>
        <v>13</v>
      </c>
    </row>
    <row r="13" spans="1:18" ht="12.75">
      <c r="A13" s="214"/>
      <c r="B13" s="214"/>
      <c r="C13" s="216"/>
      <c r="D13" s="28" t="s">
        <v>61</v>
      </c>
      <c r="E13" s="29">
        <f>'2008'!$J$62</f>
        <v>0.23076923076923078</v>
      </c>
      <c r="F13" s="29">
        <f>'2009'!$J$62</f>
        <v>0.2553191489361702</v>
      </c>
      <c r="G13" s="29">
        <f>'2010'!$J$62</f>
        <v>0.2916666666666667</v>
      </c>
      <c r="H13" s="29">
        <f>'2011'!$J$62</f>
        <v>0.25925925925925924</v>
      </c>
      <c r="I13" s="36">
        <f>'2012'!J62</f>
        <v>0.26229508196721313</v>
      </c>
      <c r="J13" s="254"/>
      <c r="K13" s="214"/>
      <c r="L13" s="216"/>
      <c r="M13" s="28" t="s">
        <v>56</v>
      </c>
      <c r="N13" s="29">
        <f>'2008'!$L$62</f>
        <v>0.09615384615384616</v>
      </c>
      <c r="O13" s="29">
        <f>'2009'!$L$62</f>
        <v>0.1276595744680851</v>
      </c>
      <c r="P13" s="29">
        <f>'2010'!$L$62</f>
        <v>0.10416666666666667</v>
      </c>
      <c r="Q13" s="29">
        <f>'2011'!$L$62</f>
        <v>0.09259259259259259</v>
      </c>
      <c r="R13" s="36">
        <f>'2012'!L62</f>
        <v>0.21311475409836064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'2008'!$N$62</f>
        <v>9</v>
      </c>
      <c r="F14" s="30">
        <f>'2009'!$N$62</f>
        <v>6</v>
      </c>
      <c r="G14" s="30">
        <f>'2010'!$N$62</f>
        <v>6</v>
      </c>
      <c r="H14" s="30">
        <f>'2011'!$N$62</f>
        <v>6</v>
      </c>
      <c r="I14" s="37">
        <f>'2012'!N62</f>
        <v>6</v>
      </c>
      <c r="J14" s="254"/>
      <c r="K14" s="214"/>
      <c r="L14" s="216" t="s">
        <v>231</v>
      </c>
      <c r="M14" s="28" t="s">
        <v>60</v>
      </c>
      <c r="N14" s="30">
        <f>'2008'!$P$62</f>
        <v>2</v>
      </c>
      <c r="O14" s="30">
        <f>'2009'!$P$62</f>
        <v>2</v>
      </c>
      <c r="P14" s="30">
        <f>'2010'!$P$62</f>
        <v>4</v>
      </c>
      <c r="Q14" s="30">
        <f>'2011'!$P$62</f>
        <v>4</v>
      </c>
      <c r="R14" s="37">
        <f>'2012'!P62</f>
        <v>3</v>
      </c>
    </row>
    <row r="15" spans="1:18" ht="13.5" thickBot="1">
      <c r="A15" s="214"/>
      <c r="B15" s="215"/>
      <c r="C15" s="217"/>
      <c r="D15" s="77" t="s">
        <v>61</v>
      </c>
      <c r="E15" s="75">
        <f>'2008'!$O$62</f>
        <v>0.2903225806451613</v>
      </c>
      <c r="F15" s="75">
        <f>'2009'!$O$62</f>
        <v>0.1875</v>
      </c>
      <c r="G15" s="75">
        <f>'2010'!$O$62</f>
        <v>0.1875</v>
      </c>
      <c r="H15" s="75">
        <f>'2011'!$O$62</f>
        <v>0.18181818181818182</v>
      </c>
      <c r="I15" s="76">
        <f>'2012'!O62</f>
        <v>0.20689655172413793</v>
      </c>
      <c r="J15" s="254"/>
      <c r="K15" s="215"/>
      <c r="L15" s="217"/>
      <c r="M15" s="77" t="s">
        <v>56</v>
      </c>
      <c r="N15" s="75">
        <f>'2008'!$Q$62</f>
        <v>0.06451612903225806</v>
      </c>
      <c r="O15" s="75">
        <f>'2009'!$Q$62</f>
        <v>0.0625</v>
      </c>
      <c r="P15" s="75">
        <f>'2010'!$Q$62</f>
        <v>0.125</v>
      </c>
      <c r="Q15" s="75">
        <f>'2011'!$Q$62</f>
        <v>0.12121212121212122</v>
      </c>
      <c r="R15" s="76">
        <f>'2012'!Q62</f>
        <v>0.10344827586206896</v>
      </c>
    </row>
    <row r="16" spans="1:18" ht="12.75">
      <c r="A16" s="214"/>
      <c r="B16" s="9"/>
      <c r="C16" s="146"/>
      <c r="D16" s="147"/>
      <c r="E16" s="147"/>
      <c r="F16" s="147"/>
      <c r="G16" s="147"/>
      <c r="H16" s="147"/>
      <c r="I16" s="148"/>
      <c r="J16" s="254"/>
      <c r="K16" s="61"/>
      <c r="L16" s="15"/>
      <c r="M16" s="11"/>
      <c r="N16" s="11"/>
      <c r="O16" s="11"/>
      <c r="P16" s="11"/>
      <c r="Q16" s="11"/>
      <c r="R16" s="117"/>
    </row>
    <row r="17" spans="1:18" ht="13.5" thickBot="1">
      <c r="A17" s="214"/>
      <c r="B17" s="10"/>
      <c r="C17" s="113"/>
      <c r="D17" s="114"/>
      <c r="E17" s="114"/>
      <c r="F17" s="114"/>
      <c r="G17" s="114"/>
      <c r="H17" s="114"/>
      <c r="I17" s="115"/>
      <c r="J17" s="254"/>
      <c r="K17" s="62"/>
      <c r="L17" s="18"/>
      <c r="M17" s="19"/>
      <c r="N17" s="19"/>
      <c r="O17" s="19"/>
      <c r="P17" s="19"/>
      <c r="Q17" s="19"/>
      <c r="R17" s="20"/>
    </row>
    <row r="18" spans="1:18" ht="27" customHeight="1">
      <c r="A18" s="214"/>
      <c r="B18" s="276" t="s">
        <v>65</v>
      </c>
      <c r="C18" s="227" t="s">
        <v>214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215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Tairawhiti!N9</f>
        <v>2008</v>
      </c>
      <c r="F20" s="65">
        <f>Tairawhiti!O9</f>
        <v>2009</v>
      </c>
      <c r="G20" s="64">
        <f>Tairawhiti!P9</f>
        <v>2010</v>
      </c>
      <c r="H20" s="64">
        <f>Tairawhiti!Q9</f>
        <v>2011</v>
      </c>
      <c r="I20" s="80">
        <f>Tairawhiti!R9</f>
        <v>2012</v>
      </c>
      <c r="J20" s="254"/>
      <c r="K20" s="214"/>
      <c r="L20" s="79"/>
      <c r="M20" s="64"/>
      <c r="N20" s="64">
        <f>Tairawhiti!N9</f>
        <v>2008</v>
      </c>
      <c r="O20" s="64">
        <f>Tairawhiti!O9</f>
        <v>2009</v>
      </c>
      <c r="P20" s="64">
        <f>Tairawhiti!P9</f>
        <v>2010</v>
      </c>
      <c r="Q20" s="64">
        <f>Tairawhiti!Q9</f>
        <v>2011</v>
      </c>
      <c r="R20" s="80">
        <f>Tairawhiti!R9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30">
        <f>'2008'!$D$63</f>
        <v>233</v>
      </c>
      <c r="F21" s="30">
        <f>'2009'!$D$63</f>
        <v>255</v>
      </c>
      <c r="G21" s="30">
        <f>'2010'!$D$63</f>
        <v>216</v>
      </c>
      <c r="H21" s="30">
        <f>'2011'!$D$63</f>
        <v>226</v>
      </c>
      <c r="I21" s="37">
        <f>'2012'!D63</f>
        <v>237</v>
      </c>
      <c r="J21" s="254"/>
      <c r="K21" s="214"/>
      <c r="L21" s="216" t="s">
        <v>220</v>
      </c>
      <c r="M21" s="28" t="s">
        <v>60</v>
      </c>
      <c r="N21" s="43">
        <f>'2008'!$F$63</f>
        <v>161</v>
      </c>
      <c r="O21" s="43">
        <f>'2009'!$F$63</f>
        <v>156</v>
      </c>
      <c r="P21" s="43">
        <f>'2010'!$F$63</f>
        <v>123</v>
      </c>
      <c r="Q21" s="43">
        <f>'2011'!$F$63</f>
        <v>148</v>
      </c>
      <c r="R21" s="45">
        <f>'2012'!F63</f>
        <v>150</v>
      </c>
    </row>
    <row r="22" spans="1:18" ht="12.75">
      <c r="A22" s="214"/>
      <c r="B22" s="214"/>
      <c r="C22" s="216"/>
      <c r="D22" s="28" t="s">
        <v>61</v>
      </c>
      <c r="E22" s="29">
        <f>'2008'!$E$63</f>
        <v>0.7147239263803681</v>
      </c>
      <c r="F22" s="29">
        <f>'2009'!$E$63</f>
        <v>0.7589285714285714</v>
      </c>
      <c r="G22" s="29">
        <f>'2010'!$E$63</f>
        <v>0.7397260273972602</v>
      </c>
      <c r="H22" s="29">
        <f>'2011'!$E$63</f>
        <v>0.7151898734177216</v>
      </c>
      <c r="I22" s="36">
        <f>'2012'!E63</f>
        <v>0.7847682119205298</v>
      </c>
      <c r="J22" s="254"/>
      <c r="K22" s="214"/>
      <c r="L22" s="216"/>
      <c r="M22" s="28" t="s">
        <v>56</v>
      </c>
      <c r="N22" s="29">
        <f>'2008'!$G$63</f>
        <v>0.4938650306748466</v>
      </c>
      <c r="O22" s="29">
        <f>'2009'!$G$63</f>
        <v>0.4642857142857143</v>
      </c>
      <c r="P22" s="29">
        <f>'2010'!$G$63</f>
        <v>0.4212328767123288</v>
      </c>
      <c r="Q22" s="29">
        <f>'2011'!$G$63</f>
        <v>0.46835443037974683</v>
      </c>
      <c r="R22" s="36">
        <f>'2012'!G63</f>
        <v>0.4966887417218543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'2008'!$I$63</f>
        <v>86</v>
      </c>
      <c r="F23" s="30">
        <f>'2009'!$I$63</f>
        <v>99</v>
      </c>
      <c r="G23" s="30">
        <f>'2010'!$I$63</f>
        <v>94</v>
      </c>
      <c r="H23" s="30">
        <f>'2011'!$I$63</f>
        <v>100</v>
      </c>
      <c r="I23" s="37">
        <f>'2012'!I63</f>
        <v>107</v>
      </c>
      <c r="J23" s="254"/>
      <c r="K23" s="214"/>
      <c r="L23" s="216" t="s">
        <v>225</v>
      </c>
      <c r="M23" s="28" t="s">
        <v>60</v>
      </c>
      <c r="N23" s="30">
        <f>'2008'!$K$63</f>
        <v>48</v>
      </c>
      <c r="O23" s="30">
        <f>'2009'!$K$63</f>
        <v>64</v>
      </c>
      <c r="P23" s="30">
        <f>'2010'!$K$63</f>
        <v>56</v>
      </c>
      <c r="Q23" s="30">
        <f>'2011'!$K$63</f>
        <v>60</v>
      </c>
      <c r="R23" s="37">
        <f>'2012'!K63</f>
        <v>62</v>
      </c>
    </row>
    <row r="24" spans="1:18" ht="12.75">
      <c r="A24" s="214"/>
      <c r="B24" s="214"/>
      <c r="C24" s="216"/>
      <c r="D24" s="28" t="s">
        <v>61</v>
      </c>
      <c r="E24" s="29">
        <f>'2008'!$J$63</f>
        <v>0.3722943722943723</v>
      </c>
      <c r="F24" s="29">
        <f>'2009'!$J$63</f>
        <v>0.376425855513308</v>
      </c>
      <c r="G24" s="29">
        <f>'2010'!$J$63</f>
        <v>0.3715415019762846</v>
      </c>
      <c r="H24" s="29">
        <f>'2011'!$J$63</f>
        <v>0.4149377593360996</v>
      </c>
      <c r="I24" s="36">
        <f>'2012'!J63</f>
        <v>0.4262948207171315</v>
      </c>
      <c r="J24" s="254"/>
      <c r="K24" s="214"/>
      <c r="L24" s="216"/>
      <c r="M24" s="28" t="s">
        <v>56</v>
      </c>
      <c r="N24" s="29">
        <f>'2008'!$L$63</f>
        <v>0.2077922077922078</v>
      </c>
      <c r="O24" s="29">
        <f>'2009'!$L$63</f>
        <v>0.24334600760456274</v>
      </c>
      <c r="P24" s="29">
        <f>'2010'!$L$63</f>
        <v>0.22134387351778656</v>
      </c>
      <c r="Q24" s="29">
        <f>'2011'!$L$63</f>
        <v>0.24896265560165975</v>
      </c>
      <c r="R24" s="36">
        <f>'2012'!L63</f>
        <v>0.24701195219123506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'2008'!$N$63</f>
        <v>44</v>
      </c>
      <c r="F25" s="30">
        <f>'2009'!$N$63</f>
        <v>44</v>
      </c>
      <c r="G25" s="30">
        <f>'2010'!$N$63</f>
        <v>49</v>
      </c>
      <c r="H25" s="30">
        <f>'2011'!$N$63</f>
        <v>49</v>
      </c>
      <c r="I25" s="37">
        <f>'2012'!N63</f>
        <v>61</v>
      </c>
      <c r="J25" s="254"/>
      <c r="K25" s="214"/>
      <c r="L25" s="216" t="s">
        <v>231</v>
      </c>
      <c r="M25" s="28" t="s">
        <v>60</v>
      </c>
      <c r="N25" s="30">
        <f>'2008'!$P$63</f>
        <v>27</v>
      </c>
      <c r="O25" s="30">
        <f>'2009'!$P$63</f>
        <v>23</v>
      </c>
      <c r="P25" s="30">
        <f>'2010'!$P$63</f>
        <v>31</v>
      </c>
      <c r="Q25" s="30">
        <f>'2011'!$P$63</f>
        <v>32</v>
      </c>
      <c r="R25" s="37">
        <f>'2012'!P63</f>
        <v>40</v>
      </c>
    </row>
    <row r="26" spans="1:18" ht="13.5" thickBot="1">
      <c r="A26" s="215"/>
      <c r="B26" s="215"/>
      <c r="C26" s="217"/>
      <c r="D26" s="77" t="s">
        <v>61</v>
      </c>
      <c r="E26" s="75">
        <f>'2008'!$O$63</f>
        <v>0.3142857142857143</v>
      </c>
      <c r="F26" s="75">
        <f>'2009'!$O$63</f>
        <v>0.31654676258992803</v>
      </c>
      <c r="G26" s="75">
        <f>'2010'!$O$63</f>
        <v>0.2737430167597765</v>
      </c>
      <c r="H26" s="75">
        <f>'2011'!$O$63</f>
        <v>0.28994082840236685</v>
      </c>
      <c r="I26" s="76">
        <f>'2012'!O63</f>
        <v>0.3935483870967742</v>
      </c>
      <c r="J26" s="255"/>
      <c r="K26" s="215"/>
      <c r="L26" s="217"/>
      <c r="M26" s="77" t="s">
        <v>56</v>
      </c>
      <c r="N26" s="75">
        <f>'2008'!$Q$63</f>
        <v>0.19285714285714287</v>
      </c>
      <c r="O26" s="75">
        <f>'2009'!$Q$63</f>
        <v>0.16546762589928057</v>
      </c>
      <c r="P26" s="75">
        <f>'2010'!$Q$63</f>
        <v>0.17318435754189945</v>
      </c>
      <c r="Q26" s="75">
        <f>'2011'!$Q$63</f>
        <v>0.1893491124260355</v>
      </c>
      <c r="R26" s="76">
        <f>'2012'!Q63</f>
        <v>0.25806451612903225</v>
      </c>
    </row>
    <row r="28" spans="1:17" ht="12.75">
      <c r="A28" s="11"/>
      <c r="B28" s="39"/>
      <c r="E28" s="3"/>
      <c r="F28" s="3"/>
      <c r="G28" s="3"/>
      <c r="H28" s="3"/>
      <c r="I28" s="3"/>
      <c r="J28" s="3"/>
      <c r="O28" s="11"/>
      <c r="P28" s="11"/>
      <c r="Q28" s="11"/>
    </row>
    <row r="29" spans="1:17" ht="12.75">
      <c r="A29" s="4"/>
      <c r="C29" s="3"/>
      <c r="J29" s="3"/>
      <c r="O29" s="11"/>
      <c r="P29" s="11"/>
      <c r="Q29" s="11"/>
    </row>
    <row r="30" spans="1:17" ht="12.75">
      <c r="A30" s="3"/>
      <c r="B30" s="7"/>
      <c r="C30" s="4"/>
      <c r="J30" s="4"/>
      <c r="K30" s="4"/>
      <c r="L30" s="11"/>
      <c r="O30" s="11"/>
      <c r="P30" s="11"/>
      <c r="Q30" s="11"/>
    </row>
    <row r="31" spans="1:17" ht="12.75">
      <c r="A31" s="3"/>
      <c r="B31" s="8"/>
      <c r="C31" s="4"/>
      <c r="J31" s="4"/>
      <c r="K31" s="4"/>
      <c r="L31" s="11"/>
      <c r="O31" s="11"/>
      <c r="P31" s="11"/>
      <c r="Q31" s="11"/>
    </row>
    <row r="32" spans="1:12" ht="12.75">
      <c r="A32" s="3"/>
      <c r="B32" s="8"/>
      <c r="C32" s="3"/>
      <c r="J32" s="3"/>
      <c r="K32" s="3"/>
      <c r="L32" s="11"/>
    </row>
    <row r="33" spans="1:12" ht="12.75">
      <c r="A33" s="3"/>
      <c r="B33" s="2"/>
      <c r="C33" s="3"/>
      <c r="J33" s="3"/>
      <c r="K33" s="3"/>
      <c r="L33" s="11"/>
    </row>
    <row r="34" spans="1:12" ht="12.75">
      <c r="A34" s="3"/>
      <c r="B34" s="7"/>
      <c r="C34" s="3"/>
      <c r="J34" s="3"/>
      <c r="K34" s="3"/>
      <c r="L34" s="11"/>
    </row>
    <row r="35" spans="1:12" ht="12.75">
      <c r="A35" s="3"/>
      <c r="B35" s="3"/>
      <c r="C35" s="3"/>
      <c r="J35" s="3"/>
      <c r="K35" s="3"/>
      <c r="L35" s="11"/>
    </row>
    <row r="36" spans="1:12" ht="12.75">
      <c r="A36" s="3"/>
      <c r="B36" s="7"/>
      <c r="C36" s="3"/>
      <c r="E36" s="3"/>
      <c r="J36" s="3"/>
      <c r="K36" s="3"/>
      <c r="L36" s="11"/>
    </row>
    <row r="37" spans="1:12" ht="12.75">
      <c r="A37" s="3"/>
      <c r="B37" s="3"/>
      <c r="C37" s="3"/>
      <c r="E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  <row r="43" ht="12.75">
      <c r="A43" s="11"/>
    </row>
  </sheetData>
  <sheetProtection/>
  <mergeCells count="24">
    <mergeCell ref="K7:K15"/>
    <mergeCell ref="L10:L11"/>
    <mergeCell ref="C23:C24"/>
    <mergeCell ref="L23:L24"/>
    <mergeCell ref="K18:K26"/>
    <mergeCell ref="C21:C22"/>
    <mergeCell ref="L25:L26"/>
    <mergeCell ref="L4:R6"/>
    <mergeCell ref="L18:R19"/>
    <mergeCell ref="L7:R8"/>
    <mergeCell ref="C4:I6"/>
    <mergeCell ref="C7:I8"/>
    <mergeCell ref="L21:L22"/>
    <mergeCell ref="C14:C15"/>
    <mergeCell ref="L14:L15"/>
    <mergeCell ref="C18:I19"/>
    <mergeCell ref="L12:L13"/>
    <mergeCell ref="A7:A26"/>
    <mergeCell ref="B7:B15"/>
    <mergeCell ref="J7:J26"/>
    <mergeCell ref="B18:B26"/>
    <mergeCell ref="C10:C11"/>
    <mergeCell ref="C25:C26"/>
    <mergeCell ref="C12:C13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</cols>
  <sheetData>
    <row r="1" ht="12.75">
      <c r="A1" s="60" t="s">
        <v>14</v>
      </c>
    </row>
    <row r="2" ht="20.25">
      <c r="A2" s="21" t="s">
        <v>129</v>
      </c>
    </row>
    <row r="3" ht="13.5" thickBot="1"/>
    <row r="4" spans="3:18" ht="20.25">
      <c r="C4" s="266" t="s">
        <v>58</v>
      </c>
      <c r="D4" s="267"/>
      <c r="E4" s="267"/>
      <c r="F4" s="267"/>
      <c r="G4" s="267"/>
      <c r="H4" s="267"/>
      <c r="I4" s="268"/>
      <c r="J4" s="25"/>
      <c r="K4" s="22"/>
      <c r="L4" s="278" t="s">
        <v>57</v>
      </c>
      <c r="M4" s="279"/>
      <c r="N4" s="279"/>
      <c r="O4" s="279"/>
      <c r="P4" s="279"/>
      <c r="Q4" s="279"/>
      <c r="R4" s="280"/>
    </row>
    <row r="5" spans="3:18" ht="20.25">
      <c r="C5" s="269"/>
      <c r="D5" s="270"/>
      <c r="E5" s="270"/>
      <c r="F5" s="270"/>
      <c r="G5" s="270"/>
      <c r="H5" s="270"/>
      <c r="I5" s="271"/>
      <c r="J5" s="26"/>
      <c r="K5" s="23"/>
      <c r="L5" s="281"/>
      <c r="M5" s="282"/>
      <c r="N5" s="282"/>
      <c r="O5" s="282"/>
      <c r="P5" s="282"/>
      <c r="Q5" s="282"/>
      <c r="R5" s="283"/>
    </row>
    <row r="6" spans="3:18" ht="21" thickBot="1">
      <c r="C6" s="272"/>
      <c r="D6" s="273"/>
      <c r="E6" s="273"/>
      <c r="F6" s="273"/>
      <c r="G6" s="273"/>
      <c r="H6" s="273"/>
      <c r="I6" s="274"/>
      <c r="J6" s="27"/>
      <c r="K6" s="24"/>
      <c r="L6" s="284"/>
      <c r="M6" s="285"/>
      <c r="N6" s="285"/>
      <c r="O6" s="285"/>
      <c r="P6" s="285"/>
      <c r="Q6" s="285"/>
      <c r="R6" s="286"/>
    </row>
    <row r="7" spans="1:18" ht="27" customHeight="1">
      <c r="A7" s="213" t="s">
        <v>62</v>
      </c>
      <c r="B7" s="275" t="s">
        <v>66</v>
      </c>
      <c r="C7" s="227" t="s">
        <v>216</v>
      </c>
      <c r="D7" s="228"/>
      <c r="E7" s="228"/>
      <c r="F7" s="228"/>
      <c r="G7" s="228"/>
      <c r="H7" s="228"/>
      <c r="I7" s="229"/>
      <c r="J7" s="213" t="s">
        <v>62</v>
      </c>
      <c r="K7" s="214" t="s">
        <v>66</v>
      </c>
      <c r="L7" s="233" t="s">
        <v>217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76"/>
      <c r="C8" s="230"/>
      <c r="D8" s="231"/>
      <c r="E8" s="231"/>
      <c r="F8" s="231"/>
      <c r="G8" s="231"/>
      <c r="H8" s="231"/>
      <c r="I8" s="232"/>
      <c r="J8" s="214"/>
      <c r="K8" s="214"/>
      <c r="L8" s="239"/>
      <c r="M8" s="240"/>
      <c r="N8" s="240"/>
      <c r="O8" s="240"/>
      <c r="P8" s="240"/>
      <c r="Q8" s="240"/>
      <c r="R8" s="238"/>
    </row>
    <row r="9" spans="1:18" ht="12.75">
      <c r="A9" s="214"/>
      <c r="B9" s="214"/>
      <c r="C9" s="79"/>
      <c r="D9" s="64"/>
      <c r="E9" s="64">
        <f>Tairawhiti!N9</f>
        <v>2008</v>
      </c>
      <c r="F9" s="65">
        <f>Tairawhiti!O9</f>
        <v>2009</v>
      </c>
      <c r="G9" s="64">
        <f>Tairawhiti!P9</f>
        <v>2010</v>
      </c>
      <c r="H9" s="64">
        <f>Tairawhiti!Q9</f>
        <v>2011</v>
      </c>
      <c r="I9" s="80">
        <f>Tairawhiti!R9</f>
        <v>2012</v>
      </c>
      <c r="J9" s="254"/>
      <c r="K9" s="214"/>
      <c r="L9" s="79"/>
      <c r="M9" s="64"/>
      <c r="N9" s="64">
        <f>Tairawhiti!N9</f>
        <v>2008</v>
      </c>
      <c r="O9" s="64">
        <f>Tairawhiti!O9</f>
        <v>2009</v>
      </c>
      <c r="P9" s="64">
        <f>Tairawhiti!P9</f>
        <v>2010</v>
      </c>
      <c r="Q9" s="64">
        <f>Tairawhiti!Q9</f>
        <v>2011</v>
      </c>
      <c r="R9" s="80">
        <f>Tairawhiti!R9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30">
        <f>'2008'!$D$65</f>
        <v>189</v>
      </c>
      <c r="F10" s="30">
        <f>'2009'!$D$65</f>
        <v>205</v>
      </c>
      <c r="G10" s="30">
        <f>'2010'!$D$65</f>
        <v>183</v>
      </c>
      <c r="H10" s="30">
        <f>'2011'!$D$65</f>
        <v>181</v>
      </c>
      <c r="I10" s="37">
        <f>'2012'!D65</f>
        <v>197</v>
      </c>
      <c r="J10" s="254"/>
      <c r="K10" s="214"/>
      <c r="L10" s="216" t="s">
        <v>220</v>
      </c>
      <c r="M10" s="28" t="s">
        <v>60</v>
      </c>
      <c r="N10" s="30">
        <f>'2008'!$F$65</f>
        <v>79</v>
      </c>
      <c r="O10" s="30">
        <f>'2009'!$F$65</f>
        <v>104</v>
      </c>
      <c r="P10" s="30">
        <f>'2010'!$F$65</f>
        <v>95</v>
      </c>
      <c r="Q10" s="30">
        <f>'2011'!$F$65</f>
        <v>90</v>
      </c>
      <c r="R10" s="37">
        <f>'2012'!F65</f>
        <v>96</v>
      </c>
    </row>
    <row r="11" spans="1:18" ht="12.75">
      <c r="A11" s="214"/>
      <c r="B11" s="214"/>
      <c r="C11" s="216"/>
      <c r="D11" s="28" t="s">
        <v>61</v>
      </c>
      <c r="E11" s="29">
        <f>'2008'!$E$65</f>
        <v>0.5869565217391305</v>
      </c>
      <c r="F11" s="29">
        <f>'2009'!$E$65</f>
        <v>0.5823863636363636</v>
      </c>
      <c r="G11" s="29">
        <f>'2010'!$E$65</f>
        <v>0.5613496932515337</v>
      </c>
      <c r="H11" s="29">
        <f>'2011'!$E$65</f>
        <v>0.505586592178771</v>
      </c>
      <c r="I11" s="36">
        <f>'2012'!E65</f>
        <v>0.5845697329376854</v>
      </c>
      <c r="J11" s="254"/>
      <c r="K11" s="214"/>
      <c r="L11" s="216"/>
      <c r="M11" s="28" t="s">
        <v>56</v>
      </c>
      <c r="N11" s="29">
        <f>'2008'!$G$65</f>
        <v>0.2453416149068323</v>
      </c>
      <c r="O11" s="29">
        <f>'2009'!$G$65</f>
        <v>0.29545454545454547</v>
      </c>
      <c r="P11" s="29">
        <f>'2010'!$G$65</f>
        <v>0.29141104294478526</v>
      </c>
      <c r="Q11" s="29">
        <f>'2011'!$G$65</f>
        <v>0.25139664804469275</v>
      </c>
      <c r="R11" s="36">
        <f>'2012'!G65</f>
        <v>0.28486646884273</v>
      </c>
    </row>
    <row r="12" spans="1:18" ht="12.75">
      <c r="A12" s="214"/>
      <c r="B12" s="214"/>
      <c r="C12" s="216" t="s">
        <v>225</v>
      </c>
      <c r="D12" s="28" t="s">
        <v>60</v>
      </c>
      <c r="E12" s="30">
        <f>'2008'!$I$65</f>
        <v>61</v>
      </c>
      <c r="F12" s="30">
        <f>'2009'!$I$65</f>
        <v>55</v>
      </c>
      <c r="G12" s="30">
        <f>'2010'!$I$65</f>
        <v>78</v>
      </c>
      <c r="H12" s="30">
        <f>'2011'!$I$65</f>
        <v>58</v>
      </c>
      <c r="I12" s="37">
        <f>'2012'!I65</f>
        <v>59</v>
      </c>
      <c r="J12" s="254"/>
      <c r="K12" s="214"/>
      <c r="L12" s="216" t="s">
        <v>225</v>
      </c>
      <c r="M12" s="28" t="s">
        <v>60</v>
      </c>
      <c r="N12" s="30">
        <f>'2008'!$K$65</f>
        <v>37</v>
      </c>
      <c r="O12" s="30">
        <f>'2009'!$K$65</f>
        <v>24</v>
      </c>
      <c r="P12" s="30">
        <f>'2010'!$K$65</f>
        <v>38</v>
      </c>
      <c r="Q12" s="30">
        <f>'2011'!$K$65</f>
        <v>34</v>
      </c>
      <c r="R12" s="37">
        <f>'2012'!K65</f>
        <v>30</v>
      </c>
    </row>
    <row r="13" spans="1:18" ht="12.75">
      <c r="A13" s="214"/>
      <c r="B13" s="214"/>
      <c r="C13" s="216"/>
      <c r="D13" s="28" t="s">
        <v>61</v>
      </c>
      <c r="E13" s="29">
        <f>'2008'!$J$65</f>
        <v>0.23371647509578544</v>
      </c>
      <c r="F13" s="29">
        <f>'2009'!$J$65</f>
        <v>0.23404255319148937</v>
      </c>
      <c r="G13" s="29">
        <f>'2010'!$J$65</f>
        <v>0.2943396226415094</v>
      </c>
      <c r="H13" s="29">
        <f>'2011'!$J$65</f>
        <v>0.24066390041493776</v>
      </c>
      <c r="I13" s="36">
        <f>'2012'!J65</f>
        <v>0.2062937062937063</v>
      </c>
      <c r="J13" s="254"/>
      <c r="K13" s="214"/>
      <c r="L13" s="216"/>
      <c r="M13" s="28" t="s">
        <v>56</v>
      </c>
      <c r="N13" s="29">
        <f>'2008'!$L$65</f>
        <v>0.1417624521072797</v>
      </c>
      <c r="O13" s="29">
        <f>'2009'!$L$65</f>
        <v>0.10212765957446808</v>
      </c>
      <c r="P13" s="29">
        <f>'2010'!$L$65</f>
        <v>0.14339622641509434</v>
      </c>
      <c r="Q13" s="29">
        <f>'2011'!$L$65</f>
        <v>0.14107883817427386</v>
      </c>
      <c r="R13" s="36">
        <f>'2012'!L65</f>
        <v>0.1048951048951049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'2008'!$N$65</f>
        <v>22</v>
      </c>
      <c r="F14" s="30">
        <f>'2009'!$N$65</f>
        <v>27</v>
      </c>
      <c r="G14" s="30">
        <f>'2010'!$N$65</f>
        <v>17</v>
      </c>
      <c r="H14" s="30">
        <f>'2011'!$N$65</f>
        <v>30</v>
      </c>
      <c r="I14" s="37">
        <f>'2012'!N65</f>
        <v>27</v>
      </c>
      <c r="J14" s="254"/>
      <c r="K14" s="214"/>
      <c r="L14" s="216" t="s">
        <v>231</v>
      </c>
      <c r="M14" s="28" t="s">
        <v>60</v>
      </c>
      <c r="N14" s="30">
        <f>'2008'!$P$65</f>
        <v>15</v>
      </c>
      <c r="O14" s="30">
        <f>'2009'!$P$65</f>
        <v>15</v>
      </c>
      <c r="P14" s="30">
        <f>'2010'!$P$65</f>
        <v>7</v>
      </c>
      <c r="Q14" s="30">
        <f>'2011'!$P$65</f>
        <v>18</v>
      </c>
      <c r="R14" s="37">
        <f>'2012'!P65</f>
        <v>17</v>
      </c>
    </row>
    <row r="15" spans="1:18" ht="13.5" thickBot="1">
      <c r="A15" s="214"/>
      <c r="B15" s="215"/>
      <c r="C15" s="217"/>
      <c r="D15" s="77" t="s">
        <v>61</v>
      </c>
      <c r="E15" s="75">
        <f>'2008'!$O$65</f>
        <v>0.15492957746478872</v>
      </c>
      <c r="F15" s="75">
        <f>'2009'!$O$65</f>
        <v>0.1534090909090909</v>
      </c>
      <c r="G15" s="75">
        <f>'2010'!$O$65</f>
        <v>0.10897435897435898</v>
      </c>
      <c r="H15" s="75">
        <f>'2011'!$O$65</f>
        <v>0.16666666666666666</v>
      </c>
      <c r="I15" s="76">
        <f>'2012'!O65</f>
        <v>0.17088607594936708</v>
      </c>
      <c r="J15" s="254"/>
      <c r="K15" s="215"/>
      <c r="L15" s="217"/>
      <c r="M15" s="77" t="s">
        <v>56</v>
      </c>
      <c r="N15" s="75">
        <f>'2008'!$Q$65</f>
        <v>0.1056338028169014</v>
      </c>
      <c r="O15" s="75">
        <f>'2009'!$Q$65</f>
        <v>0.08522727272727272</v>
      </c>
      <c r="P15" s="75">
        <f>'2010'!$Q$65</f>
        <v>0.04487179487179487</v>
      </c>
      <c r="Q15" s="75">
        <f>'2011'!$Q$65</f>
        <v>0.1</v>
      </c>
      <c r="R15" s="76">
        <f>'2012'!Q65</f>
        <v>0.10759493670886076</v>
      </c>
    </row>
    <row r="16" spans="1:18" ht="12.75">
      <c r="A16" s="214"/>
      <c r="B16" s="9"/>
      <c r="C16" s="146"/>
      <c r="D16" s="147"/>
      <c r="E16" s="147"/>
      <c r="F16" s="147"/>
      <c r="G16" s="147"/>
      <c r="H16" s="147"/>
      <c r="I16" s="148"/>
      <c r="J16" s="254"/>
      <c r="K16" s="61"/>
      <c r="L16" s="15"/>
      <c r="M16" s="11"/>
      <c r="N16" s="11"/>
      <c r="O16" s="11"/>
      <c r="P16" s="11"/>
      <c r="Q16" s="11"/>
      <c r="R16" s="117"/>
    </row>
    <row r="17" spans="1:18" ht="13.5" thickBot="1">
      <c r="A17" s="214"/>
      <c r="B17" s="10"/>
      <c r="C17" s="113"/>
      <c r="D17" s="114"/>
      <c r="E17" s="114"/>
      <c r="F17" s="114"/>
      <c r="G17" s="114"/>
      <c r="H17" s="114"/>
      <c r="I17" s="115"/>
      <c r="J17" s="254"/>
      <c r="K17" s="62"/>
      <c r="L17" s="18"/>
      <c r="M17" s="19"/>
      <c r="N17" s="19"/>
      <c r="O17" s="19"/>
      <c r="P17" s="19"/>
      <c r="Q17" s="19"/>
      <c r="R17" s="20"/>
    </row>
    <row r="18" spans="1:18" ht="27" customHeight="1">
      <c r="A18" s="214"/>
      <c r="B18" s="276" t="s">
        <v>65</v>
      </c>
      <c r="C18" s="227" t="s">
        <v>218</v>
      </c>
      <c r="D18" s="228"/>
      <c r="E18" s="228"/>
      <c r="F18" s="228"/>
      <c r="G18" s="228"/>
      <c r="H18" s="228"/>
      <c r="I18" s="229"/>
      <c r="J18" s="214"/>
      <c r="K18" s="214" t="s">
        <v>65</v>
      </c>
      <c r="L18" s="233" t="s">
        <v>219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76"/>
      <c r="C19" s="230"/>
      <c r="D19" s="231"/>
      <c r="E19" s="231"/>
      <c r="F19" s="231"/>
      <c r="G19" s="231"/>
      <c r="H19" s="231"/>
      <c r="I19" s="232"/>
      <c r="J19" s="214"/>
      <c r="K19" s="214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Tairawhiti!N9</f>
        <v>2008</v>
      </c>
      <c r="F20" s="65">
        <f>Tairawhiti!O9</f>
        <v>2009</v>
      </c>
      <c r="G20" s="64">
        <f>Tairawhiti!P9</f>
        <v>2010</v>
      </c>
      <c r="H20" s="64">
        <f>Tairawhiti!Q9</f>
        <v>2011</v>
      </c>
      <c r="I20" s="80">
        <f>Tairawhiti!R9</f>
        <v>2012</v>
      </c>
      <c r="J20" s="254"/>
      <c r="K20" s="214"/>
      <c r="L20" s="79"/>
      <c r="M20" s="64"/>
      <c r="N20" s="64">
        <f>Tairawhiti!N9</f>
        <v>2008</v>
      </c>
      <c r="O20" s="64">
        <f>Tairawhiti!O9</f>
        <v>2009</v>
      </c>
      <c r="P20" s="64">
        <f>Tairawhiti!P9</f>
        <v>2010</v>
      </c>
      <c r="Q20" s="64">
        <f>Tairawhiti!Q9</f>
        <v>2011</v>
      </c>
      <c r="R20" s="80">
        <f>Tairawhiti!R9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30">
        <f>'2008'!$D$66</f>
        <v>575</v>
      </c>
      <c r="F21" s="30">
        <f>'2009'!$D$66</f>
        <v>517</v>
      </c>
      <c r="G21" s="30">
        <f>'2010'!$D$66</f>
        <v>528</v>
      </c>
      <c r="H21" s="30">
        <f>'2011'!$D$66</f>
        <v>439</v>
      </c>
      <c r="I21" s="37">
        <f>'2012'!D66</f>
        <v>441</v>
      </c>
      <c r="J21" s="254"/>
      <c r="K21" s="214"/>
      <c r="L21" s="216" t="s">
        <v>220</v>
      </c>
      <c r="M21" s="28" t="s">
        <v>60</v>
      </c>
      <c r="N21" s="43">
        <f>'2008'!$F$66</f>
        <v>368</v>
      </c>
      <c r="O21" s="43">
        <f>'2009'!$F$66</f>
        <v>386</v>
      </c>
      <c r="P21" s="43">
        <f>'2010'!$F$66</f>
        <v>364</v>
      </c>
      <c r="Q21" s="43">
        <f>'2011'!$F$66</f>
        <v>286</v>
      </c>
      <c r="R21" s="45">
        <f>'2012'!F66</f>
        <v>266</v>
      </c>
    </row>
    <row r="22" spans="1:18" ht="12.75">
      <c r="A22" s="214"/>
      <c r="B22" s="214"/>
      <c r="C22" s="216"/>
      <c r="D22" s="28" t="s">
        <v>61</v>
      </c>
      <c r="E22" s="29">
        <f>'2008'!$E$66</f>
        <v>0.8064516129032258</v>
      </c>
      <c r="F22" s="29">
        <f>'2009'!$E$66</f>
        <v>0.8103448275862069</v>
      </c>
      <c r="G22" s="29">
        <f>'2010'!$E$66</f>
        <v>0.8160741885625966</v>
      </c>
      <c r="H22" s="29">
        <f>'2011'!$E$66</f>
        <v>0.756896551724138</v>
      </c>
      <c r="I22" s="36">
        <f>'2012'!E66</f>
        <v>0.7945945945945946</v>
      </c>
      <c r="J22" s="254"/>
      <c r="K22" s="214"/>
      <c r="L22" s="216"/>
      <c r="M22" s="28" t="s">
        <v>56</v>
      </c>
      <c r="N22" s="29">
        <f>'2008'!$G$66</f>
        <v>0.5161290322580645</v>
      </c>
      <c r="O22" s="29">
        <f>'2009'!$G$66</f>
        <v>0.6050156739811913</v>
      </c>
      <c r="P22" s="29">
        <f>'2010'!$G$66</f>
        <v>0.5625965996908809</v>
      </c>
      <c r="Q22" s="29">
        <f>'2011'!$G$66</f>
        <v>0.49310344827586206</v>
      </c>
      <c r="R22" s="36">
        <f>'2012'!G66</f>
        <v>0.47927927927927927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'2008'!$I$66</f>
        <v>242</v>
      </c>
      <c r="F23" s="30">
        <f>'2009'!$I$66</f>
        <v>284</v>
      </c>
      <c r="G23" s="30">
        <f>'2010'!$I$66</f>
        <v>302</v>
      </c>
      <c r="H23" s="30">
        <f>'2011'!$I$66</f>
        <v>293</v>
      </c>
      <c r="I23" s="37">
        <f>'2012'!I66</f>
        <v>250</v>
      </c>
      <c r="J23" s="254"/>
      <c r="K23" s="214"/>
      <c r="L23" s="216" t="s">
        <v>225</v>
      </c>
      <c r="M23" s="28" t="s">
        <v>60</v>
      </c>
      <c r="N23" s="30">
        <f>'2008'!$K$66</f>
        <v>154</v>
      </c>
      <c r="O23" s="30">
        <f>'2009'!$K$66</f>
        <v>175</v>
      </c>
      <c r="P23" s="30">
        <f>'2010'!$K$66</f>
        <v>177</v>
      </c>
      <c r="Q23" s="30">
        <f>'2011'!$K$66</f>
        <v>204</v>
      </c>
      <c r="R23" s="37">
        <f>'2012'!K66</f>
        <v>190</v>
      </c>
    </row>
    <row r="24" spans="1:18" ht="12.75">
      <c r="A24" s="214"/>
      <c r="B24" s="214"/>
      <c r="C24" s="216"/>
      <c r="D24" s="28" t="s">
        <v>61</v>
      </c>
      <c r="E24" s="29">
        <f>'2008'!$J$66</f>
        <v>0.4489795918367347</v>
      </c>
      <c r="F24" s="29">
        <f>'2009'!$J$66</f>
        <v>0.45222929936305734</v>
      </c>
      <c r="G24" s="29">
        <f>'2010'!$J$66</f>
        <v>0.5441441441441441</v>
      </c>
      <c r="H24" s="29">
        <f>'2011'!$J$66</f>
        <v>0.484297520661157</v>
      </c>
      <c r="I24" s="36">
        <f>'2012'!J66</f>
        <v>0.4789272030651341</v>
      </c>
      <c r="J24" s="254"/>
      <c r="K24" s="214"/>
      <c r="L24" s="216"/>
      <c r="M24" s="28" t="s">
        <v>56</v>
      </c>
      <c r="N24" s="29">
        <f>'2008'!$L$66</f>
        <v>0.2857142857142857</v>
      </c>
      <c r="O24" s="29">
        <f>'2009'!$L$66</f>
        <v>0.2786624203821656</v>
      </c>
      <c r="P24" s="29">
        <f>'2010'!$L$66</f>
        <v>0.31891891891891894</v>
      </c>
      <c r="Q24" s="29">
        <f>'2011'!$L$66</f>
        <v>0.3371900826446281</v>
      </c>
      <c r="R24" s="36">
        <f>'2012'!L66</f>
        <v>0.36398467432950193</v>
      </c>
    </row>
    <row r="25" spans="1:18" ht="12.75">
      <c r="A25" s="214"/>
      <c r="B25" s="214"/>
      <c r="C25" s="216" t="s">
        <v>231</v>
      </c>
      <c r="D25" s="28" t="s">
        <v>60</v>
      </c>
      <c r="E25" s="30">
        <f>'2008'!$N$66</f>
        <v>165</v>
      </c>
      <c r="F25" s="30">
        <f>'2009'!$N$66</f>
        <v>114</v>
      </c>
      <c r="G25" s="30">
        <f>'2010'!$N$66</f>
        <v>145</v>
      </c>
      <c r="H25" s="30">
        <f>'2011'!$N$66</f>
        <v>148</v>
      </c>
      <c r="I25" s="37">
        <f>'2012'!N66</f>
        <v>168</v>
      </c>
      <c r="J25" s="254"/>
      <c r="K25" s="214"/>
      <c r="L25" s="216" t="s">
        <v>231</v>
      </c>
      <c r="M25" s="28" t="s">
        <v>60</v>
      </c>
      <c r="N25" s="30">
        <f>'2008'!$P$66</f>
        <v>116</v>
      </c>
      <c r="O25" s="30">
        <f>'2009'!$P$66</f>
        <v>66</v>
      </c>
      <c r="P25" s="30">
        <f>'2010'!$P$66</f>
        <v>84</v>
      </c>
      <c r="Q25" s="30">
        <f>'2011'!$P$66</f>
        <v>97</v>
      </c>
      <c r="R25" s="37">
        <f>'2012'!P66</f>
        <v>103</v>
      </c>
    </row>
    <row r="26" spans="1:18" ht="13.5" thickBot="1">
      <c r="A26" s="215"/>
      <c r="B26" s="215"/>
      <c r="C26" s="217"/>
      <c r="D26" s="77" t="s">
        <v>61</v>
      </c>
      <c r="E26" s="75">
        <f>'2008'!$O$66</f>
        <v>0.3707865168539326</v>
      </c>
      <c r="F26" s="75">
        <f>'2009'!$O$66</f>
        <v>0.28217821782178215</v>
      </c>
      <c r="G26" s="75">
        <f>'2010'!$O$66</f>
        <v>0.29591836734693877</v>
      </c>
      <c r="H26" s="75">
        <f>'2011'!$O$66</f>
        <v>0.3425925925925926</v>
      </c>
      <c r="I26" s="76">
        <f>'2012'!O66</f>
        <v>0.3582089552238806</v>
      </c>
      <c r="J26" s="255"/>
      <c r="K26" s="215"/>
      <c r="L26" s="217"/>
      <c r="M26" s="77" t="s">
        <v>56</v>
      </c>
      <c r="N26" s="75">
        <f>'2008'!$Q$66</f>
        <v>0.2606741573033708</v>
      </c>
      <c r="O26" s="75">
        <f>'2009'!$Q$66</f>
        <v>0.16336633663366337</v>
      </c>
      <c r="P26" s="75">
        <f>'2010'!$Q$66</f>
        <v>0.17142857142857143</v>
      </c>
      <c r="Q26" s="75">
        <f>'2011'!$Q$66</f>
        <v>0.22453703703703703</v>
      </c>
      <c r="R26" s="76">
        <f>'2012'!Q66</f>
        <v>0.21961620469083157</v>
      </c>
    </row>
    <row r="27" ht="12.75">
      <c r="R27" s="11"/>
    </row>
    <row r="28" spans="1:19" ht="12.75">
      <c r="A28" s="11"/>
      <c r="B28" s="39"/>
      <c r="E28" s="3"/>
      <c r="F28" s="3"/>
      <c r="K28" s="11"/>
      <c r="R28" s="11"/>
      <c r="S28" s="11"/>
    </row>
    <row r="29" spans="1:11" ht="12.75">
      <c r="A29" s="4"/>
      <c r="C29" s="3"/>
      <c r="E29" s="3"/>
      <c r="K29" s="11"/>
    </row>
    <row r="30" spans="1:12" ht="12.75">
      <c r="A30" s="3"/>
      <c r="B30" s="7"/>
      <c r="C30" s="4"/>
      <c r="E30" s="4"/>
      <c r="K30" s="4"/>
      <c r="L30" s="11"/>
    </row>
    <row r="31" spans="1:12" ht="12.75">
      <c r="A31" s="3"/>
      <c r="B31" s="8"/>
      <c r="C31" s="4"/>
      <c r="E31" s="4"/>
      <c r="K31" s="4"/>
      <c r="L31" s="11"/>
    </row>
    <row r="32" spans="1:12" ht="12.75">
      <c r="A32" s="3"/>
      <c r="B32" s="8"/>
      <c r="C32" s="3"/>
      <c r="E32" s="3"/>
      <c r="K32" s="3"/>
      <c r="L32" s="11"/>
    </row>
    <row r="33" spans="1:12" ht="12.75">
      <c r="A33" s="3"/>
      <c r="B33" s="2"/>
      <c r="C33" s="3"/>
      <c r="E33" s="3"/>
      <c r="K33" s="3"/>
      <c r="L33" s="11"/>
    </row>
    <row r="34" spans="1:12" ht="12.75">
      <c r="A34" s="3"/>
      <c r="B34" s="7"/>
      <c r="C34" s="3"/>
      <c r="E34" s="3"/>
      <c r="K34" s="3"/>
      <c r="L34" s="11"/>
    </row>
    <row r="35" spans="1:12" ht="12.75">
      <c r="A35" s="3"/>
      <c r="B35" s="3"/>
      <c r="C35" s="3"/>
      <c r="E35" s="3"/>
      <c r="J35" s="3"/>
      <c r="K35" s="3"/>
      <c r="L35" s="11"/>
    </row>
    <row r="36" spans="1:12" ht="12.75">
      <c r="A36" s="3"/>
      <c r="B36" s="7"/>
      <c r="C36" s="3"/>
      <c r="E36" s="3"/>
      <c r="F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</sheetData>
  <sheetProtection/>
  <mergeCells count="24">
    <mergeCell ref="K7:K15"/>
    <mergeCell ref="L10:L11"/>
    <mergeCell ref="C23:C24"/>
    <mergeCell ref="L23:L24"/>
    <mergeCell ref="K18:K26"/>
    <mergeCell ref="C21:C22"/>
    <mergeCell ref="L25:L26"/>
    <mergeCell ref="L4:R6"/>
    <mergeCell ref="L7:R8"/>
    <mergeCell ref="L18:R19"/>
    <mergeCell ref="C4:I6"/>
    <mergeCell ref="C7:I8"/>
    <mergeCell ref="L21:L22"/>
    <mergeCell ref="C14:C15"/>
    <mergeCell ref="L14:L15"/>
    <mergeCell ref="C18:I19"/>
    <mergeCell ref="L12:L13"/>
    <mergeCell ref="A7:A26"/>
    <mergeCell ref="B7:B15"/>
    <mergeCell ref="J7:J26"/>
    <mergeCell ref="B18:B26"/>
    <mergeCell ref="C10:C11"/>
    <mergeCell ref="C25:C26"/>
    <mergeCell ref="C12:C13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8515625" style="11" bestFit="1" customWidth="1"/>
    <col min="2" max="16384" width="9.140625" style="11" customWidth="1"/>
  </cols>
  <sheetData>
    <row r="1" ht="12.75">
      <c r="A1" s="60" t="s">
        <v>14</v>
      </c>
    </row>
    <row r="2" spans="1:8" ht="12.75">
      <c r="A2" s="41" t="s">
        <v>78</v>
      </c>
      <c r="B2" s="41"/>
      <c r="C2" s="41"/>
      <c r="D2" s="41"/>
      <c r="E2" s="41"/>
      <c r="F2" s="41"/>
      <c r="G2" s="41"/>
      <c r="H2" s="41"/>
    </row>
    <row r="3" ht="12.75">
      <c r="A3" s="53" t="s">
        <v>79</v>
      </c>
    </row>
    <row r="5" spans="1:2" ht="12.75">
      <c r="A5" s="11" t="s">
        <v>80</v>
      </c>
      <c r="B5" s="54" t="s">
        <v>81</v>
      </c>
    </row>
    <row r="6" spans="1:2" ht="12.75">
      <c r="A6" s="11" t="s">
        <v>82</v>
      </c>
      <c r="B6" s="54" t="s">
        <v>83</v>
      </c>
    </row>
    <row r="7" spans="1:2" ht="12.75">
      <c r="A7" s="11" t="s">
        <v>84</v>
      </c>
      <c r="B7" s="54" t="s">
        <v>85</v>
      </c>
    </row>
    <row r="8" spans="1:2" ht="12.75">
      <c r="A8" s="11" t="s">
        <v>86</v>
      </c>
      <c r="B8" s="54" t="s">
        <v>13</v>
      </c>
    </row>
    <row r="10" spans="1:2" ht="12.75">
      <c r="A10" s="11" t="s">
        <v>87</v>
      </c>
      <c r="B10" s="54" t="s">
        <v>67</v>
      </c>
    </row>
  </sheetData>
  <sheetProtection/>
  <hyperlinks>
    <hyperlink ref="B5" r:id="rId1" display="http://www.educationcounts.govt.nz"/>
    <hyperlink ref="B6" r:id="rId2" display="http://www.minedu.govt.nz"/>
    <hyperlink ref="B10" r:id="rId3" display="http://www.educationcounts.govt.nz/publications/series/5851"/>
    <hyperlink ref="B7" r:id="rId4" display="http://www.tec.govt.nz"/>
    <hyperlink ref="B8" r:id="rId5" display="http://www.nzqa.govt.nz/ncea"/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99"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3" width="24.00390625" style="0" customWidth="1"/>
    <col min="4" max="4" width="8.140625" style="0" customWidth="1"/>
    <col min="5" max="5" width="8.28125" style="0" bestFit="1" customWidth="1"/>
    <col min="6" max="6" width="7.57421875" style="184" customWidth="1"/>
    <col min="7" max="7" width="8.28125" style="0" bestFit="1" customWidth="1"/>
    <col min="8" max="8" width="16.140625" style="0" bestFit="1" customWidth="1"/>
    <col min="9" max="9" width="7.7109375" style="0" bestFit="1" customWidth="1"/>
    <col min="10" max="10" width="8.28125" style="0" bestFit="1" customWidth="1"/>
    <col min="11" max="11" width="7.7109375" style="0" customWidth="1"/>
    <col min="12" max="12" width="8.28125" style="0" bestFit="1" customWidth="1"/>
    <col min="13" max="13" width="16.140625" style="0" bestFit="1" customWidth="1"/>
    <col min="14" max="14" width="7.7109375" style="0" bestFit="1" customWidth="1"/>
    <col min="15" max="15" width="8.28125" style="0" bestFit="1" customWidth="1"/>
    <col min="16" max="16" width="7.7109375" style="0" bestFit="1" customWidth="1"/>
    <col min="17" max="17" width="8.28125" style="0" bestFit="1" customWidth="1"/>
    <col min="18" max="18" width="16.140625" style="0" bestFit="1" customWidth="1"/>
    <col min="19" max="16384" width="9.140625" style="11" customWidth="1"/>
  </cols>
  <sheetData>
    <row r="1" ht="12.75">
      <c r="A1" s="60" t="s">
        <v>14</v>
      </c>
    </row>
    <row r="2" ht="17.25">
      <c r="A2" s="38" t="s">
        <v>130</v>
      </c>
    </row>
    <row r="3" ht="12.75">
      <c r="A3" s="1"/>
    </row>
    <row r="4" spans="1:18" ht="20.25">
      <c r="A4" s="203" t="s">
        <v>11</v>
      </c>
      <c r="B4" s="203" t="s">
        <v>10</v>
      </c>
      <c r="C4" s="200" t="s">
        <v>12</v>
      </c>
      <c r="D4" s="210" t="s">
        <v>247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8" ht="18">
      <c r="A5" s="203"/>
      <c r="B5" s="203"/>
      <c r="C5" s="201"/>
      <c r="D5" s="212">
        <v>15</v>
      </c>
      <c r="E5" s="212"/>
      <c r="F5" s="212"/>
      <c r="G5" s="212"/>
      <c r="H5" s="212"/>
      <c r="I5" s="212">
        <v>16</v>
      </c>
      <c r="J5" s="212"/>
      <c r="K5" s="212"/>
      <c r="L5" s="212"/>
      <c r="M5" s="212"/>
      <c r="N5" s="212">
        <v>17</v>
      </c>
      <c r="O5" s="212"/>
      <c r="P5" s="212"/>
      <c r="Q5" s="212"/>
      <c r="R5" s="212"/>
    </row>
    <row r="6" spans="1:18" ht="39.75" customHeight="1">
      <c r="A6" s="203"/>
      <c r="B6" s="203"/>
      <c r="C6" s="201"/>
      <c r="D6" s="203" t="s">
        <v>58</v>
      </c>
      <c r="E6" s="203" t="s">
        <v>61</v>
      </c>
      <c r="F6" s="203" t="s">
        <v>57</v>
      </c>
      <c r="G6" s="203" t="s">
        <v>56</v>
      </c>
      <c r="H6" s="203" t="s">
        <v>248</v>
      </c>
      <c r="I6" s="203" t="s">
        <v>58</v>
      </c>
      <c r="J6" s="203" t="s">
        <v>61</v>
      </c>
      <c r="K6" s="203" t="s">
        <v>57</v>
      </c>
      <c r="L6" s="203" t="s">
        <v>56</v>
      </c>
      <c r="M6" s="203" t="s">
        <v>248</v>
      </c>
      <c r="N6" s="203" t="s">
        <v>58</v>
      </c>
      <c r="O6" s="203" t="s">
        <v>61</v>
      </c>
      <c r="P6" s="203" t="s">
        <v>57</v>
      </c>
      <c r="Q6" s="203" t="s">
        <v>56</v>
      </c>
      <c r="R6" s="203" t="s">
        <v>248</v>
      </c>
    </row>
    <row r="7" spans="1:18" ht="39.75" customHeight="1">
      <c r="A7" s="203"/>
      <c r="B7" s="200"/>
      <c r="C7" s="202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13.5" customHeight="1">
      <c r="A8" s="207" t="s">
        <v>62</v>
      </c>
      <c r="B8" s="100" t="s">
        <v>37</v>
      </c>
      <c r="C8" s="100" t="s">
        <v>66</v>
      </c>
      <c r="D8" s="91">
        <v>476</v>
      </c>
      <c r="E8" s="92">
        <f>D8/H8</f>
        <v>0.6441136671177267</v>
      </c>
      <c r="F8" s="91">
        <v>218</v>
      </c>
      <c r="G8" s="92">
        <f aca="true" t="shared" si="0" ref="G8:G25">F8/H8</f>
        <v>0.29499323410013534</v>
      </c>
      <c r="H8" s="93">
        <v>739</v>
      </c>
      <c r="I8" s="91">
        <v>167</v>
      </c>
      <c r="J8" s="92">
        <f>I8/M8</f>
        <v>0.297153024911032</v>
      </c>
      <c r="K8" s="91">
        <v>93</v>
      </c>
      <c r="L8" s="92">
        <f>K8/M8</f>
        <v>0.16548042704626334</v>
      </c>
      <c r="M8" s="93">
        <v>562</v>
      </c>
      <c r="N8" s="104">
        <v>79</v>
      </c>
      <c r="O8" s="92">
        <f>N8/R8</f>
        <v>0.20308483290488433</v>
      </c>
      <c r="P8" s="91">
        <v>37</v>
      </c>
      <c r="Q8" s="92">
        <f>P8/R8</f>
        <v>0.09511568123393316</v>
      </c>
      <c r="R8" s="93">
        <v>389</v>
      </c>
    </row>
    <row r="9" spans="1:18" ht="12.75">
      <c r="A9" s="208"/>
      <c r="B9" s="101" t="str">
        <f>B8</f>
        <v>Auckland</v>
      </c>
      <c r="C9" s="101" t="s">
        <v>65</v>
      </c>
      <c r="D9" s="73">
        <v>3679</v>
      </c>
      <c r="E9" s="74">
        <f>D9/H9</f>
        <v>0.7664583333333334</v>
      </c>
      <c r="F9" s="73">
        <v>2293</v>
      </c>
      <c r="G9" s="74">
        <f t="shared" si="0"/>
        <v>0.47770833333333335</v>
      </c>
      <c r="H9" s="94">
        <v>4800</v>
      </c>
      <c r="I9" s="73">
        <v>2035</v>
      </c>
      <c r="J9" s="74">
        <f>I9/M9</f>
        <v>0.47095579726915066</v>
      </c>
      <c r="K9" s="73">
        <v>1453</v>
      </c>
      <c r="L9" s="74">
        <f>K9/M9</f>
        <v>0.33626475352927565</v>
      </c>
      <c r="M9" s="94">
        <v>4321</v>
      </c>
      <c r="N9" s="105">
        <v>1203</v>
      </c>
      <c r="O9" s="74">
        <f>N9/R9</f>
        <v>0.336315348057031</v>
      </c>
      <c r="P9" s="73">
        <v>811</v>
      </c>
      <c r="Q9" s="74">
        <f>P9/R9</f>
        <v>0.22672630696114063</v>
      </c>
      <c r="R9" s="94">
        <v>3577</v>
      </c>
    </row>
    <row r="10" spans="1:18" ht="12.75">
      <c r="A10" s="208"/>
      <c r="B10" s="102" t="str">
        <f>B9</f>
        <v>Auckland</v>
      </c>
      <c r="C10" s="102" t="s">
        <v>243</v>
      </c>
      <c r="D10" s="98">
        <v>4155</v>
      </c>
      <c r="E10" s="97">
        <f>D10/H10</f>
        <v>0.7501354035024372</v>
      </c>
      <c r="F10" s="98">
        <v>2511</v>
      </c>
      <c r="G10" s="97">
        <f t="shared" si="0"/>
        <v>0.4533309261599567</v>
      </c>
      <c r="H10" s="103">
        <v>5539</v>
      </c>
      <c r="I10" s="98">
        <v>2202</v>
      </c>
      <c r="J10" s="97">
        <f>I10/M10</f>
        <v>0.4509522834323162</v>
      </c>
      <c r="K10" s="98">
        <v>1546</v>
      </c>
      <c r="L10" s="97">
        <f>K10/M10</f>
        <v>0.31660864222813845</v>
      </c>
      <c r="M10" s="103">
        <v>4883</v>
      </c>
      <c r="N10" s="106">
        <v>1282</v>
      </c>
      <c r="O10" s="97">
        <f>N10/R10</f>
        <v>0.3232476046394352</v>
      </c>
      <c r="P10" s="98">
        <v>848</v>
      </c>
      <c r="Q10" s="97">
        <f>P10/R10</f>
        <v>0.21381744831064045</v>
      </c>
      <c r="R10" s="103">
        <v>3966</v>
      </c>
    </row>
    <row r="11" spans="1:18" ht="12.75">
      <c r="A11" s="208"/>
      <c r="B11" s="101" t="s">
        <v>38</v>
      </c>
      <c r="C11" s="100" t="s">
        <v>66</v>
      </c>
      <c r="D11" s="73">
        <v>525</v>
      </c>
      <c r="E11" s="74">
        <f aca="true" t="shared" si="1" ref="E11:E73">D11/H11</f>
        <v>0.48973880597014924</v>
      </c>
      <c r="F11" s="73">
        <v>218</v>
      </c>
      <c r="G11" s="92">
        <f t="shared" si="0"/>
        <v>0.20335820895522388</v>
      </c>
      <c r="H11" s="94">
        <v>1072</v>
      </c>
      <c r="I11" s="73">
        <v>193</v>
      </c>
      <c r="J11" s="74">
        <f aca="true" t="shared" si="2" ref="J11:J73">I11/M11</f>
        <v>0.25394736842105264</v>
      </c>
      <c r="K11" s="73">
        <v>104</v>
      </c>
      <c r="L11" s="74">
        <f aca="true" t="shared" si="3" ref="L11:L73">K11/M11</f>
        <v>0.1368421052631579</v>
      </c>
      <c r="M11" s="94">
        <v>760</v>
      </c>
      <c r="N11" s="105">
        <v>58</v>
      </c>
      <c r="O11" s="74">
        <f aca="true" t="shared" si="4" ref="O11:O73">N11/R11</f>
        <v>0.13615023474178403</v>
      </c>
      <c r="P11" s="73">
        <v>29</v>
      </c>
      <c r="Q11" s="74">
        <f aca="true" t="shared" si="5" ref="Q11:Q73">P11/R11</f>
        <v>0.06807511737089202</v>
      </c>
      <c r="R11" s="94">
        <v>426</v>
      </c>
    </row>
    <row r="12" spans="1:18" ht="12.75">
      <c r="A12" s="208"/>
      <c r="B12" s="101" t="s">
        <v>38</v>
      </c>
      <c r="C12" s="101" t="s">
        <v>65</v>
      </c>
      <c r="D12" s="73">
        <v>1514</v>
      </c>
      <c r="E12" s="74">
        <f t="shared" si="1"/>
        <v>0.7922553636839351</v>
      </c>
      <c r="F12" s="73">
        <v>948</v>
      </c>
      <c r="G12" s="74">
        <f t="shared" si="0"/>
        <v>0.49607535321821034</v>
      </c>
      <c r="H12" s="94">
        <v>1911</v>
      </c>
      <c r="I12" s="73">
        <v>876</v>
      </c>
      <c r="J12" s="74">
        <f t="shared" si="2"/>
        <v>0.5128805620608899</v>
      </c>
      <c r="K12" s="73">
        <v>623</v>
      </c>
      <c r="L12" s="74">
        <f t="shared" si="3"/>
        <v>0.36475409836065575</v>
      </c>
      <c r="M12" s="94">
        <v>1708</v>
      </c>
      <c r="N12" s="105">
        <v>428</v>
      </c>
      <c r="O12" s="74">
        <f t="shared" si="4"/>
        <v>0.3482506102522376</v>
      </c>
      <c r="P12" s="73">
        <v>287</v>
      </c>
      <c r="Q12" s="74">
        <f t="shared" si="5"/>
        <v>0.2335231895850285</v>
      </c>
      <c r="R12" s="94">
        <v>1229</v>
      </c>
    </row>
    <row r="13" spans="1:18" ht="12.75">
      <c r="A13" s="208"/>
      <c r="B13" s="102" t="s">
        <v>38</v>
      </c>
      <c r="C13" s="102" t="s">
        <v>243</v>
      </c>
      <c r="D13" s="98">
        <v>2039</v>
      </c>
      <c r="E13" s="97">
        <f t="shared" si="1"/>
        <v>0.6835400603419376</v>
      </c>
      <c r="F13" s="98">
        <v>1166</v>
      </c>
      <c r="G13" s="97">
        <f t="shared" si="0"/>
        <v>0.39088166275561514</v>
      </c>
      <c r="H13" s="103">
        <v>2983</v>
      </c>
      <c r="I13" s="98">
        <v>1069</v>
      </c>
      <c r="J13" s="97">
        <f t="shared" si="2"/>
        <v>0.43314424635332255</v>
      </c>
      <c r="K13" s="98">
        <v>727</v>
      </c>
      <c r="L13" s="97">
        <f t="shared" si="3"/>
        <v>0.2945705024311183</v>
      </c>
      <c r="M13" s="103">
        <v>2468</v>
      </c>
      <c r="N13" s="106">
        <v>486</v>
      </c>
      <c r="O13" s="97">
        <f t="shared" si="4"/>
        <v>0.2936555891238671</v>
      </c>
      <c r="P13" s="98">
        <v>316</v>
      </c>
      <c r="Q13" s="97">
        <f t="shared" si="5"/>
        <v>0.19093655589123867</v>
      </c>
      <c r="R13" s="103">
        <v>1655</v>
      </c>
    </row>
    <row r="14" spans="1:18" ht="12.75">
      <c r="A14" s="208"/>
      <c r="B14" s="101" t="s">
        <v>39</v>
      </c>
      <c r="C14" s="100" t="s">
        <v>66</v>
      </c>
      <c r="D14" s="73">
        <v>537</v>
      </c>
      <c r="E14" s="74">
        <f t="shared" si="1"/>
        <v>0.6572827417380661</v>
      </c>
      <c r="F14" s="73">
        <v>291</v>
      </c>
      <c r="G14" s="92">
        <f t="shared" si="0"/>
        <v>0.3561811505507956</v>
      </c>
      <c r="H14" s="94">
        <v>817</v>
      </c>
      <c r="I14" s="73">
        <v>173</v>
      </c>
      <c r="J14" s="74">
        <f t="shared" si="2"/>
        <v>0.2972508591065292</v>
      </c>
      <c r="K14" s="73">
        <v>90</v>
      </c>
      <c r="L14" s="74">
        <f t="shared" si="3"/>
        <v>0.15463917525773196</v>
      </c>
      <c r="M14" s="94">
        <v>582</v>
      </c>
      <c r="N14" s="105">
        <v>67</v>
      </c>
      <c r="O14" s="74">
        <f t="shared" si="4"/>
        <v>0.1850828729281768</v>
      </c>
      <c r="P14" s="73">
        <v>34</v>
      </c>
      <c r="Q14" s="74">
        <f t="shared" si="5"/>
        <v>0.09392265193370165</v>
      </c>
      <c r="R14" s="94">
        <v>362</v>
      </c>
    </row>
    <row r="15" spans="1:18" ht="12.75">
      <c r="A15" s="208"/>
      <c r="B15" s="101" t="str">
        <f>B14</f>
        <v>Canterbury</v>
      </c>
      <c r="C15" s="101" t="s">
        <v>65</v>
      </c>
      <c r="D15" s="73">
        <v>4541</v>
      </c>
      <c r="E15" s="74">
        <f t="shared" si="1"/>
        <v>0.8247366509262622</v>
      </c>
      <c r="F15" s="73">
        <v>3094</v>
      </c>
      <c r="G15" s="74">
        <f t="shared" si="0"/>
        <v>0.5619324373410824</v>
      </c>
      <c r="H15" s="94">
        <v>5506</v>
      </c>
      <c r="I15" s="73">
        <v>2384</v>
      </c>
      <c r="J15" s="74">
        <f t="shared" si="2"/>
        <v>0.47852268165395423</v>
      </c>
      <c r="K15" s="73">
        <v>1673</v>
      </c>
      <c r="L15" s="74">
        <f t="shared" si="3"/>
        <v>0.3358089120835006</v>
      </c>
      <c r="M15" s="94">
        <v>4982</v>
      </c>
      <c r="N15" s="105">
        <v>1257</v>
      </c>
      <c r="O15" s="74">
        <f t="shared" si="4"/>
        <v>0.3307894736842105</v>
      </c>
      <c r="P15" s="73">
        <v>905</v>
      </c>
      <c r="Q15" s="74">
        <f t="shared" si="5"/>
        <v>0.2381578947368421</v>
      </c>
      <c r="R15" s="94">
        <v>3800</v>
      </c>
    </row>
    <row r="16" spans="1:18" ht="12.75">
      <c r="A16" s="208"/>
      <c r="B16" s="102" t="str">
        <f>B15</f>
        <v>Canterbury</v>
      </c>
      <c r="C16" s="102" t="s">
        <v>243</v>
      </c>
      <c r="D16" s="98">
        <v>5078</v>
      </c>
      <c r="E16" s="97">
        <f t="shared" si="1"/>
        <v>0.8030997944013918</v>
      </c>
      <c r="F16" s="98">
        <v>3385</v>
      </c>
      <c r="G16" s="97">
        <f t="shared" si="0"/>
        <v>0.5353471453424008</v>
      </c>
      <c r="H16" s="103">
        <v>6323</v>
      </c>
      <c r="I16" s="98">
        <v>2557</v>
      </c>
      <c r="J16" s="97">
        <f t="shared" si="2"/>
        <v>0.45956146657081237</v>
      </c>
      <c r="K16" s="98">
        <v>1763</v>
      </c>
      <c r="L16" s="97">
        <f t="shared" si="3"/>
        <v>0.3168583752695902</v>
      </c>
      <c r="M16" s="103">
        <v>5564</v>
      </c>
      <c r="N16" s="106">
        <v>1324</v>
      </c>
      <c r="O16" s="97">
        <f t="shared" si="4"/>
        <v>0.3181162902450745</v>
      </c>
      <c r="P16" s="98">
        <v>939</v>
      </c>
      <c r="Q16" s="97">
        <f t="shared" si="5"/>
        <v>0.22561268620855357</v>
      </c>
      <c r="R16" s="103">
        <v>4162</v>
      </c>
    </row>
    <row r="17" spans="1:18" ht="12.75" customHeight="1">
      <c r="A17" s="208"/>
      <c r="B17" s="101" t="s">
        <v>40</v>
      </c>
      <c r="C17" s="100" t="s">
        <v>66</v>
      </c>
      <c r="D17" s="73">
        <v>349</v>
      </c>
      <c r="E17" s="74">
        <f t="shared" si="1"/>
        <v>0.6254480286738351</v>
      </c>
      <c r="F17" s="73">
        <v>190</v>
      </c>
      <c r="G17" s="92">
        <f t="shared" si="0"/>
        <v>0.34050179211469533</v>
      </c>
      <c r="H17" s="94">
        <v>558</v>
      </c>
      <c r="I17" s="73">
        <v>129</v>
      </c>
      <c r="J17" s="74">
        <f t="shared" si="2"/>
        <v>0.28043478260869564</v>
      </c>
      <c r="K17" s="73">
        <v>76</v>
      </c>
      <c r="L17" s="74">
        <f t="shared" si="3"/>
        <v>0.16521739130434782</v>
      </c>
      <c r="M17" s="94">
        <v>460</v>
      </c>
      <c r="N17" s="105">
        <v>55</v>
      </c>
      <c r="O17" s="74">
        <f t="shared" si="4"/>
        <v>0.18333333333333332</v>
      </c>
      <c r="P17" s="73">
        <v>28</v>
      </c>
      <c r="Q17" s="74">
        <f t="shared" si="5"/>
        <v>0.09333333333333334</v>
      </c>
      <c r="R17" s="94">
        <v>300</v>
      </c>
    </row>
    <row r="18" spans="1:18" ht="12.75">
      <c r="A18" s="208"/>
      <c r="B18" s="101" t="s">
        <v>40</v>
      </c>
      <c r="C18" s="101" t="s">
        <v>65</v>
      </c>
      <c r="D18" s="73">
        <v>2543</v>
      </c>
      <c r="E18" s="74">
        <f t="shared" si="1"/>
        <v>0.8318613019299967</v>
      </c>
      <c r="F18" s="73">
        <v>1860</v>
      </c>
      <c r="G18" s="74">
        <f t="shared" si="0"/>
        <v>0.6084396467124632</v>
      </c>
      <c r="H18" s="94">
        <v>3057</v>
      </c>
      <c r="I18" s="73">
        <v>1402</v>
      </c>
      <c r="J18" s="74">
        <f t="shared" si="2"/>
        <v>0.5055896141363144</v>
      </c>
      <c r="K18" s="73">
        <v>1096</v>
      </c>
      <c r="L18" s="74">
        <f t="shared" si="3"/>
        <v>0.39523981247746126</v>
      </c>
      <c r="M18" s="94">
        <v>2773</v>
      </c>
      <c r="N18" s="105">
        <v>794</v>
      </c>
      <c r="O18" s="74">
        <f t="shared" si="4"/>
        <v>0.3390264730999146</v>
      </c>
      <c r="P18" s="73">
        <v>608</v>
      </c>
      <c r="Q18" s="74">
        <f t="shared" si="5"/>
        <v>0.2596071733561059</v>
      </c>
      <c r="R18" s="94">
        <v>2342</v>
      </c>
    </row>
    <row r="19" spans="1:18" ht="12.75">
      <c r="A19" s="208"/>
      <c r="B19" s="102" t="s">
        <v>40</v>
      </c>
      <c r="C19" s="102" t="s">
        <v>243</v>
      </c>
      <c r="D19" s="98">
        <v>2892</v>
      </c>
      <c r="E19" s="97">
        <f t="shared" si="1"/>
        <v>0.8</v>
      </c>
      <c r="F19" s="98">
        <v>2050</v>
      </c>
      <c r="G19" s="97">
        <f t="shared" si="0"/>
        <v>0.5670816044260027</v>
      </c>
      <c r="H19" s="103">
        <v>3615</v>
      </c>
      <c r="I19" s="98">
        <v>1531</v>
      </c>
      <c r="J19" s="97">
        <f t="shared" si="2"/>
        <v>0.47355397463656046</v>
      </c>
      <c r="K19" s="98">
        <v>1172</v>
      </c>
      <c r="L19" s="97">
        <f t="shared" si="3"/>
        <v>0.36251159913393133</v>
      </c>
      <c r="M19" s="103">
        <v>3233</v>
      </c>
      <c r="N19" s="106">
        <v>849</v>
      </c>
      <c r="O19" s="97">
        <f t="shared" si="4"/>
        <v>0.3213474640423921</v>
      </c>
      <c r="P19" s="98">
        <v>636</v>
      </c>
      <c r="Q19" s="97">
        <f t="shared" si="5"/>
        <v>0.24072672218016655</v>
      </c>
      <c r="R19" s="103">
        <v>2642</v>
      </c>
    </row>
    <row r="20" spans="1:18" ht="12.75" customHeight="1">
      <c r="A20" s="208"/>
      <c r="B20" s="101" t="s">
        <v>41</v>
      </c>
      <c r="C20" s="100" t="s">
        <v>66</v>
      </c>
      <c r="D20" s="73">
        <v>780</v>
      </c>
      <c r="E20" s="74">
        <f t="shared" si="1"/>
        <v>0.5825242718446602</v>
      </c>
      <c r="F20" s="73">
        <v>352</v>
      </c>
      <c r="G20" s="92">
        <f t="shared" si="0"/>
        <v>0.26288274831964153</v>
      </c>
      <c r="H20" s="94">
        <v>1339</v>
      </c>
      <c r="I20" s="73">
        <v>175</v>
      </c>
      <c r="J20" s="74">
        <f t="shared" si="2"/>
        <v>0.1912568306010929</v>
      </c>
      <c r="K20" s="73">
        <v>81</v>
      </c>
      <c r="L20" s="74">
        <f t="shared" si="3"/>
        <v>0.08852459016393442</v>
      </c>
      <c r="M20" s="94">
        <v>915</v>
      </c>
      <c r="N20" s="104">
        <v>67</v>
      </c>
      <c r="O20" s="92">
        <f t="shared" si="4"/>
        <v>0.1254681647940075</v>
      </c>
      <c r="P20" s="91">
        <v>34</v>
      </c>
      <c r="Q20" s="92">
        <f t="shared" si="5"/>
        <v>0.06367041198501873</v>
      </c>
      <c r="R20" s="93">
        <v>534</v>
      </c>
    </row>
    <row r="21" spans="1:18" ht="12.75">
      <c r="A21" s="208"/>
      <c r="B21" s="101" t="s">
        <v>41</v>
      </c>
      <c r="C21" s="101" t="s">
        <v>65</v>
      </c>
      <c r="D21" s="73">
        <v>3519</v>
      </c>
      <c r="E21" s="74">
        <f t="shared" si="1"/>
        <v>0.7276674937965261</v>
      </c>
      <c r="F21" s="73">
        <v>2293</v>
      </c>
      <c r="G21" s="74">
        <f t="shared" si="0"/>
        <v>0.4741521918941274</v>
      </c>
      <c r="H21" s="94">
        <v>4836</v>
      </c>
      <c r="I21" s="73">
        <v>1730</v>
      </c>
      <c r="J21" s="74">
        <f t="shared" si="2"/>
        <v>0.39380833143637606</v>
      </c>
      <c r="K21" s="73">
        <v>1159</v>
      </c>
      <c r="L21" s="74">
        <f t="shared" si="3"/>
        <v>0.2638288185750057</v>
      </c>
      <c r="M21" s="94">
        <v>4393</v>
      </c>
      <c r="N21" s="105">
        <v>920</v>
      </c>
      <c r="O21" s="74">
        <f t="shared" si="4"/>
        <v>0.2724311519099793</v>
      </c>
      <c r="P21" s="73">
        <v>638</v>
      </c>
      <c r="Q21" s="74">
        <f t="shared" si="5"/>
        <v>0.18892508143322476</v>
      </c>
      <c r="R21" s="94">
        <v>3377</v>
      </c>
    </row>
    <row r="22" spans="1:18" ht="12.75">
      <c r="A22" s="208"/>
      <c r="B22" s="102" t="s">
        <v>41</v>
      </c>
      <c r="C22" s="102" t="s">
        <v>243</v>
      </c>
      <c r="D22" s="98">
        <v>4299</v>
      </c>
      <c r="E22" s="97">
        <f t="shared" si="1"/>
        <v>0.6961943319838056</v>
      </c>
      <c r="F22" s="98">
        <v>2645</v>
      </c>
      <c r="G22" s="97">
        <f t="shared" si="0"/>
        <v>0.42834008097165993</v>
      </c>
      <c r="H22" s="103">
        <v>6175</v>
      </c>
      <c r="I22" s="98">
        <v>1905</v>
      </c>
      <c r="J22" s="97">
        <f t="shared" si="2"/>
        <v>0.3588922381311228</v>
      </c>
      <c r="K22" s="98">
        <v>1240</v>
      </c>
      <c r="L22" s="97">
        <f t="shared" si="3"/>
        <v>0.23360964581763377</v>
      </c>
      <c r="M22" s="103">
        <v>5308</v>
      </c>
      <c r="N22" s="106">
        <v>987</v>
      </c>
      <c r="O22" s="97">
        <f t="shared" si="4"/>
        <v>0.2523651240092048</v>
      </c>
      <c r="P22" s="98">
        <v>672</v>
      </c>
      <c r="Q22" s="97">
        <f t="shared" si="5"/>
        <v>0.17182306315520327</v>
      </c>
      <c r="R22" s="103">
        <v>3911</v>
      </c>
    </row>
    <row r="23" spans="1:18" ht="12.75">
      <c r="A23" s="208"/>
      <c r="B23" s="101" t="s">
        <v>42</v>
      </c>
      <c r="C23" s="100" t="s">
        <v>66</v>
      </c>
      <c r="D23" s="73">
        <v>467</v>
      </c>
      <c r="E23" s="74">
        <f t="shared" si="1"/>
        <v>0.5994865211810013</v>
      </c>
      <c r="F23" s="73">
        <v>205</v>
      </c>
      <c r="G23" s="92">
        <f t="shared" si="0"/>
        <v>0.2631578947368421</v>
      </c>
      <c r="H23" s="94">
        <v>779</v>
      </c>
      <c r="I23" s="73">
        <v>160</v>
      </c>
      <c r="J23" s="74">
        <f t="shared" si="2"/>
        <v>0.25559105431309903</v>
      </c>
      <c r="K23" s="73">
        <v>85</v>
      </c>
      <c r="L23" s="74">
        <f t="shared" si="3"/>
        <v>0.13578274760383385</v>
      </c>
      <c r="M23" s="94">
        <v>626</v>
      </c>
      <c r="N23" s="73">
        <v>57</v>
      </c>
      <c r="O23" s="74">
        <f t="shared" si="4"/>
        <v>0.15966386554621848</v>
      </c>
      <c r="P23" s="73">
        <v>22</v>
      </c>
      <c r="Q23" s="74">
        <f t="shared" si="5"/>
        <v>0.06162464985994398</v>
      </c>
      <c r="R23" s="94">
        <v>357</v>
      </c>
    </row>
    <row r="24" spans="1:18" ht="12.75">
      <c r="A24" s="208"/>
      <c r="B24" s="101" t="s">
        <v>42</v>
      </c>
      <c r="C24" s="101" t="s">
        <v>65</v>
      </c>
      <c r="D24" s="73">
        <v>1310</v>
      </c>
      <c r="E24" s="74">
        <f t="shared" si="1"/>
        <v>0.8233815210559396</v>
      </c>
      <c r="F24" s="73">
        <v>857</v>
      </c>
      <c r="G24" s="74">
        <f t="shared" si="0"/>
        <v>0.5386549340037712</v>
      </c>
      <c r="H24" s="94">
        <v>1591</v>
      </c>
      <c r="I24" s="73">
        <v>666</v>
      </c>
      <c r="J24" s="74">
        <f t="shared" si="2"/>
        <v>0.47503566333808844</v>
      </c>
      <c r="K24" s="73">
        <v>461</v>
      </c>
      <c r="L24" s="74">
        <f t="shared" si="3"/>
        <v>0.3288159771754636</v>
      </c>
      <c r="M24" s="94">
        <v>1402</v>
      </c>
      <c r="N24" s="73">
        <v>414</v>
      </c>
      <c r="O24" s="74">
        <f t="shared" si="4"/>
        <v>0.3780821917808219</v>
      </c>
      <c r="P24" s="73">
        <v>279</v>
      </c>
      <c r="Q24" s="74">
        <f t="shared" si="5"/>
        <v>0.2547945205479452</v>
      </c>
      <c r="R24" s="94">
        <v>1095</v>
      </c>
    </row>
    <row r="25" spans="1:18" ht="12.75">
      <c r="A25" s="208"/>
      <c r="B25" s="102" t="s">
        <v>42</v>
      </c>
      <c r="C25" s="102" t="s">
        <v>243</v>
      </c>
      <c r="D25" s="98">
        <v>1777</v>
      </c>
      <c r="E25" s="97">
        <f t="shared" si="1"/>
        <v>0.749789029535865</v>
      </c>
      <c r="F25" s="98">
        <v>1062</v>
      </c>
      <c r="G25" s="97">
        <f t="shared" si="0"/>
        <v>0.4481012658227848</v>
      </c>
      <c r="H25" s="103">
        <v>2370</v>
      </c>
      <c r="I25" s="98">
        <v>826</v>
      </c>
      <c r="J25" s="97">
        <f t="shared" si="2"/>
        <v>0.4072978303747535</v>
      </c>
      <c r="K25" s="98">
        <v>546</v>
      </c>
      <c r="L25" s="97">
        <f t="shared" si="3"/>
        <v>0.2692307692307692</v>
      </c>
      <c r="M25" s="103">
        <v>2028</v>
      </c>
      <c r="N25" s="73">
        <v>471</v>
      </c>
      <c r="O25" s="74">
        <f t="shared" si="4"/>
        <v>0.3243801652892562</v>
      </c>
      <c r="P25" s="73">
        <v>301</v>
      </c>
      <c r="Q25" s="74">
        <f t="shared" si="5"/>
        <v>0.20730027548209368</v>
      </c>
      <c r="R25" s="94">
        <v>1452</v>
      </c>
    </row>
    <row r="26" spans="1:18" ht="12.75">
      <c r="A26" s="208"/>
      <c r="B26" s="101" t="s">
        <v>43</v>
      </c>
      <c r="C26" s="100" t="s">
        <v>66</v>
      </c>
      <c r="D26" s="73">
        <v>300</v>
      </c>
      <c r="E26" s="74">
        <f t="shared" si="1"/>
        <v>0.6993006993006993</v>
      </c>
      <c r="F26" s="73">
        <v>104</v>
      </c>
      <c r="G26" s="92">
        <f aca="true" t="shared" si="6" ref="G26:G73">F26/H26</f>
        <v>0.24242424242424243</v>
      </c>
      <c r="H26" s="94">
        <v>429</v>
      </c>
      <c r="I26" s="73">
        <v>87</v>
      </c>
      <c r="J26" s="74">
        <f t="shared" si="2"/>
        <v>0.2628398791540785</v>
      </c>
      <c r="K26" s="73">
        <v>38</v>
      </c>
      <c r="L26" s="74">
        <f t="shared" si="3"/>
        <v>0.1148036253776435</v>
      </c>
      <c r="M26" s="94">
        <v>331</v>
      </c>
      <c r="N26" s="104">
        <v>29</v>
      </c>
      <c r="O26" s="92">
        <f t="shared" si="4"/>
        <v>0.16022099447513813</v>
      </c>
      <c r="P26" s="91">
        <v>17</v>
      </c>
      <c r="Q26" s="92">
        <f t="shared" si="5"/>
        <v>0.09392265193370165</v>
      </c>
      <c r="R26" s="93">
        <v>181</v>
      </c>
    </row>
    <row r="27" spans="1:18" ht="12.75">
      <c r="A27" s="208"/>
      <c r="B27" s="101" t="s">
        <v>43</v>
      </c>
      <c r="C27" s="101" t="s">
        <v>65</v>
      </c>
      <c r="D27" s="73">
        <v>1290</v>
      </c>
      <c r="E27" s="74">
        <f t="shared" si="1"/>
        <v>0.8436886854153042</v>
      </c>
      <c r="F27" s="73">
        <v>832</v>
      </c>
      <c r="G27" s="74">
        <f t="shared" si="6"/>
        <v>0.5441465009810333</v>
      </c>
      <c r="H27" s="94">
        <v>1529</v>
      </c>
      <c r="I27" s="73">
        <v>596</v>
      </c>
      <c r="J27" s="74">
        <f t="shared" si="2"/>
        <v>0.41388888888888886</v>
      </c>
      <c r="K27" s="73">
        <v>416</v>
      </c>
      <c r="L27" s="74">
        <f t="shared" si="3"/>
        <v>0.28888888888888886</v>
      </c>
      <c r="M27" s="94">
        <v>1440</v>
      </c>
      <c r="N27" s="105">
        <v>326</v>
      </c>
      <c r="O27" s="74">
        <f t="shared" si="4"/>
        <v>0.2939585211902615</v>
      </c>
      <c r="P27" s="73">
        <v>230</v>
      </c>
      <c r="Q27" s="74">
        <f t="shared" si="5"/>
        <v>0.2073940486925158</v>
      </c>
      <c r="R27" s="94">
        <v>1109</v>
      </c>
    </row>
    <row r="28" spans="1:18" ht="12.75">
      <c r="A28" s="208"/>
      <c r="B28" s="102" t="s">
        <v>43</v>
      </c>
      <c r="C28" s="102" t="s">
        <v>243</v>
      </c>
      <c r="D28" s="98">
        <v>1590</v>
      </c>
      <c r="E28" s="97">
        <f t="shared" si="1"/>
        <v>0.8120531154239019</v>
      </c>
      <c r="F28" s="98">
        <v>936</v>
      </c>
      <c r="G28" s="97">
        <f t="shared" si="6"/>
        <v>0.4780388151174668</v>
      </c>
      <c r="H28" s="103">
        <v>1958</v>
      </c>
      <c r="I28" s="98">
        <v>683</v>
      </c>
      <c r="J28" s="97">
        <f t="shared" si="2"/>
        <v>0.3856578204404291</v>
      </c>
      <c r="K28" s="98">
        <v>454</v>
      </c>
      <c r="L28" s="97">
        <f t="shared" si="3"/>
        <v>0.256352343308865</v>
      </c>
      <c r="M28" s="103">
        <v>1771</v>
      </c>
      <c r="N28" s="106">
        <v>355</v>
      </c>
      <c r="O28" s="97">
        <f t="shared" si="4"/>
        <v>0.2751937984496124</v>
      </c>
      <c r="P28" s="98">
        <v>247</v>
      </c>
      <c r="Q28" s="97">
        <f t="shared" si="5"/>
        <v>0.19147286821705425</v>
      </c>
      <c r="R28" s="103">
        <v>1290</v>
      </c>
    </row>
    <row r="29" spans="1:18" ht="12.75">
      <c r="A29" s="208"/>
      <c r="B29" s="101" t="s">
        <v>44</v>
      </c>
      <c r="C29" s="100" t="s">
        <v>66</v>
      </c>
      <c r="D29" s="73">
        <v>364</v>
      </c>
      <c r="E29" s="74">
        <f t="shared" si="1"/>
        <v>0.4945652173913043</v>
      </c>
      <c r="F29" s="73">
        <v>132</v>
      </c>
      <c r="G29" s="92">
        <f t="shared" si="6"/>
        <v>0.1793478260869565</v>
      </c>
      <c r="H29" s="94">
        <v>736</v>
      </c>
      <c r="I29" s="73">
        <v>83</v>
      </c>
      <c r="J29" s="74">
        <f t="shared" si="2"/>
        <v>0.16116504854368932</v>
      </c>
      <c r="K29" s="73">
        <v>40</v>
      </c>
      <c r="L29" s="74">
        <f t="shared" si="3"/>
        <v>0.07766990291262135</v>
      </c>
      <c r="M29" s="94">
        <v>515</v>
      </c>
      <c r="N29" s="73">
        <v>32</v>
      </c>
      <c r="O29" s="74">
        <f t="shared" si="4"/>
        <v>0.09846153846153846</v>
      </c>
      <c r="P29" s="73">
        <v>14</v>
      </c>
      <c r="Q29" s="74">
        <f t="shared" si="5"/>
        <v>0.043076923076923075</v>
      </c>
      <c r="R29" s="94">
        <v>325</v>
      </c>
    </row>
    <row r="30" spans="1:18" ht="12.75">
      <c r="A30" s="208"/>
      <c r="B30" s="101" t="s">
        <v>44</v>
      </c>
      <c r="C30" s="101" t="s">
        <v>65</v>
      </c>
      <c r="D30" s="73">
        <v>607</v>
      </c>
      <c r="E30" s="74">
        <f t="shared" si="1"/>
        <v>0.7986842105263158</v>
      </c>
      <c r="F30" s="73">
        <v>324</v>
      </c>
      <c r="G30" s="74">
        <f t="shared" si="6"/>
        <v>0.4263157894736842</v>
      </c>
      <c r="H30" s="94">
        <v>760</v>
      </c>
      <c r="I30" s="73">
        <v>327</v>
      </c>
      <c r="J30" s="74">
        <f t="shared" si="2"/>
        <v>0.448559670781893</v>
      </c>
      <c r="K30" s="73">
        <v>198</v>
      </c>
      <c r="L30" s="74">
        <f t="shared" si="3"/>
        <v>0.2716049382716049</v>
      </c>
      <c r="M30" s="94">
        <v>729</v>
      </c>
      <c r="N30" s="73">
        <v>169</v>
      </c>
      <c r="O30" s="74">
        <f t="shared" si="4"/>
        <v>0.32688588007736946</v>
      </c>
      <c r="P30" s="73">
        <v>109</v>
      </c>
      <c r="Q30" s="74">
        <f t="shared" si="5"/>
        <v>0.21083172147001933</v>
      </c>
      <c r="R30" s="94">
        <v>517</v>
      </c>
    </row>
    <row r="31" spans="1:18" ht="12.75">
      <c r="A31" s="208"/>
      <c r="B31" s="102" t="s">
        <v>44</v>
      </c>
      <c r="C31" s="102" t="s">
        <v>243</v>
      </c>
      <c r="D31" s="98">
        <v>971</v>
      </c>
      <c r="E31" s="97">
        <f t="shared" si="1"/>
        <v>0.6490641711229946</v>
      </c>
      <c r="F31" s="98">
        <v>456</v>
      </c>
      <c r="G31" s="97">
        <f t="shared" si="6"/>
        <v>0.3048128342245989</v>
      </c>
      <c r="H31" s="103">
        <v>1496</v>
      </c>
      <c r="I31" s="98">
        <v>410</v>
      </c>
      <c r="J31" s="97">
        <f t="shared" si="2"/>
        <v>0.3295819935691318</v>
      </c>
      <c r="K31" s="98">
        <v>238</v>
      </c>
      <c r="L31" s="97">
        <f t="shared" si="3"/>
        <v>0.19131832797427653</v>
      </c>
      <c r="M31" s="103">
        <v>1244</v>
      </c>
      <c r="N31" s="73">
        <v>201</v>
      </c>
      <c r="O31" s="74">
        <f t="shared" si="4"/>
        <v>0.23871733966745842</v>
      </c>
      <c r="P31" s="73">
        <v>123</v>
      </c>
      <c r="Q31" s="74">
        <f t="shared" si="5"/>
        <v>0.14608076009501186</v>
      </c>
      <c r="R31" s="94">
        <v>842</v>
      </c>
    </row>
    <row r="32" spans="1:18" ht="12.75">
      <c r="A32" s="208"/>
      <c r="B32" s="101" t="s">
        <v>45</v>
      </c>
      <c r="C32" s="100" t="s">
        <v>66</v>
      </c>
      <c r="D32" s="73">
        <v>439</v>
      </c>
      <c r="E32" s="74">
        <f t="shared" si="1"/>
        <v>0.6880877742946708</v>
      </c>
      <c r="F32" s="73">
        <v>180</v>
      </c>
      <c r="G32" s="92">
        <f t="shared" si="6"/>
        <v>0.28213166144200624</v>
      </c>
      <c r="H32" s="94">
        <v>638</v>
      </c>
      <c r="I32" s="73">
        <v>123</v>
      </c>
      <c r="J32" s="74">
        <f t="shared" si="2"/>
        <v>0.2622601279317697</v>
      </c>
      <c r="K32" s="73">
        <v>59</v>
      </c>
      <c r="L32" s="74">
        <f t="shared" si="3"/>
        <v>0.1257995735607676</v>
      </c>
      <c r="M32" s="94">
        <v>469</v>
      </c>
      <c r="N32" s="104">
        <v>47</v>
      </c>
      <c r="O32" s="92">
        <f t="shared" si="4"/>
        <v>0.1419939577039275</v>
      </c>
      <c r="P32" s="91">
        <v>26</v>
      </c>
      <c r="Q32" s="92">
        <f t="shared" si="5"/>
        <v>0.07854984894259819</v>
      </c>
      <c r="R32" s="93">
        <v>331</v>
      </c>
    </row>
    <row r="33" spans="1:18" ht="12.75">
      <c r="A33" s="208"/>
      <c r="B33" s="101" t="s">
        <v>45</v>
      </c>
      <c r="C33" s="101" t="s">
        <v>65</v>
      </c>
      <c r="D33" s="73">
        <v>1390</v>
      </c>
      <c r="E33" s="74">
        <f t="shared" si="1"/>
        <v>0.8638906152889994</v>
      </c>
      <c r="F33" s="73">
        <v>852</v>
      </c>
      <c r="G33" s="74">
        <f t="shared" si="6"/>
        <v>0.5295214418893723</v>
      </c>
      <c r="H33" s="94">
        <v>1609</v>
      </c>
      <c r="I33" s="73">
        <v>723</v>
      </c>
      <c r="J33" s="74">
        <f t="shared" si="2"/>
        <v>0.4832887700534759</v>
      </c>
      <c r="K33" s="73">
        <v>486</v>
      </c>
      <c r="L33" s="74">
        <f t="shared" si="3"/>
        <v>0.32486631016042783</v>
      </c>
      <c r="M33" s="94">
        <v>1496</v>
      </c>
      <c r="N33" s="105">
        <v>336</v>
      </c>
      <c r="O33" s="74">
        <f t="shared" si="4"/>
        <v>0.3240115718418515</v>
      </c>
      <c r="P33" s="73">
        <v>227</v>
      </c>
      <c r="Q33" s="74">
        <f t="shared" si="5"/>
        <v>0.218900675024108</v>
      </c>
      <c r="R33" s="94">
        <v>1037</v>
      </c>
    </row>
    <row r="34" spans="1:18" ht="12.75">
      <c r="A34" s="208"/>
      <c r="B34" s="102" t="s">
        <v>45</v>
      </c>
      <c r="C34" s="102" t="s">
        <v>243</v>
      </c>
      <c r="D34" s="98">
        <v>1829</v>
      </c>
      <c r="E34" s="97">
        <f t="shared" si="1"/>
        <v>0.8139741878059635</v>
      </c>
      <c r="F34" s="98">
        <v>1032</v>
      </c>
      <c r="G34" s="97">
        <f t="shared" si="6"/>
        <v>0.45927903871829107</v>
      </c>
      <c r="H34" s="103">
        <v>2247</v>
      </c>
      <c r="I34" s="98">
        <v>846</v>
      </c>
      <c r="J34" s="97">
        <f t="shared" si="2"/>
        <v>0.4305343511450382</v>
      </c>
      <c r="K34" s="98">
        <v>545</v>
      </c>
      <c r="L34" s="97">
        <f t="shared" si="3"/>
        <v>0.27735368956743</v>
      </c>
      <c r="M34" s="103">
        <v>1965</v>
      </c>
      <c r="N34" s="106">
        <v>383</v>
      </c>
      <c r="O34" s="97">
        <f t="shared" si="4"/>
        <v>0.27997076023391815</v>
      </c>
      <c r="P34" s="98">
        <v>253</v>
      </c>
      <c r="Q34" s="97">
        <f t="shared" si="5"/>
        <v>0.18494152046783627</v>
      </c>
      <c r="R34" s="103">
        <v>1368</v>
      </c>
    </row>
    <row r="35" spans="1:18" ht="12.75" customHeight="1">
      <c r="A35" s="208"/>
      <c r="B35" s="101" t="s">
        <v>46</v>
      </c>
      <c r="C35" s="100" t="s">
        <v>66</v>
      </c>
      <c r="D35" s="73">
        <v>223</v>
      </c>
      <c r="E35" s="74">
        <f t="shared" si="1"/>
        <v>0.7384105960264901</v>
      </c>
      <c r="F35" s="73">
        <v>101</v>
      </c>
      <c r="G35" s="92">
        <f t="shared" si="6"/>
        <v>0.3344370860927152</v>
      </c>
      <c r="H35" s="94">
        <v>302</v>
      </c>
      <c r="I35" s="73">
        <v>50</v>
      </c>
      <c r="J35" s="74">
        <f t="shared" si="2"/>
        <v>0.24154589371980675</v>
      </c>
      <c r="K35" s="73">
        <v>32</v>
      </c>
      <c r="L35" s="74">
        <f t="shared" si="3"/>
        <v>0.15458937198067632</v>
      </c>
      <c r="M35" s="94">
        <v>207</v>
      </c>
      <c r="N35" s="73">
        <v>26</v>
      </c>
      <c r="O35" s="74">
        <f t="shared" si="4"/>
        <v>0.21311475409836064</v>
      </c>
      <c r="P35" s="73">
        <v>13</v>
      </c>
      <c r="Q35" s="92">
        <f t="shared" si="5"/>
        <v>0.10655737704918032</v>
      </c>
      <c r="R35" s="94">
        <v>122</v>
      </c>
    </row>
    <row r="36" spans="1:18" ht="12.75">
      <c r="A36" s="208"/>
      <c r="B36" s="101" t="s">
        <v>46</v>
      </c>
      <c r="C36" s="101" t="s">
        <v>65</v>
      </c>
      <c r="D36" s="73">
        <v>1327</v>
      </c>
      <c r="E36" s="74">
        <f t="shared" si="1"/>
        <v>0.8232009925558312</v>
      </c>
      <c r="F36" s="73">
        <v>837</v>
      </c>
      <c r="G36" s="74">
        <f t="shared" si="6"/>
        <v>0.5192307692307693</v>
      </c>
      <c r="H36" s="94">
        <v>1612</v>
      </c>
      <c r="I36" s="73">
        <v>654</v>
      </c>
      <c r="J36" s="74">
        <f t="shared" si="2"/>
        <v>0.4595924104005622</v>
      </c>
      <c r="K36" s="73">
        <v>460</v>
      </c>
      <c r="L36" s="74">
        <f t="shared" si="3"/>
        <v>0.32326071679550245</v>
      </c>
      <c r="M36" s="94">
        <v>1423</v>
      </c>
      <c r="N36" s="73">
        <v>411</v>
      </c>
      <c r="O36" s="74">
        <f t="shared" si="4"/>
        <v>0.38232558139534883</v>
      </c>
      <c r="P36" s="73">
        <v>274</v>
      </c>
      <c r="Q36" s="74">
        <f t="shared" si="5"/>
        <v>0.25488372093023254</v>
      </c>
      <c r="R36" s="94">
        <v>1075</v>
      </c>
    </row>
    <row r="37" spans="1:18" ht="12.75">
      <c r="A37" s="208"/>
      <c r="B37" s="102" t="s">
        <v>46</v>
      </c>
      <c r="C37" s="102" t="s">
        <v>243</v>
      </c>
      <c r="D37" s="98">
        <v>1550</v>
      </c>
      <c r="E37" s="97">
        <f t="shared" si="1"/>
        <v>0.8098223615464994</v>
      </c>
      <c r="F37" s="98">
        <v>938</v>
      </c>
      <c r="G37" s="97">
        <f t="shared" si="6"/>
        <v>0.49007314524555906</v>
      </c>
      <c r="H37" s="103">
        <v>1914</v>
      </c>
      <c r="I37" s="98">
        <v>704</v>
      </c>
      <c r="J37" s="97">
        <f t="shared" si="2"/>
        <v>0.43190184049079755</v>
      </c>
      <c r="K37" s="98">
        <v>492</v>
      </c>
      <c r="L37" s="97">
        <f t="shared" si="3"/>
        <v>0.301840490797546</v>
      </c>
      <c r="M37" s="103">
        <v>1630</v>
      </c>
      <c r="N37" s="73">
        <v>437</v>
      </c>
      <c r="O37" s="74">
        <f t="shared" si="4"/>
        <v>0.36507936507936506</v>
      </c>
      <c r="P37" s="73">
        <v>287</v>
      </c>
      <c r="Q37" s="97">
        <f t="shared" si="5"/>
        <v>0.23976608187134502</v>
      </c>
      <c r="R37" s="94">
        <v>1197</v>
      </c>
    </row>
    <row r="38" spans="1:18" ht="12.75">
      <c r="A38" s="208"/>
      <c r="B38" s="101" t="s">
        <v>47</v>
      </c>
      <c r="C38" s="100" t="s">
        <v>66</v>
      </c>
      <c r="D38" s="73">
        <v>616</v>
      </c>
      <c r="E38" s="74">
        <f t="shared" si="1"/>
        <v>0.5757009345794393</v>
      </c>
      <c r="F38" s="73">
        <v>251</v>
      </c>
      <c r="G38" s="92">
        <f t="shared" si="6"/>
        <v>0.23457943925233646</v>
      </c>
      <c r="H38" s="94">
        <v>1070</v>
      </c>
      <c r="I38" s="73">
        <v>153</v>
      </c>
      <c r="J38" s="74">
        <f t="shared" si="2"/>
        <v>0.20844686648501362</v>
      </c>
      <c r="K38" s="73">
        <v>62</v>
      </c>
      <c r="L38" s="74">
        <f t="shared" si="3"/>
        <v>0.08446866485013624</v>
      </c>
      <c r="M38" s="94">
        <v>734</v>
      </c>
      <c r="N38" s="104">
        <v>54</v>
      </c>
      <c r="O38" s="92">
        <f t="shared" si="4"/>
        <v>0.13810741687979539</v>
      </c>
      <c r="P38" s="91">
        <v>30</v>
      </c>
      <c r="Q38" s="92">
        <f t="shared" si="5"/>
        <v>0.07672634271099744</v>
      </c>
      <c r="R38" s="93">
        <v>391</v>
      </c>
    </row>
    <row r="39" spans="1:18" ht="12.75">
      <c r="A39" s="208"/>
      <c r="B39" s="101" t="s">
        <v>47</v>
      </c>
      <c r="C39" s="101" t="s">
        <v>65</v>
      </c>
      <c r="D39" s="73">
        <v>975</v>
      </c>
      <c r="E39" s="74">
        <f t="shared" si="1"/>
        <v>0.8276740237691002</v>
      </c>
      <c r="F39" s="73">
        <v>605</v>
      </c>
      <c r="G39" s="74">
        <f t="shared" si="6"/>
        <v>0.5135823429541596</v>
      </c>
      <c r="H39" s="94">
        <v>1178</v>
      </c>
      <c r="I39" s="73">
        <v>429</v>
      </c>
      <c r="J39" s="74">
        <f t="shared" si="2"/>
        <v>0.4328960645812311</v>
      </c>
      <c r="K39" s="73">
        <v>285</v>
      </c>
      <c r="L39" s="74">
        <f t="shared" si="3"/>
        <v>0.2875882946518668</v>
      </c>
      <c r="M39" s="94">
        <v>991</v>
      </c>
      <c r="N39" s="105">
        <v>264</v>
      </c>
      <c r="O39" s="74">
        <f t="shared" si="4"/>
        <v>0.36615811373092927</v>
      </c>
      <c r="P39" s="73">
        <v>202</v>
      </c>
      <c r="Q39" s="74">
        <f t="shared" si="5"/>
        <v>0.2801664355062413</v>
      </c>
      <c r="R39" s="94">
        <v>721</v>
      </c>
    </row>
    <row r="40" spans="1:18" ht="12.75">
      <c r="A40" s="208"/>
      <c r="B40" s="102" t="s">
        <v>47</v>
      </c>
      <c r="C40" s="102" t="s">
        <v>243</v>
      </c>
      <c r="D40" s="98">
        <v>1591</v>
      </c>
      <c r="E40" s="97">
        <f t="shared" si="1"/>
        <v>0.7077402135231317</v>
      </c>
      <c r="F40" s="98">
        <v>856</v>
      </c>
      <c r="G40" s="97">
        <f t="shared" si="6"/>
        <v>0.3807829181494662</v>
      </c>
      <c r="H40" s="103">
        <v>2248</v>
      </c>
      <c r="I40" s="98">
        <v>582</v>
      </c>
      <c r="J40" s="97">
        <f t="shared" si="2"/>
        <v>0.3373913043478261</v>
      </c>
      <c r="K40" s="98">
        <v>347</v>
      </c>
      <c r="L40" s="97">
        <f t="shared" si="3"/>
        <v>0.20115942028985506</v>
      </c>
      <c r="M40" s="103">
        <v>1725</v>
      </c>
      <c r="N40" s="106">
        <v>318</v>
      </c>
      <c r="O40" s="97">
        <f t="shared" si="4"/>
        <v>0.28597122302158273</v>
      </c>
      <c r="P40" s="98">
        <v>232</v>
      </c>
      <c r="Q40" s="97">
        <f t="shared" si="5"/>
        <v>0.20863309352517986</v>
      </c>
      <c r="R40" s="103">
        <v>1112</v>
      </c>
    </row>
    <row r="41" spans="1:18" ht="12.75">
      <c r="A41" s="208"/>
      <c r="B41" s="101" t="s">
        <v>48</v>
      </c>
      <c r="C41" s="100" t="s">
        <v>66</v>
      </c>
      <c r="D41" s="73">
        <v>59</v>
      </c>
      <c r="E41" s="92">
        <f t="shared" si="1"/>
        <v>0.6210526315789474</v>
      </c>
      <c r="F41" s="73">
        <v>32</v>
      </c>
      <c r="G41" s="92">
        <f t="shared" si="6"/>
        <v>0.3368421052631579</v>
      </c>
      <c r="H41" s="94">
        <v>95</v>
      </c>
      <c r="I41" s="73">
        <v>16</v>
      </c>
      <c r="J41" s="74">
        <f t="shared" si="2"/>
        <v>0.26229508196721313</v>
      </c>
      <c r="K41" s="73">
        <v>7</v>
      </c>
      <c r="L41" s="74">
        <f t="shared" si="3"/>
        <v>0.11475409836065574</v>
      </c>
      <c r="M41" s="94">
        <v>61</v>
      </c>
      <c r="N41" s="104">
        <v>6</v>
      </c>
      <c r="O41" s="92">
        <f t="shared" si="4"/>
        <v>0.2727272727272727</v>
      </c>
      <c r="P41" s="91">
        <v>4</v>
      </c>
      <c r="Q41" s="92">
        <f t="shared" si="5"/>
        <v>0.18181818181818182</v>
      </c>
      <c r="R41" s="93">
        <v>22</v>
      </c>
    </row>
    <row r="42" spans="1:18" ht="12.75">
      <c r="A42" s="208"/>
      <c r="B42" s="101" t="s">
        <v>48</v>
      </c>
      <c r="C42" s="101" t="s">
        <v>65</v>
      </c>
      <c r="D42" s="73">
        <v>544</v>
      </c>
      <c r="E42" s="74">
        <f t="shared" si="1"/>
        <v>0.801178203240059</v>
      </c>
      <c r="F42" s="73">
        <v>376</v>
      </c>
      <c r="G42" s="74">
        <f t="shared" si="6"/>
        <v>0.5537555228276878</v>
      </c>
      <c r="H42" s="94">
        <v>679</v>
      </c>
      <c r="I42" s="73">
        <v>311</v>
      </c>
      <c r="J42" s="74">
        <f t="shared" si="2"/>
        <v>0.47480916030534354</v>
      </c>
      <c r="K42" s="73">
        <v>209</v>
      </c>
      <c r="L42" s="74">
        <f t="shared" si="3"/>
        <v>0.3190839694656489</v>
      </c>
      <c r="M42" s="94">
        <v>655</v>
      </c>
      <c r="N42" s="105">
        <v>155</v>
      </c>
      <c r="O42" s="74">
        <f t="shared" si="4"/>
        <v>0.3475336322869955</v>
      </c>
      <c r="P42" s="73">
        <v>107</v>
      </c>
      <c r="Q42" s="74">
        <f t="shared" si="5"/>
        <v>0.2399103139013453</v>
      </c>
      <c r="R42" s="94">
        <v>446</v>
      </c>
    </row>
    <row r="43" spans="1:18" ht="12.75">
      <c r="A43" s="208"/>
      <c r="B43" s="102" t="s">
        <v>48</v>
      </c>
      <c r="C43" s="102" t="s">
        <v>243</v>
      </c>
      <c r="D43" s="98">
        <v>603</v>
      </c>
      <c r="E43" s="97">
        <f t="shared" si="1"/>
        <v>0.7790697674418605</v>
      </c>
      <c r="F43" s="98">
        <v>408</v>
      </c>
      <c r="G43" s="97">
        <f t="shared" si="6"/>
        <v>0.5271317829457365</v>
      </c>
      <c r="H43" s="103">
        <v>774</v>
      </c>
      <c r="I43" s="98">
        <v>327</v>
      </c>
      <c r="J43" s="97">
        <f t="shared" si="2"/>
        <v>0.45670391061452514</v>
      </c>
      <c r="K43" s="98">
        <v>216</v>
      </c>
      <c r="L43" s="97">
        <f t="shared" si="3"/>
        <v>0.3016759776536313</v>
      </c>
      <c r="M43" s="103">
        <v>716</v>
      </c>
      <c r="N43" s="106">
        <v>161</v>
      </c>
      <c r="O43" s="97">
        <f t="shared" si="4"/>
        <v>0.344017094017094</v>
      </c>
      <c r="P43" s="98">
        <v>111</v>
      </c>
      <c r="Q43" s="97">
        <f t="shared" si="5"/>
        <v>0.23717948717948717</v>
      </c>
      <c r="R43" s="103">
        <v>468</v>
      </c>
    </row>
    <row r="44" spans="1:18" ht="12.75">
      <c r="A44" s="208"/>
      <c r="B44" s="100" t="s">
        <v>98</v>
      </c>
      <c r="C44" s="100" t="s">
        <v>66</v>
      </c>
      <c r="D44" s="91">
        <v>339</v>
      </c>
      <c r="E44" s="74">
        <f t="shared" si="1"/>
        <v>0.6469465648854962</v>
      </c>
      <c r="F44" s="91">
        <v>184</v>
      </c>
      <c r="G44" s="92">
        <f t="shared" si="6"/>
        <v>0.3511450381679389</v>
      </c>
      <c r="H44" s="93">
        <v>524</v>
      </c>
      <c r="I44" s="91">
        <v>112</v>
      </c>
      <c r="J44" s="74">
        <f t="shared" si="2"/>
        <v>0.30939226519337015</v>
      </c>
      <c r="K44" s="91">
        <v>65</v>
      </c>
      <c r="L44" s="74">
        <f t="shared" si="3"/>
        <v>0.17955801104972377</v>
      </c>
      <c r="M44" s="93">
        <v>362</v>
      </c>
      <c r="N44" s="91">
        <v>60</v>
      </c>
      <c r="O44" s="92">
        <f t="shared" si="4"/>
        <v>0.25316455696202533</v>
      </c>
      <c r="P44" s="91">
        <v>27</v>
      </c>
      <c r="Q44" s="92">
        <f t="shared" si="5"/>
        <v>0.11392405063291139</v>
      </c>
      <c r="R44" s="93">
        <v>237</v>
      </c>
    </row>
    <row r="45" spans="1:18" ht="12.75">
      <c r="A45" s="208"/>
      <c r="B45" s="101" t="s">
        <v>98</v>
      </c>
      <c r="C45" s="101" t="s">
        <v>65</v>
      </c>
      <c r="D45" s="73">
        <v>2636</v>
      </c>
      <c r="E45" s="74">
        <f t="shared" si="1"/>
        <v>0.8130783466995681</v>
      </c>
      <c r="F45" s="73">
        <v>1799</v>
      </c>
      <c r="G45" s="74">
        <f t="shared" si="6"/>
        <v>0.5549043800123381</v>
      </c>
      <c r="H45" s="94">
        <v>3242</v>
      </c>
      <c r="I45" s="73">
        <v>1418</v>
      </c>
      <c r="J45" s="74">
        <f t="shared" si="2"/>
        <v>0.48997926744989634</v>
      </c>
      <c r="K45" s="73">
        <v>981</v>
      </c>
      <c r="L45" s="74">
        <f t="shared" si="3"/>
        <v>0.338977194194886</v>
      </c>
      <c r="M45" s="94">
        <v>2894</v>
      </c>
      <c r="N45" s="73">
        <v>854</v>
      </c>
      <c r="O45" s="74">
        <f t="shared" si="4"/>
        <v>0.37905015534842434</v>
      </c>
      <c r="P45" s="73">
        <v>570</v>
      </c>
      <c r="Q45" s="74">
        <f t="shared" si="5"/>
        <v>0.2529960053262317</v>
      </c>
      <c r="R45" s="94">
        <v>2253</v>
      </c>
    </row>
    <row r="46" spans="1:18" ht="12.75">
      <c r="A46" s="208"/>
      <c r="B46" s="102" t="s">
        <v>98</v>
      </c>
      <c r="C46" s="102" t="s">
        <v>243</v>
      </c>
      <c r="D46" s="98">
        <v>2975</v>
      </c>
      <c r="E46" s="97">
        <f t="shared" si="1"/>
        <v>0.7899628252788105</v>
      </c>
      <c r="F46" s="98">
        <v>1983</v>
      </c>
      <c r="G46" s="97">
        <f t="shared" si="6"/>
        <v>0.5265533722782794</v>
      </c>
      <c r="H46" s="103">
        <v>3766</v>
      </c>
      <c r="I46" s="98">
        <v>1530</v>
      </c>
      <c r="J46" s="97">
        <f t="shared" si="2"/>
        <v>0.4699017199017199</v>
      </c>
      <c r="K46" s="98">
        <v>1046</v>
      </c>
      <c r="L46" s="97">
        <f t="shared" si="3"/>
        <v>0.32125307125307123</v>
      </c>
      <c r="M46" s="103">
        <v>3256</v>
      </c>
      <c r="N46" s="98">
        <v>914</v>
      </c>
      <c r="O46" s="97">
        <f t="shared" si="4"/>
        <v>0.3670682730923695</v>
      </c>
      <c r="P46" s="98">
        <v>597</v>
      </c>
      <c r="Q46" s="97">
        <f t="shared" si="5"/>
        <v>0.2397590361445783</v>
      </c>
      <c r="R46" s="103">
        <v>2490</v>
      </c>
    </row>
    <row r="47" spans="1:18" ht="12.75">
      <c r="A47" s="208"/>
      <c r="B47" s="101" t="s">
        <v>49</v>
      </c>
      <c r="C47" s="100" t="s">
        <v>66</v>
      </c>
      <c r="D47" s="73">
        <v>250</v>
      </c>
      <c r="E47" s="74">
        <f t="shared" si="1"/>
        <v>0.5341880341880342</v>
      </c>
      <c r="F47" s="73">
        <v>145</v>
      </c>
      <c r="G47" s="92">
        <f t="shared" si="6"/>
        <v>0.30982905982905984</v>
      </c>
      <c r="H47" s="94">
        <v>468</v>
      </c>
      <c r="I47" s="73">
        <v>102</v>
      </c>
      <c r="J47" s="74">
        <f t="shared" si="2"/>
        <v>0.3119266055045872</v>
      </c>
      <c r="K47" s="73">
        <v>57</v>
      </c>
      <c r="L47" s="74">
        <f t="shared" si="3"/>
        <v>0.1743119266055046</v>
      </c>
      <c r="M47" s="94">
        <v>327</v>
      </c>
      <c r="N47" s="104">
        <v>38</v>
      </c>
      <c r="O47" s="92">
        <f t="shared" si="4"/>
        <v>0.168141592920354</v>
      </c>
      <c r="P47" s="91">
        <v>20</v>
      </c>
      <c r="Q47" s="92">
        <f t="shared" si="5"/>
        <v>0.08849557522123894</v>
      </c>
      <c r="R47" s="93">
        <v>226</v>
      </c>
    </row>
    <row r="48" spans="1:18" ht="12.75">
      <c r="A48" s="208"/>
      <c r="B48" s="101" t="s">
        <v>49</v>
      </c>
      <c r="C48" s="101" t="s">
        <v>65</v>
      </c>
      <c r="D48" s="73">
        <v>205</v>
      </c>
      <c r="E48" s="74">
        <f t="shared" si="1"/>
        <v>0.7854406130268199</v>
      </c>
      <c r="F48" s="73">
        <v>154</v>
      </c>
      <c r="G48" s="74">
        <f t="shared" si="6"/>
        <v>0.5900383141762452</v>
      </c>
      <c r="H48" s="94">
        <v>261</v>
      </c>
      <c r="I48" s="73">
        <v>119</v>
      </c>
      <c r="J48" s="74">
        <f t="shared" si="2"/>
        <v>0.5560747663551402</v>
      </c>
      <c r="K48" s="73">
        <v>84</v>
      </c>
      <c r="L48" s="74">
        <f t="shared" si="3"/>
        <v>0.3925233644859813</v>
      </c>
      <c r="M48" s="94">
        <v>214</v>
      </c>
      <c r="N48" s="105">
        <v>85</v>
      </c>
      <c r="O48" s="74">
        <f t="shared" si="4"/>
        <v>0.4106280193236715</v>
      </c>
      <c r="P48" s="73">
        <v>62</v>
      </c>
      <c r="Q48" s="74">
        <f t="shared" si="5"/>
        <v>0.2995169082125604</v>
      </c>
      <c r="R48" s="94">
        <v>207</v>
      </c>
    </row>
    <row r="49" spans="1:18" ht="12.75">
      <c r="A49" s="208"/>
      <c r="B49" s="102" t="s">
        <v>49</v>
      </c>
      <c r="C49" s="102" t="s">
        <v>243</v>
      </c>
      <c r="D49" s="98">
        <v>455</v>
      </c>
      <c r="E49" s="97">
        <f t="shared" si="1"/>
        <v>0.6241426611796982</v>
      </c>
      <c r="F49" s="98">
        <v>299</v>
      </c>
      <c r="G49" s="97">
        <f t="shared" si="6"/>
        <v>0.4101508916323731</v>
      </c>
      <c r="H49" s="103">
        <v>729</v>
      </c>
      <c r="I49" s="98">
        <v>221</v>
      </c>
      <c r="J49" s="97">
        <f t="shared" si="2"/>
        <v>0.40850277264325324</v>
      </c>
      <c r="K49" s="98">
        <v>141</v>
      </c>
      <c r="L49" s="97">
        <f t="shared" si="3"/>
        <v>0.26062846580406657</v>
      </c>
      <c r="M49" s="103">
        <v>541</v>
      </c>
      <c r="N49" s="106">
        <v>123</v>
      </c>
      <c r="O49" s="97">
        <f t="shared" si="4"/>
        <v>0.2840646651270208</v>
      </c>
      <c r="P49" s="98">
        <v>82</v>
      </c>
      <c r="Q49" s="97">
        <f t="shared" si="5"/>
        <v>0.18937644341801385</v>
      </c>
      <c r="R49" s="103">
        <v>433</v>
      </c>
    </row>
    <row r="50" spans="1:18" ht="12.75">
      <c r="A50" s="208"/>
      <c r="B50" s="101" t="s">
        <v>50</v>
      </c>
      <c r="C50" s="100" t="s">
        <v>66</v>
      </c>
      <c r="D50" s="73">
        <v>273</v>
      </c>
      <c r="E50" s="74">
        <f t="shared" si="1"/>
        <v>0.6807980049875312</v>
      </c>
      <c r="F50" s="73">
        <v>120</v>
      </c>
      <c r="G50" s="92">
        <f t="shared" si="6"/>
        <v>0.29925187032418954</v>
      </c>
      <c r="H50" s="94">
        <v>401</v>
      </c>
      <c r="I50" s="73">
        <v>91</v>
      </c>
      <c r="J50" s="74">
        <f t="shared" si="2"/>
        <v>0.3159722222222222</v>
      </c>
      <c r="K50" s="73">
        <v>43</v>
      </c>
      <c r="L50" s="74">
        <f t="shared" si="3"/>
        <v>0.14930555555555555</v>
      </c>
      <c r="M50" s="94">
        <v>288</v>
      </c>
      <c r="N50" s="73">
        <v>22</v>
      </c>
      <c r="O50" s="92">
        <f t="shared" si="4"/>
        <v>0.14285714285714285</v>
      </c>
      <c r="P50" s="73">
        <v>11</v>
      </c>
      <c r="Q50" s="92">
        <f t="shared" si="5"/>
        <v>0.07142857142857142</v>
      </c>
      <c r="R50" s="94">
        <v>154</v>
      </c>
    </row>
    <row r="51" spans="1:18" ht="12.75">
      <c r="A51" s="208"/>
      <c r="B51" s="101" t="s">
        <v>50</v>
      </c>
      <c r="C51" s="101" t="s">
        <v>65</v>
      </c>
      <c r="D51" s="73">
        <v>978</v>
      </c>
      <c r="E51" s="74">
        <f t="shared" si="1"/>
        <v>0.8295165394402035</v>
      </c>
      <c r="F51" s="73">
        <v>640</v>
      </c>
      <c r="G51" s="74">
        <f t="shared" si="6"/>
        <v>0.542832909245123</v>
      </c>
      <c r="H51" s="94">
        <v>1179</v>
      </c>
      <c r="I51" s="73">
        <v>557</v>
      </c>
      <c r="J51" s="74">
        <f t="shared" si="2"/>
        <v>0.5133640552995392</v>
      </c>
      <c r="K51" s="73">
        <v>373</v>
      </c>
      <c r="L51" s="74">
        <f t="shared" si="3"/>
        <v>0.343778801843318</v>
      </c>
      <c r="M51" s="94">
        <v>1085</v>
      </c>
      <c r="N51" s="73">
        <v>329</v>
      </c>
      <c r="O51" s="74">
        <f t="shared" si="4"/>
        <v>0.38569753810082064</v>
      </c>
      <c r="P51" s="73">
        <v>213</v>
      </c>
      <c r="Q51" s="74">
        <f t="shared" si="5"/>
        <v>0.24970691676436108</v>
      </c>
      <c r="R51" s="94">
        <v>853</v>
      </c>
    </row>
    <row r="52" spans="1:18" ht="12.75">
      <c r="A52" s="208"/>
      <c r="B52" s="102" t="s">
        <v>50</v>
      </c>
      <c r="C52" s="102" t="s">
        <v>243</v>
      </c>
      <c r="D52" s="98">
        <v>1251</v>
      </c>
      <c r="E52" s="97">
        <f t="shared" si="1"/>
        <v>0.7917721518987342</v>
      </c>
      <c r="F52" s="98">
        <v>760</v>
      </c>
      <c r="G52" s="97">
        <f t="shared" si="6"/>
        <v>0.4810126582278481</v>
      </c>
      <c r="H52" s="103">
        <v>1580</v>
      </c>
      <c r="I52" s="98">
        <v>648</v>
      </c>
      <c r="J52" s="97">
        <f t="shared" si="2"/>
        <v>0.471959213401311</v>
      </c>
      <c r="K52" s="98">
        <v>416</v>
      </c>
      <c r="L52" s="97">
        <f t="shared" si="3"/>
        <v>0.3029861616897305</v>
      </c>
      <c r="M52" s="103">
        <v>1373</v>
      </c>
      <c r="N52" s="73">
        <v>351</v>
      </c>
      <c r="O52" s="97">
        <f t="shared" si="4"/>
        <v>0.3485600794438927</v>
      </c>
      <c r="P52" s="73">
        <v>224</v>
      </c>
      <c r="Q52" s="97">
        <f t="shared" si="5"/>
        <v>0.2224428997020854</v>
      </c>
      <c r="R52" s="94">
        <v>1007</v>
      </c>
    </row>
    <row r="53" spans="1:18" ht="12.75">
      <c r="A53" s="208"/>
      <c r="B53" s="101" t="s">
        <v>51</v>
      </c>
      <c r="C53" s="100" t="s">
        <v>66</v>
      </c>
      <c r="D53" s="73">
        <v>790</v>
      </c>
      <c r="E53" s="74">
        <f t="shared" si="1"/>
        <v>0.5028644175684277</v>
      </c>
      <c r="F53" s="73">
        <v>331</v>
      </c>
      <c r="G53" s="92">
        <f t="shared" si="6"/>
        <v>0.21069382558879696</v>
      </c>
      <c r="H53" s="94">
        <v>1571</v>
      </c>
      <c r="I53" s="73">
        <v>243</v>
      </c>
      <c r="J53" s="74">
        <f t="shared" si="2"/>
        <v>0.21774193548387097</v>
      </c>
      <c r="K53" s="73">
        <v>105</v>
      </c>
      <c r="L53" s="74">
        <f t="shared" si="3"/>
        <v>0.09408602150537634</v>
      </c>
      <c r="M53" s="94">
        <v>1116</v>
      </c>
      <c r="N53" s="104">
        <v>124</v>
      </c>
      <c r="O53" s="92">
        <f t="shared" si="4"/>
        <v>0.1768901569186876</v>
      </c>
      <c r="P53" s="91">
        <v>61</v>
      </c>
      <c r="Q53" s="92">
        <f t="shared" si="5"/>
        <v>0.08701854493580599</v>
      </c>
      <c r="R53" s="93">
        <v>701</v>
      </c>
    </row>
    <row r="54" spans="1:18" ht="12.75">
      <c r="A54" s="208"/>
      <c r="B54" s="101" t="s">
        <v>51</v>
      </c>
      <c r="C54" s="101" t="s">
        <v>65</v>
      </c>
      <c r="D54" s="73">
        <v>2792</v>
      </c>
      <c r="E54" s="74">
        <f t="shared" si="1"/>
        <v>0.7818538224586951</v>
      </c>
      <c r="F54" s="73">
        <v>1817</v>
      </c>
      <c r="G54" s="74">
        <f t="shared" si="6"/>
        <v>0.5088210585270232</v>
      </c>
      <c r="H54" s="94">
        <v>3571</v>
      </c>
      <c r="I54" s="73">
        <v>1515</v>
      </c>
      <c r="J54" s="74">
        <f t="shared" si="2"/>
        <v>0.48325358851674644</v>
      </c>
      <c r="K54" s="73">
        <v>989</v>
      </c>
      <c r="L54" s="74">
        <f t="shared" si="3"/>
        <v>0.31547049441786285</v>
      </c>
      <c r="M54" s="94">
        <v>3135</v>
      </c>
      <c r="N54" s="105">
        <v>850</v>
      </c>
      <c r="O54" s="74">
        <f t="shared" si="4"/>
        <v>0.3618561089825458</v>
      </c>
      <c r="P54" s="73">
        <v>545</v>
      </c>
      <c r="Q54" s="74">
        <f t="shared" si="5"/>
        <v>0.23201362281822052</v>
      </c>
      <c r="R54" s="94">
        <v>2349</v>
      </c>
    </row>
    <row r="55" spans="1:18" ht="12.75">
      <c r="A55" s="208"/>
      <c r="B55" s="102" t="s">
        <v>51</v>
      </c>
      <c r="C55" s="102" t="s">
        <v>243</v>
      </c>
      <c r="D55" s="98">
        <v>3582</v>
      </c>
      <c r="E55" s="97">
        <f t="shared" si="1"/>
        <v>0.6966161026837806</v>
      </c>
      <c r="F55" s="98">
        <v>2148</v>
      </c>
      <c r="G55" s="97">
        <f t="shared" si="6"/>
        <v>0.4177362893815636</v>
      </c>
      <c r="H55" s="103">
        <v>5142</v>
      </c>
      <c r="I55" s="98">
        <v>1758</v>
      </c>
      <c r="J55" s="97">
        <f t="shared" si="2"/>
        <v>0.4135497529992943</v>
      </c>
      <c r="K55" s="98">
        <v>1094</v>
      </c>
      <c r="L55" s="97">
        <f t="shared" si="3"/>
        <v>0.25735121147965184</v>
      </c>
      <c r="M55" s="103">
        <v>4251</v>
      </c>
      <c r="N55" s="106">
        <v>974</v>
      </c>
      <c r="O55" s="97">
        <f t="shared" si="4"/>
        <v>0.31934426229508195</v>
      </c>
      <c r="P55" s="98">
        <v>606</v>
      </c>
      <c r="Q55" s="97">
        <f t="shared" si="5"/>
        <v>0.19868852459016392</v>
      </c>
      <c r="R55" s="103">
        <v>3050</v>
      </c>
    </row>
    <row r="56" spans="1:18" ht="12.75">
      <c r="A56" s="208"/>
      <c r="B56" s="101" t="s">
        <v>52</v>
      </c>
      <c r="C56" s="100" t="s">
        <v>66</v>
      </c>
      <c r="D56" s="73">
        <v>76</v>
      </c>
      <c r="E56" s="74">
        <f t="shared" si="1"/>
        <v>0.5507246376811594</v>
      </c>
      <c r="F56" s="73">
        <v>34</v>
      </c>
      <c r="G56" s="92">
        <f t="shared" si="6"/>
        <v>0.2463768115942029</v>
      </c>
      <c r="H56" s="94">
        <v>138</v>
      </c>
      <c r="I56" s="73">
        <v>33</v>
      </c>
      <c r="J56" s="74">
        <f t="shared" si="2"/>
        <v>0.2619047619047619</v>
      </c>
      <c r="K56" s="73">
        <v>12</v>
      </c>
      <c r="L56" s="74">
        <f t="shared" si="3"/>
        <v>0.09523809523809523</v>
      </c>
      <c r="M56" s="94">
        <v>126</v>
      </c>
      <c r="N56" s="73">
        <v>19</v>
      </c>
      <c r="O56" s="92">
        <f t="shared" si="4"/>
        <v>0.2714285714285714</v>
      </c>
      <c r="P56" s="73">
        <v>6</v>
      </c>
      <c r="Q56" s="92">
        <f t="shared" si="5"/>
        <v>0.08571428571428572</v>
      </c>
      <c r="R56" s="94">
        <v>70</v>
      </c>
    </row>
    <row r="57" spans="1:18" ht="12.75">
      <c r="A57" s="208"/>
      <c r="B57" s="101" t="s">
        <v>52</v>
      </c>
      <c r="C57" s="101" t="s">
        <v>65</v>
      </c>
      <c r="D57" s="73">
        <v>363</v>
      </c>
      <c r="E57" s="74">
        <f t="shared" si="1"/>
        <v>0.7438524590163934</v>
      </c>
      <c r="F57" s="73">
        <v>224</v>
      </c>
      <c r="G57" s="74">
        <f t="shared" si="6"/>
        <v>0.45901639344262296</v>
      </c>
      <c r="H57" s="94">
        <v>488</v>
      </c>
      <c r="I57" s="73">
        <v>186</v>
      </c>
      <c r="J57" s="74">
        <f t="shared" si="2"/>
        <v>0.46384039900249374</v>
      </c>
      <c r="K57" s="73">
        <v>130</v>
      </c>
      <c r="L57" s="74">
        <f t="shared" si="3"/>
        <v>0.32418952618453867</v>
      </c>
      <c r="M57" s="94">
        <v>401</v>
      </c>
      <c r="N57" s="73">
        <v>119</v>
      </c>
      <c r="O57" s="74">
        <f t="shared" si="4"/>
        <v>0.3628048780487805</v>
      </c>
      <c r="P57" s="73">
        <v>74</v>
      </c>
      <c r="Q57" s="74">
        <f t="shared" si="5"/>
        <v>0.22560975609756098</v>
      </c>
      <c r="R57" s="94">
        <v>328</v>
      </c>
    </row>
    <row r="58" spans="1:18" ht="12.75">
      <c r="A58" s="208"/>
      <c r="B58" s="102" t="s">
        <v>52</v>
      </c>
      <c r="C58" s="102" t="s">
        <v>243</v>
      </c>
      <c r="D58" s="98">
        <v>439</v>
      </c>
      <c r="E58" s="97">
        <f t="shared" si="1"/>
        <v>0.7012779552715654</v>
      </c>
      <c r="F58" s="98">
        <v>258</v>
      </c>
      <c r="G58" s="97">
        <f t="shared" si="6"/>
        <v>0.41214057507987223</v>
      </c>
      <c r="H58" s="103">
        <v>626</v>
      </c>
      <c r="I58" s="98">
        <v>219</v>
      </c>
      <c r="J58" s="97">
        <f t="shared" si="2"/>
        <v>0.4155597722960152</v>
      </c>
      <c r="K58" s="98">
        <v>142</v>
      </c>
      <c r="L58" s="97">
        <f t="shared" si="3"/>
        <v>0.269449715370019</v>
      </c>
      <c r="M58" s="103">
        <v>527</v>
      </c>
      <c r="N58" s="73">
        <v>138</v>
      </c>
      <c r="O58" s="97">
        <f t="shared" si="4"/>
        <v>0.34673366834170855</v>
      </c>
      <c r="P58" s="73">
        <v>80</v>
      </c>
      <c r="Q58" s="97">
        <f t="shared" si="5"/>
        <v>0.20100502512562815</v>
      </c>
      <c r="R58" s="94">
        <v>398</v>
      </c>
    </row>
    <row r="59" spans="1:18" ht="12.75">
      <c r="A59" s="208"/>
      <c r="B59" s="101" t="s">
        <v>53</v>
      </c>
      <c r="C59" s="100" t="s">
        <v>66</v>
      </c>
      <c r="D59" s="73">
        <v>572</v>
      </c>
      <c r="E59" s="74">
        <f t="shared" si="1"/>
        <v>0.59958071278826</v>
      </c>
      <c r="F59" s="73">
        <v>253</v>
      </c>
      <c r="G59" s="92">
        <f t="shared" si="6"/>
        <v>0.26519916142557654</v>
      </c>
      <c r="H59" s="94">
        <v>954</v>
      </c>
      <c r="I59" s="73">
        <v>178</v>
      </c>
      <c r="J59" s="74">
        <f t="shared" si="2"/>
        <v>0.27769110764430577</v>
      </c>
      <c r="K59" s="73">
        <v>78</v>
      </c>
      <c r="L59" s="74">
        <f t="shared" si="3"/>
        <v>0.12168486739469579</v>
      </c>
      <c r="M59" s="94">
        <v>641</v>
      </c>
      <c r="N59" s="104">
        <v>78</v>
      </c>
      <c r="O59" s="92">
        <f t="shared" si="4"/>
        <v>0.17687074829931973</v>
      </c>
      <c r="P59" s="91">
        <v>38</v>
      </c>
      <c r="Q59" s="92">
        <f t="shared" si="5"/>
        <v>0.08616780045351474</v>
      </c>
      <c r="R59" s="93">
        <v>441</v>
      </c>
    </row>
    <row r="60" spans="1:18" ht="12.75">
      <c r="A60" s="208"/>
      <c r="B60" s="101" t="s">
        <v>53</v>
      </c>
      <c r="C60" s="101" t="s">
        <v>65</v>
      </c>
      <c r="D60" s="73">
        <v>3871</v>
      </c>
      <c r="E60" s="74">
        <f t="shared" si="1"/>
        <v>0.7535526571929142</v>
      </c>
      <c r="F60" s="73">
        <v>2538</v>
      </c>
      <c r="G60" s="74">
        <f t="shared" si="6"/>
        <v>0.49406268249951335</v>
      </c>
      <c r="H60" s="94">
        <v>5137</v>
      </c>
      <c r="I60" s="73">
        <v>2251</v>
      </c>
      <c r="J60" s="74">
        <f t="shared" si="2"/>
        <v>0.47339642481598315</v>
      </c>
      <c r="K60" s="73">
        <v>1560</v>
      </c>
      <c r="L60" s="74">
        <f t="shared" si="3"/>
        <v>0.3280757097791798</v>
      </c>
      <c r="M60" s="94">
        <v>4755</v>
      </c>
      <c r="N60" s="105">
        <v>1202</v>
      </c>
      <c r="O60" s="74">
        <f t="shared" si="4"/>
        <v>0.33745087029758564</v>
      </c>
      <c r="P60" s="73">
        <v>820</v>
      </c>
      <c r="Q60" s="74">
        <f t="shared" si="5"/>
        <v>0.23020774845592365</v>
      </c>
      <c r="R60" s="94">
        <v>3562</v>
      </c>
    </row>
    <row r="61" spans="1:18" ht="12.75">
      <c r="A61" s="208"/>
      <c r="B61" s="102" t="s">
        <v>53</v>
      </c>
      <c r="C61" s="102" t="s">
        <v>243</v>
      </c>
      <c r="D61" s="98">
        <v>4443</v>
      </c>
      <c r="E61" s="97">
        <f t="shared" si="1"/>
        <v>0.7294368740765064</v>
      </c>
      <c r="F61" s="98">
        <v>2791</v>
      </c>
      <c r="G61" s="97">
        <f t="shared" si="6"/>
        <v>0.45821704153669346</v>
      </c>
      <c r="H61" s="103">
        <v>6091</v>
      </c>
      <c r="I61" s="98">
        <v>2429</v>
      </c>
      <c r="J61" s="97">
        <f t="shared" si="2"/>
        <v>0.4501482579688658</v>
      </c>
      <c r="K61" s="98">
        <v>1638</v>
      </c>
      <c r="L61" s="97">
        <f t="shared" si="3"/>
        <v>0.30355819125277983</v>
      </c>
      <c r="M61" s="103">
        <v>5396</v>
      </c>
      <c r="N61" s="106">
        <v>1280</v>
      </c>
      <c r="O61" s="97">
        <f t="shared" si="4"/>
        <v>0.3197601798651012</v>
      </c>
      <c r="P61" s="98">
        <v>858</v>
      </c>
      <c r="Q61" s="97">
        <f t="shared" si="5"/>
        <v>0.21433924556582562</v>
      </c>
      <c r="R61" s="103">
        <v>4003</v>
      </c>
    </row>
    <row r="62" spans="1:18" ht="12.75">
      <c r="A62" s="208"/>
      <c r="B62" s="101" t="s">
        <v>54</v>
      </c>
      <c r="C62" s="100" t="s">
        <v>66</v>
      </c>
      <c r="D62" s="73">
        <v>49</v>
      </c>
      <c r="E62" s="74">
        <f t="shared" si="1"/>
        <v>0.6621621621621622</v>
      </c>
      <c r="F62" s="73">
        <v>24</v>
      </c>
      <c r="G62" s="92">
        <f t="shared" si="6"/>
        <v>0.32432432432432434</v>
      </c>
      <c r="H62" s="94">
        <v>74</v>
      </c>
      <c r="I62" s="73">
        <v>12</v>
      </c>
      <c r="J62" s="74">
        <f t="shared" si="2"/>
        <v>0.2553191489361702</v>
      </c>
      <c r="K62" s="73">
        <v>6</v>
      </c>
      <c r="L62" s="74">
        <f t="shared" si="3"/>
        <v>0.1276595744680851</v>
      </c>
      <c r="M62" s="94">
        <v>47</v>
      </c>
      <c r="N62" s="73">
        <v>6</v>
      </c>
      <c r="O62" s="92">
        <f t="shared" si="4"/>
        <v>0.1875</v>
      </c>
      <c r="P62" s="73">
        <v>2</v>
      </c>
      <c r="Q62" s="92">
        <f t="shared" si="5"/>
        <v>0.0625</v>
      </c>
      <c r="R62" s="94">
        <v>32</v>
      </c>
    </row>
    <row r="63" spans="1:18" ht="12.75">
      <c r="A63" s="208"/>
      <c r="B63" s="101" t="s">
        <v>54</v>
      </c>
      <c r="C63" s="101" t="s">
        <v>65</v>
      </c>
      <c r="D63" s="73">
        <v>255</v>
      </c>
      <c r="E63" s="74">
        <f t="shared" si="1"/>
        <v>0.7589285714285714</v>
      </c>
      <c r="F63" s="73">
        <v>156</v>
      </c>
      <c r="G63" s="74">
        <f t="shared" si="6"/>
        <v>0.4642857142857143</v>
      </c>
      <c r="H63" s="94">
        <v>336</v>
      </c>
      <c r="I63" s="73">
        <v>99</v>
      </c>
      <c r="J63" s="74">
        <f t="shared" si="2"/>
        <v>0.376425855513308</v>
      </c>
      <c r="K63" s="73">
        <v>64</v>
      </c>
      <c r="L63" s="74">
        <f t="shared" si="3"/>
        <v>0.24334600760456274</v>
      </c>
      <c r="M63" s="94">
        <v>263</v>
      </c>
      <c r="N63" s="73">
        <v>44</v>
      </c>
      <c r="O63" s="74">
        <f t="shared" si="4"/>
        <v>0.31654676258992803</v>
      </c>
      <c r="P63" s="73">
        <v>23</v>
      </c>
      <c r="Q63" s="74">
        <f t="shared" si="5"/>
        <v>0.16546762589928057</v>
      </c>
      <c r="R63" s="94">
        <v>139</v>
      </c>
    </row>
    <row r="64" spans="1:18" ht="12.75">
      <c r="A64" s="208"/>
      <c r="B64" s="102" t="s">
        <v>54</v>
      </c>
      <c r="C64" s="102" t="s">
        <v>243</v>
      </c>
      <c r="D64" s="98">
        <v>304</v>
      </c>
      <c r="E64" s="97">
        <f t="shared" si="1"/>
        <v>0.7414634146341463</v>
      </c>
      <c r="F64" s="98">
        <v>180</v>
      </c>
      <c r="G64" s="97">
        <f t="shared" si="6"/>
        <v>0.43902439024390244</v>
      </c>
      <c r="H64" s="103">
        <v>410</v>
      </c>
      <c r="I64" s="98">
        <v>111</v>
      </c>
      <c r="J64" s="97">
        <f t="shared" si="2"/>
        <v>0.3580645161290323</v>
      </c>
      <c r="K64" s="98">
        <v>70</v>
      </c>
      <c r="L64" s="97">
        <f t="shared" si="3"/>
        <v>0.22580645161290322</v>
      </c>
      <c r="M64" s="103">
        <v>310</v>
      </c>
      <c r="N64" s="73">
        <v>50</v>
      </c>
      <c r="O64" s="97">
        <f t="shared" si="4"/>
        <v>0.29239766081871343</v>
      </c>
      <c r="P64" s="73">
        <v>25</v>
      </c>
      <c r="Q64" s="97">
        <f t="shared" si="5"/>
        <v>0.14619883040935672</v>
      </c>
      <c r="R64" s="94">
        <v>171</v>
      </c>
    </row>
    <row r="65" spans="1:18" ht="12.75">
      <c r="A65" s="208"/>
      <c r="B65" s="101" t="s">
        <v>55</v>
      </c>
      <c r="C65" s="100" t="s">
        <v>66</v>
      </c>
      <c r="D65" s="73">
        <v>205</v>
      </c>
      <c r="E65" s="74">
        <f t="shared" si="1"/>
        <v>0.5823863636363636</v>
      </c>
      <c r="F65" s="73">
        <v>104</v>
      </c>
      <c r="G65" s="92">
        <f t="shared" si="6"/>
        <v>0.29545454545454547</v>
      </c>
      <c r="H65" s="94">
        <v>352</v>
      </c>
      <c r="I65" s="73">
        <v>55</v>
      </c>
      <c r="J65" s="74">
        <f t="shared" si="2"/>
        <v>0.23404255319148937</v>
      </c>
      <c r="K65" s="73">
        <v>24</v>
      </c>
      <c r="L65" s="74">
        <f t="shared" si="3"/>
        <v>0.10212765957446808</v>
      </c>
      <c r="M65" s="94">
        <v>235</v>
      </c>
      <c r="N65" s="104">
        <v>27</v>
      </c>
      <c r="O65" s="92">
        <f t="shared" si="4"/>
        <v>0.1534090909090909</v>
      </c>
      <c r="P65" s="91">
        <v>15</v>
      </c>
      <c r="Q65" s="92">
        <f t="shared" si="5"/>
        <v>0.08522727272727272</v>
      </c>
      <c r="R65" s="93">
        <v>176</v>
      </c>
    </row>
    <row r="66" spans="1:18" ht="12.75">
      <c r="A66" s="208"/>
      <c r="B66" s="101" t="s">
        <v>55</v>
      </c>
      <c r="C66" s="101" t="s">
        <v>65</v>
      </c>
      <c r="D66" s="73">
        <v>517</v>
      </c>
      <c r="E66" s="74">
        <f t="shared" si="1"/>
        <v>0.8103448275862069</v>
      </c>
      <c r="F66" s="73">
        <v>386</v>
      </c>
      <c r="G66" s="74">
        <f t="shared" si="6"/>
        <v>0.6050156739811913</v>
      </c>
      <c r="H66" s="94">
        <v>638</v>
      </c>
      <c r="I66" s="73">
        <v>284</v>
      </c>
      <c r="J66" s="74">
        <f t="shared" si="2"/>
        <v>0.45222929936305734</v>
      </c>
      <c r="K66" s="73">
        <v>175</v>
      </c>
      <c r="L66" s="74">
        <f t="shared" si="3"/>
        <v>0.2786624203821656</v>
      </c>
      <c r="M66" s="94">
        <v>628</v>
      </c>
      <c r="N66" s="105">
        <v>114</v>
      </c>
      <c r="O66" s="74">
        <f t="shared" si="4"/>
        <v>0.28217821782178215</v>
      </c>
      <c r="P66" s="73">
        <v>66</v>
      </c>
      <c r="Q66" s="74">
        <f t="shared" si="5"/>
        <v>0.16336633663366337</v>
      </c>
      <c r="R66" s="94">
        <v>404</v>
      </c>
    </row>
    <row r="67" spans="1:18" ht="12.75">
      <c r="A67" s="208"/>
      <c r="B67" s="102" t="s">
        <v>55</v>
      </c>
      <c r="C67" s="102" t="s">
        <v>243</v>
      </c>
      <c r="D67" s="98">
        <v>722</v>
      </c>
      <c r="E67" s="97">
        <f t="shared" si="1"/>
        <v>0.7292929292929293</v>
      </c>
      <c r="F67" s="98">
        <v>490</v>
      </c>
      <c r="G67" s="97">
        <f t="shared" si="6"/>
        <v>0.494949494949495</v>
      </c>
      <c r="H67" s="103">
        <v>990</v>
      </c>
      <c r="I67" s="98">
        <v>339</v>
      </c>
      <c r="J67" s="97">
        <f t="shared" si="2"/>
        <v>0.3928157589803013</v>
      </c>
      <c r="K67" s="98">
        <v>199</v>
      </c>
      <c r="L67" s="97">
        <f t="shared" si="3"/>
        <v>0.23059096176129779</v>
      </c>
      <c r="M67" s="103">
        <v>863</v>
      </c>
      <c r="N67" s="106">
        <v>141</v>
      </c>
      <c r="O67" s="97">
        <f t="shared" si="4"/>
        <v>0.24310344827586206</v>
      </c>
      <c r="P67" s="98">
        <v>81</v>
      </c>
      <c r="Q67" s="97">
        <f t="shared" si="5"/>
        <v>0.1396551724137931</v>
      </c>
      <c r="R67" s="103">
        <v>580</v>
      </c>
    </row>
    <row r="68" spans="1:18" ht="12.75">
      <c r="A68" s="208"/>
      <c r="B68" s="204" t="s">
        <v>251</v>
      </c>
      <c r="C68" s="204" t="s">
        <v>252</v>
      </c>
      <c r="D68" s="105">
        <v>40</v>
      </c>
      <c r="E68" s="74">
        <f t="shared" si="1"/>
        <v>0.07827788649706457</v>
      </c>
      <c r="F68" s="73">
        <v>15</v>
      </c>
      <c r="G68" s="74">
        <f t="shared" si="6"/>
        <v>0.029354207436399216</v>
      </c>
      <c r="H68" s="94">
        <v>511</v>
      </c>
      <c r="I68" s="73">
        <v>8</v>
      </c>
      <c r="J68" s="74">
        <f t="shared" si="2"/>
        <v>0.017817371937639197</v>
      </c>
      <c r="K68" s="73">
        <v>3</v>
      </c>
      <c r="L68" s="74">
        <f t="shared" si="3"/>
        <v>0.0066815144766146995</v>
      </c>
      <c r="M68" s="94">
        <v>449</v>
      </c>
      <c r="N68" s="73">
        <v>5</v>
      </c>
      <c r="O68" s="74">
        <f t="shared" si="4"/>
        <v>0.015015015015015015</v>
      </c>
      <c r="P68" s="73">
        <v>2</v>
      </c>
      <c r="Q68" s="74">
        <f t="shared" si="5"/>
        <v>0.006006006006006006</v>
      </c>
      <c r="R68" s="94">
        <v>333</v>
      </c>
    </row>
    <row r="69" spans="1:18" ht="12.75">
      <c r="A69" s="208"/>
      <c r="B69" s="205"/>
      <c r="C69" s="205"/>
      <c r="D69" s="105">
        <v>274</v>
      </c>
      <c r="E69" s="74">
        <f t="shared" si="1"/>
        <v>0.24269264836138174</v>
      </c>
      <c r="F69" s="73">
        <v>170</v>
      </c>
      <c r="G69" s="74">
        <f t="shared" si="6"/>
        <v>0.15057573073516387</v>
      </c>
      <c r="H69" s="94">
        <v>1129</v>
      </c>
      <c r="I69" s="73">
        <v>132</v>
      </c>
      <c r="J69" s="74">
        <f t="shared" si="2"/>
        <v>0.11018363939899833</v>
      </c>
      <c r="K69" s="73">
        <v>85</v>
      </c>
      <c r="L69" s="74">
        <f t="shared" si="3"/>
        <v>0.0709515859766277</v>
      </c>
      <c r="M69" s="94">
        <v>1198</v>
      </c>
      <c r="N69" s="73">
        <v>81</v>
      </c>
      <c r="O69" s="74">
        <f t="shared" si="4"/>
        <v>0.07856450048496605</v>
      </c>
      <c r="P69" s="73">
        <v>47</v>
      </c>
      <c r="Q69" s="74">
        <f t="shared" si="5"/>
        <v>0.04558680892337536</v>
      </c>
      <c r="R69" s="94">
        <v>1031</v>
      </c>
    </row>
    <row r="70" spans="1:18" ht="12.75">
      <c r="A70" s="208"/>
      <c r="B70" s="206"/>
      <c r="C70" s="206"/>
      <c r="D70" s="106">
        <v>314</v>
      </c>
      <c r="E70" s="97">
        <f t="shared" si="1"/>
        <v>0.19146341463414634</v>
      </c>
      <c r="F70" s="98">
        <v>185</v>
      </c>
      <c r="G70" s="97">
        <f t="shared" si="6"/>
        <v>0.11280487804878049</v>
      </c>
      <c r="H70" s="103">
        <v>1640</v>
      </c>
      <c r="I70" s="98">
        <v>140</v>
      </c>
      <c r="J70" s="97">
        <f t="shared" si="2"/>
        <v>0.08500303582270795</v>
      </c>
      <c r="K70" s="98">
        <v>88</v>
      </c>
      <c r="L70" s="97">
        <f t="shared" si="3"/>
        <v>0.05343047965998786</v>
      </c>
      <c r="M70" s="103">
        <v>1647</v>
      </c>
      <c r="N70" s="98">
        <v>86</v>
      </c>
      <c r="O70" s="97">
        <f t="shared" si="4"/>
        <v>0.06304985337243402</v>
      </c>
      <c r="P70" s="98">
        <v>49</v>
      </c>
      <c r="Q70" s="97">
        <f t="shared" si="5"/>
        <v>0.03592375366568915</v>
      </c>
      <c r="R70" s="103">
        <v>1364</v>
      </c>
    </row>
    <row r="71" spans="1:18" ht="12.75">
      <c r="A71" s="208"/>
      <c r="B71" s="100" t="s">
        <v>59</v>
      </c>
      <c r="C71" s="100" t="s">
        <v>66</v>
      </c>
      <c r="D71" s="105">
        <f>SUM(D8,D11,D14,D17,D20,D23,D26,D29,D32,D35,D38,D41,D44,D47,D50,D53,D56,D59,D62,D65,D68)</f>
        <v>7729</v>
      </c>
      <c r="E71" s="74">
        <f t="shared" si="1"/>
        <v>0.5696911623793027</v>
      </c>
      <c r="F71" s="73">
        <f>SUM(F8,F11,F14,F17,F20,F23,F26,F29,F32,F35,F38,F41,F44,F47,F50,F53,F56,F59,F62,F65,F68)</f>
        <v>3484</v>
      </c>
      <c r="G71" s="74">
        <f t="shared" si="6"/>
        <v>0.2567995872337289</v>
      </c>
      <c r="H71" s="95">
        <f aca="true" t="shared" si="7" ref="H71:I73">SUM(H8,H11,H14,H17,H20,H23,H26,H29,H32,H35,H38,H41,H44,H47,H50,H53,H56,H59,H62,H65,H68)</f>
        <v>13567</v>
      </c>
      <c r="I71" s="73">
        <f t="shared" si="7"/>
        <v>2343</v>
      </c>
      <c r="J71" s="74">
        <f t="shared" si="2"/>
        <v>0.23876490369917455</v>
      </c>
      <c r="K71" s="73">
        <f>SUM(K8,K11,K14,K17,K20,K23,K26,K29,K32,K35,K38,K41,K44,K47,K50,K53,K56,K59,K62,K65,K68)</f>
        <v>1160</v>
      </c>
      <c r="L71" s="74">
        <f t="shared" si="3"/>
        <v>0.11821053704269846</v>
      </c>
      <c r="M71" s="94">
        <f aca="true" t="shared" si="8" ref="M71:N73">SUM(M8,M11,M14,M17,M20,M23,M26,M29,M32,M35,M38,M41,M44,M47,M50,M53,M56,M59,M62,M65,M68)</f>
        <v>9813</v>
      </c>
      <c r="N71" s="73">
        <f t="shared" si="8"/>
        <v>956</v>
      </c>
      <c r="O71" s="74">
        <f t="shared" si="4"/>
        <v>0.1564648117839607</v>
      </c>
      <c r="P71" s="73">
        <f>SUM(P8,P11,P14,P17,P20,P23,P26,P29,P32,P35,P38,P41,P44,P47,P50,P53,P56,P59,P62,P65,P68)</f>
        <v>470</v>
      </c>
      <c r="Q71" s="74">
        <f t="shared" si="5"/>
        <v>0.07692307692307693</v>
      </c>
      <c r="R71" s="94">
        <f>SUM(R8,R11,R14,R17,R20,R23,R26,R29,R32,R35,R38,R41,R44,R47,R50,R53,R56,R59,R62,R65,R68)</f>
        <v>6110</v>
      </c>
    </row>
    <row r="72" spans="1:18" ht="12.75">
      <c r="A72" s="208"/>
      <c r="B72" s="101" t="s">
        <v>59</v>
      </c>
      <c r="C72" s="101" t="s">
        <v>65</v>
      </c>
      <c r="D72" s="185">
        <f>SUM(D9,D12,D15,D18,D21,D24,D27,D30,D33,D36,D39,D42,D45,D48,D51,D54,D57,D60,D63,D66,D69)</f>
        <v>35130</v>
      </c>
      <c r="E72" s="74">
        <f t="shared" si="1"/>
        <v>0.7798175320206886</v>
      </c>
      <c r="F72" s="78">
        <f>SUM(F9,F12,F15,F18,F21,F24,F27,F30,F33,F36,F39,F42,F45,F48,F51,F54,F57,F60,F63,F66,F69)</f>
        <v>23055</v>
      </c>
      <c r="G72" s="74">
        <f t="shared" si="6"/>
        <v>0.5117760660613998</v>
      </c>
      <c r="H72" s="95">
        <f t="shared" si="7"/>
        <v>45049</v>
      </c>
      <c r="I72" s="78">
        <f t="shared" si="7"/>
        <v>18694</v>
      </c>
      <c r="J72" s="74">
        <f t="shared" si="2"/>
        <v>0.45722252115638606</v>
      </c>
      <c r="K72" s="78">
        <f>SUM(K9,K12,K15,K18,K21,K24,K27,K30,K33,K36,K39,K42,K45,K48,K51,K54,K57,K60,K63,K66,K69)</f>
        <v>12960</v>
      </c>
      <c r="L72" s="74">
        <f t="shared" si="3"/>
        <v>0.3169789169887003</v>
      </c>
      <c r="M72" s="95">
        <f t="shared" si="8"/>
        <v>40886</v>
      </c>
      <c r="N72" s="78">
        <f t="shared" si="8"/>
        <v>10355</v>
      </c>
      <c r="O72" s="74">
        <f t="shared" si="4"/>
        <v>0.3292423134399542</v>
      </c>
      <c r="P72" s="73">
        <f>SUM(P9,P12,P15,P18,P21,P24,P27,P30,P33,P36,P39,P42,P45,P48,P51,P54,P57,P60,P63,P66,P69)</f>
        <v>7097</v>
      </c>
      <c r="Q72" s="74">
        <f t="shared" si="5"/>
        <v>0.22565260246097105</v>
      </c>
      <c r="R72" s="95">
        <f>SUM(R9,R12,R15,R18,R21,R24,R27,R30,R33,R36,R39,R42,R45,R48,R51,R54,R57,R60,R63,R66,R69)</f>
        <v>31451</v>
      </c>
    </row>
    <row r="73" spans="1:18" ht="12.75">
      <c r="A73" s="209"/>
      <c r="B73" s="102" t="s">
        <v>59</v>
      </c>
      <c r="C73" s="102" t="s">
        <v>243</v>
      </c>
      <c r="D73" s="186">
        <f>SUM(D10,D13,D16,D19,D22,D25,D28,D31,D34,D37,D40,D43,D46,D49,D52,D55,D58,D61,D64,D67,D70)</f>
        <v>42859</v>
      </c>
      <c r="E73" s="97">
        <f t="shared" si="1"/>
        <v>0.7311826122560393</v>
      </c>
      <c r="F73" s="96">
        <f>SUM(F10,F13,F16,F19,F22,F25,F28,F31,F34,F37,F40,F43,F46,F49,F52,F55,F58,F61,F64,F67,F70)</f>
        <v>26539</v>
      </c>
      <c r="G73" s="97">
        <f t="shared" si="6"/>
        <v>0.45276033847413677</v>
      </c>
      <c r="H73" s="99">
        <f t="shared" si="7"/>
        <v>58616</v>
      </c>
      <c r="I73" s="96">
        <f t="shared" si="7"/>
        <v>21037</v>
      </c>
      <c r="J73" s="97">
        <f t="shared" si="2"/>
        <v>0.4149391506735833</v>
      </c>
      <c r="K73" s="96">
        <f>SUM(K10,K13,K16,K19,K22,K25,K28,K31,K34,K37,K40,K43,K46,K49,K52,K55,K58,K61,K64,K67,K70)</f>
        <v>14120</v>
      </c>
      <c r="L73" s="97">
        <f t="shared" si="3"/>
        <v>0.27850647941774</v>
      </c>
      <c r="M73" s="99">
        <f t="shared" si="8"/>
        <v>50699</v>
      </c>
      <c r="N73" s="96">
        <f t="shared" si="8"/>
        <v>11311</v>
      </c>
      <c r="O73" s="97">
        <f t="shared" si="4"/>
        <v>0.301136817443625</v>
      </c>
      <c r="P73" s="98">
        <f>SUM(P10,P13,P16,P19,P22,P25,P28,P31,P34,P37,P40,P43,P46,P49,P52,P55,P58,P61,P64,P67,P70)</f>
        <v>7567</v>
      </c>
      <c r="Q73" s="97">
        <f t="shared" si="5"/>
        <v>0.20145896009158434</v>
      </c>
      <c r="R73" s="99">
        <f>SUM(R10,R13,R16,R19,R22,R25,R28,R31,R34,R37,R40,R43,R46,R49,R52,R55,R58,R61,R64,R67,R70)</f>
        <v>37561</v>
      </c>
    </row>
    <row r="74" ht="12.75">
      <c r="B74" s="198" t="s">
        <v>253</v>
      </c>
    </row>
    <row r="75" spans="2:7" ht="12.75">
      <c r="B75" s="196" t="s">
        <v>254</v>
      </c>
      <c r="G75" s="66"/>
    </row>
    <row r="76" ht="12.75">
      <c r="B76" s="195" t="s">
        <v>255</v>
      </c>
    </row>
  </sheetData>
  <sheetProtection/>
  <mergeCells count="25">
    <mergeCell ref="B68:B70"/>
    <mergeCell ref="C68:C70"/>
    <mergeCell ref="A8:A73"/>
    <mergeCell ref="H6:H7"/>
    <mergeCell ref="D4:R4"/>
    <mergeCell ref="D5:H5"/>
    <mergeCell ref="I5:M5"/>
    <mergeCell ref="N5:R5"/>
    <mergeCell ref="D6:D7"/>
    <mergeCell ref="E6:E7"/>
    <mergeCell ref="R6:R7"/>
    <mergeCell ref="Q6:Q7"/>
    <mergeCell ref="P6:P7"/>
    <mergeCell ref="N6:N7"/>
    <mergeCell ref="M6:M7"/>
    <mergeCell ref="J6:J7"/>
    <mergeCell ref="K6:K7"/>
    <mergeCell ref="L6:L7"/>
    <mergeCell ref="C4:C7"/>
    <mergeCell ref="B4:B7"/>
    <mergeCell ref="A4:A7"/>
    <mergeCell ref="F6:F7"/>
    <mergeCell ref="G6:G7"/>
    <mergeCell ref="O6:O7"/>
    <mergeCell ref="I6:I7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3" width="24.00390625" style="0" customWidth="1"/>
    <col min="4" max="4" width="8.140625" style="0" customWidth="1"/>
    <col min="5" max="5" width="8.28125" style="0" bestFit="1" customWidth="1"/>
    <col min="6" max="6" width="7.57421875" style="184" customWidth="1"/>
    <col min="7" max="7" width="8.28125" style="0" bestFit="1" customWidth="1"/>
    <col min="8" max="8" width="16.140625" style="0" bestFit="1" customWidth="1"/>
    <col min="9" max="9" width="7.7109375" style="0" bestFit="1" customWidth="1"/>
    <col min="10" max="10" width="8.28125" style="0" bestFit="1" customWidth="1"/>
    <col min="11" max="11" width="7.7109375" style="0" customWidth="1"/>
    <col min="12" max="12" width="8.28125" style="0" bestFit="1" customWidth="1"/>
    <col min="13" max="13" width="16.140625" style="0" bestFit="1" customWidth="1"/>
    <col min="14" max="14" width="7.7109375" style="0" bestFit="1" customWidth="1"/>
    <col min="15" max="15" width="8.28125" style="0" bestFit="1" customWidth="1"/>
    <col min="16" max="16" width="7.7109375" style="0" bestFit="1" customWidth="1"/>
    <col min="17" max="17" width="8.28125" style="0" bestFit="1" customWidth="1"/>
    <col min="18" max="18" width="16.140625" style="0" bestFit="1" customWidth="1"/>
    <col min="19" max="16384" width="9.140625" style="11" customWidth="1"/>
  </cols>
  <sheetData>
    <row r="1" ht="12.75">
      <c r="A1" s="60" t="s">
        <v>14</v>
      </c>
    </row>
    <row r="2" ht="17.25">
      <c r="A2" s="38" t="s">
        <v>131</v>
      </c>
    </row>
    <row r="3" ht="12.75">
      <c r="A3" s="1"/>
    </row>
    <row r="4" spans="1:18" ht="20.25">
      <c r="A4" s="203" t="s">
        <v>11</v>
      </c>
      <c r="B4" s="203" t="s">
        <v>10</v>
      </c>
      <c r="C4" s="200" t="s">
        <v>12</v>
      </c>
      <c r="D4" s="210" t="s">
        <v>246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8" ht="18">
      <c r="A5" s="203"/>
      <c r="B5" s="203"/>
      <c r="C5" s="201"/>
      <c r="D5" s="212">
        <v>15</v>
      </c>
      <c r="E5" s="212"/>
      <c r="F5" s="212"/>
      <c r="G5" s="212"/>
      <c r="H5" s="212"/>
      <c r="I5" s="212">
        <v>16</v>
      </c>
      <c r="J5" s="212"/>
      <c r="K5" s="212"/>
      <c r="L5" s="212"/>
      <c r="M5" s="212"/>
      <c r="N5" s="212">
        <v>17</v>
      </c>
      <c r="O5" s="212"/>
      <c r="P5" s="212"/>
      <c r="Q5" s="212"/>
      <c r="R5" s="212"/>
    </row>
    <row r="6" spans="1:18" ht="39.75" customHeight="1">
      <c r="A6" s="203"/>
      <c r="B6" s="203"/>
      <c r="C6" s="201"/>
      <c r="D6" s="203" t="s">
        <v>58</v>
      </c>
      <c r="E6" s="203" t="s">
        <v>61</v>
      </c>
      <c r="F6" s="203" t="s">
        <v>57</v>
      </c>
      <c r="G6" s="203" t="s">
        <v>56</v>
      </c>
      <c r="H6" s="203" t="s">
        <v>248</v>
      </c>
      <c r="I6" s="203" t="s">
        <v>58</v>
      </c>
      <c r="J6" s="203" t="s">
        <v>61</v>
      </c>
      <c r="K6" s="203" t="s">
        <v>57</v>
      </c>
      <c r="L6" s="203" t="s">
        <v>56</v>
      </c>
      <c r="M6" s="203" t="s">
        <v>248</v>
      </c>
      <c r="N6" s="203" t="s">
        <v>58</v>
      </c>
      <c r="O6" s="203" t="s">
        <v>61</v>
      </c>
      <c r="P6" s="203" t="s">
        <v>57</v>
      </c>
      <c r="Q6" s="203" t="s">
        <v>56</v>
      </c>
      <c r="R6" s="203" t="s">
        <v>248</v>
      </c>
    </row>
    <row r="7" spans="1:18" ht="39.75" customHeight="1">
      <c r="A7" s="203"/>
      <c r="B7" s="200"/>
      <c r="C7" s="202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13.5" customHeight="1">
      <c r="A8" s="207" t="s">
        <v>62</v>
      </c>
      <c r="B8" s="100" t="s">
        <v>37</v>
      </c>
      <c r="C8" s="100" t="s">
        <v>66</v>
      </c>
      <c r="D8" s="91">
        <v>452</v>
      </c>
      <c r="E8" s="92">
        <f>D8/H8</f>
        <v>0.6295264623955432</v>
      </c>
      <c r="F8" s="91">
        <v>203</v>
      </c>
      <c r="G8" s="92">
        <f aca="true" t="shared" si="0" ref="G8:G25">F8/H8</f>
        <v>0.2827298050139276</v>
      </c>
      <c r="H8" s="93">
        <v>718</v>
      </c>
      <c r="I8" s="91">
        <v>153</v>
      </c>
      <c r="J8" s="92">
        <f>I8/M8</f>
        <v>0.2651646447140381</v>
      </c>
      <c r="K8" s="91">
        <v>88</v>
      </c>
      <c r="L8" s="92">
        <f aca="true" t="shared" si="1" ref="L8:L25">K8/M8</f>
        <v>0.15251299826689774</v>
      </c>
      <c r="M8" s="93">
        <v>577</v>
      </c>
      <c r="N8" s="104">
        <v>69</v>
      </c>
      <c r="O8" s="92">
        <f>N8/R8</f>
        <v>0.18157894736842106</v>
      </c>
      <c r="P8" s="91">
        <v>35</v>
      </c>
      <c r="Q8" s="92">
        <f aca="true" t="shared" si="2" ref="Q8:Q25">P8/R8</f>
        <v>0.09210526315789473</v>
      </c>
      <c r="R8" s="93">
        <v>380</v>
      </c>
    </row>
    <row r="9" spans="1:18" ht="12.75">
      <c r="A9" s="208"/>
      <c r="B9" s="101" t="str">
        <f>B8</f>
        <v>Auckland</v>
      </c>
      <c r="C9" s="101" t="s">
        <v>65</v>
      </c>
      <c r="D9" s="73">
        <v>3381</v>
      </c>
      <c r="E9" s="74">
        <f>D9/H9</f>
        <v>0.8154848046309696</v>
      </c>
      <c r="F9" s="73">
        <v>2044</v>
      </c>
      <c r="G9" s="74">
        <f t="shared" si="0"/>
        <v>0.49300530631934397</v>
      </c>
      <c r="H9" s="94">
        <v>4146</v>
      </c>
      <c r="I9" s="73">
        <v>1859</v>
      </c>
      <c r="J9" s="74">
        <f>I9/M9</f>
        <v>0.45110410094637227</v>
      </c>
      <c r="K9" s="73">
        <v>1386</v>
      </c>
      <c r="L9" s="74">
        <f t="shared" si="1"/>
        <v>0.33632613443338993</v>
      </c>
      <c r="M9" s="94">
        <v>4121</v>
      </c>
      <c r="N9" s="105">
        <v>1148</v>
      </c>
      <c r="O9" s="74">
        <f>N9/R9</f>
        <v>0.3474576271186441</v>
      </c>
      <c r="P9" s="73">
        <v>792</v>
      </c>
      <c r="Q9" s="74">
        <f t="shared" si="2"/>
        <v>0.2397094430992736</v>
      </c>
      <c r="R9" s="94">
        <v>3304</v>
      </c>
    </row>
    <row r="10" spans="1:18" ht="12.75">
      <c r="A10" s="208"/>
      <c r="B10" s="102" t="str">
        <f>B9</f>
        <v>Auckland</v>
      </c>
      <c r="C10" s="102" t="s">
        <v>243</v>
      </c>
      <c r="D10" s="98">
        <v>3833</v>
      </c>
      <c r="E10" s="97">
        <f>D10/H10</f>
        <v>0.7880345394736842</v>
      </c>
      <c r="F10" s="98">
        <v>2247</v>
      </c>
      <c r="G10" s="97">
        <f t="shared" si="0"/>
        <v>0.46196546052631576</v>
      </c>
      <c r="H10" s="103">
        <v>4864</v>
      </c>
      <c r="I10" s="98">
        <v>2012</v>
      </c>
      <c r="J10" s="97">
        <f>I10/M10</f>
        <v>0.4282673478075777</v>
      </c>
      <c r="K10" s="98">
        <v>1474</v>
      </c>
      <c r="L10" s="97">
        <f t="shared" si="1"/>
        <v>0.31375053214133675</v>
      </c>
      <c r="M10" s="103">
        <v>4698</v>
      </c>
      <c r="N10" s="106">
        <v>1217</v>
      </c>
      <c r="O10" s="97">
        <f>N10/R10</f>
        <v>0.3303474484256243</v>
      </c>
      <c r="P10" s="98">
        <v>827</v>
      </c>
      <c r="Q10" s="97">
        <f t="shared" si="2"/>
        <v>0.2244842562432139</v>
      </c>
      <c r="R10" s="103">
        <v>3684</v>
      </c>
    </row>
    <row r="11" spans="1:18" ht="12.75">
      <c r="A11" s="208"/>
      <c r="B11" s="101" t="s">
        <v>38</v>
      </c>
      <c r="C11" s="100" t="s">
        <v>66</v>
      </c>
      <c r="D11" s="73">
        <v>600</v>
      </c>
      <c r="E11" s="74">
        <f aca="true" t="shared" si="3" ref="E11:E67">D11/H11</f>
        <v>0.5602240896358543</v>
      </c>
      <c r="F11" s="73">
        <v>234</v>
      </c>
      <c r="G11" s="74">
        <f t="shared" si="0"/>
        <v>0.2184873949579832</v>
      </c>
      <c r="H11" s="94">
        <v>1071</v>
      </c>
      <c r="I11" s="73">
        <v>200</v>
      </c>
      <c r="J11" s="74">
        <f aca="true" t="shared" si="4" ref="J11:J67">I11/M11</f>
        <v>0.26143790849673204</v>
      </c>
      <c r="K11" s="73">
        <v>85</v>
      </c>
      <c r="L11" s="74">
        <f t="shared" si="1"/>
        <v>0.1111111111111111</v>
      </c>
      <c r="M11" s="94">
        <v>765</v>
      </c>
      <c r="N11" s="105">
        <v>85</v>
      </c>
      <c r="O11" s="74">
        <f aca="true" t="shared" si="5" ref="O11:O67">N11/R11</f>
        <v>0.1640926640926641</v>
      </c>
      <c r="P11" s="73">
        <v>40</v>
      </c>
      <c r="Q11" s="74">
        <f t="shared" si="2"/>
        <v>0.07722007722007722</v>
      </c>
      <c r="R11" s="94">
        <v>518</v>
      </c>
    </row>
    <row r="12" spans="1:18" ht="12.75">
      <c r="A12" s="208"/>
      <c r="B12" s="101" t="s">
        <v>38</v>
      </c>
      <c r="C12" s="101" t="s">
        <v>65</v>
      </c>
      <c r="D12" s="73">
        <v>1451</v>
      </c>
      <c r="E12" s="74">
        <f t="shared" si="3"/>
        <v>0.7894450489662677</v>
      </c>
      <c r="F12" s="73">
        <v>931</v>
      </c>
      <c r="G12" s="74">
        <f t="shared" si="0"/>
        <v>0.5065288356909684</v>
      </c>
      <c r="H12" s="94">
        <v>1838</v>
      </c>
      <c r="I12" s="73">
        <v>889</v>
      </c>
      <c r="J12" s="74">
        <f t="shared" si="4"/>
        <v>0.516260162601626</v>
      </c>
      <c r="K12" s="73">
        <v>610</v>
      </c>
      <c r="L12" s="74">
        <f t="shared" si="1"/>
        <v>0.35423925667828104</v>
      </c>
      <c r="M12" s="94">
        <v>1722</v>
      </c>
      <c r="N12" s="105">
        <v>518</v>
      </c>
      <c r="O12" s="74">
        <f t="shared" si="5"/>
        <v>0.3924242424242424</v>
      </c>
      <c r="P12" s="73">
        <v>340</v>
      </c>
      <c r="Q12" s="74">
        <f t="shared" si="2"/>
        <v>0.25757575757575757</v>
      </c>
      <c r="R12" s="94">
        <v>1320</v>
      </c>
    </row>
    <row r="13" spans="1:18" ht="12.75">
      <c r="A13" s="208"/>
      <c r="B13" s="102" t="s">
        <v>38</v>
      </c>
      <c r="C13" s="102" t="s">
        <v>243</v>
      </c>
      <c r="D13" s="98">
        <v>2051</v>
      </c>
      <c r="E13" s="97">
        <f t="shared" si="3"/>
        <v>0.7050532829150911</v>
      </c>
      <c r="F13" s="98">
        <v>1165</v>
      </c>
      <c r="G13" s="97">
        <f t="shared" si="0"/>
        <v>0.40048126503953246</v>
      </c>
      <c r="H13" s="103">
        <v>2909</v>
      </c>
      <c r="I13" s="98">
        <v>1089</v>
      </c>
      <c r="J13" s="97">
        <f t="shared" si="4"/>
        <v>0.4378769601930036</v>
      </c>
      <c r="K13" s="98">
        <v>695</v>
      </c>
      <c r="L13" s="97">
        <f t="shared" si="1"/>
        <v>0.2794531564133494</v>
      </c>
      <c r="M13" s="103">
        <v>2487</v>
      </c>
      <c r="N13" s="106">
        <v>603</v>
      </c>
      <c r="O13" s="97">
        <f t="shared" si="5"/>
        <v>0.3280739934711643</v>
      </c>
      <c r="P13" s="98">
        <v>380</v>
      </c>
      <c r="Q13" s="97">
        <f t="shared" si="2"/>
        <v>0.20674646354733406</v>
      </c>
      <c r="R13" s="103">
        <v>1838</v>
      </c>
    </row>
    <row r="14" spans="1:18" ht="12.75">
      <c r="A14" s="208"/>
      <c r="B14" s="101" t="s">
        <v>39</v>
      </c>
      <c r="C14" s="100" t="s">
        <v>66</v>
      </c>
      <c r="D14" s="73">
        <v>559</v>
      </c>
      <c r="E14" s="74">
        <f t="shared" si="3"/>
        <v>0.6545667447306791</v>
      </c>
      <c r="F14" s="73">
        <v>290</v>
      </c>
      <c r="G14" s="74">
        <f t="shared" si="0"/>
        <v>0.3395784543325527</v>
      </c>
      <c r="H14" s="94">
        <v>854</v>
      </c>
      <c r="I14" s="73">
        <v>208</v>
      </c>
      <c r="J14" s="74">
        <f t="shared" si="4"/>
        <v>0.3076923076923077</v>
      </c>
      <c r="K14" s="73">
        <v>117</v>
      </c>
      <c r="L14" s="74">
        <f t="shared" si="1"/>
        <v>0.17307692307692307</v>
      </c>
      <c r="M14" s="94">
        <v>676</v>
      </c>
      <c r="N14" s="105">
        <v>76</v>
      </c>
      <c r="O14" s="74">
        <f t="shared" si="5"/>
        <v>0.19437340153452684</v>
      </c>
      <c r="P14" s="73">
        <v>46</v>
      </c>
      <c r="Q14" s="74">
        <f t="shared" si="2"/>
        <v>0.11764705882352941</v>
      </c>
      <c r="R14" s="94">
        <v>391</v>
      </c>
    </row>
    <row r="15" spans="1:18" ht="12.75">
      <c r="A15" s="208"/>
      <c r="B15" s="101" t="str">
        <f>B14</f>
        <v>Canterbury</v>
      </c>
      <c r="C15" s="101" t="s">
        <v>65</v>
      </c>
      <c r="D15" s="73">
        <v>4518</v>
      </c>
      <c r="E15" s="74">
        <f t="shared" si="3"/>
        <v>0.8190717911530094</v>
      </c>
      <c r="F15" s="73">
        <v>3018</v>
      </c>
      <c r="G15" s="74">
        <f t="shared" si="0"/>
        <v>0.5471356055112401</v>
      </c>
      <c r="H15" s="94">
        <v>5516</v>
      </c>
      <c r="I15" s="73">
        <v>2401</v>
      </c>
      <c r="J15" s="74">
        <f t="shared" si="4"/>
        <v>0.47375690607734805</v>
      </c>
      <c r="K15" s="73">
        <v>1735</v>
      </c>
      <c r="L15" s="74">
        <f t="shared" si="1"/>
        <v>0.34234411996842934</v>
      </c>
      <c r="M15" s="94">
        <v>5068</v>
      </c>
      <c r="N15" s="105">
        <v>1354</v>
      </c>
      <c r="O15" s="74">
        <f t="shared" si="5"/>
        <v>0.3408004027183488</v>
      </c>
      <c r="P15" s="73">
        <v>990</v>
      </c>
      <c r="Q15" s="74">
        <f t="shared" si="2"/>
        <v>0.24918197835388875</v>
      </c>
      <c r="R15" s="94">
        <v>3973</v>
      </c>
    </row>
    <row r="16" spans="1:18" ht="12.75">
      <c r="A16" s="208"/>
      <c r="B16" s="102" t="str">
        <f>B15</f>
        <v>Canterbury</v>
      </c>
      <c r="C16" s="102" t="s">
        <v>243</v>
      </c>
      <c r="D16" s="98">
        <v>5077</v>
      </c>
      <c r="E16" s="97">
        <f t="shared" si="3"/>
        <v>0.7970172684458399</v>
      </c>
      <c r="F16" s="98">
        <v>3308</v>
      </c>
      <c r="G16" s="97">
        <f t="shared" si="0"/>
        <v>0.519309262166405</v>
      </c>
      <c r="H16" s="103">
        <v>6370</v>
      </c>
      <c r="I16" s="98">
        <v>2609</v>
      </c>
      <c r="J16" s="97">
        <f t="shared" si="4"/>
        <v>0.4542130919220056</v>
      </c>
      <c r="K16" s="98">
        <v>1852</v>
      </c>
      <c r="L16" s="97">
        <f t="shared" si="1"/>
        <v>0.3224233983286908</v>
      </c>
      <c r="M16" s="103">
        <v>5744</v>
      </c>
      <c r="N16" s="106">
        <v>1430</v>
      </c>
      <c r="O16" s="97">
        <f t="shared" si="5"/>
        <v>0.32768102658111825</v>
      </c>
      <c r="P16" s="98">
        <v>1036</v>
      </c>
      <c r="Q16" s="97">
        <f t="shared" si="2"/>
        <v>0.2373968835930339</v>
      </c>
      <c r="R16" s="103">
        <v>4364</v>
      </c>
    </row>
    <row r="17" spans="1:18" ht="12.75" customHeight="1">
      <c r="A17" s="208"/>
      <c r="B17" s="101" t="s">
        <v>40</v>
      </c>
      <c r="C17" s="100" t="s">
        <v>66</v>
      </c>
      <c r="D17" s="73">
        <v>313</v>
      </c>
      <c r="E17" s="74">
        <f t="shared" si="3"/>
        <v>0.624750499001996</v>
      </c>
      <c r="F17" s="73">
        <v>147</v>
      </c>
      <c r="G17" s="74">
        <f t="shared" si="0"/>
        <v>0.2934131736526946</v>
      </c>
      <c r="H17" s="94">
        <v>501</v>
      </c>
      <c r="I17" s="73">
        <v>144</v>
      </c>
      <c r="J17" s="74">
        <f t="shared" si="4"/>
        <v>0.3057324840764331</v>
      </c>
      <c r="K17" s="73">
        <v>86</v>
      </c>
      <c r="L17" s="74">
        <f t="shared" si="1"/>
        <v>0.18259023354564755</v>
      </c>
      <c r="M17" s="94">
        <v>471</v>
      </c>
      <c r="N17" s="105">
        <v>68</v>
      </c>
      <c r="O17" s="74">
        <f t="shared" si="5"/>
        <v>0.19767441860465115</v>
      </c>
      <c r="P17" s="73">
        <v>29</v>
      </c>
      <c r="Q17" s="74">
        <f t="shared" si="2"/>
        <v>0.08430232558139535</v>
      </c>
      <c r="R17" s="94">
        <v>344</v>
      </c>
    </row>
    <row r="18" spans="1:18" ht="12.75">
      <c r="A18" s="208"/>
      <c r="B18" s="101" t="s">
        <v>40</v>
      </c>
      <c r="C18" s="101" t="s">
        <v>65</v>
      </c>
      <c r="D18" s="73">
        <v>2425</v>
      </c>
      <c r="E18" s="74">
        <f t="shared" si="3"/>
        <v>0.8481986708639384</v>
      </c>
      <c r="F18" s="73">
        <v>1758</v>
      </c>
      <c r="G18" s="74">
        <f t="shared" si="0"/>
        <v>0.614900314795383</v>
      </c>
      <c r="H18" s="94">
        <v>2859</v>
      </c>
      <c r="I18" s="73">
        <v>1420</v>
      </c>
      <c r="J18" s="74">
        <f t="shared" si="4"/>
        <v>0.5201465201465202</v>
      </c>
      <c r="K18" s="73">
        <v>1064</v>
      </c>
      <c r="L18" s="74">
        <f t="shared" si="1"/>
        <v>0.38974358974358975</v>
      </c>
      <c r="M18" s="94">
        <v>2730</v>
      </c>
      <c r="N18" s="105">
        <v>783</v>
      </c>
      <c r="O18" s="74">
        <f t="shared" si="5"/>
        <v>0.37091425864519184</v>
      </c>
      <c r="P18" s="73">
        <v>574</v>
      </c>
      <c r="Q18" s="74">
        <f t="shared" si="2"/>
        <v>0.2719090478446234</v>
      </c>
      <c r="R18" s="94">
        <v>2111</v>
      </c>
    </row>
    <row r="19" spans="1:18" ht="12.75">
      <c r="A19" s="208"/>
      <c r="B19" s="102" t="s">
        <v>40</v>
      </c>
      <c r="C19" s="102" t="s">
        <v>243</v>
      </c>
      <c r="D19" s="98">
        <v>2738</v>
      </c>
      <c r="E19" s="97">
        <f t="shared" si="3"/>
        <v>0.8148809523809524</v>
      </c>
      <c r="F19" s="98">
        <v>1905</v>
      </c>
      <c r="G19" s="97">
        <f t="shared" si="0"/>
        <v>0.5669642857142857</v>
      </c>
      <c r="H19" s="103">
        <v>3360</v>
      </c>
      <c r="I19" s="98">
        <v>1564</v>
      </c>
      <c r="J19" s="97">
        <f t="shared" si="4"/>
        <v>0.4885973133395814</v>
      </c>
      <c r="K19" s="98">
        <v>1150</v>
      </c>
      <c r="L19" s="97">
        <f t="shared" si="1"/>
        <v>0.359262730396751</v>
      </c>
      <c r="M19" s="103">
        <v>3201</v>
      </c>
      <c r="N19" s="106">
        <v>851</v>
      </c>
      <c r="O19" s="97">
        <f t="shared" si="5"/>
        <v>0.34663951120162934</v>
      </c>
      <c r="P19" s="98">
        <v>603</v>
      </c>
      <c r="Q19" s="97">
        <f t="shared" si="2"/>
        <v>0.24562118126272914</v>
      </c>
      <c r="R19" s="103">
        <v>2455</v>
      </c>
    </row>
    <row r="20" spans="1:18" ht="12.75" customHeight="1">
      <c r="A20" s="208"/>
      <c r="B20" s="101" t="s">
        <v>41</v>
      </c>
      <c r="C20" s="100" t="s">
        <v>66</v>
      </c>
      <c r="D20" s="73">
        <v>801</v>
      </c>
      <c r="E20" s="74">
        <f t="shared" si="3"/>
        <v>0.5821220930232558</v>
      </c>
      <c r="F20" s="73">
        <v>365</v>
      </c>
      <c r="G20" s="74">
        <f t="shared" si="0"/>
        <v>0.26526162790697677</v>
      </c>
      <c r="H20" s="94">
        <v>1376</v>
      </c>
      <c r="I20" s="73">
        <v>212</v>
      </c>
      <c r="J20" s="74">
        <f t="shared" si="4"/>
        <v>0.22410147991543342</v>
      </c>
      <c r="K20" s="73">
        <v>106</v>
      </c>
      <c r="L20" s="74">
        <f t="shared" si="1"/>
        <v>0.11205073995771671</v>
      </c>
      <c r="M20" s="94">
        <v>946</v>
      </c>
      <c r="N20" s="104">
        <v>66</v>
      </c>
      <c r="O20" s="92">
        <f t="shared" si="5"/>
        <v>0.11518324607329843</v>
      </c>
      <c r="P20" s="91">
        <v>29</v>
      </c>
      <c r="Q20" s="92">
        <f t="shared" si="2"/>
        <v>0.0506108202443281</v>
      </c>
      <c r="R20" s="93">
        <v>573</v>
      </c>
    </row>
    <row r="21" spans="1:18" ht="12.75">
      <c r="A21" s="208"/>
      <c r="B21" s="101" t="s">
        <v>41</v>
      </c>
      <c r="C21" s="101" t="s">
        <v>65</v>
      </c>
      <c r="D21" s="73">
        <v>3395</v>
      </c>
      <c r="E21" s="74">
        <f t="shared" si="3"/>
        <v>0.7304216867469879</v>
      </c>
      <c r="F21" s="73">
        <v>2075</v>
      </c>
      <c r="G21" s="74">
        <f t="shared" si="0"/>
        <v>0.44642857142857145</v>
      </c>
      <c r="H21" s="94">
        <v>4648</v>
      </c>
      <c r="I21" s="73">
        <v>1633</v>
      </c>
      <c r="J21" s="74">
        <f t="shared" si="4"/>
        <v>0.39123143267848587</v>
      </c>
      <c r="K21" s="73">
        <v>1068</v>
      </c>
      <c r="L21" s="74">
        <f t="shared" si="1"/>
        <v>0.2558696693818879</v>
      </c>
      <c r="M21" s="94">
        <v>4174</v>
      </c>
      <c r="N21" s="105">
        <v>948</v>
      </c>
      <c r="O21" s="74">
        <f t="shared" si="5"/>
        <v>0.28580042206813383</v>
      </c>
      <c r="P21" s="73">
        <v>642</v>
      </c>
      <c r="Q21" s="74">
        <f t="shared" si="2"/>
        <v>0.1935483870967742</v>
      </c>
      <c r="R21" s="94">
        <v>3317</v>
      </c>
    </row>
    <row r="22" spans="1:18" ht="12.75">
      <c r="A22" s="208"/>
      <c r="B22" s="102" t="s">
        <v>41</v>
      </c>
      <c r="C22" s="102" t="s">
        <v>243</v>
      </c>
      <c r="D22" s="98">
        <v>4196</v>
      </c>
      <c r="E22" s="97">
        <f t="shared" si="3"/>
        <v>0.6965471447543161</v>
      </c>
      <c r="F22" s="98">
        <v>2440</v>
      </c>
      <c r="G22" s="97">
        <f t="shared" si="0"/>
        <v>0.4050464807436919</v>
      </c>
      <c r="H22" s="103">
        <v>6024</v>
      </c>
      <c r="I22" s="98">
        <v>1845</v>
      </c>
      <c r="J22" s="97">
        <f t="shared" si="4"/>
        <v>0.3603515625</v>
      </c>
      <c r="K22" s="98">
        <v>1174</v>
      </c>
      <c r="L22" s="97">
        <f t="shared" si="1"/>
        <v>0.229296875</v>
      </c>
      <c r="M22" s="103">
        <v>5120</v>
      </c>
      <c r="N22" s="106">
        <v>1014</v>
      </c>
      <c r="O22" s="97">
        <f t="shared" si="5"/>
        <v>0.26066838046272495</v>
      </c>
      <c r="P22" s="98">
        <v>671</v>
      </c>
      <c r="Q22" s="97">
        <f t="shared" si="2"/>
        <v>0.17249357326478149</v>
      </c>
      <c r="R22" s="103">
        <v>3890</v>
      </c>
    </row>
    <row r="23" spans="1:18" ht="12.75">
      <c r="A23" s="208"/>
      <c r="B23" s="101" t="s">
        <v>42</v>
      </c>
      <c r="C23" s="100" t="s">
        <v>66</v>
      </c>
      <c r="D23" s="73">
        <v>452</v>
      </c>
      <c r="E23" s="74">
        <f t="shared" si="3"/>
        <v>0.5237543453070683</v>
      </c>
      <c r="F23" s="73">
        <v>181</v>
      </c>
      <c r="G23" s="74">
        <f t="shared" si="0"/>
        <v>0.20973348783314022</v>
      </c>
      <c r="H23" s="94">
        <v>863</v>
      </c>
      <c r="I23" s="73">
        <v>152</v>
      </c>
      <c r="J23" s="74">
        <f t="shared" si="4"/>
        <v>0.2563237774030354</v>
      </c>
      <c r="K23" s="73">
        <v>83</v>
      </c>
      <c r="L23" s="74">
        <f t="shared" si="1"/>
        <v>0.1399662731871838</v>
      </c>
      <c r="M23" s="94">
        <v>593</v>
      </c>
      <c r="N23" s="73">
        <v>76</v>
      </c>
      <c r="O23" s="74">
        <f t="shared" si="5"/>
        <v>0.17674418604651163</v>
      </c>
      <c r="P23" s="73">
        <v>49</v>
      </c>
      <c r="Q23" s="74">
        <f t="shared" si="2"/>
        <v>0.11395348837209303</v>
      </c>
      <c r="R23" s="94">
        <v>430</v>
      </c>
    </row>
    <row r="24" spans="1:18" ht="12.75">
      <c r="A24" s="208"/>
      <c r="B24" s="101" t="s">
        <v>42</v>
      </c>
      <c r="C24" s="101" t="s">
        <v>65</v>
      </c>
      <c r="D24" s="73">
        <v>1232</v>
      </c>
      <c r="E24" s="74">
        <f t="shared" si="3"/>
        <v>0.787220447284345</v>
      </c>
      <c r="F24" s="73">
        <v>775</v>
      </c>
      <c r="G24" s="74">
        <f t="shared" si="0"/>
        <v>0.4952076677316294</v>
      </c>
      <c r="H24" s="94">
        <v>1565</v>
      </c>
      <c r="I24" s="73">
        <v>737</v>
      </c>
      <c r="J24" s="74">
        <f t="shared" si="4"/>
        <v>0.5135888501742161</v>
      </c>
      <c r="K24" s="73">
        <v>524</v>
      </c>
      <c r="L24" s="74">
        <f t="shared" si="1"/>
        <v>0.3651567944250871</v>
      </c>
      <c r="M24" s="94">
        <v>1435</v>
      </c>
      <c r="N24" s="73">
        <v>384</v>
      </c>
      <c r="O24" s="74">
        <f t="shared" si="5"/>
        <v>0.34688346883468835</v>
      </c>
      <c r="P24" s="73">
        <v>280</v>
      </c>
      <c r="Q24" s="74">
        <f t="shared" si="2"/>
        <v>0.2529358626919603</v>
      </c>
      <c r="R24" s="94">
        <v>1107</v>
      </c>
    </row>
    <row r="25" spans="1:18" ht="12.75">
      <c r="A25" s="208"/>
      <c r="B25" s="102" t="s">
        <v>42</v>
      </c>
      <c r="C25" s="102" t="s">
        <v>243</v>
      </c>
      <c r="D25" s="98">
        <v>1684</v>
      </c>
      <c r="E25" s="97">
        <f t="shared" si="3"/>
        <v>0.6935749588138386</v>
      </c>
      <c r="F25" s="98">
        <v>956</v>
      </c>
      <c r="G25" s="97">
        <f t="shared" si="0"/>
        <v>0.39373970345963755</v>
      </c>
      <c r="H25" s="103">
        <v>2428</v>
      </c>
      <c r="I25" s="98">
        <v>889</v>
      </c>
      <c r="J25" s="97">
        <f t="shared" si="4"/>
        <v>0.4383629191321499</v>
      </c>
      <c r="K25" s="98">
        <v>607</v>
      </c>
      <c r="L25" s="97">
        <f t="shared" si="1"/>
        <v>0.29930966469428005</v>
      </c>
      <c r="M25" s="103">
        <v>2028</v>
      </c>
      <c r="N25" s="73">
        <v>460</v>
      </c>
      <c r="O25" s="74">
        <f t="shared" si="5"/>
        <v>0.2992843201040989</v>
      </c>
      <c r="P25" s="73">
        <v>329</v>
      </c>
      <c r="Q25" s="74">
        <f t="shared" si="2"/>
        <v>0.21405335068314899</v>
      </c>
      <c r="R25" s="94">
        <v>1537</v>
      </c>
    </row>
    <row r="26" spans="1:18" ht="12.75">
      <c r="A26" s="208"/>
      <c r="B26" s="101" t="s">
        <v>43</v>
      </c>
      <c r="C26" s="100" t="s">
        <v>66</v>
      </c>
      <c r="D26" s="73">
        <v>306</v>
      </c>
      <c r="E26" s="74">
        <f t="shared" si="3"/>
        <v>0.7303102625298329</v>
      </c>
      <c r="F26" s="73">
        <v>104</v>
      </c>
      <c r="G26" s="74">
        <f aca="true" t="shared" si="6" ref="G26:G67">F26/H26</f>
        <v>0.24821002386634844</v>
      </c>
      <c r="H26" s="94">
        <v>419</v>
      </c>
      <c r="I26" s="73">
        <v>78</v>
      </c>
      <c r="J26" s="74">
        <f t="shared" si="4"/>
        <v>0.21606648199445982</v>
      </c>
      <c r="K26" s="73">
        <v>41</v>
      </c>
      <c r="L26" s="74">
        <f aca="true" t="shared" si="7" ref="L26:L67">K26/M26</f>
        <v>0.11357340720221606</v>
      </c>
      <c r="M26" s="94">
        <v>361</v>
      </c>
      <c r="N26" s="104">
        <v>30</v>
      </c>
      <c r="O26" s="92">
        <f t="shared" si="5"/>
        <v>0.136986301369863</v>
      </c>
      <c r="P26" s="91">
        <v>20</v>
      </c>
      <c r="Q26" s="92">
        <f aca="true" t="shared" si="8" ref="Q26:Q67">P26/R26</f>
        <v>0.091324200913242</v>
      </c>
      <c r="R26" s="93">
        <v>219</v>
      </c>
    </row>
    <row r="27" spans="1:18" ht="12.75">
      <c r="A27" s="208"/>
      <c r="B27" s="101" t="s">
        <v>43</v>
      </c>
      <c r="C27" s="101" t="s">
        <v>65</v>
      </c>
      <c r="D27" s="73">
        <v>1310</v>
      </c>
      <c r="E27" s="74">
        <f t="shared" si="3"/>
        <v>0.8567691301504251</v>
      </c>
      <c r="F27" s="73">
        <v>780</v>
      </c>
      <c r="G27" s="74">
        <f t="shared" si="6"/>
        <v>0.5101373446697187</v>
      </c>
      <c r="H27" s="94">
        <v>1529</v>
      </c>
      <c r="I27" s="73">
        <v>665</v>
      </c>
      <c r="J27" s="74">
        <f t="shared" si="4"/>
        <v>0.4627696590118302</v>
      </c>
      <c r="K27" s="73">
        <v>452</v>
      </c>
      <c r="L27" s="74">
        <f t="shared" si="7"/>
        <v>0.31454418928322897</v>
      </c>
      <c r="M27" s="94">
        <v>1437</v>
      </c>
      <c r="N27" s="105">
        <v>335</v>
      </c>
      <c r="O27" s="74">
        <f t="shared" si="5"/>
        <v>0.29308836395450566</v>
      </c>
      <c r="P27" s="73">
        <v>242</v>
      </c>
      <c r="Q27" s="74">
        <f t="shared" si="8"/>
        <v>0.21172353455818022</v>
      </c>
      <c r="R27" s="94">
        <v>1143</v>
      </c>
    </row>
    <row r="28" spans="1:18" ht="12.75">
      <c r="A28" s="208"/>
      <c r="B28" s="102" t="s">
        <v>43</v>
      </c>
      <c r="C28" s="102" t="s">
        <v>243</v>
      </c>
      <c r="D28" s="98">
        <v>1616</v>
      </c>
      <c r="E28" s="97">
        <f t="shared" si="3"/>
        <v>0.8295687885010267</v>
      </c>
      <c r="F28" s="98">
        <v>884</v>
      </c>
      <c r="G28" s="97">
        <f t="shared" si="6"/>
        <v>0.4537987679671458</v>
      </c>
      <c r="H28" s="103">
        <v>1948</v>
      </c>
      <c r="I28" s="98">
        <v>743</v>
      </c>
      <c r="J28" s="97">
        <f t="shared" si="4"/>
        <v>0.41323692992213573</v>
      </c>
      <c r="K28" s="98">
        <v>493</v>
      </c>
      <c r="L28" s="97">
        <f t="shared" si="7"/>
        <v>0.27419354838709675</v>
      </c>
      <c r="M28" s="103">
        <v>1798</v>
      </c>
      <c r="N28" s="106">
        <v>365</v>
      </c>
      <c r="O28" s="97">
        <f t="shared" si="5"/>
        <v>0.26798825256975034</v>
      </c>
      <c r="P28" s="98">
        <v>262</v>
      </c>
      <c r="Q28" s="97">
        <f t="shared" si="8"/>
        <v>0.19236417033773862</v>
      </c>
      <c r="R28" s="103">
        <v>1362</v>
      </c>
    </row>
    <row r="29" spans="1:18" ht="12.75">
      <c r="A29" s="208"/>
      <c r="B29" s="101" t="s">
        <v>44</v>
      </c>
      <c r="C29" s="100" t="s">
        <v>66</v>
      </c>
      <c r="D29" s="73">
        <v>402</v>
      </c>
      <c r="E29" s="74">
        <f t="shared" si="3"/>
        <v>0.547683923705722</v>
      </c>
      <c r="F29" s="73">
        <v>132</v>
      </c>
      <c r="G29" s="74">
        <f t="shared" si="6"/>
        <v>0.17983651226158037</v>
      </c>
      <c r="H29" s="94">
        <v>734</v>
      </c>
      <c r="I29" s="73">
        <v>92</v>
      </c>
      <c r="J29" s="74">
        <f t="shared" si="4"/>
        <v>0.16283185840707964</v>
      </c>
      <c r="K29" s="73">
        <v>42</v>
      </c>
      <c r="L29" s="74">
        <f t="shared" si="7"/>
        <v>0.0743362831858407</v>
      </c>
      <c r="M29" s="94">
        <v>565</v>
      </c>
      <c r="N29" s="73">
        <v>38</v>
      </c>
      <c r="O29" s="74">
        <f t="shared" si="5"/>
        <v>0.10674157303370786</v>
      </c>
      <c r="P29" s="73">
        <v>23</v>
      </c>
      <c r="Q29" s="74">
        <f t="shared" si="8"/>
        <v>0.06460674157303371</v>
      </c>
      <c r="R29" s="94">
        <v>356</v>
      </c>
    </row>
    <row r="30" spans="1:18" ht="12.75">
      <c r="A30" s="208"/>
      <c r="B30" s="101" t="s">
        <v>44</v>
      </c>
      <c r="C30" s="101" t="s">
        <v>65</v>
      </c>
      <c r="D30" s="73">
        <v>580</v>
      </c>
      <c r="E30" s="74">
        <f t="shared" si="3"/>
        <v>0.7988980716253443</v>
      </c>
      <c r="F30" s="73">
        <v>286</v>
      </c>
      <c r="G30" s="74">
        <f t="shared" si="6"/>
        <v>0.3939393939393939</v>
      </c>
      <c r="H30" s="94">
        <v>726</v>
      </c>
      <c r="I30" s="73">
        <v>304</v>
      </c>
      <c r="J30" s="74">
        <f t="shared" si="4"/>
        <v>0.4537313432835821</v>
      </c>
      <c r="K30" s="73">
        <v>171</v>
      </c>
      <c r="L30" s="74">
        <f t="shared" si="7"/>
        <v>0.25522388059701495</v>
      </c>
      <c r="M30" s="94">
        <v>670</v>
      </c>
      <c r="N30" s="73">
        <v>188</v>
      </c>
      <c r="O30" s="74">
        <f t="shared" si="5"/>
        <v>0.3339253996447602</v>
      </c>
      <c r="P30" s="73">
        <v>112</v>
      </c>
      <c r="Q30" s="74">
        <f t="shared" si="8"/>
        <v>0.1989342806394316</v>
      </c>
      <c r="R30" s="94">
        <v>563</v>
      </c>
    </row>
    <row r="31" spans="1:18" ht="12.75">
      <c r="A31" s="208"/>
      <c r="B31" s="102" t="s">
        <v>44</v>
      </c>
      <c r="C31" s="102" t="s">
        <v>243</v>
      </c>
      <c r="D31" s="98">
        <v>982</v>
      </c>
      <c r="E31" s="97">
        <f t="shared" si="3"/>
        <v>0.6726027397260274</v>
      </c>
      <c r="F31" s="98">
        <v>418</v>
      </c>
      <c r="G31" s="97">
        <f t="shared" si="6"/>
        <v>0.2863013698630137</v>
      </c>
      <c r="H31" s="103">
        <v>1460</v>
      </c>
      <c r="I31" s="98">
        <v>396</v>
      </c>
      <c r="J31" s="97">
        <f t="shared" si="4"/>
        <v>0.32064777327935223</v>
      </c>
      <c r="K31" s="98">
        <v>213</v>
      </c>
      <c r="L31" s="97">
        <f t="shared" si="7"/>
        <v>0.17246963562753037</v>
      </c>
      <c r="M31" s="103">
        <v>1235</v>
      </c>
      <c r="N31" s="73">
        <v>226</v>
      </c>
      <c r="O31" s="74">
        <f t="shared" si="5"/>
        <v>0.24591947769314473</v>
      </c>
      <c r="P31" s="73">
        <v>135</v>
      </c>
      <c r="Q31" s="74">
        <f t="shared" si="8"/>
        <v>0.14689880304678998</v>
      </c>
      <c r="R31" s="94">
        <v>919</v>
      </c>
    </row>
    <row r="32" spans="1:18" ht="12.75">
      <c r="A32" s="208"/>
      <c r="B32" s="101" t="s">
        <v>45</v>
      </c>
      <c r="C32" s="100" t="s">
        <v>66</v>
      </c>
      <c r="D32" s="73">
        <v>506</v>
      </c>
      <c r="E32" s="74">
        <f t="shared" si="3"/>
        <v>0.6903137789904502</v>
      </c>
      <c r="F32" s="73">
        <v>231</v>
      </c>
      <c r="G32" s="74">
        <f t="shared" si="6"/>
        <v>0.3151432469304229</v>
      </c>
      <c r="H32" s="94">
        <v>733</v>
      </c>
      <c r="I32" s="73">
        <v>142</v>
      </c>
      <c r="J32" s="74">
        <f t="shared" si="4"/>
        <v>0.2811881188118812</v>
      </c>
      <c r="K32" s="73">
        <v>54</v>
      </c>
      <c r="L32" s="74">
        <f t="shared" si="7"/>
        <v>0.10693069306930693</v>
      </c>
      <c r="M32" s="94">
        <v>505</v>
      </c>
      <c r="N32" s="104">
        <v>46</v>
      </c>
      <c r="O32" s="92">
        <f t="shared" si="5"/>
        <v>0.152317880794702</v>
      </c>
      <c r="P32" s="91">
        <v>19</v>
      </c>
      <c r="Q32" s="92">
        <f t="shared" si="8"/>
        <v>0.06291390728476821</v>
      </c>
      <c r="R32" s="93">
        <v>302</v>
      </c>
    </row>
    <row r="33" spans="1:18" ht="12.75">
      <c r="A33" s="208"/>
      <c r="B33" s="101" t="s">
        <v>45</v>
      </c>
      <c r="C33" s="101" t="s">
        <v>65</v>
      </c>
      <c r="D33" s="73">
        <v>1369</v>
      </c>
      <c r="E33" s="74">
        <f t="shared" si="3"/>
        <v>0.8508390304536979</v>
      </c>
      <c r="F33" s="73">
        <v>813</v>
      </c>
      <c r="G33" s="74">
        <f t="shared" si="6"/>
        <v>0.5052827843380981</v>
      </c>
      <c r="H33" s="94">
        <v>1609</v>
      </c>
      <c r="I33" s="73">
        <v>744</v>
      </c>
      <c r="J33" s="74">
        <f t="shared" si="4"/>
        <v>0.503382949932341</v>
      </c>
      <c r="K33" s="73">
        <v>493</v>
      </c>
      <c r="L33" s="74">
        <f t="shared" si="7"/>
        <v>0.33355886332882273</v>
      </c>
      <c r="M33" s="94">
        <v>1478</v>
      </c>
      <c r="N33" s="105">
        <v>408</v>
      </c>
      <c r="O33" s="74">
        <f t="shared" si="5"/>
        <v>0.35789473684210527</v>
      </c>
      <c r="P33" s="73">
        <v>283</v>
      </c>
      <c r="Q33" s="74">
        <f t="shared" si="8"/>
        <v>0.2482456140350877</v>
      </c>
      <c r="R33" s="94">
        <v>1140</v>
      </c>
    </row>
    <row r="34" spans="1:18" ht="12.75">
      <c r="A34" s="208"/>
      <c r="B34" s="102" t="s">
        <v>45</v>
      </c>
      <c r="C34" s="102" t="s">
        <v>243</v>
      </c>
      <c r="D34" s="98">
        <v>1875</v>
      </c>
      <c r="E34" s="97">
        <f t="shared" si="3"/>
        <v>0.8005977796754911</v>
      </c>
      <c r="F34" s="98">
        <v>1044</v>
      </c>
      <c r="G34" s="97">
        <f t="shared" si="6"/>
        <v>0.4457728437233134</v>
      </c>
      <c r="H34" s="103">
        <v>2342</v>
      </c>
      <c r="I34" s="98">
        <v>886</v>
      </c>
      <c r="J34" s="97">
        <f t="shared" si="4"/>
        <v>0.4467977811396873</v>
      </c>
      <c r="K34" s="98">
        <v>547</v>
      </c>
      <c r="L34" s="97">
        <f t="shared" si="7"/>
        <v>0.27584467977811394</v>
      </c>
      <c r="M34" s="103">
        <v>1983</v>
      </c>
      <c r="N34" s="106">
        <v>454</v>
      </c>
      <c r="O34" s="97">
        <f t="shared" si="5"/>
        <v>0.31484049930651875</v>
      </c>
      <c r="P34" s="98">
        <v>302</v>
      </c>
      <c r="Q34" s="97">
        <f t="shared" si="8"/>
        <v>0.20943134535367544</v>
      </c>
      <c r="R34" s="103">
        <v>1442</v>
      </c>
    </row>
    <row r="35" spans="1:18" ht="12.75" customHeight="1">
      <c r="A35" s="208"/>
      <c r="B35" s="101" t="s">
        <v>46</v>
      </c>
      <c r="C35" s="100" t="s">
        <v>66</v>
      </c>
      <c r="D35" s="73">
        <v>229</v>
      </c>
      <c r="E35" s="74">
        <f t="shared" si="3"/>
        <v>0.7762711864406779</v>
      </c>
      <c r="F35" s="73">
        <v>104</v>
      </c>
      <c r="G35" s="74">
        <f t="shared" si="6"/>
        <v>0.3525423728813559</v>
      </c>
      <c r="H35" s="94">
        <v>295</v>
      </c>
      <c r="I35" s="73">
        <v>77</v>
      </c>
      <c r="J35" s="74">
        <f t="shared" si="4"/>
        <v>0.33047210300429186</v>
      </c>
      <c r="K35" s="73">
        <v>45</v>
      </c>
      <c r="L35" s="74">
        <f t="shared" si="7"/>
        <v>0.19313304721030042</v>
      </c>
      <c r="M35" s="94">
        <v>233</v>
      </c>
      <c r="N35" s="73">
        <v>32</v>
      </c>
      <c r="O35" s="74">
        <f t="shared" si="5"/>
        <v>0.23880597014925373</v>
      </c>
      <c r="P35" s="73">
        <v>23</v>
      </c>
      <c r="Q35" s="74">
        <f t="shared" si="8"/>
        <v>0.17164179104477612</v>
      </c>
      <c r="R35" s="94">
        <v>134</v>
      </c>
    </row>
    <row r="36" spans="1:18" ht="12.75">
      <c r="A36" s="208"/>
      <c r="B36" s="101" t="s">
        <v>46</v>
      </c>
      <c r="C36" s="101" t="s">
        <v>65</v>
      </c>
      <c r="D36" s="73">
        <v>1323</v>
      </c>
      <c r="E36" s="74">
        <f t="shared" si="3"/>
        <v>0.8546511627906976</v>
      </c>
      <c r="F36" s="73">
        <v>891</v>
      </c>
      <c r="G36" s="74">
        <f t="shared" si="6"/>
        <v>0.5755813953488372</v>
      </c>
      <c r="H36" s="94">
        <v>1548</v>
      </c>
      <c r="I36" s="73">
        <v>703</v>
      </c>
      <c r="J36" s="74">
        <f t="shared" si="4"/>
        <v>0.4926419060967064</v>
      </c>
      <c r="K36" s="73">
        <v>469</v>
      </c>
      <c r="L36" s="74">
        <f t="shared" si="7"/>
        <v>0.3286615276804485</v>
      </c>
      <c r="M36" s="94">
        <v>1427</v>
      </c>
      <c r="N36" s="73">
        <v>413</v>
      </c>
      <c r="O36" s="74">
        <f t="shared" si="5"/>
        <v>0.3771689497716895</v>
      </c>
      <c r="P36" s="73">
        <v>282</v>
      </c>
      <c r="Q36" s="74">
        <f t="shared" si="8"/>
        <v>0.25753424657534246</v>
      </c>
      <c r="R36" s="94">
        <v>1095</v>
      </c>
    </row>
    <row r="37" spans="1:18" ht="12.75">
      <c r="A37" s="208"/>
      <c r="B37" s="102" t="s">
        <v>46</v>
      </c>
      <c r="C37" s="102" t="s">
        <v>243</v>
      </c>
      <c r="D37" s="98">
        <v>1552</v>
      </c>
      <c r="E37" s="97">
        <f t="shared" si="3"/>
        <v>0.8421052631578947</v>
      </c>
      <c r="F37" s="98">
        <v>995</v>
      </c>
      <c r="G37" s="97">
        <f t="shared" si="6"/>
        <v>0.539880629408573</v>
      </c>
      <c r="H37" s="103">
        <v>1843</v>
      </c>
      <c r="I37" s="98">
        <v>780</v>
      </c>
      <c r="J37" s="97">
        <f t="shared" si="4"/>
        <v>0.46987951807228917</v>
      </c>
      <c r="K37" s="98">
        <v>514</v>
      </c>
      <c r="L37" s="97">
        <f t="shared" si="7"/>
        <v>0.3096385542168675</v>
      </c>
      <c r="M37" s="103">
        <v>1660</v>
      </c>
      <c r="N37" s="73">
        <v>445</v>
      </c>
      <c r="O37" s="74">
        <f t="shared" si="5"/>
        <v>0.36208299430431246</v>
      </c>
      <c r="P37" s="73">
        <v>305</v>
      </c>
      <c r="Q37" s="74">
        <f t="shared" si="8"/>
        <v>0.2481692432872254</v>
      </c>
      <c r="R37" s="94">
        <v>1229</v>
      </c>
    </row>
    <row r="38" spans="1:18" ht="12.75">
      <c r="A38" s="208"/>
      <c r="B38" s="101" t="s">
        <v>47</v>
      </c>
      <c r="C38" s="100" t="s">
        <v>66</v>
      </c>
      <c r="D38" s="73">
        <v>609</v>
      </c>
      <c r="E38" s="74">
        <f t="shared" si="3"/>
        <v>0.5761589403973509</v>
      </c>
      <c r="F38" s="73">
        <v>238</v>
      </c>
      <c r="G38" s="74">
        <f t="shared" si="6"/>
        <v>0.2251655629139073</v>
      </c>
      <c r="H38" s="94">
        <v>1057</v>
      </c>
      <c r="I38" s="73">
        <v>178</v>
      </c>
      <c r="J38" s="74">
        <f t="shared" si="4"/>
        <v>0.22111801242236026</v>
      </c>
      <c r="K38" s="73">
        <v>89</v>
      </c>
      <c r="L38" s="74">
        <f t="shared" si="7"/>
        <v>0.11055900621118013</v>
      </c>
      <c r="M38" s="94">
        <v>805</v>
      </c>
      <c r="N38" s="104">
        <v>71</v>
      </c>
      <c r="O38" s="92">
        <f t="shared" si="5"/>
        <v>0.14853556485355648</v>
      </c>
      <c r="P38" s="91">
        <v>39</v>
      </c>
      <c r="Q38" s="92">
        <f t="shared" si="8"/>
        <v>0.08158995815899582</v>
      </c>
      <c r="R38" s="93">
        <v>478</v>
      </c>
    </row>
    <row r="39" spans="1:18" ht="12.75">
      <c r="A39" s="208"/>
      <c r="B39" s="101" t="s">
        <v>47</v>
      </c>
      <c r="C39" s="101" t="s">
        <v>65</v>
      </c>
      <c r="D39" s="73">
        <v>949</v>
      </c>
      <c r="E39" s="74">
        <f t="shared" si="3"/>
        <v>0.8195164075993091</v>
      </c>
      <c r="F39" s="73">
        <v>571</v>
      </c>
      <c r="G39" s="74">
        <f t="shared" si="6"/>
        <v>0.4930915371329879</v>
      </c>
      <c r="H39" s="94">
        <v>1158</v>
      </c>
      <c r="I39" s="73">
        <v>486</v>
      </c>
      <c r="J39" s="74">
        <f t="shared" si="4"/>
        <v>0.47693817468105987</v>
      </c>
      <c r="K39" s="73">
        <v>318</v>
      </c>
      <c r="L39" s="74">
        <f t="shared" si="7"/>
        <v>0.3120706575073602</v>
      </c>
      <c r="M39" s="94">
        <v>1019</v>
      </c>
      <c r="N39" s="105">
        <v>241</v>
      </c>
      <c r="O39" s="74">
        <f t="shared" si="5"/>
        <v>0.33848314606741575</v>
      </c>
      <c r="P39" s="73">
        <v>163</v>
      </c>
      <c r="Q39" s="74">
        <f t="shared" si="8"/>
        <v>0.22893258426966293</v>
      </c>
      <c r="R39" s="94">
        <v>712</v>
      </c>
    </row>
    <row r="40" spans="1:18" ht="12.75">
      <c r="A40" s="208"/>
      <c r="B40" s="102" t="s">
        <v>47</v>
      </c>
      <c r="C40" s="102" t="s">
        <v>243</v>
      </c>
      <c r="D40" s="98">
        <v>1558</v>
      </c>
      <c r="E40" s="97">
        <f t="shared" si="3"/>
        <v>0.7033860045146727</v>
      </c>
      <c r="F40" s="98">
        <v>809</v>
      </c>
      <c r="G40" s="97">
        <f t="shared" si="6"/>
        <v>0.36523702031602706</v>
      </c>
      <c r="H40" s="103">
        <v>2215</v>
      </c>
      <c r="I40" s="98">
        <v>664</v>
      </c>
      <c r="J40" s="97">
        <f t="shared" si="4"/>
        <v>0.36403508771929827</v>
      </c>
      <c r="K40" s="98">
        <v>407</v>
      </c>
      <c r="L40" s="97">
        <f t="shared" si="7"/>
        <v>0.22313596491228072</v>
      </c>
      <c r="M40" s="103">
        <v>1824</v>
      </c>
      <c r="N40" s="106">
        <v>312</v>
      </c>
      <c r="O40" s="97">
        <f t="shared" si="5"/>
        <v>0.26218487394957984</v>
      </c>
      <c r="P40" s="98">
        <v>202</v>
      </c>
      <c r="Q40" s="97">
        <f t="shared" si="8"/>
        <v>0.16974789915966387</v>
      </c>
      <c r="R40" s="103">
        <v>1190</v>
      </c>
    </row>
    <row r="41" spans="1:18" ht="12.75">
      <c r="A41" s="208"/>
      <c r="B41" s="101" t="s">
        <v>48</v>
      </c>
      <c r="C41" s="100" t="s">
        <v>66</v>
      </c>
      <c r="D41" s="73">
        <v>50</v>
      </c>
      <c r="E41" s="74">
        <f t="shared" si="3"/>
        <v>0.7142857142857143</v>
      </c>
      <c r="F41" s="73">
        <v>26</v>
      </c>
      <c r="G41" s="74">
        <f t="shared" si="6"/>
        <v>0.37142857142857144</v>
      </c>
      <c r="H41" s="94">
        <v>70</v>
      </c>
      <c r="I41" s="73">
        <v>29</v>
      </c>
      <c r="J41" s="74">
        <f t="shared" si="4"/>
        <v>0.43283582089552236</v>
      </c>
      <c r="K41" s="73">
        <v>13</v>
      </c>
      <c r="L41" s="74">
        <f t="shared" si="7"/>
        <v>0.19402985074626866</v>
      </c>
      <c r="M41" s="94">
        <v>67</v>
      </c>
      <c r="N41" s="104">
        <v>6</v>
      </c>
      <c r="O41" s="92">
        <f t="shared" si="5"/>
        <v>0.13636363636363635</v>
      </c>
      <c r="P41" s="91">
        <v>3</v>
      </c>
      <c r="Q41" s="92">
        <f t="shared" si="8"/>
        <v>0.06818181818181818</v>
      </c>
      <c r="R41" s="93">
        <v>44</v>
      </c>
    </row>
    <row r="42" spans="1:18" ht="12.75">
      <c r="A42" s="208"/>
      <c r="B42" s="101" t="s">
        <v>48</v>
      </c>
      <c r="C42" s="101" t="s">
        <v>65</v>
      </c>
      <c r="D42" s="73">
        <v>527</v>
      </c>
      <c r="E42" s="74">
        <f t="shared" si="3"/>
        <v>0.7528571428571429</v>
      </c>
      <c r="F42" s="73">
        <v>372</v>
      </c>
      <c r="G42" s="74">
        <f t="shared" si="6"/>
        <v>0.5314285714285715</v>
      </c>
      <c r="H42" s="94">
        <v>700</v>
      </c>
      <c r="I42" s="73">
        <v>326</v>
      </c>
      <c r="J42" s="74">
        <f t="shared" si="4"/>
        <v>0.5388429752066116</v>
      </c>
      <c r="K42" s="73">
        <v>213</v>
      </c>
      <c r="L42" s="74">
        <f t="shared" si="7"/>
        <v>0.35206611570247937</v>
      </c>
      <c r="M42" s="94">
        <v>605</v>
      </c>
      <c r="N42" s="105">
        <v>184</v>
      </c>
      <c r="O42" s="74">
        <f t="shared" si="5"/>
        <v>0.36220472440944884</v>
      </c>
      <c r="P42" s="73">
        <v>128</v>
      </c>
      <c r="Q42" s="74">
        <f t="shared" si="8"/>
        <v>0.25196850393700787</v>
      </c>
      <c r="R42" s="94">
        <v>508</v>
      </c>
    </row>
    <row r="43" spans="1:18" ht="12.75">
      <c r="A43" s="208"/>
      <c r="B43" s="102" t="s">
        <v>48</v>
      </c>
      <c r="C43" s="102" t="s">
        <v>243</v>
      </c>
      <c r="D43" s="98">
        <v>577</v>
      </c>
      <c r="E43" s="97">
        <f t="shared" si="3"/>
        <v>0.7493506493506493</v>
      </c>
      <c r="F43" s="98">
        <v>398</v>
      </c>
      <c r="G43" s="97">
        <f t="shared" si="6"/>
        <v>0.5168831168831168</v>
      </c>
      <c r="H43" s="103">
        <v>770</v>
      </c>
      <c r="I43" s="98">
        <v>355</v>
      </c>
      <c r="J43" s="97">
        <f t="shared" si="4"/>
        <v>0.5282738095238095</v>
      </c>
      <c r="K43" s="98">
        <v>226</v>
      </c>
      <c r="L43" s="97">
        <f t="shared" si="7"/>
        <v>0.33630952380952384</v>
      </c>
      <c r="M43" s="103">
        <v>672</v>
      </c>
      <c r="N43" s="106">
        <v>190</v>
      </c>
      <c r="O43" s="97">
        <f t="shared" si="5"/>
        <v>0.3442028985507246</v>
      </c>
      <c r="P43" s="98">
        <v>131</v>
      </c>
      <c r="Q43" s="97">
        <f t="shared" si="8"/>
        <v>0.23731884057971014</v>
      </c>
      <c r="R43" s="103">
        <v>552</v>
      </c>
    </row>
    <row r="44" spans="1:18" ht="12.75">
      <c r="A44" s="208"/>
      <c r="B44" s="101" t="s">
        <v>98</v>
      </c>
      <c r="C44" s="100" t="s">
        <v>66</v>
      </c>
      <c r="D44" s="91">
        <v>362</v>
      </c>
      <c r="E44" s="92">
        <f t="shared" si="3"/>
        <v>0.6666666666666666</v>
      </c>
      <c r="F44" s="91">
        <v>176</v>
      </c>
      <c r="G44" s="92">
        <f t="shared" si="6"/>
        <v>0.3241252302025783</v>
      </c>
      <c r="H44" s="93">
        <v>543</v>
      </c>
      <c r="I44" s="91">
        <v>134</v>
      </c>
      <c r="J44" s="92">
        <f t="shared" si="4"/>
        <v>0.32211538461538464</v>
      </c>
      <c r="K44" s="91">
        <v>86</v>
      </c>
      <c r="L44" s="92">
        <f t="shared" si="7"/>
        <v>0.20673076923076922</v>
      </c>
      <c r="M44" s="93">
        <v>416</v>
      </c>
      <c r="N44" s="91">
        <v>60</v>
      </c>
      <c r="O44" s="92">
        <f t="shared" si="5"/>
        <v>0.234375</v>
      </c>
      <c r="P44" s="91">
        <v>37</v>
      </c>
      <c r="Q44" s="92">
        <f t="shared" si="8"/>
        <v>0.14453125</v>
      </c>
      <c r="R44" s="93">
        <v>256</v>
      </c>
    </row>
    <row r="45" spans="1:18" ht="12.75">
      <c r="A45" s="208"/>
      <c r="B45" s="101" t="s">
        <v>98</v>
      </c>
      <c r="C45" s="101" t="s">
        <v>65</v>
      </c>
      <c r="D45" s="73">
        <v>2591</v>
      </c>
      <c r="E45" s="74">
        <f t="shared" si="3"/>
        <v>0.8104472943384423</v>
      </c>
      <c r="F45" s="73">
        <v>1762</v>
      </c>
      <c r="G45" s="74">
        <f t="shared" si="6"/>
        <v>0.5511416953393806</v>
      </c>
      <c r="H45" s="94">
        <v>3197</v>
      </c>
      <c r="I45" s="73">
        <v>1506</v>
      </c>
      <c r="J45" s="74">
        <f t="shared" si="4"/>
        <v>0.5196687370600414</v>
      </c>
      <c r="K45" s="73">
        <v>1041</v>
      </c>
      <c r="L45" s="74">
        <f t="shared" si="7"/>
        <v>0.35921325051759834</v>
      </c>
      <c r="M45" s="94">
        <v>2898</v>
      </c>
      <c r="N45" s="73">
        <v>801</v>
      </c>
      <c r="O45" s="74">
        <f t="shared" si="5"/>
        <v>0.35774899508709246</v>
      </c>
      <c r="P45" s="73">
        <v>557</v>
      </c>
      <c r="Q45" s="74">
        <f t="shared" si="8"/>
        <v>0.24877177311299686</v>
      </c>
      <c r="R45" s="94">
        <v>2239</v>
      </c>
    </row>
    <row r="46" spans="1:18" ht="12.75">
      <c r="A46" s="208"/>
      <c r="B46" s="102" t="s">
        <v>98</v>
      </c>
      <c r="C46" s="102" t="s">
        <v>243</v>
      </c>
      <c r="D46" s="98">
        <v>2953</v>
      </c>
      <c r="E46" s="97">
        <f t="shared" si="3"/>
        <v>0.789572192513369</v>
      </c>
      <c r="F46" s="98">
        <v>1938</v>
      </c>
      <c r="G46" s="97">
        <f t="shared" si="6"/>
        <v>0.5181818181818182</v>
      </c>
      <c r="H46" s="103">
        <v>3740</v>
      </c>
      <c r="I46" s="98">
        <v>1640</v>
      </c>
      <c r="J46" s="97">
        <f t="shared" si="4"/>
        <v>0.4948702474351237</v>
      </c>
      <c r="K46" s="98">
        <v>1127</v>
      </c>
      <c r="L46" s="97">
        <f t="shared" si="7"/>
        <v>0.34007242003621</v>
      </c>
      <c r="M46" s="103">
        <v>3314</v>
      </c>
      <c r="N46" s="98">
        <v>861</v>
      </c>
      <c r="O46" s="97">
        <f t="shared" si="5"/>
        <v>0.3450901803607214</v>
      </c>
      <c r="P46" s="98">
        <v>594</v>
      </c>
      <c r="Q46" s="97">
        <f t="shared" si="8"/>
        <v>0.2380761523046092</v>
      </c>
      <c r="R46" s="103">
        <v>2495</v>
      </c>
    </row>
    <row r="47" spans="1:18" ht="12.75">
      <c r="A47" s="208"/>
      <c r="B47" s="101" t="s">
        <v>49</v>
      </c>
      <c r="C47" s="100" t="s">
        <v>66</v>
      </c>
      <c r="D47" s="73">
        <v>253</v>
      </c>
      <c r="E47" s="74">
        <f t="shared" si="3"/>
        <v>0.5382978723404256</v>
      </c>
      <c r="F47" s="73">
        <v>132</v>
      </c>
      <c r="G47" s="74">
        <f t="shared" si="6"/>
        <v>0.28085106382978725</v>
      </c>
      <c r="H47" s="94">
        <v>470</v>
      </c>
      <c r="I47" s="73">
        <v>113</v>
      </c>
      <c r="J47" s="74">
        <f t="shared" si="4"/>
        <v>0.3237822349570201</v>
      </c>
      <c r="K47" s="73">
        <v>71</v>
      </c>
      <c r="L47" s="74">
        <f t="shared" si="7"/>
        <v>0.2034383954154728</v>
      </c>
      <c r="M47" s="94">
        <v>349</v>
      </c>
      <c r="N47" s="104">
        <v>44</v>
      </c>
      <c r="O47" s="92">
        <f t="shared" si="5"/>
        <v>0.19555555555555557</v>
      </c>
      <c r="P47" s="91">
        <v>29</v>
      </c>
      <c r="Q47" s="92">
        <f t="shared" si="8"/>
        <v>0.1288888888888889</v>
      </c>
      <c r="R47" s="93">
        <v>225</v>
      </c>
    </row>
    <row r="48" spans="1:18" ht="12.75">
      <c r="A48" s="208"/>
      <c r="B48" s="101" t="s">
        <v>49</v>
      </c>
      <c r="C48" s="101" t="s">
        <v>65</v>
      </c>
      <c r="D48" s="73">
        <v>211</v>
      </c>
      <c r="E48" s="74">
        <f t="shared" si="3"/>
        <v>0.7429577464788732</v>
      </c>
      <c r="F48" s="73">
        <v>144</v>
      </c>
      <c r="G48" s="74">
        <f t="shared" si="6"/>
        <v>0.5070422535211268</v>
      </c>
      <c r="H48" s="94">
        <v>284</v>
      </c>
      <c r="I48" s="73">
        <v>126</v>
      </c>
      <c r="J48" s="74">
        <f t="shared" si="4"/>
        <v>0.5316455696202531</v>
      </c>
      <c r="K48" s="73">
        <v>86</v>
      </c>
      <c r="L48" s="74">
        <f t="shared" si="7"/>
        <v>0.3628691983122363</v>
      </c>
      <c r="M48" s="94">
        <v>237</v>
      </c>
      <c r="N48" s="105">
        <v>63</v>
      </c>
      <c r="O48" s="74">
        <f t="shared" si="5"/>
        <v>0.3559322033898305</v>
      </c>
      <c r="P48" s="73">
        <v>44</v>
      </c>
      <c r="Q48" s="74">
        <f t="shared" si="8"/>
        <v>0.24858757062146894</v>
      </c>
      <c r="R48" s="94">
        <v>177</v>
      </c>
    </row>
    <row r="49" spans="1:18" ht="12.75">
      <c r="A49" s="208"/>
      <c r="B49" s="102" t="s">
        <v>49</v>
      </c>
      <c r="C49" s="102" t="s">
        <v>243</v>
      </c>
      <c r="D49" s="98">
        <v>464</v>
      </c>
      <c r="E49" s="97">
        <f t="shared" si="3"/>
        <v>0.6153846153846154</v>
      </c>
      <c r="F49" s="98">
        <v>276</v>
      </c>
      <c r="G49" s="97">
        <f t="shared" si="6"/>
        <v>0.3660477453580902</v>
      </c>
      <c r="H49" s="103">
        <v>754</v>
      </c>
      <c r="I49" s="98">
        <v>239</v>
      </c>
      <c r="J49" s="97">
        <f t="shared" si="4"/>
        <v>0.40784982935153585</v>
      </c>
      <c r="K49" s="98">
        <v>157</v>
      </c>
      <c r="L49" s="97">
        <f t="shared" si="7"/>
        <v>0.26791808873720135</v>
      </c>
      <c r="M49" s="103">
        <v>586</v>
      </c>
      <c r="N49" s="106">
        <v>107</v>
      </c>
      <c r="O49" s="97">
        <f t="shared" si="5"/>
        <v>0.26616915422885573</v>
      </c>
      <c r="P49" s="98">
        <v>73</v>
      </c>
      <c r="Q49" s="97">
        <f t="shared" si="8"/>
        <v>0.18159203980099503</v>
      </c>
      <c r="R49" s="103">
        <v>402</v>
      </c>
    </row>
    <row r="50" spans="1:18" ht="12.75">
      <c r="A50" s="208"/>
      <c r="B50" s="101" t="s">
        <v>50</v>
      </c>
      <c r="C50" s="100" t="s">
        <v>66</v>
      </c>
      <c r="D50" s="73">
        <v>248</v>
      </c>
      <c r="E50" s="74">
        <f t="shared" si="3"/>
        <v>0.6408268733850129</v>
      </c>
      <c r="F50" s="73">
        <v>81</v>
      </c>
      <c r="G50" s="74">
        <f t="shared" si="6"/>
        <v>0.20930232558139536</v>
      </c>
      <c r="H50" s="94">
        <v>387</v>
      </c>
      <c r="I50" s="73">
        <v>103</v>
      </c>
      <c r="J50" s="74">
        <f t="shared" si="4"/>
        <v>0.32802547770700635</v>
      </c>
      <c r="K50" s="73">
        <v>58</v>
      </c>
      <c r="L50" s="74">
        <f t="shared" si="7"/>
        <v>0.18471337579617833</v>
      </c>
      <c r="M50" s="94">
        <v>314</v>
      </c>
      <c r="N50" s="73">
        <v>50</v>
      </c>
      <c r="O50" s="74">
        <f t="shared" si="5"/>
        <v>0.24509803921568626</v>
      </c>
      <c r="P50" s="73">
        <v>19</v>
      </c>
      <c r="Q50" s="74">
        <f t="shared" si="8"/>
        <v>0.09313725490196079</v>
      </c>
      <c r="R50" s="94">
        <v>204</v>
      </c>
    </row>
    <row r="51" spans="1:18" ht="12.75">
      <c r="A51" s="208"/>
      <c r="B51" s="101" t="s">
        <v>50</v>
      </c>
      <c r="C51" s="101" t="s">
        <v>65</v>
      </c>
      <c r="D51" s="73">
        <v>1071</v>
      </c>
      <c r="E51" s="74">
        <f t="shared" si="3"/>
        <v>0.8419811320754716</v>
      </c>
      <c r="F51" s="73">
        <v>640</v>
      </c>
      <c r="G51" s="74">
        <f t="shared" si="6"/>
        <v>0.5031446540880503</v>
      </c>
      <c r="H51" s="94">
        <v>1272</v>
      </c>
      <c r="I51" s="73">
        <v>599</v>
      </c>
      <c r="J51" s="74">
        <f t="shared" si="4"/>
        <v>0.5556586270871985</v>
      </c>
      <c r="K51" s="73">
        <v>401</v>
      </c>
      <c r="L51" s="74">
        <f t="shared" si="7"/>
        <v>0.3719851576994434</v>
      </c>
      <c r="M51" s="94">
        <v>1078</v>
      </c>
      <c r="N51" s="73">
        <v>330</v>
      </c>
      <c r="O51" s="74">
        <f t="shared" si="5"/>
        <v>0.3806228373702422</v>
      </c>
      <c r="P51" s="73">
        <v>211</v>
      </c>
      <c r="Q51" s="74">
        <f t="shared" si="8"/>
        <v>0.2433679354094579</v>
      </c>
      <c r="R51" s="94">
        <v>867</v>
      </c>
    </row>
    <row r="52" spans="1:18" ht="12.75">
      <c r="A52" s="208"/>
      <c r="B52" s="102" t="s">
        <v>50</v>
      </c>
      <c r="C52" s="102" t="s">
        <v>243</v>
      </c>
      <c r="D52" s="98">
        <v>1319</v>
      </c>
      <c r="E52" s="97">
        <f t="shared" si="3"/>
        <v>0.7950572634116938</v>
      </c>
      <c r="F52" s="98">
        <v>721</v>
      </c>
      <c r="G52" s="97">
        <f t="shared" si="6"/>
        <v>0.4345991561181435</v>
      </c>
      <c r="H52" s="103">
        <v>1659</v>
      </c>
      <c r="I52" s="98">
        <v>702</v>
      </c>
      <c r="J52" s="97">
        <f t="shared" si="4"/>
        <v>0.5043103448275862</v>
      </c>
      <c r="K52" s="98">
        <v>459</v>
      </c>
      <c r="L52" s="97">
        <f t="shared" si="7"/>
        <v>0.3297413793103448</v>
      </c>
      <c r="M52" s="103">
        <v>1392</v>
      </c>
      <c r="N52" s="73">
        <v>380</v>
      </c>
      <c r="O52" s="74">
        <f t="shared" si="5"/>
        <v>0.35480859010270777</v>
      </c>
      <c r="P52" s="73">
        <v>230</v>
      </c>
      <c r="Q52" s="74">
        <f t="shared" si="8"/>
        <v>0.21475256769374415</v>
      </c>
      <c r="R52" s="94">
        <v>1071</v>
      </c>
    </row>
    <row r="53" spans="1:18" ht="12.75">
      <c r="A53" s="208"/>
      <c r="B53" s="101" t="s">
        <v>51</v>
      </c>
      <c r="C53" s="100" t="s">
        <v>66</v>
      </c>
      <c r="D53" s="73">
        <v>864</v>
      </c>
      <c r="E53" s="74">
        <f t="shared" si="3"/>
        <v>0.5046728971962616</v>
      </c>
      <c r="F53" s="73">
        <v>389</v>
      </c>
      <c r="G53" s="74">
        <f t="shared" si="6"/>
        <v>0.2272196261682243</v>
      </c>
      <c r="H53" s="94">
        <v>1712</v>
      </c>
      <c r="I53" s="73">
        <v>252</v>
      </c>
      <c r="J53" s="74">
        <f t="shared" si="4"/>
        <v>0.21970357454228423</v>
      </c>
      <c r="K53" s="73">
        <v>116</v>
      </c>
      <c r="L53" s="74">
        <f t="shared" si="7"/>
        <v>0.1011333914559721</v>
      </c>
      <c r="M53" s="94">
        <v>1147</v>
      </c>
      <c r="N53" s="104">
        <v>99</v>
      </c>
      <c r="O53" s="92">
        <f t="shared" si="5"/>
        <v>0.13432835820895522</v>
      </c>
      <c r="P53" s="91">
        <v>52</v>
      </c>
      <c r="Q53" s="92">
        <f t="shared" si="8"/>
        <v>0.07055630936227951</v>
      </c>
      <c r="R53" s="93">
        <v>737</v>
      </c>
    </row>
    <row r="54" spans="1:18" ht="12.75">
      <c r="A54" s="208"/>
      <c r="B54" s="101" t="s">
        <v>51</v>
      </c>
      <c r="C54" s="101" t="s">
        <v>65</v>
      </c>
      <c r="D54" s="73">
        <v>2740</v>
      </c>
      <c r="E54" s="74">
        <f t="shared" si="3"/>
        <v>0.7651493996090477</v>
      </c>
      <c r="F54" s="73">
        <v>1790</v>
      </c>
      <c r="G54" s="74">
        <f t="shared" si="6"/>
        <v>0.4998603741971516</v>
      </c>
      <c r="H54" s="94">
        <v>3581</v>
      </c>
      <c r="I54" s="73">
        <v>1505</v>
      </c>
      <c r="J54" s="74">
        <f t="shared" si="4"/>
        <v>0.47929936305732485</v>
      </c>
      <c r="K54" s="73">
        <v>1021</v>
      </c>
      <c r="L54" s="74">
        <f t="shared" si="7"/>
        <v>0.3251592356687898</v>
      </c>
      <c r="M54" s="94">
        <v>3140</v>
      </c>
      <c r="N54" s="105">
        <v>887</v>
      </c>
      <c r="O54" s="74">
        <f t="shared" si="5"/>
        <v>0.3816695352839931</v>
      </c>
      <c r="P54" s="73">
        <v>596</v>
      </c>
      <c r="Q54" s="74">
        <f t="shared" si="8"/>
        <v>0.25645438898450945</v>
      </c>
      <c r="R54" s="94">
        <v>2324</v>
      </c>
    </row>
    <row r="55" spans="1:18" ht="12.75">
      <c r="A55" s="208"/>
      <c r="B55" s="102" t="s">
        <v>51</v>
      </c>
      <c r="C55" s="102" t="s">
        <v>243</v>
      </c>
      <c r="D55" s="98">
        <v>3604</v>
      </c>
      <c r="E55" s="97">
        <f t="shared" si="3"/>
        <v>0.6808993009635368</v>
      </c>
      <c r="F55" s="98">
        <v>2179</v>
      </c>
      <c r="G55" s="97">
        <f t="shared" si="6"/>
        <v>0.4116757982240695</v>
      </c>
      <c r="H55" s="103">
        <v>5293</v>
      </c>
      <c r="I55" s="98">
        <v>1757</v>
      </c>
      <c r="J55" s="97">
        <f t="shared" si="4"/>
        <v>0.4098437135526009</v>
      </c>
      <c r="K55" s="98">
        <v>1137</v>
      </c>
      <c r="L55" s="97">
        <f t="shared" si="7"/>
        <v>0.26522043386983907</v>
      </c>
      <c r="M55" s="103">
        <v>4287</v>
      </c>
      <c r="N55" s="106">
        <v>986</v>
      </c>
      <c r="O55" s="97">
        <f t="shared" si="5"/>
        <v>0.3221169552433845</v>
      </c>
      <c r="P55" s="98">
        <v>648</v>
      </c>
      <c r="Q55" s="97">
        <f t="shared" si="8"/>
        <v>0.21169552433845149</v>
      </c>
      <c r="R55" s="103">
        <v>3061</v>
      </c>
    </row>
    <row r="56" spans="1:18" ht="12.75">
      <c r="A56" s="208"/>
      <c r="B56" s="101" t="s">
        <v>52</v>
      </c>
      <c r="C56" s="100" t="s">
        <v>66</v>
      </c>
      <c r="D56" s="73">
        <v>112</v>
      </c>
      <c r="E56" s="74">
        <f t="shared" si="3"/>
        <v>0.6746987951807228</v>
      </c>
      <c r="F56" s="73">
        <v>50</v>
      </c>
      <c r="G56" s="74">
        <f t="shared" si="6"/>
        <v>0.30120481927710846</v>
      </c>
      <c r="H56" s="94">
        <v>166</v>
      </c>
      <c r="I56" s="73">
        <v>33</v>
      </c>
      <c r="J56" s="74">
        <f t="shared" si="4"/>
        <v>0.27049180327868855</v>
      </c>
      <c r="K56" s="73">
        <v>17</v>
      </c>
      <c r="L56" s="74">
        <f t="shared" si="7"/>
        <v>0.13934426229508196</v>
      </c>
      <c r="M56" s="94">
        <v>122</v>
      </c>
      <c r="N56" s="73">
        <v>19</v>
      </c>
      <c r="O56" s="74">
        <f t="shared" si="5"/>
        <v>0.2289156626506024</v>
      </c>
      <c r="P56" s="73">
        <v>7</v>
      </c>
      <c r="Q56" s="74">
        <f t="shared" si="8"/>
        <v>0.08433734939759036</v>
      </c>
      <c r="R56" s="94">
        <v>83</v>
      </c>
    </row>
    <row r="57" spans="1:18" ht="12.75">
      <c r="A57" s="208"/>
      <c r="B57" s="101" t="s">
        <v>52</v>
      </c>
      <c r="C57" s="101" t="s">
        <v>65</v>
      </c>
      <c r="D57" s="73">
        <v>368</v>
      </c>
      <c r="E57" s="74">
        <f t="shared" si="3"/>
        <v>0.8459770114942529</v>
      </c>
      <c r="F57" s="73">
        <v>221</v>
      </c>
      <c r="G57" s="74">
        <f t="shared" si="6"/>
        <v>0.5080459770114942</v>
      </c>
      <c r="H57" s="94">
        <v>435</v>
      </c>
      <c r="I57" s="73">
        <v>202</v>
      </c>
      <c r="J57" s="74">
        <f t="shared" si="4"/>
        <v>0.4752941176470588</v>
      </c>
      <c r="K57" s="73">
        <v>123</v>
      </c>
      <c r="L57" s="74">
        <f t="shared" si="7"/>
        <v>0.28941176470588237</v>
      </c>
      <c r="M57" s="94">
        <v>425</v>
      </c>
      <c r="N57" s="73">
        <v>112</v>
      </c>
      <c r="O57" s="74">
        <f t="shared" si="5"/>
        <v>0.36245954692556637</v>
      </c>
      <c r="P57" s="73">
        <v>84</v>
      </c>
      <c r="Q57" s="74">
        <f t="shared" si="8"/>
        <v>0.27184466019417475</v>
      </c>
      <c r="R57" s="94">
        <v>309</v>
      </c>
    </row>
    <row r="58" spans="1:18" ht="12.75">
      <c r="A58" s="208"/>
      <c r="B58" s="102" t="s">
        <v>52</v>
      </c>
      <c r="C58" s="102" t="s">
        <v>243</v>
      </c>
      <c r="D58" s="98">
        <v>480</v>
      </c>
      <c r="E58" s="97">
        <f t="shared" si="3"/>
        <v>0.7986688851913477</v>
      </c>
      <c r="F58" s="98">
        <v>271</v>
      </c>
      <c r="G58" s="97">
        <f t="shared" si="6"/>
        <v>0.4509151414309484</v>
      </c>
      <c r="H58" s="103">
        <v>601</v>
      </c>
      <c r="I58" s="98">
        <v>235</v>
      </c>
      <c r="J58" s="97">
        <f t="shared" si="4"/>
        <v>0.4296160877513711</v>
      </c>
      <c r="K58" s="98">
        <v>140</v>
      </c>
      <c r="L58" s="97">
        <f t="shared" si="7"/>
        <v>0.25594149908592323</v>
      </c>
      <c r="M58" s="103">
        <v>547</v>
      </c>
      <c r="N58" s="73">
        <v>131</v>
      </c>
      <c r="O58" s="74">
        <f t="shared" si="5"/>
        <v>0.33418367346938777</v>
      </c>
      <c r="P58" s="73">
        <v>91</v>
      </c>
      <c r="Q58" s="74">
        <f t="shared" si="8"/>
        <v>0.23214285714285715</v>
      </c>
      <c r="R58" s="94">
        <v>392</v>
      </c>
    </row>
    <row r="59" spans="1:18" ht="12.75">
      <c r="A59" s="208"/>
      <c r="B59" s="101" t="s">
        <v>53</v>
      </c>
      <c r="C59" s="100" t="s">
        <v>66</v>
      </c>
      <c r="D59" s="73">
        <v>493</v>
      </c>
      <c r="E59" s="74">
        <f t="shared" si="3"/>
        <v>0.5595913734392736</v>
      </c>
      <c r="F59" s="73">
        <v>216</v>
      </c>
      <c r="G59" s="74">
        <f t="shared" si="6"/>
        <v>0.24517593643586832</v>
      </c>
      <c r="H59" s="94">
        <v>881</v>
      </c>
      <c r="I59" s="73">
        <v>192</v>
      </c>
      <c r="J59" s="74">
        <f t="shared" si="4"/>
        <v>0.2532981530343008</v>
      </c>
      <c r="K59" s="73">
        <v>91</v>
      </c>
      <c r="L59" s="74">
        <f t="shared" si="7"/>
        <v>0.12005277044854881</v>
      </c>
      <c r="M59" s="94">
        <v>758</v>
      </c>
      <c r="N59" s="104">
        <v>78</v>
      </c>
      <c r="O59" s="92">
        <f t="shared" si="5"/>
        <v>0.18181818181818182</v>
      </c>
      <c r="P59" s="91">
        <v>34</v>
      </c>
      <c r="Q59" s="92">
        <f t="shared" si="8"/>
        <v>0.07925407925407925</v>
      </c>
      <c r="R59" s="93">
        <v>429</v>
      </c>
    </row>
    <row r="60" spans="1:18" ht="12.75">
      <c r="A60" s="208"/>
      <c r="B60" s="101" t="s">
        <v>53</v>
      </c>
      <c r="C60" s="101" t="s">
        <v>65</v>
      </c>
      <c r="D60" s="73">
        <v>3839</v>
      </c>
      <c r="E60" s="74">
        <f t="shared" si="3"/>
        <v>0.763068972371298</v>
      </c>
      <c r="F60" s="73">
        <v>2455</v>
      </c>
      <c r="G60" s="74">
        <f t="shared" si="6"/>
        <v>0.4879745577419996</v>
      </c>
      <c r="H60" s="94">
        <v>5031</v>
      </c>
      <c r="I60" s="73">
        <v>2326</v>
      </c>
      <c r="J60" s="74">
        <f t="shared" si="4"/>
        <v>0.4856963875548131</v>
      </c>
      <c r="K60" s="73">
        <v>1589</v>
      </c>
      <c r="L60" s="74">
        <f t="shared" si="7"/>
        <v>0.33180204635623306</v>
      </c>
      <c r="M60" s="94">
        <v>4789</v>
      </c>
      <c r="N60" s="105">
        <v>1306</v>
      </c>
      <c r="O60" s="74">
        <f t="shared" si="5"/>
        <v>0.3365979381443299</v>
      </c>
      <c r="P60" s="73">
        <v>900</v>
      </c>
      <c r="Q60" s="74">
        <f t="shared" si="8"/>
        <v>0.23195876288659795</v>
      </c>
      <c r="R60" s="94">
        <v>3880</v>
      </c>
    </row>
    <row r="61" spans="1:18" ht="12.75">
      <c r="A61" s="208"/>
      <c r="B61" s="102" t="s">
        <v>53</v>
      </c>
      <c r="C61" s="102" t="s">
        <v>243</v>
      </c>
      <c r="D61" s="98">
        <v>4332</v>
      </c>
      <c r="E61" s="97">
        <f t="shared" si="3"/>
        <v>0.7327469553450608</v>
      </c>
      <c r="F61" s="98">
        <v>2671</v>
      </c>
      <c r="G61" s="97">
        <f t="shared" si="6"/>
        <v>0.4517929634641407</v>
      </c>
      <c r="H61" s="103">
        <v>5912</v>
      </c>
      <c r="I61" s="98">
        <v>2518</v>
      </c>
      <c r="J61" s="97">
        <f t="shared" si="4"/>
        <v>0.4539390661618893</v>
      </c>
      <c r="K61" s="98">
        <v>1680</v>
      </c>
      <c r="L61" s="97">
        <f t="shared" si="7"/>
        <v>0.3028664142779881</v>
      </c>
      <c r="M61" s="103">
        <v>5547</v>
      </c>
      <c r="N61" s="106">
        <v>1384</v>
      </c>
      <c r="O61" s="97">
        <f t="shared" si="5"/>
        <v>0.3211882107217452</v>
      </c>
      <c r="P61" s="98">
        <v>934</v>
      </c>
      <c r="Q61" s="97">
        <f t="shared" si="8"/>
        <v>0.21675562775585983</v>
      </c>
      <c r="R61" s="103">
        <v>4309</v>
      </c>
    </row>
    <row r="62" spans="1:18" ht="12.75">
      <c r="A62" s="208"/>
      <c r="B62" s="101" t="s">
        <v>54</v>
      </c>
      <c r="C62" s="100" t="s">
        <v>66</v>
      </c>
      <c r="D62" s="73">
        <v>39</v>
      </c>
      <c r="E62" s="74">
        <f t="shared" si="3"/>
        <v>0.5735294117647058</v>
      </c>
      <c r="F62" s="73">
        <v>18</v>
      </c>
      <c r="G62" s="74">
        <f t="shared" si="6"/>
        <v>0.2647058823529412</v>
      </c>
      <c r="H62" s="94">
        <v>68</v>
      </c>
      <c r="I62" s="73">
        <v>14</v>
      </c>
      <c r="J62" s="74">
        <f t="shared" si="4"/>
        <v>0.2916666666666667</v>
      </c>
      <c r="K62" s="73">
        <v>5</v>
      </c>
      <c r="L62" s="74">
        <f t="shared" si="7"/>
        <v>0.10416666666666667</v>
      </c>
      <c r="M62" s="94">
        <v>48</v>
      </c>
      <c r="N62" s="73">
        <v>6</v>
      </c>
      <c r="O62" s="74">
        <f t="shared" si="5"/>
        <v>0.1875</v>
      </c>
      <c r="P62" s="73">
        <v>4</v>
      </c>
      <c r="Q62" s="74">
        <f t="shared" si="8"/>
        <v>0.125</v>
      </c>
      <c r="R62" s="94">
        <v>32</v>
      </c>
    </row>
    <row r="63" spans="1:18" ht="12.75">
      <c r="A63" s="208"/>
      <c r="B63" s="101" t="s">
        <v>54</v>
      </c>
      <c r="C63" s="101" t="s">
        <v>65</v>
      </c>
      <c r="D63" s="73">
        <v>216</v>
      </c>
      <c r="E63" s="74">
        <f t="shared" si="3"/>
        <v>0.7397260273972602</v>
      </c>
      <c r="F63" s="73">
        <v>123</v>
      </c>
      <c r="G63" s="74">
        <f t="shared" si="6"/>
        <v>0.4212328767123288</v>
      </c>
      <c r="H63" s="94">
        <v>292</v>
      </c>
      <c r="I63" s="73">
        <v>94</v>
      </c>
      <c r="J63" s="74">
        <f t="shared" si="4"/>
        <v>0.3715415019762846</v>
      </c>
      <c r="K63" s="73">
        <v>56</v>
      </c>
      <c r="L63" s="74">
        <f t="shared" si="7"/>
        <v>0.22134387351778656</v>
      </c>
      <c r="M63" s="94">
        <v>253</v>
      </c>
      <c r="N63" s="73">
        <v>49</v>
      </c>
      <c r="O63" s="74">
        <f t="shared" si="5"/>
        <v>0.2737430167597765</v>
      </c>
      <c r="P63" s="73">
        <v>31</v>
      </c>
      <c r="Q63" s="74">
        <f t="shared" si="8"/>
        <v>0.17318435754189945</v>
      </c>
      <c r="R63" s="94">
        <v>179</v>
      </c>
    </row>
    <row r="64" spans="1:18" ht="12.75">
      <c r="A64" s="208"/>
      <c r="B64" s="102" t="s">
        <v>54</v>
      </c>
      <c r="C64" s="102" t="s">
        <v>243</v>
      </c>
      <c r="D64" s="98">
        <v>255</v>
      </c>
      <c r="E64" s="97">
        <f t="shared" si="3"/>
        <v>0.7083333333333334</v>
      </c>
      <c r="F64" s="98">
        <v>141</v>
      </c>
      <c r="G64" s="97">
        <f t="shared" si="6"/>
        <v>0.39166666666666666</v>
      </c>
      <c r="H64" s="103">
        <v>360</v>
      </c>
      <c r="I64" s="98">
        <v>108</v>
      </c>
      <c r="J64" s="97">
        <f t="shared" si="4"/>
        <v>0.3588039867109635</v>
      </c>
      <c r="K64" s="98">
        <v>61</v>
      </c>
      <c r="L64" s="97">
        <f t="shared" si="7"/>
        <v>0.2026578073089701</v>
      </c>
      <c r="M64" s="103">
        <v>301</v>
      </c>
      <c r="N64" s="73">
        <v>55</v>
      </c>
      <c r="O64" s="74">
        <f t="shared" si="5"/>
        <v>0.26066350710900477</v>
      </c>
      <c r="P64" s="73">
        <v>35</v>
      </c>
      <c r="Q64" s="74">
        <f t="shared" si="8"/>
        <v>0.16587677725118483</v>
      </c>
      <c r="R64" s="94">
        <v>211</v>
      </c>
    </row>
    <row r="65" spans="1:18" ht="12.75">
      <c r="A65" s="208"/>
      <c r="B65" s="101" t="s">
        <v>55</v>
      </c>
      <c r="C65" s="100" t="s">
        <v>66</v>
      </c>
      <c r="D65" s="73">
        <v>183</v>
      </c>
      <c r="E65" s="74">
        <f t="shared" si="3"/>
        <v>0.5613496932515337</v>
      </c>
      <c r="F65" s="73">
        <v>95</v>
      </c>
      <c r="G65" s="74">
        <f t="shared" si="6"/>
        <v>0.29141104294478526</v>
      </c>
      <c r="H65" s="94">
        <v>326</v>
      </c>
      <c r="I65" s="73">
        <v>78</v>
      </c>
      <c r="J65" s="74">
        <f t="shared" si="4"/>
        <v>0.2943396226415094</v>
      </c>
      <c r="K65" s="73">
        <v>38</v>
      </c>
      <c r="L65" s="74">
        <f t="shared" si="7"/>
        <v>0.14339622641509434</v>
      </c>
      <c r="M65" s="94">
        <v>265</v>
      </c>
      <c r="N65" s="104">
        <v>17</v>
      </c>
      <c r="O65" s="92">
        <f t="shared" si="5"/>
        <v>0.10897435897435898</v>
      </c>
      <c r="P65" s="91">
        <v>7</v>
      </c>
      <c r="Q65" s="92">
        <f t="shared" si="8"/>
        <v>0.04487179487179487</v>
      </c>
      <c r="R65" s="93">
        <v>156</v>
      </c>
    </row>
    <row r="66" spans="1:18" ht="12.75">
      <c r="A66" s="208"/>
      <c r="B66" s="101" t="s">
        <v>55</v>
      </c>
      <c r="C66" s="101" t="s">
        <v>65</v>
      </c>
      <c r="D66" s="73">
        <v>528</v>
      </c>
      <c r="E66" s="74">
        <f t="shared" si="3"/>
        <v>0.8160741885625966</v>
      </c>
      <c r="F66" s="73">
        <v>364</v>
      </c>
      <c r="G66" s="74">
        <f t="shared" si="6"/>
        <v>0.5625965996908809</v>
      </c>
      <c r="H66" s="94">
        <v>647</v>
      </c>
      <c r="I66" s="73">
        <v>302</v>
      </c>
      <c r="J66" s="74">
        <f t="shared" si="4"/>
        <v>0.5441441441441441</v>
      </c>
      <c r="K66" s="73">
        <v>177</v>
      </c>
      <c r="L66" s="74">
        <f t="shared" si="7"/>
        <v>0.31891891891891894</v>
      </c>
      <c r="M66" s="94">
        <v>555</v>
      </c>
      <c r="N66" s="105">
        <v>145</v>
      </c>
      <c r="O66" s="74">
        <f t="shared" si="5"/>
        <v>0.29591836734693877</v>
      </c>
      <c r="P66" s="73">
        <v>84</v>
      </c>
      <c r="Q66" s="74">
        <f t="shared" si="8"/>
        <v>0.17142857142857143</v>
      </c>
      <c r="R66" s="94">
        <v>490</v>
      </c>
    </row>
    <row r="67" spans="1:18" ht="12.75">
      <c r="A67" s="208"/>
      <c r="B67" s="102" t="s">
        <v>55</v>
      </c>
      <c r="C67" s="102" t="s">
        <v>243</v>
      </c>
      <c r="D67" s="98">
        <v>711</v>
      </c>
      <c r="E67" s="97">
        <f t="shared" si="3"/>
        <v>0.7307297019527236</v>
      </c>
      <c r="F67" s="98">
        <v>459</v>
      </c>
      <c r="G67" s="97">
        <f t="shared" si="6"/>
        <v>0.47173689619732784</v>
      </c>
      <c r="H67" s="103">
        <v>973</v>
      </c>
      <c r="I67" s="98">
        <v>380</v>
      </c>
      <c r="J67" s="97">
        <f t="shared" si="4"/>
        <v>0.4634146341463415</v>
      </c>
      <c r="K67" s="98">
        <v>215</v>
      </c>
      <c r="L67" s="97">
        <f t="shared" si="7"/>
        <v>0.2621951219512195</v>
      </c>
      <c r="M67" s="103">
        <v>820</v>
      </c>
      <c r="N67" s="106">
        <v>162</v>
      </c>
      <c r="O67" s="97">
        <f t="shared" si="5"/>
        <v>0.25077399380804954</v>
      </c>
      <c r="P67" s="98">
        <v>91</v>
      </c>
      <c r="Q67" s="97">
        <f t="shared" si="8"/>
        <v>0.14086687306501547</v>
      </c>
      <c r="R67" s="103">
        <v>646</v>
      </c>
    </row>
    <row r="68" spans="1:18" ht="12.75">
      <c r="A68" s="208"/>
      <c r="B68" s="204" t="s">
        <v>251</v>
      </c>
      <c r="C68" s="204" t="s">
        <v>252</v>
      </c>
      <c r="D68" s="105">
        <v>48</v>
      </c>
      <c r="E68" s="74">
        <v>8.8</v>
      </c>
      <c r="F68" s="73">
        <v>20</v>
      </c>
      <c r="G68" s="74">
        <v>3.6</v>
      </c>
      <c r="H68" s="94">
        <v>548</v>
      </c>
      <c r="I68" s="73">
        <v>11</v>
      </c>
      <c r="J68" s="74">
        <v>2</v>
      </c>
      <c r="K68" s="73">
        <v>4</v>
      </c>
      <c r="L68" s="74">
        <v>0.7</v>
      </c>
      <c r="M68" s="94">
        <v>556</v>
      </c>
      <c r="N68" s="73">
        <v>8</v>
      </c>
      <c r="O68" s="74">
        <v>1.9</v>
      </c>
      <c r="P68" s="73">
        <v>3</v>
      </c>
      <c r="Q68" s="74">
        <v>0.7</v>
      </c>
      <c r="R68" s="94">
        <v>432</v>
      </c>
    </row>
    <row r="69" spans="1:18" ht="12.75">
      <c r="A69" s="208"/>
      <c r="B69" s="205"/>
      <c r="C69" s="205"/>
      <c r="D69" s="105">
        <v>265</v>
      </c>
      <c r="E69" s="74">
        <v>25.5</v>
      </c>
      <c r="F69" s="73">
        <v>161</v>
      </c>
      <c r="G69" s="74">
        <v>15.5</v>
      </c>
      <c r="H69" s="94">
        <v>1040</v>
      </c>
      <c r="I69" s="73">
        <v>138</v>
      </c>
      <c r="J69" s="74">
        <v>10.4</v>
      </c>
      <c r="K69" s="73">
        <v>75</v>
      </c>
      <c r="L69" s="74">
        <v>5.7</v>
      </c>
      <c r="M69" s="94">
        <v>1326</v>
      </c>
      <c r="N69" s="73">
        <v>79</v>
      </c>
      <c r="O69" s="74">
        <v>6.4</v>
      </c>
      <c r="P69" s="73">
        <v>47</v>
      </c>
      <c r="Q69" s="74">
        <v>3.8</v>
      </c>
      <c r="R69" s="94">
        <v>1230</v>
      </c>
    </row>
    <row r="70" spans="1:18" ht="12.75">
      <c r="A70" s="208"/>
      <c r="B70" s="206"/>
      <c r="C70" s="206"/>
      <c r="D70" s="106">
        <v>313</v>
      </c>
      <c r="E70" s="97">
        <v>19.7</v>
      </c>
      <c r="F70" s="98">
        <v>181</v>
      </c>
      <c r="G70" s="97">
        <v>11.4</v>
      </c>
      <c r="H70" s="103">
        <v>1588</v>
      </c>
      <c r="I70" s="98">
        <v>149</v>
      </c>
      <c r="J70" s="97">
        <v>7.9</v>
      </c>
      <c r="K70" s="98">
        <v>79</v>
      </c>
      <c r="L70" s="97">
        <v>4.2</v>
      </c>
      <c r="M70" s="103">
        <v>1882</v>
      </c>
      <c r="N70" s="98">
        <v>87</v>
      </c>
      <c r="O70" s="97">
        <v>5.2</v>
      </c>
      <c r="P70" s="98">
        <v>50</v>
      </c>
      <c r="Q70" s="97">
        <v>3</v>
      </c>
      <c r="R70" s="103">
        <v>1662</v>
      </c>
    </row>
    <row r="71" spans="1:18" ht="12.75">
      <c r="A71" s="208"/>
      <c r="B71" s="100" t="s">
        <v>59</v>
      </c>
      <c r="C71" s="100" t="s">
        <v>66</v>
      </c>
      <c r="D71" s="105">
        <f>SUM(D8,D11,D14,D17,D20,D23,D26,D29,D32,D35,D38,D41,D44,D47,D50,D53,D56,D59,D62,D65,D68)</f>
        <v>7881</v>
      </c>
      <c r="E71" s="74">
        <f>D71/H71</f>
        <v>0.5714182134570766</v>
      </c>
      <c r="F71" s="73">
        <f>SUM(F8,F11,F14,F17,F20,F23,F26,F29,F32,F35,F38,F41,F44,F47,F50,F53,F56,F59,F62,F65,F68)</f>
        <v>3432</v>
      </c>
      <c r="G71" s="74">
        <f>F71/H71</f>
        <v>0.2488399071925754</v>
      </c>
      <c r="H71" s="95">
        <f aca="true" t="shared" si="9" ref="H71:I73">SUM(H8,H11,H14,H17,H20,H23,H26,H29,H32,H35,H38,H41,H44,H47,H50,H53,H56,H59,H62,H65,H68)</f>
        <v>13792</v>
      </c>
      <c r="I71" s="73">
        <f t="shared" si="9"/>
        <v>2595</v>
      </c>
      <c r="J71" s="74">
        <f>I71/M71</f>
        <v>0.2462282949046399</v>
      </c>
      <c r="K71" s="73">
        <f>SUM(K8,K11,K14,K17,K20,K23,K26,K29,K32,K35,K38,K41,K44,K47,K50,K53,K56,K59,K62,K65,K68)</f>
        <v>1335</v>
      </c>
      <c r="L71" s="74">
        <f>K71/M71</f>
        <v>0.12667235980643324</v>
      </c>
      <c r="M71" s="95">
        <f aca="true" t="shared" si="10" ref="M71:N73">SUM(M8,M11,M14,M17,M20,M23,M26,M29,M32,M35,M38,M41,M44,M47,M50,M53,M56,M59,M62,M65,M68)</f>
        <v>10539</v>
      </c>
      <c r="N71" s="73">
        <f t="shared" si="10"/>
        <v>1044</v>
      </c>
      <c r="O71" s="74">
        <f>N71/R71</f>
        <v>0.15528781793842034</v>
      </c>
      <c r="P71" s="73">
        <f>SUM(P8,P11,P14,P17,P20,P23,P26,P29,P32,P35,P38,P41,P44,P47,P50,P53,P56,P59,P62,P65,P68)</f>
        <v>547</v>
      </c>
      <c r="Q71" s="74">
        <f>P71/R71</f>
        <v>0.08136248698497694</v>
      </c>
      <c r="R71" s="94">
        <f>SUM(R8,R11,R14,R17,R20,R23,R26,R29,R32,R35,R38,R41,R44,R47,R50,R53,R56,R59,R62,R65,R68)</f>
        <v>6723</v>
      </c>
    </row>
    <row r="72" spans="1:18" ht="12.75">
      <c r="A72" s="208"/>
      <c r="B72" s="101" t="s">
        <v>59</v>
      </c>
      <c r="C72" s="101" t="s">
        <v>65</v>
      </c>
      <c r="D72" s="185">
        <f>SUM(D9,D12,D15,D18,D21,D24,D27,D30,D33,D36,D39,D42,D45,D48,D51,D54,D57,D60,D63,D66,D69)</f>
        <v>34289</v>
      </c>
      <c r="E72" s="74">
        <f>D72/H72</f>
        <v>0.7860663441920176</v>
      </c>
      <c r="F72" s="78">
        <f>SUM(F9,F12,F15,F18,F21,F24,F27,F30,F33,F36,F39,F42,F45,F48,F51,F54,F57,F60,F63,F66,F69)</f>
        <v>21974</v>
      </c>
      <c r="G72" s="74">
        <f>F72/H72</f>
        <v>0.5037481946768758</v>
      </c>
      <c r="H72" s="95">
        <f t="shared" si="9"/>
        <v>43621</v>
      </c>
      <c r="I72" s="78">
        <f t="shared" si="9"/>
        <v>18965</v>
      </c>
      <c r="J72" s="74">
        <f>I72/M72</f>
        <v>0.46726784438366964</v>
      </c>
      <c r="K72" s="73">
        <f>SUM(K9,K12,K15,K18,K21,K24,K27,K30,K33,K36,K39,K42,K45,K48,K51,K54,K57,K60,K63,K66,K69)</f>
        <v>13072</v>
      </c>
      <c r="L72" s="74">
        <f>K72/M72</f>
        <v>0.3220735703550398</v>
      </c>
      <c r="M72" s="95">
        <f t="shared" si="10"/>
        <v>40587</v>
      </c>
      <c r="N72" s="78">
        <f t="shared" si="10"/>
        <v>10676</v>
      </c>
      <c r="O72" s="74">
        <f>N72/R72</f>
        <v>0.3337501563086157</v>
      </c>
      <c r="P72" s="73">
        <f>SUM(P9,P12,P15,P18,P21,P24,P27,P30,P33,P36,P39,P42,P45,P48,P51,P54,P57,P60,P63,P66,P69)</f>
        <v>7382</v>
      </c>
      <c r="Q72" s="74">
        <f>P72/R72</f>
        <v>0.2307740402650994</v>
      </c>
      <c r="R72" s="95">
        <f>SUM(R9,R12,R15,R18,R21,R24,R27,R30,R33,R36,R39,R42,R45,R48,R51,R54,R57,R60,R63,R66,R69)</f>
        <v>31988</v>
      </c>
    </row>
    <row r="73" spans="1:18" ht="12.75">
      <c r="A73" s="209"/>
      <c r="B73" s="102" t="s">
        <v>59</v>
      </c>
      <c r="C73" s="102" t="s">
        <v>243</v>
      </c>
      <c r="D73" s="186">
        <f>SUM(D10,D13,D16,D19,D22,D25,D28,D31,D34,D37,D40,D43,D46,D49,D52,D55,D58,D61,D64,D67,D70)</f>
        <v>42170</v>
      </c>
      <c r="E73" s="97">
        <f>D73/H73</f>
        <v>0.7345026387751903</v>
      </c>
      <c r="F73" s="96">
        <f>SUM(F10,F13,F16,F19,F22,F25,F28,F31,F34,F37,F40,F43,F46,F49,F52,F55,F58,F61,F64,F67,F70)</f>
        <v>25406</v>
      </c>
      <c r="G73" s="97">
        <f>F73/H73</f>
        <v>0.44251301969937124</v>
      </c>
      <c r="H73" s="99">
        <f t="shared" si="9"/>
        <v>57413</v>
      </c>
      <c r="I73" s="96">
        <f t="shared" si="9"/>
        <v>21560</v>
      </c>
      <c r="J73" s="97">
        <f>I73/M73</f>
        <v>0.4217032429683527</v>
      </c>
      <c r="K73" s="98">
        <f>SUM(K10,K13,K16,K19,K22,K25,K28,K31,K34,K37,K40,K43,K46,K49,K52,K55,K58,K61,K64,K67,K70)</f>
        <v>14407</v>
      </c>
      <c r="L73" s="97">
        <f>K73/M73</f>
        <v>0.28179399913938113</v>
      </c>
      <c r="M73" s="99">
        <f t="shared" si="10"/>
        <v>51126</v>
      </c>
      <c r="N73" s="96">
        <f t="shared" si="10"/>
        <v>11720</v>
      </c>
      <c r="O73" s="97">
        <f>N73/R73</f>
        <v>0.3027563224923148</v>
      </c>
      <c r="P73" s="98">
        <f>SUM(P10,P13,P16,P19,P22,P25,P28,P31,P34,P37,P40,P43,P46,P49,P52,P55,P58,P61,P64,P67,P70)</f>
        <v>7929</v>
      </c>
      <c r="Q73" s="97">
        <f>P73/R73</f>
        <v>0.20482550179535533</v>
      </c>
      <c r="R73" s="99">
        <f>SUM(R10,R13,R16,R19,R22,R25,R28,R31,R34,R37,R40,R43,R46,R49,R52,R55,R58,R61,R64,R67,R70)</f>
        <v>38711</v>
      </c>
    </row>
    <row r="74" ht="12.75">
      <c r="B74" s="198" t="s">
        <v>253</v>
      </c>
    </row>
    <row r="75" spans="2:7" ht="12.75">
      <c r="B75" s="196" t="s">
        <v>254</v>
      </c>
      <c r="G75" s="66"/>
    </row>
    <row r="76" ht="12.75">
      <c r="B76" s="195" t="s">
        <v>255</v>
      </c>
    </row>
  </sheetData>
  <sheetProtection/>
  <mergeCells count="25">
    <mergeCell ref="B68:B70"/>
    <mergeCell ref="C68:C70"/>
    <mergeCell ref="C4:C7"/>
    <mergeCell ref="L6:L7"/>
    <mergeCell ref="B4:B7"/>
    <mergeCell ref="I6:I7"/>
    <mergeCell ref="H6:H7"/>
    <mergeCell ref="J6:J7"/>
    <mergeCell ref="F6:F7"/>
    <mergeCell ref="O6:O7"/>
    <mergeCell ref="D6:D7"/>
    <mergeCell ref="E6:E7"/>
    <mergeCell ref="K6:K7"/>
    <mergeCell ref="N6:N7"/>
    <mergeCell ref="M6:M7"/>
    <mergeCell ref="A8:A73"/>
    <mergeCell ref="D4:R4"/>
    <mergeCell ref="D5:H5"/>
    <mergeCell ref="I5:M5"/>
    <mergeCell ref="N5:R5"/>
    <mergeCell ref="Q6:Q7"/>
    <mergeCell ref="R6:R7"/>
    <mergeCell ref="A4:A7"/>
    <mergeCell ref="P6:P7"/>
    <mergeCell ref="G6:G7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8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3" width="25.7109375" style="0" customWidth="1"/>
    <col min="4" max="4" width="8.140625" style="0" customWidth="1"/>
    <col min="5" max="5" width="8.28125" style="0" bestFit="1" customWidth="1"/>
    <col min="6" max="6" width="7.57421875" style="86" customWidth="1"/>
    <col min="7" max="7" width="8.28125" style="0" bestFit="1" customWidth="1"/>
    <col min="8" max="8" width="16.140625" style="0" customWidth="1"/>
    <col min="9" max="9" width="7.7109375" style="0" bestFit="1" customWidth="1"/>
    <col min="10" max="10" width="8.28125" style="0" bestFit="1" customWidth="1"/>
    <col min="11" max="11" width="7.7109375" style="0" customWidth="1"/>
    <col min="12" max="12" width="8.28125" style="0" bestFit="1" customWidth="1"/>
    <col min="13" max="13" width="16.140625" style="0" bestFit="1" customWidth="1"/>
    <col min="14" max="14" width="7.7109375" style="0" bestFit="1" customWidth="1"/>
    <col min="15" max="15" width="8.28125" style="0" bestFit="1" customWidth="1"/>
    <col min="16" max="16" width="7.7109375" style="0" bestFit="1" customWidth="1"/>
    <col min="17" max="17" width="8.28125" style="0" bestFit="1" customWidth="1"/>
    <col min="18" max="18" width="16.140625" style="0" bestFit="1" customWidth="1"/>
    <col min="19" max="16384" width="9.140625" style="11" customWidth="1"/>
  </cols>
  <sheetData>
    <row r="1" spans="1:6" ht="12.75">
      <c r="A1" s="60" t="s">
        <v>14</v>
      </c>
      <c r="F1"/>
    </row>
    <row r="2" spans="1:6" ht="17.25">
      <c r="A2" s="38" t="s">
        <v>132</v>
      </c>
      <c r="F2"/>
    </row>
    <row r="3" spans="1:6" ht="12.75">
      <c r="A3" s="1"/>
      <c r="F3"/>
    </row>
    <row r="4" spans="1:18" ht="20.25">
      <c r="A4" s="203" t="s">
        <v>11</v>
      </c>
      <c r="B4" s="203" t="s">
        <v>10</v>
      </c>
      <c r="C4" s="200" t="s">
        <v>12</v>
      </c>
      <c r="D4" s="210" t="s">
        <v>245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8" ht="18">
      <c r="A5" s="203"/>
      <c r="B5" s="203"/>
      <c r="C5" s="201"/>
      <c r="D5" s="212">
        <v>15</v>
      </c>
      <c r="E5" s="212"/>
      <c r="F5" s="212"/>
      <c r="G5" s="212"/>
      <c r="H5" s="212"/>
      <c r="I5" s="212">
        <v>16</v>
      </c>
      <c r="J5" s="212"/>
      <c r="K5" s="212"/>
      <c r="L5" s="212"/>
      <c r="M5" s="212"/>
      <c r="N5" s="212">
        <v>17</v>
      </c>
      <c r="O5" s="212"/>
      <c r="P5" s="212"/>
      <c r="Q5" s="212"/>
      <c r="R5" s="212"/>
    </row>
    <row r="6" spans="1:18" ht="39.75" customHeight="1">
      <c r="A6" s="203"/>
      <c r="B6" s="203"/>
      <c r="C6" s="201"/>
      <c r="D6" s="203" t="s">
        <v>58</v>
      </c>
      <c r="E6" s="203" t="s">
        <v>61</v>
      </c>
      <c r="F6" s="203" t="s">
        <v>57</v>
      </c>
      <c r="G6" s="203" t="s">
        <v>56</v>
      </c>
      <c r="H6" s="203" t="s">
        <v>248</v>
      </c>
      <c r="I6" s="203" t="s">
        <v>58</v>
      </c>
      <c r="J6" s="203" t="s">
        <v>61</v>
      </c>
      <c r="K6" s="203" t="s">
        <v>57</v>
      </c>
      <c r="L6" s="203" t="s">
        <v>56</v>
      </c>
      <c r="M6" s="203" t="s">
        <v>248</v>
      </c>
      <c r="N6" s="203" t="s">
        <v>58</v>
      </c>
      <c r="O6" s="203" t="s">
        <v>61</v>
      </c>
      <c r="P6" s="203" t="s">
        <v>57</v>
      </c>
      <c r="Q6" s="203" t="s">
        <v>56</v>
      </c>
      <c r="R6" s="203" t="s">
        <v>248</v>
      </c>
    </row>
    <row r="7" spans="1:18" ht="39.75" customHeight="1">
      <c r="A7" s="203"/>
      <c r="B7" s="200"/>
      <c r="C7" s="202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13.5" customHeight="1">
      <c r="A8" s="207" t="s">
        <v>62</v>
      </c>
      <c r="B8" s="100" t="s">
        <v>37</v>
      </c>
      <c r="C8" s="100" t="s">
        <v>66</v>
      </c>
      <c r="D8" s="91">
        <v>439</v>
      </c>
      <c r="E8" s="92">
        <f>D8/H8</f>
        <v>0.608876560332871</v>
      </c>
      <c r="F8" s="91">
        <v>193</v>
      </c>
      <c r="G8" s="92">
        <f>F8/H8</f>
        <v>0.26768377253814146</v>
      </c>
      <c r="H8" s="93">
        <v>721</v>
      </c>
      <c r="I8" s="91">
        <v>172</v>
      </c>
      <c r="J8" s="92">
        <f>I8/M8</f>
        <v>0.3049645390070922</v>
      </c>
      <c r="K8" s="91">
        <v>103</v>
      </c>
      <c r="L8" s="92">
        <f>K8/M8</f>
        <v>0.18262411347517732</v>
      </c>
      <c r="M8" s="93">
        <v>564</v>
      </c>
      <c r="N8" s="104">
        <v>73</v>
      </c>
      <c r="O8" s="92">
        <f>N8/R8</f>
        <v>0.18204488778054864</v>
      </c>
      <c r="P8" s="91">
        <v>48</v>
      </c>
      <c r="Q8" s="92">
        <f>P8/R8</f>
        <v>0.11970074812967581</v>
      </c>
      <c r="R8" s="93">
        <v>401</v>
      </c>
    </row>
    <row r="9" spans="1:18" ht="12.75">
      <c r="A9" s="208"/>
      <c r="B9" s="101" t="str">
        <f>B8</f>
        <v>Auckland</v>
      </c>
      <c r="C9" s="101" t="s">
        <v>65</v>
      </c>
      <c r="D9" s="73">
        <v>3265</v>
      </c>
      <c r="E9" s="74">
        <f>D9/H9</f>
        <v>0.7894100580270793</v>
      </c>
      <c r="F9" s="73">
        <v>2145</v>
      </c>
      <c r="G9" s="74">
        <f>F9/H9</f>
        <v>0.5186170212765957</v>
      </c>
      <c r="H9" s="94">
        <v>4136</v>
      </c>
      <c r="I9" s="73">
        <v>1888</v>
      </c>
      <c r="J9" s="74">
        <f>I9/M9</f>
        <v>0.47943118334179785</v>
      </c>
      <c r="K9" s="73">
        <v>1390</v>
      </c>
      <c r="L9" s="74">
        <f>K9/M9</f>
        <v>0.35297105129507367</v>
      </c>
      <c r="M9" s="94">
        <v>3938</v>
      </c>
      <c r="N9" s="105">
        <v>1242</v>
      </c>
      <c r="O9" s="74">
        <f>N9/R9</f>
        <v>0.35354397950469685</v>
      </c>
      <c r="P9" s="73">
        <v>856</v>
      </c>
      <c r="Q9" s="74">
        <f>P9/R9</f>
        <v>0.24366638200967833</v>
      </c>
      <c r="R9" s="94">
        <v>3513</v>
      </c>
    </row>
    <row r="10" spans="1:18" ht="12.75">
      <c r="A10" s="208"/>
      <c r="B10" s="102" t="str">
        <f>B9</f>
        <v>Auckland</v>
      </c>
      <c r="C10" s="102" t="s">
        <v>243</v>
      </c>
      <c r="D10" s="98">
        <v>3704</v>
      </c>
      <c r="E10" s="97">
        <f>D10/H10</f>
        <v>0.7626106650195594</v>
      </c>
      <c r="F10" s="98">
        <v>2338</v>
      </c>
      <c r="G10" s="97">
        <f>F10/H10</f>
        <v>0.4813670990323245</v>
      </c>
      <c r="H10" s="103">
        <v>4857</v>
      </c>
      <c r="I10" s="98">
        <v>2060</v>
      </c>
      <c r="J10" s="97">
        <f>I10/M10</f>
        <v>0.45757441137272326</v>
      </c>
      <c r="K10" s="98">
        <v>1493</v>
      </c>
      <c r="L10" s="97">
        <f>K10/M10</f>
        <v>0.3316303864948912</v>
      </c>
      <c r="M10" s="103">
        <v>4502</v>
      </c>
      <c r="N10" s="106">
        <v>1315</v>
      </c>
      <c r="O10" s="97">
        <f>N10/R10</f>
        <v>0.33597342871742464</v>
      </c>
      <c r="P10" s="98">
        <v>904</v>
      </c>
      <c r="Q10" s="97">
        <f>P10/R10</f>
        <v>0.23096576392437404</v>
      </c>
      <c r="R10" s="103">
        <v>3914</v>
      </c>
    </row>
    <row r="11" spans="1:18" ht="12.75">
      <c r="A11" s="208"/>
      <c r="B11" s="101" t="s">
        <v>38</v>
      </c>
      <c r="C11" s="100" t="s">
        <v>66</v>
      </c>
      <c r="D11" s="73">
        <v>552</v>
      </c>
      <c r="E11" s="74">
        <f aca="true" t="shared" si="0" ref="E11:E73">D11/H11</f>
        <v>0.4995475113122172</v>
      </c>
      <c r="F11" s="73">
        <v>275</v>
      </c>
      <c r="G11" s="92">
        <f aca="true" t="shared" si="1" ref="G11:G73">F11/H11</f>
        <v>0.248868778280543</v>
      </c>
      <c r="H11" s="94">
        <v>1105</v>
      </c>
      <c r="I11" s="73">
        <v>189</v>
      </c>
      <c r="J11" s="74">
        <f aca="true" t="shared" si="2" ref="J11:J73">I11/M11</f>
        <v>0.23247232472324722</v>
      </c>
      <c r="K11" s="73">
        <v>87</v>
      </c>
      <c r="L11" s="74">
        <f aca="true" t="shared" si="3" ref="L11:L73">K11/M11</f>
        <v>0.1070110701107011</v>
      </c>
      <c r="M11" s="94">
        <v>813</v>
      </c>
      <c r="N11" s="105">
        <v>76</v>
      </c>
      <c r="O11" s="74">
        <f aca="true" t="shared" si="4" ref="O11:O73">N11/R11</f>
        <v>0.1557377049180328</v>
      </c>
      <c r="P11" s="73">
        <v>26</v>
      </c>
      <c r="Q11" s="74">
        <f aca="true" t="shared" si="5" ref="Q11:Q73">P11/R11</f>
        <v>0.05327868852459016</v>
      </c>
      <c r="R11" s="94">
        <v>488</v>
      </c>
    </row>
    <row r="12" spans="1:18" ht="12.75">
      <c r="A12" s="208"/>
      <c r="B12" s="101" t="s">
        <v>38</v>
      </c>
      <c r="C12" s="101" t="s">
        <v>65</v>
      </c>
      <c r="D12" s="73">
        <v>1426</v>
      </c>
      <c r="E12" s="74">
        <f t="shared" si="0"/>
        <v>0.7926625903279599</v>
      </c>
      <c r="F12" s="73">
        <v>1055</v>
      </c>
      <c r="G12" s="74">
        <f t="shared" si="1"/>
        <v>0.5864369093941079</v>
      </c>
      <c r="H12" s="94">
        <v>1799</v>
      </c>
      <c r="I12" s="73">
        <v>873</v>
      </c>
      <c r="J12" s="74">
        <f t="shared" si="2"/>
        <v>0.5162625665286813</v>
      </c>
      <c r="K12" s="73">
        <v>656</v>
      </c>
      <c r="L12" s="74">
        <f t="shared" si="3"/>
        <v>0.38793613246599645</v>
      </c>
      <c r="M12" s="94">
        <v>1691</v>
      </c>
      <c r="N12" s="105">
        <v>495</v>
      </c>
      <c r="O12" s="74">
        <f t="shared" si="4"/>
        <v>0.3858144972720187</v>
      </c>
      <c r="P12" s="73">
        <v>352</v>
      </c>
      <c r="Q12" s="74">
        <f t="shared" si="5"/>
        <v>0.27435697583788</v>
      </c>
      <c r="R12" s="94">
        <v>1283</v>
      </c>
    </row>
    <row r="13" spans="1:18" ht="12.75">
      <c r="A13" s="208"/>
      <c r="B13" s="102" t="s">
        <v>38</v>
      </c>
      <c r="C13" s="102" t="s">
        <v>243</v>
      </c>
      <c r="D13" s="98">
        <v>1978</v>
      </c>
      <c r="E13" s="97">
        <f t="shared" si="0"/>
        <v>0.681129476584022</v>
      </c>
      <c r="F13" s="98">
        <v>1330</v>
      </c>
      <c r="G13" s="97">
        <f t="shared" si="1"/>
        <v>0.45798898071625344</v>
      </c>
      <c r="H13" s="103">
        <v>2904</v>
      </c>
      <c r="I13" s="98">
        <v>1062</v>
      </c>
      <c r="J13" s="97">
        <f t="shared" si="2"/>
        <v>0.4241214057507987</v>
      </c>
      <c r="K13" s="98">
        <v>743</v>
      </c>
      <c r="L13" s="97">
        <f t="shared" si="3"/>
        <v>0.2967252396166134</v>
      </c>
      <c r="M13" s="103">
        <v>2504</v>
      </c>
      <c r="N13" s="106">
        <v>571</v>
      </c>
      <c r="O13" s="97">
        <f t="shared" si="4"/>
        <v>0.32241671372106157</v>
      </c>
      <c r="P13" s="98">
        <v>378</v>
      </c>
      <c r="Q13" s="97">
        <f t="shared" si="5"/>
        <v>0.2134387351778656</v>
      </c>
      <c r="R13" s="103">
        <v>1771</v>
      </c>
    </row>
    <row r="14" spans="1:18" ht="12.75">
      <c r="A14" s="208"/>
      <c r="B14" s="101" t="s">
        <v>39</v>
      </c>
      <c r="C14" s="100" t="s">
        <v>66</v>
      </c>
      <c r="D14" s="73">
        <v>528</v>
      </c>
      <c r="E14" s="74">
        <f t="shared" si="0"/>
        <v>0.6494464944649446</v>
      </c>
      <c r="F14" s="73">
        <v>292</v>
      </c>
      <c r="G14" s="92">
        <f t="shared" si="1"/>
        <v>0.3591635916359164</v>
      </c>
      <c r="H14" s="94">
        <v>813</v>
      </c>
      <c r="I14" s="73">
        <v>179</v>
      </c>
      <c r="J14" s="74">
        <f t="shared" si="2"/>
        <v>0.270392749244713</v>
      </c>
      <c r="K14" s="73">
        <v>117</v>
      </c>
      <c r="L14" s="74">
        <f t="shared" si="3"/>
        <v>0.17673716012084592</v>
      </c>
      <c r="M14" s="94">
        <v>662</v>
      </c>
      <c r="N14" s="105">
        <v>88</v>
      </c>
      <c r="O14" s="74">
        <f t="shared" si="4"/>
        <v>0.19954648526077098</v>
      </c>
      <c r="P14" s="73">
        <v>57</v>
      </c>
      <c r="Q14" s="74">
        <f t="shared" si="5"/>
        <v>0.1292517006802721</v>
      </c>
      <c r="R14" s="94">
        <v>441</v>
      </c>
    </row>
    <row r="15" spans="1:18" ht="12.75">
      <c r="A15" s="208"/>
      <c r="B15" s="101" t="str">
        <f>B14</f>
        <v>Canterbury</v>
      </c>
      <c r="C15" s="101" t="s">
        <v>65</v>
      </c>
      <c r="D15" s="73">
        <v>4235</v>
      </c>
      <c r="E15" s="74">
        <f t="shared" si="0"/>
        <v>0.8008698940998488</v>
      </c>
      <c r="F15" s="73">
        <v>3040</v>
      </c>
      <c r="G15" s="74">
        <f t="shared" si="1"/>
        <v>0.5748865355521936</v>
      </c>
      <c r="H15" s="94">
        <v>5288</v>
      </c>
      <c r="I15" s="73">
        <v>2301</v>
      </c>
      <c r="J15" s="74">
        <f t="shared" si="2"/>
        <v>0.461122244488978</v>
      </c>
      <c r="K15" s="73">
        <v>1741</v>
      </c>
      <c r="L15" s="74">
        <f t="shared" si="3"/>
        <v>0.3488977955911824</v>
      </c>
      <c r="M15" s="94">
        <v>4990</v>
      </c>
      <c r="N15" s="105">
        <v>1364</v>
      </c>
      <c r="O15" s="74">
        <f t="shared" si="4"/>
        <v>0.3470737913486005</v>
      </c>
      <c r="P15" s="73">
        <v>1069</v>
      </c>
      <c r="Q15" s="74">
        <f t="shared" si="5"/>
        <v>0.27201017811704836</v>
      </c>
      <c r="R15" s="94">
        <v>3930</v>
      </c>
    </row>
    <row r="16" spans="1:18" ht="12.75">
      <c r="A16" s="208"/>
      <c r="B16" s="102" t="str">
        <f>B15</f>
        <v>Canterbury</v>
      </c>
      <c r="C16" s="102" t="s">
        <v>243</v>
      </c>
      <c r="D16" s="98">
        <v>4763</v>
      </c>
      <c r="E16" s="97">
        <f t="shared" si="0"/>
        <v>0.7806916898869037</v>
      </c>
      <c r="F16" s="98">
        <v>3332</v>
      </c>
      <c r="G16" s="97">
        <f t="shared" si="1"/>
        <v>0.5461399770529421</v>
      </c>
      <c r="H16" s="103">
        <v>6101</v>
      </c>
      <c r="I16" s="98">
        <v>2480</v>
      </c>
      <c r="J16" s="97">
        <f t="shared" si="2"/>
        <v>0.43878273177636234</v>
      </c>
      <c r="K16" s="98">
        <v>1858</v>
      </c>
      <c r="L16" s="97">
        <f t="shared" si="3"/>
        <v>0.32873319179051663</v>
      </c>
      <c r="M16" s="103">
        <v>5652</v>
      </c>
      <c r="N16" s="106">
        <v>1452</v>
      </c>
      <c r="O16" s="97">
        <f t="shared" si="4"/>
        <v>0.3321894303363075</v>
      </c>
      <c r="P16" s="98">
        <v>1126</v>
      </c>
      <c r="Q16" s="97">
        <f t="shared" si="5"/>
        <v>0.2576069549302219</v>
      </c>
      <c r="R16" s="103">
        <v>4371</v>
      </c>
    </row>
    <row r="17" spans="1:18" ht="12.75" customHeight="1">
      <c r="A17" s="208"/>
      <c r="B17" s="101" t="s">
        <v>40</v>
      </c>
      <c r="C17" s="100" t="s">
        <v>66</v>
      </c>
      <c r="D17" s="73">
        <v>376</v>
      </c>
      <c r="E17" s="74">
        <f t="shared" si="0"/>
        <v>0.6482758620689655</v>
      </c>
      <c r="F17" s="73">
        <v>199</v>
      </c>
      <c r="G17" s="92">
        <f t="shared" si="1"/>
        <v>0.3431034482758621</v>
      </c>
      <c r="H17" s="94">
        <v>580</v>
      </c>
      <c r="I17" s="73">
        <v>114</v>
      </c>
      <c r="J17" s="74">
        <f t="shared" si="2"/>
        <v>0.2632794457274827</v>
      </c>
      <c r="K17" s="73">
        <v>67</v>
      </c>
      <c r="L17" s="74">
        <f t="shared" si="3"/>
        <v>0.15473441108545036</v>
      </c>
      <c r="M17" s="94">
        <v>433</v>
      </c>
      <c r="N17" s="105">
        <v>68</v>
      </c>
      <c r="O17" s="74">
        <f t="shared" si="4"/>
        <v>0.19710144927536233</v>
      </c>
      <c r="P17" s="73">
        <v>38</v>
      </c>
      <c r="Q17" s="74">
        <f t="shared" si="5"/>
        <v>0.11014492753623188</v>
      </c>
      <c r="R17" s="94">
        <v>345</v>
      </c>
    </row>
    <row r="18" spans="1:18" ht="12.75">
      <c r="A18" s="208"/>
      <c r="B18" s="101" t="s">
        <v>40</v>
      </c>
      <c r="C18" s="101" t="s">
        <v>65</v>
      </c>
      <c r="D18" s="73">
        <v>2344</v>
      </c>
      <c r="E18" s="74">
        <f t="shared" si="0"/>
        <v>0.8380407579549517</v>
      </c>
      <c r="F18" s="73">
        <v>1707</v>
      </c>
      <c r="G18" s="74">
        <f t="shared" si="1"/>
        <v>0.6102967465141222</v>
      </c>
      <c r="H18" s="94">
        <v>2797</v>
      </c>
      <c r="I18" s="73">
        <v>1426</v>
      </c>
      <c r="J18" s="74">
        <f t="shared" si="2"/>
        <v>0.5146156622158066</v>
      </c>
      <c r="K18" s="73">
        <v>1067</v>
      </c>
      <c r="L18" s="74">
        <f t="shared" si="3"/>
        <v>0.38505954529050884</v>
      </c>
      <c r="M18" s="94">
        <v>2771</v>
      </c>
      <c r="N18" s="105">
        <v>845</v>
      </c>
      <c r="O18" s="74">
        <f t="shared" si="4"/>
        <v>0.3789237668161435</v>
      </c>
      <c r="P18" s="73">
        <v>626</v>
      </c>
      <c r="Q18" s="74">
        <f t="shared" si="5"/>
        <v>0.2807174887892377</v>
      </c>
      <c r="R18" s="94">
        <v>2230</v>
      </c>
    </row>
    <row r="19" spans="1:18" ht="12.75">
      <c r="A19" s="208"/>
      <c r="B19" s="102" t="s">
        <v>40</v>
      </c>
      <c r="C19" s="102" t="s">
        <v>243</v>
      </c>
      <c r="D19" s="98">
        <v>2720</v>
      </c>
      <c r="E19" s="97">
        <f t="shared" si="0"/>
        <v>0.8054486230381996</v>
      </c>
      <c r="F19" s="98">
        <v>1906</v>
      </c>
      <c r="G19" s="97">
        <f t="shared" si="1"/>
        <v>0.5644062777613266</v>
      </c>
      <c r="H19" s="103">
        <v>3377</v>
      </c>
      <c r="I19" s="98">
        <v>1540</v>
      </c>
      <c r="J19" s="97">
        <f t="shared" si="2"/>
        <v>0.48064918851435706</v>
      </c>
      <c r="K19" s="98">
        <v>1134</v>
      </c>
      <c r="L19" s="97">
        <f t="shared" si="3"/>
        <v>0.3539325842696629</v>
      </c>
      <c r="M19" s="103">
        <v>3204</v>
      </c>
      <c r="N19" s="106">
        <v>913</v>
      </c>
      <c r="O19" s="97">
        <f t="shared" si="4"/>
        <v>0.3545631067961165</v>
      </c>
      <c r="P19" s="98">
        <v>664</v>
      </c>
      <c r="Q19" s="97">
        <f t="shared" si="5"/>
        <v>0.25786407766990294</v>
      </c>
      <c r="R19" s="103">
        <v>2575</v>
      </c>
    </row>
    <row r="20" spans="1:18" ht="12.75" customHeight="1">
      <c r="A20" s="208"/>
      <c r="B20" s="101" t="s">
        <v>41</v>
      </c>
      <c r="C20" s="100" t="s">
        <v>66</v>
      </c>
      <c r="D20" s="73">
        <v>706</v>
      </c>
      <c r="E20" s="74">
        <f t="shared" si="0"/>
        <v>0.5172161172161173</v>
      </c>
      <c r="F20" s="73">
        <v>281</v>
      </c>
      <c r="G20" s="92">
        <f t="shared" si="1"/>
        <v>0.20586080586080585</v>
      </c>
      <c r="H20" s="94">
        <v>1365</v>
      </c>
      <c r="I20" s="73">
        <v>205</v>
      </c>
      <c r="J20" s="74">
        <f t="shared" si="2"/>
        <v>0.20317145688800792</v>
      </c>
      <c r="K20" s="73">
        <v>101</v>
      </c>
      <c r="L20" s="74">
        <f t="shared" si="3"/>
        <v>0.10009910802775025</v>
      </c>
      <c r="M20" s="94">
        <v>1009</v>
      </c>
      <c r="N20" s="104">
        <v>99</v>
      </c>
      <c r="O20" s="92">
        <f t="shared" si="4"/>
        <v>0.16123778501628663</v>
      </c>
      <c r="P20" s="91">
        <v>49</v>
      </c>
      <c r="Q20" s="92">
        <f t="shared" si="5"/>
        <v>0.07980456026058631</v>
      </c>
      <c r="R20" s="93">
        <v>614</v>
      </c>
    </row>
    <row r="21" spans="1:18" ht="12.75">
      <c r="A21" s="208"/>
      <c r="B21" s="101" t="s">
        <v>41</v>
      </c>
      <c r="C21" s="101" t="s">
        <v>65</v>
      </c>
      <c r="D21" s="73">
        <v>3179</v>
      </c>
      <c r="E21" s="74">
        <f t="shared" si="0"/>
        <v>0.7022310580958693</v>
      </c>
      <c r="F21" s="73">
        <v>1878</v>
      </c>
      <c r="G21" s="74">
        <f t="shared" si="1"/>
        <v>0.4148442677269715</v>
      </c>
      <c r="H21" s="94">
        <v>4527</v>
      </c>
      <c r="I21" s="73">
        <v>1764</v>
      </c>
      <c r="J21" s="74">
        <f t="shared" si="2"/>
        <v>0.4095658230787091</v>
      </c>
      <c r="K21" s="73">
        <v>1204</v>
      </c>
      <c r="L21" s="74">
        <f t="shared" si="3"/>
        <v>0.2795449268632459</v>
      </c>
      <c r="M21" s="94">
        <v>4307</v>
      </c>
      <c r="N21" s="105">
        <v>970</v>
      </c>
      <c r="O21" s="74">
        <f t="shared" si="4"/>
        <v>0.2960024412572475</v>
      </c>
      <c r="P21" s="73">
        <v>643</v>
      </c>
      <c r="Q21" s="74">
        <f t="shared" si="5"/>
        <v>0.1962160512664022</v>
      </c>
      <c r="R21" s="94">
        <v>3277</v>
      </c>
    </row>
    <row r="22" spans="1:18" ht="12.75">
      <c r="A22" s="208"/>
      <c r="B22" s="102" t="s">
        <v>41</v>
      </c>
      <c r="C22" s="102" t="s">
        <v>243</v>
      </c>
      <c r="D22" s="98">
        <v>3885</v>
      </c>
      <c r="E22" s="97">
        <f t="shared" si="0"/>
        <v>0.6593686354378818</v>
      </c>
      <c r="F22" s="98">
        <v>2159</v>
      </c>
      <c r="G22" s="97">
        <f t="shared" si="1"/>
        <v>0.36642905634758993</v>
      </c>
      <c r="H22" s="103">
        <v>5892</v>
      </c>
      <c r="I22" s="98">
        <v>1969</v>
      </c>
      <c r="J22" s="97">
        <f t="shared" si="2"/>
        <v>0.3703912716328066</v>
      </c>
      <c r="K22" s="98">
        <v>1305</v>
      </c>
      <c r="L22" s="97">
        <f t="shared" si="3"/>
        <v>0.24548532731376976</v>
      </c>
      <c r="M22" s="103">
        <v>5316</v>
      </c>
      <c r="N22" s="106">
        <v>1069</v>
      </c>
      <c r="O22" s="97">
        <f t="shared" si="4"/>
        <v>0.27473657157543047</v>
      </c>
      <c r="P22" s="98">
        <v>692</v>
      </c>
      <c r="Q22" s="97">
        <f t="shared" si="5"/>
        <v>0.17784631200205603</v>
      </c>
      <c r="R22" s="103">
        <v>3891</v>
      </c>
    </row>
    <row r="23" spans="1:18" ht="12.75">
      <c r="A23" s="208"/>
      <c r="B23" s="101" t="s">
        <v>42</v>
      </c>
      <c r="C23" s="100" t="s">
        <v>66</v>
      </c>
      <c r="D23" s="73">
        <v>509</v>
      </c>
      <c r="E23" s="74">
        <f t="shared" si="0"/>
        <v>0.5630530973451328</v>
      </c>
      <c r="F23" s="73">
        <v>230</v>
      </c>
      <c r="G23" s="92">
        <f t="shared" si="1"/>
        <v>0.25442477876106195</v>
      </c>
      <c r="H23" s="94">
        <v>904</v>
      </c>
      <c r="I23" s="73">
        <v>158</v>
      </c>
      <c r="J23" s="74">
        <f t="shared" si="2"/>
        <v>0.24382716049382716</v>
      </c>
      <c r="K23" s="73">
        <v>81</v>
      </c>
      <c r="L23" s="74">
        <f t="shared" si="3"/>
        <v>0.125</v>
      </c>
      <c r="M23" s="94">
        <v>648</v>
      </c>
      <c r="N23" s="73">
        <v>74</v>
      </c>
      <c r="O23" s="74">
        <f t="shared" si="4"/>
        <v>0.18316831683168316</v>
      </c>
      <c r="P23" s="73">
        <v>44</v>
      </c>
      <c r="Q23" s="74">
        <f t="shared" si="5"/>
        <v>0.10891089108910891</v>
      </c>
      <c r="R23" s="94">
        <v>404</v>
      </c>
    </row>
    <row r="24" spans="1:18" ht="12.75">
      <c r="A24" s="208"/>
      <c r="B24" s="101" t="s">
        <v>42</v>
      </c>
      <c r="C24" s="101" t="s">
        <v>65</v>
      </c>
      <c r="D24" s="73">
        <v>1217</v>
      </c>
      <c r="E24" s="74">
        <f t="shared" si="0"/>
        <v>0.7887232663642255</v>
      </c>
      <c r="F24" s="73">
        <v>873</v>
      </c>
      <c r="G24" s="74">
        <f t="shared" si="1"/>
        <v>0.5657809462086844</v>
      </c>
      <c r="H24" s="94">
        <v>1543</v>
      </c>
      <c r="I24" s="73">
        <v>704</v>
      </c>
      <c r="J24" s="74">
        <f t="shared" si="2"/>
        <v>0.5064748201438849</v>
      </c>
      <c r="K24" s="73">
        <v>466</v>
      </c>
      <c r="L24" s="74">
        <f t="shared" si="3"/>
        <v>0.33525179856115106</v>
      </c>
      <c r="M24" s="94">
        <v>1390</v>
      </c>
      <c r="N24" s="73">
        <v>453</v>
      </c>
      <c r="O24" s="74">
        <f t="shared" si="4"/>
        <v>0.3935708079930495</v>
      </c>
      <c r="P24" s="73">
        <v>320</v>
      </c>
      <c r="Q24" s="74">
        <f t="shared" si="5"/>
        <v>0.27801911381407474</v>
      </c>
      <c r="R24" s="94">
        <v>1151</v>
      </c>
    </row>
    <row r="25" spans="1:18" ht="12.75">
      <c r="A25" s="208"/>
      <c r="B25" s="102" t="s">
        <v>42</v>
      </c>
      <c r="C25" s="102" t="s">
        <v>243</v>
      </c>
      <c r="D25" s="98">
        <v>1726</v>
      </c>
      <c r="E25" s="97">
        <f t="shared" si="0"/>
        <v>0.7053534940743768</v>
      </c>
      <c r="F25" s="98">
        <v>1103</v>
      </c>
      <c r="G25" s="97">
        <f t="shared" si="1"/>
        <v>0.45075602778912954</v>
      </c>
      <c r="H25" s="103">
        <v>2447</v>
      </c>
      <c r="I25" s="98">
        <v>862</v>
      </c>
      <c r="J25" s="97">
        <f t="shared" si="2"/>
        <v>0.422963689892051</v>
      </c>
      <c r="K25" s="98">
        <v>547</v>
      </c>
      <c r="L25" s="97">
        <f t="shared" si="3"/>
        <v>0.26840039254170756</v>
      </c>
      <c r="M25" s="103">
        <v>2038</v>
      </c>
      <c r="N25" s="73">
        <v>527</v>
      </c>
      <c r="O25" s="74">
        <f t="shared" si="4"/>
        <v>0.3389067524115756</v>
      </c>
      <c r="P25" s="73">
        <v>364</v>
      </c>
      <c r="Q25" s="74">
        <f t="shared" si="5"/>
        <v>0.23408360128617364</v>
      </c>
      <c r="R25" s="94">
        <v>1555</v>
      </c>
    </row>
    <row r="26" spans="1:18" ht="12.75">
      <c r="A26" s="208"/>
      <c r="B26" s="101" t="s">
        <v>43</v>
      </c>
      <c r="C26" s="100" t="s">
        <v>66</v>
      </c>
      <c r="D26" s="73">
        <v>270</v>
      </c>
      <c r="E26" s="74">
        <f t="shared" si="0"/>
        <v>0.675</v>
      </c>
      <c r="F26" s="73">
        <v>95</v>
      </c>
      <c r="G26" s="92">
        <f t="shared" si="1"/>
        <v>0.2375</v>
      </c>
      <c r="H26" s="94">
        <v>400</v>
      </c>
      <c r="I26" s="73">
        <v>88</v>
      </c>
      <c r="J26" s="74">
        <f t="shared" si="2"/>
        <v>0.25287356321839083</v>
      </c>
      <c r="K26" s="73">
        <v>45</v>
      </c>
      <c r="L26" s="74">
        <f t="shared" si="3"/>
        <v>0.12931034482758622</v>
      </c>
      <c r="M26" s="94">
        <v>348</v>
      </c>
      <c r="N26" s="104">
        <v>37</v>
      </c>
      <c r="O26" s="92">
        <f t="shared" si="4"/>
        <v>0.14122137404580154</v>
      </c>
      <c r="P26" s="91">
        <v>14</v>
      </c>
      <c r="Q26" s="92">
        <f t="shared" si="5"/>
        <v>0.05343511450381679</v>
      </c>
      <c r="R26" s="93">
        <v>262</v>
      </c>
    </row>
    <row r="27" spans="1:18" ht="12.75">
      <c r="A27" s="208"/>
      <c r="B27" s="101" t="s">
        <v>43</v>
      </c>
      <c r="C27" s="101" t="s">
        <v>65</v>
      </c>
      <c r="D27" s="73">
        <v>1197</v>
      </c>
      <c r="E27" s="74">
        <f t="shared" si="0"/>
        <v>0.7974683544303798</v>
      </c>
      <c r="F27" s="73">
        <v>711</v>
      </c>
      <c r="G27" s="74">
        <f t="shared" si="1"/>
        <v>0.47368421052631576</v>
      </c>
      <c r="H27" s="94">
        <v>1501</v>
      </c>
      <c r="I27" s="73">
        <v>660</v>
      </c>
      <c r="J27" s="74">
        <f t="shared" si="2"/>
        <v>0.4641350210970464</v>
      </c>
      <c r="K27" s="73">
        <v>460</v>
      </c>
      <c r="L27" s="74">
        <f t="shared" si="3"/>
        <v>0.3234880450070324</v>
      </c>
      <c r="M27" s="94">
        <v>1422</v>
      </c>
      <c r="N27" s="105">
        <v>391</v>
      </c>
      <c r="O27" s="74">
        <f t="shared" si="4"/>
        <v>0.32610508757297746</v>
      </c>
      <c r="P27" s="73">
        <v>262</v>
      </c>
      <c r="Q27" s="74">
        <f t="shared" si="5"/>
        <v>0.21851542952460384</v>
      </c>
      <c r="R27" s="94">
        <v>1199</v>
      </c>
    </row>
    <row r="28" spans="1:18" ht="12.75">
      <c r="A28" s="208"/>
      <c r="B28" s="102" t="s">
        <v>43</v>
      </c>
      <c r="C28" s="102" t="s">
        <v>243</v>
      </c>
      <c r="D28" s="98">
        <v>1467</v>
      </c>
      <c r="E28" s="97">
        <f t="shared" si="0"/>
        <v>0.7716991057338243</v>
      </c>
      <c r="F28" s="98">
        <v>806</v>
      </c>
      <c r="G28" s="97">
        <f t="shared" si="1"/>
        <v>0.42398737506575485</v>
      </c>
      <c r="H28" s="103">
        <v>1901</v>
      </c>
      <c r="I28" s="98">
        <v>748</v>
      </c>
      <c r="J28" s="97">
        <f t="shared" si="2"/>
        <v>0.42259887005649716</v>
      </c>
      <c r="K28" s="98">
        <v>505</v>
      </c>
      <c r="L28" s="97">
        <f t="shared" si="3"/>
        <v>0.2853107344632768</v>
      </c>
      <c r="M28" s="103">
        <v>1770</v>
      </c>
      <c r="N28" s="106">
        <v>428</v>
      </c>
      <c r="O28" s="97">
        <f t="shared" si="4"/>
        <v>0.2929500342231348</v>
      </c>
      <c r="P28" s="98">
        <v>276</v>
      </c>
      <c r="Q28" s="97">
        <f t="shared" si="5"/>
        <v>0.188911704312115</v>
      </c>
      <c r="R28" s="103">
        <v>1461</v>
      </c>
    </row>
    <row r="29" spans="1:18" ht="12.75">
      <c r="A29" s="208"/>
      <c r="B29" s="101" t="s">
        <v>44</v>
      </c>
      <c r="C29" s="100" t="s">
        <v>66</v>
      </c>
      <c r="D29" s="73">
        <v>377</v>
      </c>
      <c r="E29" s="74">
        <f t="shared" si="0"/>
        <v>0.49670619235836627</v>
      </c>
      <c r="F29" s="73">
        <v>141</v>
      </c>
      <c r="G29" s="92">
        <f t="shared" si="1"/>
        <v>0.1857707509881423</v>
      </c>
      <c r="H29" s="94">
        <v>759</v>
      </c>
      <c r="I29" s="73">
        <v>107</v>
      </c>
      <c r="J29" s="74">
        <f t="shared" si="2"/>
        <v>0.19489981785063754</v>
      </c>
      <c r="K29" s="73">
        <v>46</v>
      </c>
      <c r="L29" s="74">
        <f t="shared" si="3"/>
        <v>0.08378870673952642</v>
      </c>
      <c r="M29" s="94">
        <v>549</v>
      </c>
      <c r="N29" s="73">
        <v>40</v>
      </c>
      <c r="O29" s="74">
        <f t="shared" si="4"/>
        <v>0.10101010101010101</v>
      </c>
      <c r="P29" s="73">
        <v>19</v>
      </c>
      <c r="Q29" s="74">
        <f t="shared" si="5"/>
        <v>0.047979797979797977</v>
      </c>
      <c r="R29" s="94">
        <v>396</v>
      </c>
    </row>
    <row r="30" spans="1:18" ht="12.75">
      <c r="A30" s="208"/>
      <c r="B30" s="101" t="s">
        <v>44</v>
      </c>
      <c r="C30" s="101" t="s">
        <v>65</v>
      </c>
      <c r="D30" s="73">
        <v>594</v>
      </c>
      <c r="E30" s="74">
        <f t="shared" si="0"/>
        <v>0.7973154362416107</v>
      </c>
      <c r="F30" s="73">
        <v>389</v>
      </c>
      <c r="G30" s="74">
        <f t="shared" si="1"/>
        <v>0.5221476510067115</v>
      </c>
      <c r="H30" s="94">
        <v>745</v>
      </c>
      <c r="I30" s="73">
        <v>306</v>
      </c>
      <c r="J30" s="74">
        <f t="shared" si="2"/>
        <v>0.4714946070878274</v>
      </c>
      <c r="K30" s="73">
        <v>190</v>
      </c>
      <c r="L30" s="74">
        <f t="shared" si="3"/>
        <v>0.29275808936825887</v>
      </c>
      <c r="M30" s="94">
        <v>649</v>
      </c>
      <c r="N30" s="73">
        <v>160</v>
      </c>
      <c r="O30" s="74">
        <f t="shared" si="4"/>
        <v>0.30303030303030304</v>
      </c>
      <c r="P30" s="73">
        <v>114</v>
      </c>
      <c r="Q30" s="74">
        <f t="shared" si="5"/>
        <v>0.2159090909090909</v>
      </c>
      <c r="R30" s="94">
        <v>528</v>
      </c>
    </row>
    <row r="31" spans="1:18" ht="12.75">
      <c r="A31" s="208"/>
      <c r="B31" s="102" t="s">
        <v>44</v>
      </c>
      <c r="C31" s="102" t="s">
        <v>243</v>
      </c>
      <c r="D31" s="98">
        <v>971</v>
      </c>
      <c r="E31" s="97">
        <f t="shared" si="0"/>
        <v>0.6456117021276596</v>
      </c>
      <c r="F31" s="98">
        <v>530</v>
      </c>
      <c r="G31" s="97">
        <f t="shared" si="1"/>
        <v>0.3523936170212766</v>
      </c>
      <c r="H31" s="103">
        <v>1504</v>
      </c>
      <c r="I31" s="98">
        <v>413</v>
      </c>
      <c r="J31" s="97">
        <f t="shared" si="2"/>
        <v>0.34474123539232054</v>
      </c>
      <c r="K31" s="98">
        <v>236</v>
      </c>
      <c r="L31" s="97">
        <f t="shared" si="3"/>
        <v>0.19699499165275458</v>
      </c>
      <c r="M31" s="103">
        <v>1198</v>
      </c>
      <c r="N31" s="73">
        <v>200</v>
      </c>
      <c r="O31" s="74">
        <f t="shared" si="4"/>
        <v>0.21645021645021645</v>
      </c>
      <c r="P31" s="73">
        <v>133</v>
      </c>
      <c r="Q31" s="74">
        <f t="shared" si="5"/>
        <v>0.14393939393939395</v>
      </c>
      <c r="R31" s="94">
        <v>924</v>
      </c>
    </row>
    <row r="32" spans="1:18" ht="12.75">
      <c r="A32" s="208"/>
      <c r="B32" s="101" t="s">
        <v>45</v>
      </c>
      <c r="C32" s="100" t="s">
        <v>66</v>
      </c>
      <c r="D32" s="73">
        <v>451</v>
      </c>
      <c r="E32" s="74">
        <f t="shared" si="0"/>
        <v>0.6536231884057971</v>
      </c>
      <c r="F32" s="73">
        <v>197</v>
      </c>
      <c r="G32" s="92">
        <f t="shared" si="1"/>
        <v>0.2855072463768116</v>
      </c>
      <c r="H32" s="94">
        <v>690</v>
      </c>
      <c r="I32" s="73">
        <v>177</v>
      </c>
      <c r="J32" s="74">
        <f t="shared" si="2"/>
        <v>0.3094405594405594</v>
      </c>
      <c r="K32" s="73">
        <v>80</v>
      </c>
      <c r="L32" s="74">
        <f t="shared" si="3"/>
        <v>0.13986013986013987</v>
      </c>
      <c r="M32" s="94">
        <v>572</v>
      </c>
      <c r="N32" s="104">
        <v>53</v>
      </c>
      <c r="O32" s="92">
        <f t="shared" si="4"/>
        <v>0.14560439560439561</v>
      </c>
      <c r="P32" s="91">
        <v>24</v>
      </c>
      <c r="Q32" s="92">
        <f t="shared" si="5"/>
        <v>0.06593406593406594</v>
      </c>
      <c r="R32" s="93">
        <v>364</v>
      </c>
    </row>
    <row r="33" spans="1:18" ht="12.75">
      <c r="A33" s="208"/>
      <c r="B33" s="101" t="s">
        <v>45</v>
      </c>
      <c r="C33" s="101" t="s">
        <v>65</v>
      </c>
      <c r="D33" s="73">
        <v>1279</v>
      </c>
      <c r="E33" s="74">
        <f t="shared" si="0"/>
        <v>0.8487060384870604</v>
      </c>
      <c r="F33" s="73">
        <v>808</v>
      </c>
      <c r="G33" s="74">
        <f t="shared" si="1"/>
        <v>0.5361645653616457</v>
      </c>
      <c r="H33" s="94">
        <v>1507</v>
      </c>
      <c r="I33" s="73">
        <v>708</v>
      </c>
      <c r="J33" s="74">
        <f t="shared" si="2"/>
        <v>0.49235048678720444</v>
      </c>
      <c r="K33" s="73">
        <v>471</v>
      </c>
      <c r="L33" s="74">
        <f t="shared" si="3"/>
        <v>0.327538247566064</v>
      </c>
      <c r="M33" s="94">
        <v>1438</v>
      </c>
      <c r="N33" s="105">
        <v>379</v>
      </c>
      <c r="O33" s="74">
        <f t="shared" si="4"/>
        <v>0.3448589626933576</v>
      </c>
      <c r="P33" s="73">
        <v>247</v>
      </c>
      <c r="Q33" s="74">
        <f t="shared" si="5"/>
        <v>0.22474977252047315</v>
      </c>
      <c r="R33" s="94">
        <v>1099</v>
      </c>
    </row>
    <row r="34" spans="1:18" ht="12.75">
      <c r="A34" s="208"/>
      <c r="B34" s="102" t="s">
        <v>45</v>
      </c>
      <c r="C34" s="102" t="s">
        <v>243</v>
      </c>
      <c r="D34" s="98">
        <v>1730</v>
      </c>
      <c r="E34" s="97">
        <f t="shared" si="0"/>
        <v>0.7874374146563495</v>
      </c>
      <c r="F34" s="98">
        <v>1005</v>
      </c>
      <c r="G34" s="97">
        <f t="shared" si="1"/>
        <v>0.45744196631770595</v>
      </c>
      <c r="H34" s="103">
        <v>2197</v>
      </c>
      <c r="I34" s="98">
        <v>885</v>
      </c>
      <c r="J34" s="97">
        <f t="shared" si="2"/>
        <v>0.44029850746268656</v>
      </c>
      <c r="K34" s="98">
        <v>551</v>
      </c>
      <c r="L34" s="97">
        <f t="shared" si="3"/>
        <v>0.27412935323383086</v>
      </c>
      <c r="M34" s="103">
        <v>2010</v>
      </c>
      <c r="N34" s="106">
        <v>432</v>
      </c>
      <c r="O34" s="97">
        <f t="shared" si="4"/>
        <v>0.2952836637047163</v>
      </c>
      <c r="P34" s="98">
        <v>271</v>
      </c>
      <c r="Q34" s="97">
        <f t="shared" si="5"/>
        <v>0.18523581681476417</v>
      </c>
      <c r="R34" s="103">
        <v>1463</v>
      </c>
    </row>
    <row r="35" spans="1:18" ht="12.75" customHeight="1">
      <c r="A35" s="208"/>
      <c r="B35" s="101" t="s">
        <v>46</v>
      </c>
      <c r="C35" s="100" t="s">
        <v>66</v>
      </c>
      <c r="D35" s="73">
        <v>197</v>
      </c>
      <c r="E35" s="74">
        <f t="shared" si="0"/>
        <v>0.654485049833887</v>
      </c>
      <c r="F35" s="73">
        <v>108</v>
      </c>
      <c r="G35" s="92">
        <f t="shared" si="1"/>
        <v>0.3588039867109635</v>
      </c>
      <c r="H35" s="94">
        <v>301</v>
      </c>
      <c r="I35" s="73">
        <v>59</v>
      </c>
      <c r="J35" s="74">
        <f t="shared" si="2"/>
        <v>0.25213675213675213</v>
      </c>
      <c r="K35" s="73">
        <v>44</v>
      </c>
      <c r="L35" s="74">
        <f t="shared" si="3"/>
        <v>0.18803418803418803</v>
      </c>
      <c r="M35" s="94">
        <v>234</v>
      </c>
      <c r="N35" s="73">
        <v>31</v>
      </c>
      <c r="O35" s="74">
        <f t="shared" si="4"/>
        <v>0.1949685534591195</v>
      </c>
      <c r="P35" s="73">
        <v>16</v>
      </c>
      <c r="Q35" s="74">
        <f t="shared" si="5"/>
        <v>0.10062893081761007</v>
      </c>
      <c r="R35" s="94">
        <v>159</v>
      </c>
    </row>
    <row r="36" spans="1:18" ht="12.75">
      <c r="A36" s="208"/>
      <c r="B36" s="101" t="s">
        <v>46</v>
      </c>
      <c r="C36" s="101" t="s">
        <v>65</v>
      </c>
      <c r="D36" s="73">
        <v>1270</v>
      </c>
      <c r="E36" s="74">
        <f t="shared" si="0"/>
        <v>0.800252047889099</v>
      </c>
      <c r="F36" s="73">
        <v>942</v>
      </c>
      <c r="G36" s="74">
        <f t="shared" si="1"/>
        <v>0.5935727788279773</v>
      </c>
      <c r="H36" s="94">
        <v>1587</v>
      </c>
      <c r="I36" s="73">
        <v>680</v>
      </c>
      <c r="J36" s="74">
        <f t="shared" si="2"/>
        <v>0.4885057471264368</v>
      </c>
      <c r="K36" s="73">
        <v>485</v>
      </c>
      <c r="L36" s="74">
        <f t="shared" si="3"/>
        <v>0.3484195402298851</v>
      </c>
      <c r="M36" s="94">
        <v>1392</v>
      </c>
      <c r="N36" s="73">
        <v>380</v>
      </c>
      <c r="O36" s="74">
        <f t="shared" si="4"/>
        <v>0.34050179211469533</v>
      </c>
      <c r="P36" s="73">
        <v>275</v>
      </c>
      <c r="Q36" s="74">
        <f t="shared" si="5"/>
        <v>0.246415770609319</v>
      </c>
      <c r="R36" s="94">
        <v>1116</v>
      </c>
    </row>
    <row r="37" spans="1:18" ht="12.75">
      <c r="A37" s="208"/>
      <c r="B37" s="102" t="s">
        <v>46</v>
      </c>
      <c r="C37" s="102" t="s">
        <v>243</v>
      </c>
      <c r="D37" s="98">
        <v>1467</v>
      </c>
      <c r="E37" s="97">
        <f t="shared" si="0"/>
        <v>0.7770127118644068</v>
      </c>
      <c r="F37" s="98">
        <v>1050</v>
      </c>
      <c r="G37" s="97">
        <f t="shared" si="1"/>
        <v>0.5561440677966102</v>
      </c>
      <c r="H37" s="103">
        <v>1888</v>
      </c>
      <c r="I37" s="98">
        <v>739</v>
      </c>
      <c r="J37" s="97">
        <f t="shared" si="2"/>
        <v>0.45448954489544896</v>
      </c>
      <c r="K37" s="98">
        <v>529</v>
      </c>
      <c r="L37" s="97">
        <f t="shared" si="3"/>
        <v>0.3253382533825338</v>
      </c>
      <c r="M37" s="103">
        <v>1626</v>
      </c>
      <c r="N37" s="73">
        <v>411</v>
      </c>
      <c r="O37" s="74">
        <f t="shared" si="4"/>
        <v>0.32235294117647056</v>
      </c>
      <c r="P37" s="73">
        <v>291</v>
      </c>
      <c r="Q37" s="74">
        <f t="shared" si="5"/>
        <v>0.22823529411764706</v>
      </c>
      <c r="R37" s="94">
        <v>1275</v>
      </c>
    </row>
    <row r="38" spans="1:18" ht="12.75">
      <c r="A38" s="208"/>
      <c r="B38" s="101" t="s">
        <v>47</v>
      </c>
      <c r="C38" s="100" t="s">
        <v>66</v>
      </c>
      <c r="D38" s="73">
        <v>561</v>
      </c>
      <c r="E38" s="74">
        <f t="shared" si="0"/>
        <v>0.5404624277456648</v>
      </c>
      <c r="F38" s="73">
        <v>277</v>
      </c>
      <c r="G38" s="92">
        <f t="shared" si="1"/>
        <v>0.26685934489402696</v>
      </c>
      <c r="H38" s="94">
        <v>1038</v>
      </c>
      <c r="I38" s="73">
        <v>189</v>
      </c>
      <c r="J38" s="74">
        <f t="shared" si="2"/>
        <v>0.22964763061968407</v>
      </c>
      <c r="K38" s="73">
        <v>95</v>
      </c>
      <c r="L38" s="74">
        <f t="shared" si="3"/>
        <v>0.11543134872417983</v>
      </c>
      <c r="M38" s="94">
        <v>823</v>
      </c>
      <c r="N38" s="104">
        <v>66</v>
      </c>
      <c r="O38" s="92">
        <f t="shared" si="4"/>
        <v>0.12571428571428572</v>
      </c>
      <c r="P38" s="91">
        <v>32</v>
      </c>
      <c r="Q38" s="92">
        <f t="shared" si="5"/>
        <v>0.06095238095238095</v>
      </c>
      <c r="R38" s="93">
        <v>525</v>
      </c>
    </row>
    <row r="39" spans="1:18" ht="12.75">
      <c r="A39" s="208"/>
      <c r="B39" s="101" t="s">
        <v>47</v>
      </c>
      <c r="C39" s="101" t="s">
        <v>65</v>
      </c>
      <c r="D39" s="73">
        <v>903</v>
      </c>
      <c r="E39" s="74">
        <f t="shared" si="0"/>
        <v>0.788646288209607</v>
      </c>
      <c r="F39" s="73">
        <v>554</v>
      </c>
      <c r="G39" s="74">
        <f t="shared" si="1"/>
        <v>0.48384279475982533</v>
      </c>
      <c r="H39" s="94">
        <v>1145</v>
      </c>
      <c r="I39" s="73">
        <v>484</v>
      </c>
      <c r="J39" s="74">
        <f t="shared" si="2"/>
        <v>0.48063555114200596</v>
      </c>
      <c r="K39" s="73">
        <v>329</v>
      </c>
      <c r="L39" s="74">
        <f t="shared" si="3"/>
        <v>0.32671300893743793</v>
      </c>
      <c r="M39" s="94">
        <v>1007</v>
      </c>
      <c r="N39" s="105">
        <v>269</v>
      </c>
      <c r="O39" s="74">
        <f t="shared" si="4"/>
        <v>0.35771276595744683</v>
      </c>
      <c r="P39" s="73">
        <v>190</v>
      </c>
      <c r="Q39" s="74">
        <f t="shared" si="5"/>
        <v>0.2526595744680851</v>
      </c>
      <c r="R39" s="94">
        <v>752</v>
      </c>
    </row>
    <row r="40" spans="1:18" ht="12.75">
      <c r="A40" s="208"/>
      <c r="B40" s="102" t="s">
        <v>47</v>
      </c>
      <c r="C40" s="102" t="s">
        <v>243</v>
      </c>
      <c r="D40" s="98">
        <v>1464</v>
      </c>
      <c r="E40" s="97">
        <f t="shared" si="0"/>
        <v>0.6706367384333486</v>
      </c>
      <c r="F40" s="98">
        <v>831</v>
      </c>
      <c r="G40" s="97">
        <f t="shared" si="1"/>
        <v>0.38066880439761797</v>
      </c>
      <c r="H40" s="103">
        <v>2183</v>
      </c>
      <c r="I40" s="98">
        <v>673</v>
      </c>
      <c r="J40" s="97">
        <f t="shared" si="2"/>
        <v>0.36775956284153005</v>
      </c>
      <c r="K40" s="98">
        <v>424</v>
      </c>
      <c r="L40" s="97">
        <f t="shared" si="3"/>
        <v>0.23169398907103825</v>
      </c>
      <c r="M40" s="103">
        <v>1830</v>
      </c>
      <c r="N40" s="106">
        <v>335</v>
      </c>
      <c r="O40" s="97">
        <f t="shared" si="4"/>
        <v>0.26233359436178544</v>
      </c>
      <c r="P40" s="98">
        <v>222</v>
      </c>
      <c r="Q40" s="97">
        <f t="shared" si="5"/>
        <v>0.17384494909945183</v>
      </c>
      <c r="R40" s="103">
        <v>1277</v>
      </c>
    </row>
    <row r="41" spans="1:18" ht="12.75">
      <c r="A41" s="208"/>
      <c r="B41" s="101" t="s">
        <v>48</v>
      </c>
      <c r="C41" s="100" t="s">
        <v>66</v>
      </c>
      <c r="D41" s="73">
        <v>49</v>
      </c>
      <c r="E41" s="74">
        <f t="shared" si="0"/>
        <v>0.6447368421052632</v>
      </c>
      <c r="F41" s="73">
        <v>28</v>
      </c>
      <c r="G41" s="92">
        <f t="shared" si="1"/>
        <v>0.3684210526315789</v>
      </c>
      <c r="H41" s="94">
        <v>76</v>
      </c>
      <c r="I41" s="73">
        <v>17</v>
      </c>
      <c r="J41" s="74">
        <f t="shared" si="2"/>
        <v>0.2698412698412698</v>
      </c>
      <c r="K41" s="73">
        <v>8</v>
      </c>
      <c r="L41" s="74">
        <f t="shared" si="3"/>
        <v>0.12698412698412698</v>
      </c>
      <c r="M41" s="94">
        <v>63</v>
      </c>
      <c r="N41" s="104">
        <v>15</v>
      </c>
      <c r="O41" s="92">
        <f t="shared" si="4"/>
        <v>0.3191489361702128</v>
      </c>
      <c r="P41" s="91">
        <v>8</v>
      </c>
      <c r="Q41" s="92">
        <f t="shared" si="5"/>
        <v>0.1702127659574468</v>
      </c>
      <c r="R41" s="93">
        <v>47</v>
      </c>
    </row>
    <row r="42" spans="1:18" ht="12.75">
      <c r="A42" s="208"/>
      <c r="B42" s="101" t="s">
        <v>48</v>
      </c>
      <c r="C42" s="101" t="s">
        <v>65</v>
      </c>
      <c r="D42" s="73">
        <v>578</v>
      </c>
      <c r="E42" s="74">
        <f t="shared" si="0"/>
        <v>0.762532981530343</v>
      </c>
      <c r="F42" s="73">
        <v>387</v>
      </c>
      <c r="G42" s="74">
        <f t="shared" si="1"/>
        <v>0.5105540897097626</v>
      </c>
      <c r="H42" s="94">
        <v>758</v>
      </c>
      <c r="I42" s="73">
        <v>309</v>
      </c>
      <c r="J42" s="74">
        <f t="shared" si="2"/>
        <v>0.5065573770491804</v>
      </c>
      <c r="K42" s="73">
        <v>193</v>
      </c>
      <c r="L42" s="74">
        <f t="shared" si="3"/>
        <v>0.3163934426229508</v>
      </c>
      <c r="M42" s="94">
        <v>610</v>
      </c>
      <c r="N42" s="105">
        <v>176</v>
      </c>
      <c r="O42" s="74">
        <f t="shared" si="4"/>
        <v>0.37209302325581395</v>
      </c>
      <c r="P42" s="73">
        <v>123</v>
      </c>
      <c r="Q42" s="74">
        <f t="shared" si="5"/>
        <v>0.26004228329809725</v>
      </c>
      <c r="R42" s="94">
        <v>473</v>
      </c>
    </row>
    <row r="43" spans="1:18" ht="12.75">
      <c r="A43" s="208"/>
      <c r="B43" s="102" t="s">
        <v>48</v>
      </c>
      <c r="C43" s="102" t="s">
        <v>243</v>
      </c>
      <c r="D43" s="98">
        <v>627</v>
      </c>
      <c r="E43" s="97">
        <f t="shared" si="0"/>
        <v>0.7517985611510791</v>
      </c>
      <c r="F43" s="98">
        <v>415</v>
      </c>
      <c r="G43" s="97">
        <f t="shared" si="1"/>
        <v>0.49760191846522783</v>
      </c>
      <c r="H43" s="103">
        <v>834</v>
      </c>
      <c r="I43" s="98">
        <v>326</v>
      </c>
      <c r="J43" s="97">
        <f t="shared" si="2"/>
        <v>0.48439821693907875</v>
      </c>
      <c r="K43" s="98">
        <v>201</v>
      </c>
      <c r="L43" s="97">
        <f t="shared" si="3"/>
        <v>0.2986627043090639</v>
      </c>
      <c r="M43" s="103">
        <v>673</v>
      </c>
      <c r="N43" s="106">
        <v>191</v>
      </c>
      <c r="O43" s="97">
        <f t="shared" si="4"/>
        <v>0.36730769230769234</v>
      </c>
      <c r="P43" s="98">
        <v>131</v>
      </c>
      <c r="Q43" s="97">
        <f t="shared" si="5"/>
        <v>0.2519230769230769</v>
      </c>
      <c r="R43" s="103">
        <v>520</v>
      </c>
    </row>
    <row r="44" spans="1:18" ht="12.75">
      <c r="A44" s="208"/>
      <c r="B44" s="101" t="s">
        <v>98</v>
      </c>
      <c r="C44" s="100" t="s">
        <v>66</v>
      </c>
      <c r="D44" s="91">
        <v>343</v>
      </c>
      <c r="E44" s="92">
        <f t="shared" si="0"/>
        <v>0.6471698113207547</v>
      </c>
      <c r="F44" s="91">
        <v>197</v>
      </c>
      <c r="G44" s="92">
        <f t="shared" si="1"/>
        <v>0.37169811320754714</v>
      </c>
      <c r="H44" s="93">
        <v>530</v>
      </c>
      <c r="I44" s="91">
        <v>150</v>
      </c>
      <c r="J44" s="92">
        <f t="shared" si="2"/>
        <v>0.34965034965034963</v>
      </c>
      <c r="K44" s="91">
        <v>87</v>
      </c>
      <c r="L44" s="92">
        <f t="shared" si="3"/>
        <v>0.20279720279720279</v>
      </c>
      <c r="M44" s="93">
        <v>429</v>
      </c>
      <c r="N44" s="91">
        <v>71</v>
      </c>
      <c r="O44" s="92">
        <f t="shared" si="4"/>
        <v>0.23509933774834438</v>
      </c>
      <c r="P44" s="91">
        <v>35</v>
      </c>
      <c r="Q44" s="92">
        <f t="shared" si="5"/>
        <v>0.11589403973509933</v>
      </c>
      <c r="R44" s="93">
        <v>302</v>
      </c>
    </row>
    <row r="45" spans="1:18" ht="12.75">
      <c r="A45" s="208"/>
      <c r="B45" s="101" t="s">
        <v>98</v>
      </c>
      <c r="C45" s="101" t="s">
        <v>65</v>
      </c>
      <c r="D45" s="73">
        <v>2601</v>
      </c>
      <c r="E45" s="74">
        <f t="shared" si="0"/>
        <v>0.8220606826801518</v>
      </c>
      <c r="F45" s="73">
        <v>1819</v>
      </c>
      <c r="G45" s="74">
        <f t="shared" si="1"/>
        <v>0.5749051833122629</v>
      </c>
      <c r="H45" s="94">
        <v>3164</v>
      </c>
      <c r="I45" s="73">
        <v>1508</v>
      </c>
      <c r="J45" s="74">
        <f t="shared" si="2"/>
        <v>0.5254355400696864</v>
      </c>
      <c r="K45" s="73">
        <v>1078</v>
      </c>
      <c r="L45" s="74">
        <f t="shared" si="3"/>
        <v>0.375609756097561</v>
      </c>
      <c r="M45" s="94">
        <v>2870</v>
      </c>
      <c r="N45" s="73">
        <v>846</v>
      </c>
      <c r="O45" s="74">
        <f t="shared" si="4"/>
        <v>0.3725231175693527</v>
      </c>
      <c r="P45" s="73">
        <v>588</v>
      </c>
      <c r="Q45" s="74">
        <f t="shared" si="5"/>
        <v>0.25891677675033026</v>
      </c>
      <c r="R45" s="94">
        <v>2271</v>
      </c>
    </row>
    <row r="46" spans="1:18" ht="12.75">
      <c r="A46" s="208"/>
      <c r="B46" s="102" t="s">
        <v>98</v>
      </c>
      <c r="C46" s="102" t="s">
        <v>243</v>
      </c>
      <c r="D46" s="98">
        <v>2944</v>
      </c>
      <c r="E46" s="97">
        <f t="shared" si="0"/>
        <v>0.7969680563075258</v>
      </c>
      <c r="F46" s="98">
        <v>2016</v>
      </c>
      <c r="G46" s="97">
        <f t="shared" si="1"/>
        <v>0.5457498646453709</v>
      </c>
      <c r="H46" s="103">
        <v>3694</v>
      </c>
      <c r="I46" s="98">
        <v>1658</v>
      </c>
      <c r="J46" s="97">
        <f t="shared" si="2"/>
        <v>0.502576538344953</v>
      </c>
      <c r="K46" s="98">
        <v>1165</v>
      </c>
      <c r="L46" s="97">
        <f t="shared" si="3"/>
        <v>0.3531373143376781</v>
      </c>
      <c r="M46" s="103">
        <v>3299</v>
      </c>
      <c r="N46" s="98">
        <v>917</v>
      </c>
      <c r="O46" s="97">
        <f t="shared" si="4"/>
        <v>0.35639331519626893</v>
      </c>
      <c r="P46" s="98">
        <v>623</v>
      </c>
      <c r="Q46" s="97">
        <f t="shared" si="5"/>
        <v>0.24212980956082394</v>
      </c>
      <c r="R46" s="103">
        <v>2573</v>
      </c>
    </row>
    <row r="47" spans="1:18" ht="12.75">
      <c r="A47" s="208"/>
      <c r="B47" s="101" t="s">
        <v>49</v>
      </c>
      <c r="C47" s="100" t="s">
        <v>66</v>
      </c>
      <c r="D47" s="73">
        <v>214</v>
      </c>
      <c r="E47" s="74">
        <f t="shared" si="0"/>
        <v>0.47240618101545256</v>
      </c>
      <c r="F47" s="73">
        <v>120</v>
      </c>
      <c r="G47" s="92">
        <f t="shared" si="1"/>
        <v>0.26490066225165565</v>
      </c>
      <c r="H47" s="94">
        <v>453</v>
      </c>
      <c r="I47" s="73">
        <v>90</v>
      </c>
      <c r="J47" s="74">
        <f t="shared" si="2"/>
        <v>0.2608695652173913</v>
      </c>
      <c r="K47" s="73">
        <v>55</v>
      </c>
      <c r="L47" s="74">
        <f t="shared" si="3"/>
        <v>0.15942028985507245</v>
      </c>
      <c r="M47" s="94">
        <v>345</v>
      </c>
      <c r="N47" s="104">
        <v>58</v>
      </c>
      <c r="O47" s="92">
        <f t="shared" si="4"/>
        <v>0.22745098039215686</v>
      </c>
      <c r="P47" s="91">
        <v>29</v>
      </c>
      <c r="Q47" s="92">
        <f t="shared" si="5"/>
        <v>0.11372549019607843</v>
      </c>
      <c r="R47" s="93">
        <v>255</v>
      </c>
    </row>
    <row r="48" spans="1:18" ht="12.75">
      <c r="A48" s="208"/>
      <c r="B48" s="101" t="s">
        <v>49</v>
      </c>
      <c r="C48" s="101" t="s">
        <v>65</v>
      </c>
      <c r="D48" s="73">
        <v>200</v>
      </c>
      <c r="E48" s="74">
        <f t="shared" si="0"/>
        <v>0.7518796992481203</v>
      </c>
      <c r="F48" s="73">
        <v>142</v>
      </c>
      <c r="G48" s="74">
        <f t="shared" si="1"/>
        <v>0.5338345864661654</v>
      </c>
      <c r="H48" s="94">
        <v>266</v>
      </c>
      <c r="I48" s="73">
        <v>138</v>
      </c>
      <c r="J48" s="74">
        <f t="shared" si="2"/>
        <v>0.5411764705882353</v>
      </c>
      <c r="K48" s="73">
        <v>98</v>
      </c>
      <c r="L48" s="74">
        <f t="shared" si="3"/>
        <v>0.3843137254901961</v>
      </c>
      <c r="M48" s="94">
        <v>255</v>
      </c>
      <c r="N48" s="105">
        <v>72</v>
      </c>
      <c r="O48" s="74">
        <f t="shared" si="4"/>
        <v>0.3769633507853403</v>
      </c>
      <c r="P48" s="73">
        <v>41</v>
      </c>
      <c r="Q48" s="74">
        <f t="shared" si="5"/>
        <v>0.21465968586387435</v>
      </c>
      <c r="R48" s="94">
        <v>191</v>
      </c>
    </row>
    <row r="49" spans="1:18" ht="12.75">
      <c r="A49" s="208"/>
      <c r="B49" s="102" t="s">
        <v>49</v>
      </c>
      <c r="C49" s="102" t="s">
        <v>243</v>
      </c>
      <c r="D49" s="98">
        <v>414</v>
      </c>
      <c r="E49" s="97">
        <f t="shared" si="0"/>
        <v>0.5757997218358831</v>
      </c>
      <c r="F49" s="98">
        <v>262</v>
      </c>
      <c r="G49" s="97">
        <f t="shared" si="1"/>
        <v>0.36439499304589706</v>
      </c>
      <c r="H49" s="103">
        <v>719</v>
      </c>
      <c r="I49" s="98">
        <v>228</v>
      </c>
      <c r="J49" s="97">
        <f t="shared" si="2"/>
        <v>0.38</v>
      </c>
      <c r="K49" s="98">
        <v>153</v>
      </c>
      <c r="L49" s="97">
        <f t="shared" si="3"/>
        <v>0.255</v>
      </c>
      <c r="M49" s="103">
        <v>600</v>
      </c>
      <c r="N49" s="106">
        <v>130</v>
      </c>
      <c r="O49" s="97">
        <f t="shared" si="4"/>
        <v>0.2914798206278027</v>
      </c>
      <c r="P49" s="98">
        <v>70</v>
      </c>
      <c r="Q49" s="97">
        <f t="shared" si="5"/>
        <v>0.15695067264573992</v>
      </c>
      <c r="R49" s="103">
        <v>446</v>
      </c>
    </row>
    <row r="50" spans="1:18" ht="12.75">
      <c r="A50" s="208"/>
      <c r="B50" s="101" t="s">
        <v>50</v>
      </c>
      <c r="C50" s="100" t="s">
        <v>66</v>
      </c>
      <c r="D50" s="73">
        <v>250</v>
      </c>
      <c r="E50" s="74">
        <f t="shared" si="0"/>
        <v>0.6631299734748011</v>
      </c>
      <c r="F50" s="73">
        <v>130</v>
      </c>
      <c r="G50" s="92">
        <f t="shared" si="1"/>
        <v>0.3448275862068966</v>
      </c>
      <c r="H50" s="94">
        <v>377</v>
      </c>
      <c r="I50" s="73">
        <v>79</v>
      </c>
      <c r="J50" s="74">
        <f t="shared" si="2"/>
        <v>0.255663430420712</v>
      </c>
      <c r="K50" s="73">
        <v>38</v>
      </c>
      <c r="L50" s="74">
        <f t="shared" si="3"/>
        <v>0.12297734627831715</v>
      </c>
      <c r="M50" s="94">
        <v>309</v>
      </c>
      <c r="N50" s="73">
        <v>59</v>
      </c>
      <c r="O50" s="74">
        <f t="shared" si="4"/>
        <v>0.2532188841201717</v>
      </c>
      <c r="P50" s="73">
        <v>25</v>
      </c>
      <c r="Q50" s="74">
        <f t="shared" si="5"/>
        <v>0.1072961373390558</v>
      </c>
      <c r="R50" s="94">
        <v>233</v>
      </c>
    </row>
    <row r="51" spans="1:18" ht="12.75">
      <c r="A51" s="208"/>
      <c r="B51" s="101" t="s">
        <v>50</v>
      </c>
      <c r="C51" s="101" t="s">
        <v>65</v>
      </c>
      <c r="D51" s="73">
        <v>940</v>
      </c>
      <c r="E51" s="74">
        <f t="shared" si="0"/>
        <v>0.8430493273542601</v>
      </c>
      <c r="F51" s="73">
        <v>616</v>
      </c>
      <c r="G51" s="74">
        <f t="shared" si="1"/>
        <v>0.5524663677130045</v>
      </c>
      <c r="H51" s="94">
        <v>1115</v>
      </c>
      <c r="I51" s="73">
        <v>572</v>
      </c>
      <c r="J51" s="74">
        <f t="shared" si="2"/>
        <v>0.5084444444444445</v>
      </c>
      <c r="K51" s="73">
        <v>373</v>
      </c>
      <c r="L51" s="74">
        <f t="shared" si="3"/>
        <v>0.33155555555555555</v>
      </c>
      <c r="M51" s="94">
        <v>1125</v>
      </c>
      <c r="N51" s="73">
        <v>328</v>
      </c>
      <c r="O51" s="74">
        <f t="shared" si="4"/>
        <v>0.3985419198055893</v>
      </c>
      <c r="P51" s="73">
        <v>221</v>
      </c>
      <c r="Q51" s="74">
        <f t="shared" si="5"/>
        <v>0.26852976913730253</v>
      </c>
      <c r="R51" s="94">
        <v>823</v>
      </c>
    </row>
    <row r="52" spans="1:18" ht="12.75">
      <c r="A52" s="208"/>
      <c r="B52" s="102" t="s">
        <v>50</v>
      </c>
      <c r="C52" s="102" t="s">
        <v>243</v>
      </c>
      <c r="D52" s="98">
        <v>1190</v>
      </c>
      <c r="E52" s="97">
        <f t="shared" si="0"/>
        <v>0.7975871313672922</v>
      </c>
      <c r="F52" s="98">
        <v>746</v>
      </c>
      <c r="G52" s="97">
        <f t="shared" si="1"/>
        <v>0.5</v>
      </c>
      <c r="H52" s="103">
        <v>1492</v>
      </c>
      <c r="I52" s="98">
        <v>651</v>
      </c>
      <c r="J52" s="97">
        <f t="shared" si="2"/>
        <v>0.45397489539748953</v>
      </c>
      <c r="K52" s="98">
        <v>411</v>
      </c>
      <c r="L52" s="97">
        <f t="shared" si="3"/>
        <v>0.28661087866108786</v>
      </c>
      <c r="M52" s="103">
        <v>1434</v>
      </c>
      <c r="N52" s="73">
        <v>387</v>
      </c>
      <c r="O52" s="74">
        <f t="shared" si="4"/>
        <v>0.3664772727272727</v>
      </c>
      <c r="P52" s="73">
        <v>246</v>
      </c>
      <c r="Q52" s="74">
        <f t="shared" si="5"/>
        <v>0.23295454545454544</v>
      </c>
      <c r="R52" s="94">
        <v>1056</v>
      </c>
    </row>
    <row r="53" spans="1:18" ht="12.75">
      <c r="A53" s="208"/>
      <c r="B53" s="101" t="s">
        <v>51</v>
      </c>
      <c r="C53" s="100" t="s">
        <v>66</v>
      </c>
      <c r="D53" s="73">
        <v>834</v>
      </c>
      <c r="E53" s="74">
        <f t="shared" si="0"/>
        <v>0.4900117508813161</v>
      </c>
      <c r="F53" s="73">
        <v>368</v>
      </c>
      <c r="G53" s="92">
        <f t="shared" si="1"/>
        <v>0.21621621621621623</v>
      </c>
      <c r="H53" s="94">
        <v>1702</v>
      </c>
      <c r="I53" s="73">
        <v>246</v>
      </c>
      <c r="J53" s="74">
        <f t="shared" si="2"/>
        <v>0.1964856230031949</v>
      </c>
      <c r="K53" s="73">
        <v>126</v>
      </c>
      <c r="L53" s="74">
        <f t="shared" si="3"/>
        <v>0.10063897763578275</v>
      </c>
      <c r="M53" s="94">
        <v>1252</v>
      </c>
      <c r="N53" s="104">
        <v>105</v>
      </c>
      <c r="O53" s="92">
        <f t="shared" si="4"/>
        <v>0.14788732394366197</v>
      </c>
      <c r="P53" s="91">
        <v>52</v>
      </c>
      <c r="Q53" s="92">
        <f t="shared" si="5"/>
        <v>0.07323943661971831</v>
      </c>
      <c r="R53" s="93">
        <v>710</v>
      </c>
    </row>
    <row r="54" spans="1:18" ht="12.75">
      <c r="A54" s="208"/>
      <c r="B54" s="101" t="s">
        <v>51</v>
      </c>
      <c r="C54" s="101" t="s">
        <v>65</v>
      </c>
      <c r="D54" s="73">
        <v>2623</v>
      </c>
      <c r="E54" s="74">
        <f t="shared" si="0"/>
        <v>0.7609515520742675</v>
      </c>
      <c r="F54" s="73">
        <v>1665</v>
      </c>
      <c r="G54" s="74">
        <f t="shared" si="1"/>
        <v>0.4830287206266319</v>
      </c>
      <c r="H54" s="94">
        <v>3447</v>
      </c>
      <c r="I54" s="73">
        <v>1473</v>
      </c>
      <c r="J54" s="74">
        <f t="shared" si="2"/>
        <v>0.4613216410898841</v>
      </c>
      <c r="K54" s="73">
        <v>1052</v>
      </c>
      <c r="L54" s="74">
        <f t="shared" si="3"/>
        <v>0.32947071719386156</v>
      </c>
      <c r="M54" s="94">
        <v>3193</v>
      </c>
      <c r="N54" s="105">
        <v>898</v>
      </c>
      <c r="O54" s="74">
        <f t="shared" si="4"/>
        <v>0.3763621123218776</v>
      </c>
      <c r="P54" s="73">
        <v>604</v>
      </c>
      <c r="Q54" s="74">
        <f t="shared" si="5"/>
        <v>0.2531433361274099</v>
      </c>
      <c r="R54" s="94">
        <v>2386</v>
      </c>
    </row>
    <row r="55" spans="1:18" ht="12.75">
      <c r="A55" s="208"/>
      <c r="B55" s="102" t="s">
        <v>51</v>
      </c>
      <c r="C55" s="102" t="s">
        <v>243</v>
      </c>
      <c r="D55" s="98">
        <v>3457</v>
      </c>
      <c r="E55" s="97">
        <f t="shared" si="0"/>
        <v>0.6713925033987181</v>
      </c>
      <c r="F55" s="98">
        <v>2033</v>
      </c>
      <c r="G55" s="97">
        <f t="shared" si="1"/>
        <v>0.3948339483394834</v>
      </c>
      <c r="H55" s="103">
        <v>5149</v>
      </c>
      <c r="I55" s="98">
        <v>1719</v>
      </c>
      <c r="J55" s="97">
        <f t="shared" si="2"/>
        <v>0.38672665916760407</v>
      </c>
      <c r="K55" s="98">
        <v>1178</v>
      </c>
      <c r="L55" s="97">
        <f t="shared" si="3"/>
        <v>0.26501687289088866</v>
      </c>
      <c r="M55" s="103">
        <v>4445</v>
      </c>
      <c r="N55" s="106">
        <v>1003</v>
      </c>
      <c r="O55" s="97">
        <f t="shared" si="4"/>
        <v>0.32396640826873385</v>
      </c>
      <c r="P55" s="98">
        <v>656</v>
      </c>
      <c r="Q55" s="97">
        <f t="shared" si="5"/>
        <v>0.21188630490956073</v>
      </c>
      <c r="R55" s="103">
        <v>3096</v>
      </c>
    </row>
    <row r="56" spans="1:18" ht="12.75">
      <c r="A56" s="208"/>
      <c r="B56" s="101" t="s">
        <v>52</v>
      </c>
      <c r="C56" s="100" t="s">
        <v>66</v>
      </c>
      <c r="D56" s="73">
        <v>116</v>
      </c>
      <c r="E56" s="74">
        <f t="shared" si="0"/>
        <v>0.6170212765957447</v>
      </c>
      <c r="F56" s="73">
        <v>67</v>
      </c>
      <c r="G56" s="92">
        <f t="shared" si="1"/>
        <v>0.35638297872340424</v>
      </c>
      <c r="H56" s="94">
        <v>188</v>
      </c>
      <c r="I56" s="73">
        <v>25</v>
      </c>
      <c r="J56" s="74">
        <f t="shared" si="2"/>
        <v>0.18796992481203006</v>
      </c>
      <c r="K56" s="73">
        <v>9</v>
      </c>
      <c r="L56" s="74">
        <f t="shared" si="3"/>
        <v>0.06766917293233082</v>
      </c>
      <c r="M56" s="94">
        <v>133</v>
      </c>
      <c r="N56" s="73">
        <v>17</v>
      </c>
      <c r="O56" s="74">
        <f t="shared" si="4"/>
        <v>0.2125</v>
      </c>
      <c r="P56" s="73">
        <v>7</v>
      </c>
      <c r="Q56" s="74">
        <f t="shared" si="5"/>
        <v>0.0875</v>
      </c>
      <c r="R56" s="94">
        <v>80</v>
      </c>
    </row>
    <row r="57" spans="1:18" ht="12.75">
      <c r="A57" s="208"/>
      <c r="B57" s="101" t="s">
        <v>52</v>
      </c>
      <c r="C57" s="101" t="s">
        <v>65</v>
      </c>
      <c r="D57" s="73">
        <v>327</v>
      </c>
      <c r="E57" s="74">
        <f t="shared" si="0"/>
        <v>0.7604651162790698</v>
      </c>
      <c r="F57" s="73">
        <v>245</v>
      </c>
      <c r="G57" s="74">
        <f t="shared" si="1"/>
        <v>0.5697674418604651</v>
      </c>
      <c r="H57" s="94">
        <v>430</v>
      </c>
      <c r="I57" s="73">
        <v>203</v>
      </c>
      <c r="J57" s="74">
        <f t="shared" si="2"/>
        <v>0.5</v>
      </c>
      <c r="K57" s="73">
        <v>130</v>
      </c>
      <c r="L57" s="74">
        <f t="shared" si="3"/>
        <v>0.32019704433497537</v>
      </c>
      <c r="M57" s="94">
        <v>406</v>
      </c>
      <c r="N57" s="73">
        <v>121</v>
      </c>
      <c r="O57" s="74">
        <f t="shared" si="4"/>
        <v>0.35798816568047337</v>
      </c>
      <c r="P57" s="73">
        <v>84</v>
      </c>
      <c r="Q57" s="74">
        <f t="shared" si="5"/>
        <v>0.2485207100591716</v>
      </c>
      <c r="R57" s="94">
        <v>338</v>
      </c>
    </row>
    <row r="58" spans="1:18" ht="12.75">
      <c r="A58" s="208"/>
      <c r="B58" s="102" t="s">
        <v>52</v>
      </c>
      <c r="C58" s="102" t="s">
        <v>243</v>
      </c>
      <c r="D58" s="98">
        <v>443</v>
      </c>
      <c r="E58" s="97">
        <f t="shared" si="0"/>
        <v>0.7168284789644013</v>
      </c>
      <c r="F58" s="98">
        <v>312</v>
      </c>
      <c r="G58" s="97">
        <f t="shared" si="1"/>
        <v>0.5048543689320388</v>
      </c>
      <c r="H58" s="103">
        <v>618</v>
      </c>
      <c r="I58" s="98">
        <v>228</v>
      </c>
      <c r="J58" s="97">
        <f t="shared" si="2"/>
        <v>0.4230055658627087</v>
      </c>
      <c r="K58" s="98">
        <v>139</v>
      </c>
      <c r="L58" s="97">
        <f t="shared" si="3"/>
        <v>0.25788497217068646</v>
      </c>
      <c r="M58" s="103">
        <v>539</v>
      </c>
      <c r="N58" s="73">
        <v>138</v>
      </c>
      <c r="O58" s="74">
        <f t="shared" si="4"/>
        <v>0.33014354066985646</v>
      </c>
      <c r="P58" s="73">
        <v>91</v>
      </c>
      <c r="Q58" s="74">
        <f t="shared" si="5"/>
        <v>0.21770334928229665</v>
      </c>
      <c r="R58" s="94">
        <v>418</v>
      </c>
    </row>
    <row r="59" spans="1:18" ht="12.75">
      <c r="A59" s="208"/>
      <c r="B59" s="101" t="s">
        <v>53</v>
      </c>
      <c r="C59" s="100" t="s">
        <v>66</v>
      </c>
      <c r="D59" s="73">
        <v>512</v>
      </c>
      <c r="E59" s="74">
        <f t="shared" si="0"/>
        <v>0.5601750547045952</v>
      </c>
      <c r="F59" s="73">
        <v>255</v>
      </c>
      <c r="G59" s="92">
        <f t="shared" si="1"/>
        <v>0.2789934354485777</v>
      </c>
      <c r="H59" s="94">
        <v>914</v>
      </c>
      <c r="I59" s="73">
        <v>200</v>
      </c>
      <c r="J59" s="74">
        <f t="shared" si="2"/>
        <v>0.29411764705882354</v>
      </c>
      <c r="K59" s="73">
        <v>104</v>
      </c>
      <c r="L59" s="74">
        <f t="shared" si="3"/>
        <v>0.15294117647058825</v>
      </c>
      <c r="M59" s="94">
        <v>680</v>
      </c>
      <c r="N59" s="104">
        <v>93</v>
      </c>
      <c r="O59" s="92">
        <f t="shared" si="4"/>
        <v>0.17222222222222222</v>
      </c>
      <c r="P59" s="91">
        <v>43</v>
      </c>
      <c r="Q59" s="92">
        <f t="shared" si="5"/>
        <v>0.07962962962962963</v>
      </c>
      <c r="R59" s="93">
        <v>540</v>
      </c>
    </row>
    <row r="60" spans="1:18" ht="12.75">
      <c r="A60" s="208"/>
      <c r="B60" s="101" t="s">
        <v>53</v>
      </c>
      <c r="C60" s="101" t="s">
        <v>65</v>
      </c>
      <c r="D60" s="73">
        <v>3870</v>
      </c>
      <c r="E60" s="74">
        <f t="shared" si="0"/>
        <v>0.7567461869378177</v>
      </c>
      <c r="F60" s="73">
        <v>2686</v>
      </c>
      <c r="G60" s="74">
        <f t="shared" si="1"/>
        <v>0.5252248728979273</v>
      </c>
      <c r="H60" s="94">
        <v>5114</v>
      </c>
      <c r="I60" s="73">
        <v>2352</v>
      </c>
      <c r="J60" s="74">
        <f t="shared" si="2"/>
        <v>0.4990451941438574</v>
      </c>
      <c r="K60" s="73">
        <v>1673</v>
      </c>
      <c r="L60" s="74">
        <f t="shared" si="3"/>
        <v>0.35497559940589857</v>
      </c>
      <c r="M60" s="94">
        <v>4713</v>
      </c>
      <c r="N60" s="105">
        <v>1431</v>
      </c>
      <c r="O60" s="74">
        <f t="shared" si="4"/>
        <v>0.36664104534973097</v>
      </c>
      <c r="P60" s="73">
        <v>982</v>
      </c>
      <c r="Q60" s="74">
        <f t="shared" si="5"/>
        <v>0.25160133230848064</v>
      </c>
      <c r="R60" s="94">
        <v>3903</v>
      </c>
    </row>
    <row r="61" spans="1:18" ht="12.75">
      <c r="A61" s="208"/>
      <c r="B61" s="102" t="s">
        <v>53</v>
      </c>
      <c r="C61" s="102" t="s">
        <v>243</v>
      </c>
      <c r="D61" s="98">
        <v>4382</v>
      </c>
      <c r="E61" s="97">
        <f t="shared" si="0"/>
        <v>0.7269409422694094</v>
      </c>
      <c r="F61" s="98">
        <v>2941</v>
      </c>
      <c r="G61" s="97">
        <f t="shared" si="1"/>
        <v>0.48788984737889846</v>
      </c>
      <c r="H61" s="103">
        <v>6028</v>
      </c>
      <c r="I61" s="98">
        <v>2552</v>
      </c>
      <c r="J61" s="97">
        <f t="shared" si="2"/>
        <v>0.4732060077878732</v>
      </c>
      <c r="K61" s="98">
        <v>1777</v>
      </c>
      <c r="L61" s="97">
        <f t="shared" si="3"/>
        <v>0.3295012052660857</v>
      </c>
      <c r="M61" s="103">
        <v>5393</v>
      </c>
      <c r="N61" s="106">
        <v>1524</v>
      </c>
      <c r="O61" s="97">
        <f t="shared" si="4"/>
        <v>0.34301147873058746</v>
      </c>
      <c r="P61" s="98">
        <v>1025</v>
      </c>
      <c r="Q61" s="97">
        <f t="shared" si="5"/>
        <v>0.23069997749268512</v>
      </c>
      <c r="R61" s="103">
        <v>4443</v>
      </c>
    </row>
    <row r="62" spans="1:18" ht="12.75">
      <c r="A62" s="208"/>
      <c r="B62" s="101" t="s">
        <v>54</v>
      </c>
      <c r="C62" s="100" t="s">
        <v>66</v>
      </c>
      <c r="D62" s="73">
        <v>46</v>
      </c>
      <c r="E62" s="74">
        <f t="shared" si="0"/>
        <v>0.5897435897435898</v>
      </c>
      <c r="F62" s="73">
        <v>35</v>
      </c>
      <c r="G62" s="92">
        <f t="shared" si="1"/>
        <v>0.44871794871794873</v>
      </c>
      <c r="H62" s="94">
        <v>78</v>
      </c>
      <c r="I62" s="73">
        <v>14</v>
      </c>
      <c r="J62" s="74">
        <f t="shared" si="2"/>
        <v>0.25925925925925924</v>
      </c>
      <c r="K62" s="73">
        <v>5</v>
      </c>
      <c r="L62" s="74">
        <f t="shared" si="3"/>
        <v>0.09259259259259259</v>
      </c>
      <c r="M62" s="94">
        <v>54</v>
      </c>
      <c r="N62" s="73">
        <v>6</v>
      </c>
      <c r="O62" s="74">
        <f t="shared" si="4"/>
        <v>0.18181818181818182</v>
      </c>
      <c r="P62" s="73">
        <v>4</v>
      </c>
      <c r="Q62" s="74">
        <f t="shared" si="5"/>
        <v>0.12121212121212122</v>
      </c>
      <c r="R62" s="94">
        <v>33</v>
      </c>
    </row>
    <row r="63" spans="1:18" ht="12.75">
      <c r="A63" s="208"/>
      <c r="B63" s="101" t="s">
        <v>54</v>
      </c>
      <c r="C63" s="101" t="s">
        <v>65</v>
      </c>
      <c r="D63" s="73">
        <v>226</v>
      </c>
      <c r="E63" s="74">
        <f t="shared" si="0"/>
        <v>0.7151898734177216</v>
      </c>
      <c r="F63" s="73">
        <v>148</v>
      </c>
      <c r="G63" s="74">
        <f t="shared" si="1"/>
        <v>0.46835443037974683</v>
      </c>
      <c r="H63" s="94">
        <v>316</v>
      </c>
      <c r="I63" s="73">
        <v>100</v>
      </c>
      <c r="J63" s="74">
        <f t="shared" si="2"/>
        <v>0.4149377593360996</v>
      </c>
      <c r="K63" s="73">
        <v>60</v>
      </c>
      <c r="L63" s="74">
        <f t="shared" si="3"/>
        <v>0.24896265560165975</v>
      </c>
      <c r="M63" s="94">
        <v>241</v>
      </c>
      <c r="N63" s="73">
        <v>49</v>
      </c>
      <c r="O63" s="74">
        <f t="shared" si="4"/>
        <v>0.28994082840236685</v>
      </c>
      <c r="P63" s="73">
        <v>32</v>
      </c>
      <c r="Q63" s="74">
        <f t="shared" si="5"/>
        <v>0.1893491124260355</v>
      </c>
      <c r="R63" s="94">
        <v>169</v>
      </c>
    </row>
    <row r="64" spans="1:18" ht="12.75">
      <c r="A64" s="208"/>
      <c r="B64" s="102" t="s">
        <v>54</v>
      </c>
      <c r="C64" s="102" t="s">
        <v>243</v>
      </c>
      <c r="D64" s="98">
        <v>272</v>
      </c>
      <c r="E64" s="97">
        <f t="shared" si="0"/>
        <v>0.6903553299492385</v>
      </c>
      <c r="F64" s="98">
        <v>183</v>
      </c>
      <c r="G64" s="97">
        <f t="shared" si="1"/>
        <v>0.46446700507614214</v>
      </c>
      <c r="H64" s="103">
        <v>394</v>
      </c>
      <c r="I64" s="98">
        <v>114</v>
      </c>
      <c r="J64" s="97">
        <f t="shared" si="2"/>
        <v>0.3864406779661017</v>
      </c>
      <c r="K64" s="98">
        <v>65</v>
      </c>
      <c r="L64" s="97">
        <f t="shared" si="3"/>
        <v>0.22033898305084745</v>
      </c>
      <c r="M64" s="103">
        <v>295</v>
      </c>
      <c r="N64" s="73">
        <v>55</v>
      </c>
      <c r="O64" s="74">
        <f t="shared" si="4"/>
        <v>0.2722772277227723</v>
      </c>
      <c r="P64" s="73">
        <v>36</v>
      </c>
      <c r="Q64" s="74">
        <f t="shared" si="5"/>
        <v>0.1782178217821782</v>
      </c>
      <c r="R64" s="94">
        <v>202</v>
      </c>
    </row>
    <row r="65" spans="1:18" ht="12.75">
      <c r="A65" s="208"/>
      <c r="B65" s="101" t="s">
        <v>55</v>
      </c>
      <c r="C65" s="100" t="s">
        <v>66</v>
      </c>
      <c r="D65" s="73">
        <v>181</v>
      </c>
      <c r="E65" s="74">
        <f t="shared" si="0"/>
        <v>0.505586592178771</v>
      </c>
      <c r="F65" s="73">
        <v>90</v>
      </c>
      <c r="G65" s="92">
        <f t="shared" si="1"/>
        <v>0.25139664804469275</v>
      </c>
      <c r="H65" s="94">
        <v>358</v>
      </c>
      <c r="I65" s="73">
        <v>58</v>
      </c>
      <c r="J65" s="74">
        <f t="shared" si="2"/>
        <v>0.24066390041493776</v>
      </c>
      <c r="K65" s="73">
        <v>34</v>
      </c>
      <c r="L65" s="74">
        <f t="shared" si="3"/>
        <v>0.14107883817427386</v>
      </c>
      <c r="M65" s="94">
        <v>241</v>
      </c>
      <c r="N65" s="104">
        <v>30</v>
      </c>
      <c r="O65" s="92">
        <f t="shared" si="4"/>
        <v>0.16666666666666666</v>
      </c>
      <c r="P65" s="91">
        <v>18</v>
      </c>
      <c r="Q65" s="92">
        <f t="shared" si="5"/>
        <v>0.1</v>
      </c>
      <c r="R65" s="93">
        <v>180</v>
      </c>
    </row>
    <row r="66" spans="1:18" ht="12.75">
      <c r="A66" s="208"/>
      <c r="B66" s="101" t="s">
        <v>55</v>
      </c>
      <c r="C66" s="101" t="s">
        <v>65</v>
      </c>
      <c r="D66" s="73">
        <v>439</v>
      </c>
      <c r="E66" s="74">
        <f t="shared" si="0"/>
        <v>0.756896551724138</v>
      </c>
      <c r="F66" s="73">
        <v>286</v>
      </c>
      <c r="G66" s="74">
        <f t="shared" si="1"/>
        <v>0.49310344827586206</v>
      </c>
      <c r="H66" s="94">
        <v>580</v>
      </c>
      <c r="I66" s="73">
        <v>293</v>
      </c>
      <c r="J66" s="74">
        <f t="shared" si="2"/>
        <v>0.484297520661157</v>
      </c>
      <c r="K66" s="73">
        <v>204</v>
      </c>
      <c r="L66" s="74">
        <f t="shared" si="3"/>
        <v>0.3371900826446281</v>
      </c>
      <c r="M66" s="94">
        <v>605</v>
      </c>
      <c r="N66" s="105">
        <v>148</v>
      </c>
      <c r="O66" s="74">
        <f t="shared" si="4"/>
        <v>0.3425925925925926</v>
      </c>
      <c r="P66" s="73">
        <v>97</v>
      </c>
      <c r="Q66" s="74">
        <f t="shared" si="5"/>
        <v>0.22453703703703703</v>
      </c>
      <c r="R66" s="94">
        <v>432</v>
      </c>
    </row>
    <row r="67" spans="1:18" ht="12.75">
      <c r="A67" s="208"/>
      <c r="B67" s="102" t="s">
        <v>55</v>
      </c>
      <c r="C67" s="102" t="s">
        <v>243</v>
      </c>
      <c r="D67" s="98">
        <v>620</v>
      </c>
      <c r="E67" s="97">
        <f t="shared" si="0"/>
        <v>0.6609808102345416</v>
      </c>
      <c r="F67" s="98">
        <v>376</v>
      </c>
      <c r="G67" s="97">
        <f t="shared" si="1"/>
        <v>0.40085287846481876</v>
      </c>
      <c r="H67" s="103">
        <v>938</v>
      </c>
      <c r="I67" s="98">
        <v>351</v>
      </c>
      <c r="J67" s="97">
        <f t="shared" si="2"/>
        <v>0.4148936170212766</v>
      </c>
      <c r="K67" s="98">
        <v>238</v>
      </c>
      <c r="L67" s="97">
        <f t="shared" si="3"/>
        <v>0.28132387706855794</v>
      </c>
      <c r="M67" s="103">
        <v>846</v>
      </c>
      <c r="N67" s="106">
        <v>178</v>
      </c>
      <c r="O67" s="97">
        <f t="shared" si="4"/>
        <v>0.2908496732026144</v>
      </c>
      <c r="P67" s="98">
        <v>115</v>
      </c>
      <c r="Q67" s="97">
        <f t="shared" si="5"/>
        <v>0.18790849673202614</v>
      </c>
      <c r="R67" s="103">
        <v>612</v>
      </c>
    </row>
    <row r="68" spans="1:18" ht="12.75">
      <c r="A68" s="208"/>
      <c r="B68" s="204" t="s">
        <v>251</v>
      </c>
      <c r="C68" s="204" t="s">
        <v>252</v>
      </c>
      <c r="D68" s="73">
        <v>23</v>
      </c>
      <c r="E68" s="74">
        <f t="shared" si="0"/>
        <v>0.04389312977099236</v>
      </c>
      <c r="F68" s="73">
        <v>9</v>
      </c>
      <c r="G68" s="92">
        <f t="shared" si="1"/>
        <v>0.01717557251908397</v>
      </c>
      <c r="H68" s="94">
        <v>524</v>
      </c>
      <c r="I68" s="73">
        <v>6</v>
      </c>
      <c r="J68" s="74">
        <f t="shared" si="2"/>
        <v>0.01048951048951049</v>
      </c>
      <c r="K68" s="73">
        <v>3</v>
      </c>
      <c r="L68" s="74">
        <f t="shared" si="3"/>
        <v>0.005244755244755245</v>
      </c>
      <c r="M68" s="94">
        <v>572</v>
      </c>
      <c r="N68" s="104">
        <v>8</v>
      </c>
      <c r="O68" s="92">
        <f t="shared" si="4"/>
        <v>0.014625228519195612</v>
      </c>
      <c r="P68" s="91">
        <v>3</v>
      </c>
      <c r="Q68" s="92">
        <f t="shared" si="5"/>
        <v>0.005484460694698354</v>
      </c>
      <c r="R68" s="93">
        <v>547</v>
      </c>
    </row>
    <row r="69" spans="1:18" ht="12.75">
      <c r="A69" s="208"/>
      <c r="B69" s="205"/>
      <c r="C69" s="205"/>
      <c r="D69" s="73">
        <v>224</v>
      </c>
      <c r="E69" s="74">
        <f t="shared" si="0"/>
        <v>0.20588235294117646</v>
      </c>
      <c r="F69" s="73">
        <v>168</v>
      </c>
      <c r="G69" s="74">
        <f t="shared" si="1"/>
        <v>0.15441176470588236</v>
      </c>
      <c r="H69" s="94">
        <v>1088</v>
      </c>
      <c r="I69" s="73">
        <v>131</v>
      </c>
      <c r="J69" s="74">
        <f t="shared" si="2"/>
        <v>0.10123647604327667</v>
      </c>
      <c r="K69" s="73">
        <v>79</v>
      </c>
      <c r="L69" s="74">
        <f t="shared" si="3"/>
        <v>0.061051004636785165</v>
      </c>
      <c r="M69" s="94">
        <v>1294</v>
      </c>
      <c r="N69" s="105">
        <v>90</v>
      </c>
      <c r="O69" s="74">
        <f t="shared" si="4"/>
        <v>0.06396588486140725</v>
      </c>
      <c r="P69" s="73">
        <v>58</v>
      </c>
      <c r="Q69" s="74">
        <f t="shared" si="5"/>
        <v>0.0412224591329069</v>
      </c>
      <c r="R69" s="94">
        <v>1407</v>
      </c>
    </row>
    <row r="70" spans="1:18" ht="12.75">
      <c r="A70" s="208"/>
      <c r="B70" s="206"/>
      <c r="C70" s="206"/>
      <c r="D70" s="98">
        <v>247</v>
      </c>
      <c r="E70" s="97">
        <f t="shared" si="0"/>
        <v>0.1532258064516129</v>
      </c>
      <c r="F70" s="98">
        <v>177</v>
      </c>
      <c r="G70" s="97">
        <f t="shared" si="1"/>
        <v>0.1098014888337469</v>
      </c>
      <c r="H70" s="103">
        <v>1612</v>
      </c>
      <c r="I70" s="98">
        <v>137</v>
      </c>
      <c r="J70" s="97">
        <f t="shared" si="2"/>
        <v>0.07341907824222937</v>
      </c>
      <c r="K70" s="98">
        <v>82</v>
      </c>
      <c r="L70" s="97">
        <f t="shared" si="3"/>
        <v>0.04394426580921758</v>
      </c>
      <c r="M70" s="103">
        <v>1866</v>
      </c>
      <c r="N70" s="106">
        <v>98</v>
      </c>
      <c r="O70" s="97">
        <f t="shared" si="4"/>
        <v>0.05015353121801433</v>
      </c>
      <c r="P70" s="98">
        <v>61</v>
      </c>
      <c r="Q70" s="97">
        <f t="shared" si="5"/>
        <v>0.031218014329580348</v>
      </c>
      <c r="R70" s="103">
        <v>1954</v>
      </c>
    </row>
    <row r="71" spans="1:18" ht="12.75">
      <c r="A71" s="208"/>
      <c r="B71" s="101" t="s">
        <v>59</v>
      </c>
      <c r="C71" s="101" t="s">
        <v>66</v>
      </c>
      <c r="D71" s="105">
        <f>SUM(D8,D11,D14,D17,D20,D23,D26,D29,D32,D35,D38,D41,D44,D47,D50,D53,D56,D59,D62,D65,D68)</f>
        <v>7534</v>
      </c>
      <c r="E71" s="74">
        <f t="shared" si="0"/>
        <v>0.542951859325454</v>
      </c>
      <c r="F71" s="73">
        <f>SUM(F8,F11,F14,F17,F20,F23,F26,F29,F32,F35,F38,F41,F44,F47,F50,F53,F56,F59,F62,F65,F68)</f>
        <v>3587</v>
      </c>
      <c r="G71" s="74">
        <f t="shared" si="1"/>
        <v>0.2585038916114154</v>
      </c>
      <c r="H71" s="95">
        <f aca="true" t="shared" si="6" ref="H71:I73">SUM(H8,H11,H14,H17,H20,H23,H26,H29,H32,H35,H38,H41,H44,H47,H50,H53,H56,H59,H62,H65,H68)</f>
        <v>13876</v>
      </c>
      <c r="I71" s="73">
        <f t="shared" si="6"/>
        <v>2522</v>
      </c>
      <c r="J71" s="74">
        <f t="shared" si="2"/>
        <v>0.23497624149818316</v>
      </c>
      <c r="K71" s="73">
        <f>SUM(K8,K11,K14,K17,K20,K23,K26,K29,K32,K35,K38,K41,K44,K47,K50,K53,K56,K59,K62,K65,K68)</f>
        <v>1335</v>
      </c>
      <c r="L71" s="74">
        <f t="shared" si="3"/>
        <v>0.12438274480573931</v>
      </c>
      <c r="M71" s="95">
        <f aca="true" t="shared" si="7" ref="M71:N73">SUM(M8,M11,M14,M17,M20,M23,M26,M29,M32,M35,M38,M41,M44,M47,M50,M53,M56,M59,M62,M65,M68)</f>
        <v>10733</v>
      </c>
      <c r="N71" s="73">
        <f t="shared" si="7"/>
        <v>1167</v>
      </c>
      <c r="O71" s="74">
        <f t="shared" si="4"/>
        <v>0.1592956592956593</v>
      </c>
      <c r="P71" s="73">
        <f>SUM(P8,P11,P14,P17,P20,P23,P26,P29,P32,P35,P38,P41,P44,P47,P50,P53,P56,P59,P62,P65,P68)</f>
        <v>591</v>
      </c>
      <c r="Q71" s="74">
        <f t="shared" si="5"/>
        <v>0.08067158067158067</v>
      </c>
      <c r="R71" s="94">
        <f>SUM(R8,R11,R14,R17,R20,R23,R26,R29,R32,R35,R38,R41,R44,R47,R50,R53,R56,R59,R62,R65,R68)</f>
        <v>7326</v>
      </c>
    </row>
    <row r="72" spans="1:18" ht="12.75">
      <c r="A72" s="208"/>
      <c r="B72" s="101" t="s">
        <v>59</v>
      </c>
      <c r="C72" s="101" t="s">
        <v>65</v>
      </c>
      <c r="D72" s="185">
        <f>SUM(D9,D12,D15,D18,D21,D24,D27,D30,D33,D36,D39,D42,D45,D48,D51,D54,D57,D60,D63,D66,D69)</f>
        <v>32937</v>
      </c>
      <c r="E72" s="74">
        <f t="shared" si="0"/>
        <v>0.7686042984155135</v>
      </c>
      <c r="F72" s="78">
        <f>SUM(F9,F12,F15,F18,F21,F24,F27,F30,F33,F36,F39,F42,F45,F48,F51,F54,F57,F60,F63,F66,F69)</f>
        <v>22264</v>
      </c>
      <c r="G72" s="74">
        <f t="shared" si="1"/>
        <v>0.5195435558770681</v>
      </c>
      <c r="H72" s="95">
        <f t="shared" si="6"/>
        <v>42853</v>
      </c>
      <c r="I72" s="78">
        <f t="shared" si="6"/>
        <v>18873</v>
      </c>
      <c r="J72" s="74">
        <f t="shared" si="2"/>
        <v>0.46823132458381916</v>
      </c>
      <c r="K72" s="78">
        <f>SUM(K9,K12,K15,K18,K21,K24,K27,K30,K33,K36,K39,K42,K45,K48,K51,K54,K57,K60,K63,K66,K69)</f>
        <v>13399</v>
      </c>
      <c r="L72" s="74">
        <f t="shared" si="3"/>
        <v>0.33242364849777956</v>
      </c>
      <c r="M72" s="95">
        <f t="shared" si="7"/>
        <v>40307</v>
      </c>
      <c r="N72" s="78">
        <f t="shared" si="7"/>
        <v>11107</v>
      </c>
      <c r="O72" s="74">
        <f t="shared" si="4"/>
        <v>0.3420590680915278</v>
      </c>
      <c r="P72" s="73">
        <f>SUM(P9,P12,P15,P18,P21,P24,P27,P30,P33,P36,P39,P42,P45,P48,P51,P54,P57,P60,P63,P66,P69)</f>
        <v>7784</v>
      </c>
      <c r="Q72" s="74">
        <f t="shared" si="5"/>
        <v>0.23972159773336207</v>
      </c>
      <c r="R72" s="95">
        <f>SUM(R9,R12,R15,R18,R21,R24,R27,R30,R33,R36,R39,R42,R45,R48,R51,R54,R57,R60,R63,R66,R69)</f>
        <v>32471</v>
      </c>
    </row>
    <row r="73" spans="1:18" ht="12.75">
      <c r="A73" s="209"/>
      <c r="B73" s="102" t="s">
        <v>59</v>
      </c>
      <c r="C73" s="102" t="s">
        <v>243</v>
      </c>
      <c r="D73" s="186">
        <f>SUM(D10,D13,D16,D19,D22,D25,D28,D31,D34,D37,D40,D43,D46,D49,D52,D55,D58,D61,D64,D67,D70)</f>
        <v>40471</v>
      </c>
      <c r="E73" s="97">
        <f t="shared" si="0"/>
        <v>0.7134093673429815</v>
      </c>
      <c r="F73" s="96">
        <f>SUM(F10,F13,F16,F19,F22,F25,F28,F31,F34,F37,F40,F43,F46,F49,F52,F55,F58,F61,F64,F67,F70)</f>
        <v>25851</v>
      </c>
      <c r="G73" s="97">
        <f t="shared" si="1"/>
        <v>0.45569285550600225</v>
      </c>
      <c r="H73" s="99">
        <f t="shared" si="6"/>
        <v>56729</v>
      </c>
      <c r="I73" s="96">
        <f t="shared" si="6"/>
        <v>21395</v>
      </c>
      <c r="J73" s="97">
        <f t="shared" si="2"/>
        <v>0.4191810344827586</v>
      </c>
      <c r="K73" s="96">
        <f>SUM(K10,K13,K16,K19,K22,K25,K28,K31,K34,K37,K40,K43,K46,K49,K52,K55,K58,K61,K64,K67,K70)</f>
        <v>14734</v>
      </c>
      <c r="L73" s="97">
        <f t="shared" si="3"/>
        <v>0.2886755485893417</v>
      </c>
      <c r="M73" s="99">
        <f t="shared" si="7"/>
        <v>51040</v>
      </c>
      <c r="N73" s="96">
        <f t="shared" si="7"/>
        <v>12274</v>
      </c>
      <c r="O73" s="97">
        <f t="shared" si="4"/>
        <v>0.30841520717642035</v>
      </c>
      <c r="P73" s="98">
        <f>SUM(P10,P13,P16,P19,P22,P25,P28,P31,P34,P37,P40,P43,P46,P49,P52,P55,P58,P61,P64,P67,P70)</f>
        <v>8375</v>
      </c>
      <c r="Q73" s="97">
        <f t="shared" si="5"/>
        <v>0.21044299821594592</v>
      </c>
      <c r="R73" s="99">
        <f>SUM(R10,R13,R16,R19,R22,R25,R28,R31,R34,R37,R40,R43,R46,R49,R52,R55,R58,R61,R64,R67,R70)</f>
        <v>39797</v>
      </c>
    </row>
    <row r="74" ht="12.75">
      <c r="B74" s="198" t="s">
        <v>253</v>
      </c>
    </row>
    <row r="75" spans="1:6" ht="12.75">
      <c r="A75" s="195" t="s">
        <v>64</v>
      </c>
      <c r="B75" s="196" t="s">
        <v>254</v>
      </c>
      <c r="F75"/>
    </row>
    <row r="76" spans="1:6" ht="12.75">
      <c r="A76" s="195" t="s">
        <v>64</v>
      </c>
      <c r="B76" s="195" t="s">
        <v>255</v>
      </c>
      <c r="F76"/>
    </row>
  </sheetData>
  <sheetProtection/>
  <mergeCells count="25">
    <mergeCell ref="B68:B70"/>
    <mergeCell ref="C68:C70"/>
    <mergeCell ref="A8:A73"/>
    <mergeCell ref="D4:R4"/>
    <mergeCell ref="D5:H5"/>
    <mergeCell ref="I5:M5"/>
    <mergeCell ref="N5:R5"/>
    <mergeCell ref="Q6:Q7"/>
    <mergeCell ref="R6:R7"/>
    <mergeCell ref="A4:A7"/>
    <mergeCell ref="P6:P7"/>
    <mergeCell ref="G6:G7"/>
    <mergeCell ref="O6:O7"/>
    <mergeCell ref="D6:D7"/>
    <mergeCell ref="E6:E7"/>
    <mergeCell ref="K6:K7"/>
    <mergeCell ref="N6:N7"/>
    <mergeCell ref="M6:M7"/>
    <mergeCell ref="C4:C7"/>
    <mergeCell ref="L6:L7"/>
    <mergeCell ref="B4:B7"/>
    <mergeCell ref="I6:I7"/>
    <mergeCell ref="H6:H7"/>
    <mergeCell ref="J6:J7"/>
    <mergeCell ref="F6:F7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8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3" width="25.7109375" style="0" customWidth="1"/>
    <col min="4" max="4" width="8.140625" style="0" customWidth="1"/>
    <col min="5" max="5" width="11.57421875" style="0" bestFit="1" customWidth="1"/>
    <col min="6" max="6" width="7.57421875" style="86" customWidth="1"/>
    <col min="7" max="7" width="10.57421875" style="0" bestFit="1" customWidth="1"/>
    <col min="8" max="8" width="16.140625" style="0" bestFit="1" customWidth="1"/>
    <col min="9" max="9" width="10.28125" style="0" bestFit="1" customWidth="1"/>
    <col min="10" max="10" width="11.57421875" style="0" bestFit="1" customWidth="1"/>
    <col min="11" max="11" width="7.7109375" style="0" customWidth="1"/>
    <col min="12" max="12" width="11.57421875" style="0" bestFit="1" customWidth="1"/>
    <col min="13" max="13" width="16.140625" style="0" bestFit="1" customWidth="1"/>
    <col min="14" max="14" width="7.7109375" style="0" bestFit="1" customWidth="1"/>
    <col min="15" max="15" width="11.57421875" style="0" bestFit="1" customWidth="1"/>
    <col min="16" max="16" width="10.28125" style="0" bestFit="1" customWidth="1"/>
    <col min="17" max="17" width="11.57421875" style="0" bestFit="1" customWidth="1"/>
    <col min="18" max="18" width="16.140625" style="0" bestFit="1" customWidth="1"/>
    <col min="19" max="16384" width="9.140625" style="11" customWidth="1"/>
  </cols>
  <sheetData>
    <row r="1" spans="1:6" ht="12.75">
      <c r="A1" s="60" t="s">
        <v>14</v>
      </c>
      <c r="C1" s="11"/>
      <c r="F1"/>
    </row>
    <row r="2" spans="1:13" ht="17.25">
      <c r="A2" s="38" t="s">
        <v>133</v>
      </c>
      <c r="F2"/>
      <c r="M2" s="171"/>
    </row>
    <row r="3" spans="1:6" ht="12.75">
      <c r="A3" s="1"/>
      <c r="F3"/>
    </row>
    <row r="4" spans="1:18" ht="20.25">
      <c r="A4" s="203" t="s">
        <v>11</v>
      </c>
      <c r="B4" s="203" t="s">
        <v>10</v>
      </c>
      <c r="C4" s="200" t="s">
        <v>12</v>
      </c>
      <c r="D4" s="210" t="s">
        <v>244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8" ht="18">
      <c r="A5" s="203"/>
      <c r="B5" s="203"/>
      <c r="C5" s="201"/>
      <c r="D5" s="212">
        <v>15</v>
      </c>
      <c r="E5" s="212"/>
      <c r="F5" s="212"/>
      <c r="G5" s="212"/>
      <c r="H5" s="212"/>
      <c r="I5" s="212">
        <v>16</v>
      </c>
      <c r="J5" s="212"/>
      <c r="K5" s="212"/>
      <c r="L5" s="212"/>
      <c r="M5" s="212"/>
      <c r="N5" s="212">
        <v>17</v>
      </c>
      <c r="O5" s="212"/>
      <c r="P5" s="212"/>
      <c r="Q5" s="212"/>
      <c r="R5" s="212"/>
    </row>
    <row r="6" spans="1:18" ht="39.75" customHeight="1">
      <c r="A6" s="203"/>
      <c r="B6" s="203"/>
      <c r="C6" s="201"/>
      <c r="D6" s="203" t="s">
        <v>58</v>
      </c>
      <c r="E6" s="203" t="s">
        <v>61</v>
      </c>
      <c r="F6" s="203" t="s">
        <v>57</v>
      </c>
      <c r="G6" s="203" t="s">
        <v>56</v>
      </c>
      <c r="H6" s="203" t="s">
        <v>248</v>
      </c>
      <c r="I6" s="203" t="s">
        <v>58</v>
      </c>
      <c r="J6" s="203" t="s">
        <v>61</v>
      </c>
      <c r="K6" s="203" t="s">
        <v>57</v>
      </c>
      <c r="L6" s="203" t="s">
        <v>56</v>
      </c>
      <c r="M6" s="203" t="s">
        <v>248</v>
      </c>
      <c r="N6" s="203" t="s">
        <v>58</v>
      </c>
      <c r="O6" s="203" t="s">
        <v>61</v>
      </c>
      <c r="P6" s="203" t="s">
        <v>57</v>
      </c>
      <c r="Q6" s="203" t="s">
        <v>56</v>
      </c>
      <c r="R6" s="203" t="s">
        <v>248</v>
      </c>
    </row>
    <row r="7" spans="1:18" ht="39.75" customHeight="1">
      <c r="A7" s="203"/>
      <c r="B7" s="200"/>
      <c r="C7" s="202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13.5" customHeight="1">
      <c r="A8" s="207" t="s">
        <v>62</v>
      </c>
      <c r="B8" s="149" t="s">
        <v>37</v>
      </c>
      <c r="C8" s="100" t="s">
        <v>66</v>
      </c>
      <c r="D8" s="152">
        <v>414</v>
      </c>
      <c r="E8" s="153">
        <f>D8/H8</f>
        <v>0.5341935483870968</v>
      </c>
      <c r="F8" s="154">
        <v>207</v>
      </c>
      <c r="G8" s="153">
        <f>F8/H8</f>
        <v>0.2670967741935484</v>
      </c>
      <c r="H8" s="154">
        <v>775</v>
      </c>
      <c r="I8" s="152">
        <v>153</v>
      </c>
      <c r="J8" s="168">
        <f>I8/M8</f>
        <v>0.2703180212014134</v>
      </c>
      <c r="K8" s="154">
        <v>90</v>
      </c>
      <c r="L8" s="168">
        <f>K8/M8</f>
        <v>0.15901060070671377</v>
      </c>
      <c r="M8" s="161">
        <v>566</v>
      </c>
      <c r="N8" s="154">
        <v>99</v>
      </c>
      <c r="O8" s="168">
        <f>N8/R8</f>
        <v>0.24504950495049505</v>
      </c>
      <c r="P8" s="154">
        <v>59</v>
      </c>
      <c r="Q8" s="168">
        <f>P8/R8</f>
        <v>0.14603960396039603</v>
      </c>
      <c r="R8" s="161">
        <v>404</v>
      </c>
    </row>
    <row r="9" spans="1:18" ht="12.75">
      <c r="A9" s="208"/>
      <c r="B9" s="150" t="str">
        <f>B8</f>
        <v>Auckland</v>
      </c>
      <c r="C9" s="101" t="s">
        <v>65</v>
      </c>
      <c r="D9" s="155">
        <v>3155</v>
      </c>
      <c r="E9" s="156">
        <f>D9/H9</f>
        <v>0.7585958163019957</v>
      </c>
      <c r="F9" s="157">
        <v>2188</v>
      </c>
      <c r="G9" s="156">
        <f>F9/H9</f>
        <v>0.5260880019235393</v>
      </c>
      <c r="H9" s="157">
        <v>4159</v>
      </c>
      <c r="I9" s="155">
        <v>1918</v>
      </c>
      <c r="J9" s="169">
        <f>I9/M9</f>
        <v>0.48544672234877245</v>
      </c>
      <c r="K9" s="157">
        <v>1478</v>
      </c>
      <c r="L9" s="169">
        <f>K9/M9</f>
        <v>0.37408251075677046</v>
      </c>
      <c r="M9" s="162">
        <v>3951</v>
      </c>
      <c r="N9" s="157">
        <v>1212</v>
      </c>
      <c r="O9" s="169">
        <f>N9/R9</f>
        <v>0.3608216731169991</v>
      </c>
      <c r="P9" s="157">
        <v>881</v>
      </c>
      <c r="Q9" s="169">
        <f>P9/R9</f>
        <v>0.2622804406073236</v>
      </c>
      <c r="R9" s="162">
        <v>3359</v>
      </c>
    </row>
    <row r="10" spans="1:18" ht="12.75">
      <c r="A10" s="208"/>
      <c r="B10" s="151" t="str">
        <f>B9</f>
        <v>Auckland</v>
      </c>
      <c r="C10" s="102" t="s">
        <v>243</v>
      </c>
      <c r="D10" s="158">
        <v>3569</v>
      </c>
      <c r="E10" s="159">
        <f>D10/H10</f>
        <v>0.7233481961897041</v>
      </c>
      <c r="F10" s="160">
        <v>2395</v>
      </c>
      <c r="G10" s="159">
        <f>F10/H10</f>
        <v>0.48540737738143497</v>
      </c>
      <c r="H10" s="160">
        <v>4934</v>
      </c>
      <c r="I10" s="158">
        <v>2071</v>
      </c>
      <c r="J10" s="170">
        <f>I10/M10</f>
        <v>0.45849014832853663</v>
      </c>
      <c r="K10" s="160">
        <v>1568</v>
      </c>
      <c r="L10" s="170">
        <f>K10/M10</f>
        <v>0.34713305291122426</v>
      </c>
      <c r="M10" s="163">
        <v>4517</v>
      </c>
      <c r="N10" s="160">
        <v>1311</v>
      </c>
      <c r="O10" s="170">
        <f>N10/R10</f>
        <v>0.34839224023385595</v>
      </c>
      <c r="P10" s="160">
        <v>940</v>
      </c>
      <c r="Q10" s="170">
        <f>P10/R10</f>
        <v>0.24980069093808133</v>
      </c>
      <c r="R10" s="163">
        <v>3763</v>
      </c>
    </row>
    <row r="11" spans="1:18" ht="12.75">
      <c r="A11" s="208"/>
      <c r="B11" s="101" t="s">
        <v>38</v>
      </c>
      <c r="C11" s="100" t="s">
        <v>66</v>
      </c>
      <c r="D11" s="122">
        <v>519</v>
      </c>
      <c r="E11" s="129">
        <f aca="true" t="shared" si="0" ref="E11:E70">D11/H11</f>
        <v>0.5053554040895814</v>
      </c>
      <c r="F11" s="123">
        <v>302</v>
      </c>
      <c r="G11" s="129">
        <f aca="true" t="shared" si="1" ref="G11:G70">F11/H11</f>
        <v>0.2940603700097371</v>
      </c>
      <c r="H11" s="124">
        <v>1027</v>
      </c>
      <c r="I11" s="122">
        <v>177</v>
      </c>
      <c r="J11" s="129">
        <f aca="true" t="shared" si="2" ref="J11:J70">I11/M11</f>
        <v>0.21248499399759904</v>
      </c>
      <c r="K11" s="123">
        <v>99</v>
      </c>
      <c r="L11" s="129">
        <f aca="true" t="shared" si="3" ref="L11:L70">K11/M11</f>
        <v>0.11884753901560624</v>
      </c>
      <c r="M11" s="124">
        <v>833</v>
      </c>
      <c r="N11" s="122">
        <v>78</v>
      </c>
      <c r="O11" s="129">
        <f aca="true" t="shared" si="4" ref="O11:O70">N11/R11</f>
        <v>0.14661654135338345</v>
      </c>
      <c r="P11" s="123">
        <v>27</v>
      </c>
      <c r="Q11" s="129">
        <f aca="true" t="shared" si="5" ref="Q11:Q70">P11/R11</f>
        <v>0.05075187969924812</v>
      </c>
      <c r="R11" s="124">
        <v>532</v>
      </c>
    </row>
    <row r="12" spans="1:18" ht="12.75">
      <c r="A12" s="208"/>
      <c r="B12" s="101" t="s">
        <v>38</v>
      </c>
      <c r="C12" s="101" t="s">
        <v>65</v>
      </c>
      <c r="D12" s="122">
        <v>1457</v>
      </c>
      <c r="E12" s="129">
        <f t="shared" si="0"/>
        <v>0.7803963577932512</v>
      </c>
      <c r="F12" s="123">
        <v>1153</v>
      </c>
      <c r="G12" s="129">
        <f t="shared" si="1"/>
        <v>0.6175682913765399</v>
      </c>
      <c r="H12" s="124">
        <v>1867</v>
      </c>
      <c r="I12" s="122">
        <v>789</v>
      </c>
      <c r="J12" s="129">
        <f t="shared" si="2"/>
        <v>0.47992700729927007</v>
      </c>
      <c r="K12" s="123">
        <v>606</v>
      </c>
      <c r="L12" s="129">
        <f t="shared" si="3"/>
        <v>0.3686131386861314</v>
      </c>
      <c r="M12" s="124">
        <v>1644</v>
      </c>
      <c r="N12" s="122">
        <v>544</v>
      </c>
      <c r="O12" s="129">
        <f t="shared" si="4"/>
        <v>0.4146341463414634</v>
      </c>
      <c r="P12" s="123">
        <v>354</v>
      </c>
      <c r="Q12" s="129">
        <f t="shared" si="5"/>
        <v>0.2698170731707317</v>
      </c>
      <c r="R12" s="124">
        <v>1312</v>
      </c>
    </row>
    <row r="13" spans="1:18" ht="12.75">
      <c r="A13" s="208"/>
      <c r="B13" s="102" t="s">
        <v>38</v>
      </c>
      <c r="C13" s="102" t="s">
        <v>243</v>
      </c>
      <c r="D13" s="125">
        <v>1976</v>
      </c>
      <c r="E13" s="129">
        <f t="shared" si="0"/>
        <v>0.68279198341396</v>
      </c>
      <c r="F13" s="126">
        <v>1455</v>
      </c>
      <c r="G13" s="130">
        <f t="shared" si="1"/>
        <v>0.5027643400138218</v>
      </c>
      <c r="H13" s="127">
        <v>2894</v>
      </c>
      <c r="I13" s="125">
        <v>966</v>
      </c>
      <c r="J13" s="129">
        <f t="shared" si="2"/>
        <v>0.389987888574889</v>
      </c>
      <c r="K13" s="126">
        <v>705</v>
      </c>
      <c r="L13" s="129">
        <f t="shared" si="3"/>
        <v>0.2846184901090028</v>
      </c>
      <c r="M13" s="127">
        <v>2477</v>
      </c>
      <c r="N13" s="125">
        <v>622</v>
      </c>
      <c r="O13" s="129">
        <f t="shared" si="4"/>
        <v>0.33731019522776573</v>
      </c>
      <c r="P13" s="126">
        <v>381</v>
      </c>
      <c r="Q13" s="129">
        <f t="shared" si="5"/>
        <v>0.20661605206073752</v>
      </c>
      <c r="R13" s="127">
        <v>1844</v>
      </c>
    </row>
    <row r="14" spans="1:18" ht="12.75">
      <c r="A14" s="208"/>
      <c r="B14" s="101" t="s">
        <v>39</v>
      </c>
      <c r="C14" s="100" t="s">
        <v>66</v>
      </c>
      <c r="D14" s="119">
        <v>580</v>
      </c>
      <c r="E14" s="128">
        <f t="shared" si="0"/>
        <v>0.6636155606407322</v>
      </c>
      <c r="F14" s="120">
        <v>361</v>
      </c>
      <c r="G14" s="129">
        <f t="shared" si="1"/>
        <v>0.41304347826086957</v>
      </c>
      <c r="H14" s="121">
        <v>874</v>
      </c>
      <c r="I14" s="120">
        <v>204</v>
      </c>
      <c r="J14" s="128">
        <f t="shared" si="2"/>
        <v>0.2943722943722944</v>
      </c>
      <c r="K14" s="120">
        <v>122</v>
      </c>
      <c r="L14" s="128">
        <f t="shared" si="3"/>
        <v>0.17604617604617603</v>
      </c>
      <c r="M14" s="121">
        <v>693</v>
      </c>
      <c r="N14" s="119">
        <v>91</v>
      </c>
      <c r="O14" s="128">
        <f t="shared" si="4"/>
        <v>0.21311475409836064</v>
      </c>
      <c r="P14" s="120">
        <v>47</v>
      </c>
      <c r="Q14" s="128">
        <f t="shared" si="5"/>
        <v>0.11007025761124122</v>
      </c>
      <c r="R14" s="121">
        <v>427</v>
      </c>
    </row>
    <row r="15" spans="1:18" ht="12.75">
      <c r="A15" s="208"/>
      <c r="B15" s="101" t="str">
        <f>B14</f>
        <v>Canterbury</v>
      </c>
      <c r="C15" s="101" t="s">
        <v>65</v>
      </c>
      <c r="D15" s="122">
        <v>4241</v>
      </c>
      <c r="E15" s="129">
        <f t="shared" si="0"/>
        <v>0.8038286580742987</v>
      </c>
      <c r="F15" s="123">
        <v>3056</v>
      </c>
      <c r="G15" s="129">
        <f t="shared" si="1"/>
        <v>0.579226686884003</v>
      </c>
      <c r="H15" s="124">
        <v>5276</v>
      </c>
      <c r="I15" s="123">
        <v>2392</v>
      </c>
      <c r="J15" s="129">
        <f t="shared" si="2"/>
        <v>0.4909688013136289</v>
      </c>
      <c r="K15" s="123">
        <v>1759</v>
      </c>
      <c r="L15" s="129">
        <f t="shared" si="3"/>
        <v>0.3610426929392447</v>
      </c>
      <c r="M15" s="124">
        <v>4872</v>
      </c>
      <c r="N15" s="122">
        <v>1434</v>
      </c>
      <c r="O15" s="129">
        <f t="shared" si="4"/>
        <v>0.36797536566589684</v>
      </c>
      <c r="P15" s="123">
        <v>999</v>
      </c>
      <c r="Q15" s="129">
        <f t="shared" si="5"/>
        <v>0.25635103926096997</v>
      </c>
      <c r="R15" s="124">
        <v>3897</v>
      </c>
    </row>
    <row r="16" spans="1:18" ht="12.75">
      <c r="A16" s="208"/>
      <c r="B16" s="102" t="str">
        <f>B15</f>
        <v>Canterbury</v>
      </c>
      <c r="C16" s="102" t="s">
        <v>243</v>
      </c>
      <c r="D16" s="125">
        <v>4821</v>
      </c>
      <c r="E16" s="129">
        <f t="shared" si="0"/>
        <v>0.7839024390243903</v>
      </c>
      <c r="F16" s="126">
        <v>3417</v>
      </c>
      <c r="G16" s="129">
        <f t="shared" si="1"/>
        <v>0.555609756097561</v>
      </c>
      <c r="H16" s="127">
        <v>6150</v>
      </c>
      <c r="I16" s="126">
        <v>2596</v>
      </c>
      <c r="J16" s="130">
        <f t="shared" si="2"/>
        <v>0.4664869721473495</v>
      </c>
      <c r="K16" s="126">
        <v>1881</v>
      </c>
      <c r="L16" s="130">
        <f t="shared" si="3"/>
        <v>0.3380053908355795</v>
      </c>
      <c r="M16" s="127">
        <v>5565</v>
      </c>
      <c r="N16" s="125">
        <v>1525</v>
      </c>
      <c r="O16" s="129">
        <f t="shared" si="4"/>
        <v>0.3526827012025902</v>
      </c>
      <c r="P16" s="126">
        <v>1046</v>
      </c>
      <c r="Q16" s="129">
        <f t="shared" si="5"/>
        <v>0.24190564292321926</v>
      </c>
      <c r="R16" s="127">
        <v>4324</v>
      </c>
    </row>
    <row r="17" spans="1:18" ht="12.75" customHeight="1">
      <c r="A17" s="208"/>
      <c r="B17" s="101" t="s">
        <v>40</v>
      </c>
      <c r="C17" s="100" t="s">
        <v>66</v>
      </c>
      <c r="D17" s="119">
        <v>357</v>
      </c>
      <c r="E17" s="128">
        <f t="shared" si="0"/>
        <v>0.6611111111111111</v>
      </c>
      <c r="F17" s="120">
        <v>196</v>
      </c>
      <c r="G17" s="128">
        <f t="shared" si="1"/>
        <v>0.362962962962963</v>
      </c>
      <c r="H17" s="121">
        <v>540</v>
      </c>
      <c r="I17" s="120">
        <v>153</v>
      </c>
      <c r="J17" s="129">
        <f t="shared" si="2"/>
        <v>0.32346723044397463</v>
      </c>
      <c r="K17" s="120">
        <v>84</v>
      </c>
      <c r="L17" s="129">
        <f t="shared" si="3"/>
        <v>0.17758985200845667</v>
      </c>
      <c r="M17" s="121">
        <v>473</v>
      </c>
      <c r="N17" s="119">
        <v>59</v>
      </c>
      <c r="O17" s="128">
        <f t="shared" si="4"/>
        <v>0.19093851132686085</v>
      </c>
      <c r="P17" s="120">
        <v>33</v>
      </c>
      <c r="Q17" s="128">
        <f t="shared" si="5"/>
        <v>0.10679611650485436</v>
      </c>
      <c r="R17" s="121">
        <v>309</v>
      </c>
    </row>
    <row r="18" spans="1:18" ht="12.75">
      <c r="A18" s="208"/>
      <c r="B18" s="101" t="s">
        <v>40</v>
      </c>
      <c r="C18" s="101" t="s">
        <v>65</v>
      </c>
      <c r="D18" s="122">
        <v>2275</v>
      </c>
      <c r="E18" s="129">
        <f t="shared" si="0"/>
        <v>0.8520599250936329</v>
      </c>
      <c r="F18" s="123">
        <v>1660</v>
      </c>
      <c r="G18" s="129">
        <f t="shared" si="1"/>
        <v>0.6217228464419475</v>
      </c>
      <c r="H18" s="124">
        <v>2670</v>
      </c>
      <c r="I18" s="123">
        <v>1430</v>
      </c>
      <c r="J18" s="129">
        <f t="shared" si="2"/>
        <v>0.541051835035944</v>
      </c>
      <c r="K18" s="123">
        <v>1088</v>
      </c>
      <c r="L18" s="129">
        <f t="shared" si="3"/>
        <v>0.4116534241392357</v>
      </c>
      <c r="M18" s="124">
        <v>2643</v>
      </c>
      <c r="N18" s="122">
        <v>820</v>
      </c>
      <c r="O18" s="129">
        <f t="shared" si="4"/>
        <v>0.36428254109284763</v>
      </c>
      <c r="P18" s="123">
        <v>586</v>
      </c>
      <c r="Q18" s="129">
        <f t="shared" si="5"/>
        <v>0.2603287427809862</v>
      </c>
      <c r="R18" s="124">
        <v>2251</v>
      </c>
    </row>
    <row r="19" spans="1:18" ht="12.75">
      <c r="A19" s="208"/>
      <c r="B19" s="102" t="s">
        <v>40</v>
      </c>
      <c r="C19" s="102" t="s">
        <v>243</v>
      </c>
      <c r="D19" s="125">
        <v>2632</v>
      </c>
      <c r="E19" s="130">
        <f t="shared" si="0"/>
        <v>0.8199376947040499</v>
      </c>
      <c r="F19" s="126">
        <v>1856</v>
      </c>
      <c r="G19" s="130">
        <f t="shared" si="1"/>
        <v>0.5781931464174455</v>
      </c>
      <c r="H19" s="127">
        <v>3210</v>
      </c>
      <c r="I19" s="126">
        <v>1583</v>
      </c>
      <c r="J19" s="129">
        <f t="shared" si="2"/>
        <v>0.5080231065468549</v>
      </c>
      <c r="K19" s="126">
        <v>1172</v>
      </c>
      <c r="L19" s="129">
        <f t="shared" si="3"/>
        <v>0.3761232349165597</v>
      </c>
      <c r="M19" s="127">
        <v>3116</v>
      </c>
      <c r="N19" s="125">
        <v>879</v>
      </c>
      <c r="O19" s="129">
        <f t="shared" si="4"/>
        <v>0.343359375</v>
      </c>
      <c r="P19" s="126">
        <v>619</v>
      </c>
      <c r="Q19" s="129">
        <f t="shared" si="5"/>
        <v>0.241796875</v>
      </c>
      <c r="R19" s="127">
        <v>2560</v>
      </c>
    </row>
    <row r="20" spans="1:18" ht="12.75" customHeight="1">
      <c r="A20" s="208"/>
      <c r="B20" s="150" t="s">
        <v>41</v>
      </c>
      <c r="C20" s="100" t="s">
        <v>66</v>
      </c>
      <c r="D20" s="164">
        <v>719</v>
      </c>
      <c r="E20" s="165">
        <f t="shared" si="0"/>
        <v>0.5357675111773472</v>
      </c>
      <c r="F20" s="164">
        <v>326</v>
      </c>
      <c r="G20" s="165">
        <f t="shared" si="1"/>
        <v>0.2429210134128167</v>
      </c>
      <c r="H20" s="164">
        <v>1342</v>
      </c>
      <c r="I20" s="152">
        <v>197</v>
      </c>
      <c r="J20" s="166">
        <f t="shared" si="2"/>
        <v>0.20143149284253578</v>
      </c>
      <c r="K20" s="154">
        <v>101</v>
      </c>
      <c r="L20" s="166">
        <f t="shared" si="3"/>
        <v>0.1032719836400818</v>
      </c>
      <c r="M20" s="161">
        <v>978</v>
      </c>
      <c r="N20" s="152">
        <v>102</v>
      </c>
      <c r="O20" s="166">
        <f t="shared" si="4"/>
        <v>0.15338345864661654</v>
      </c>
      <c r="P20" s="154">
        <v>39</v>
      </c>
      <c r="Q20" s="166">
        <f t="shared" si="5"/>
        <v>0.058646616541353384</v>
      </c>
      <c r="R20" s="161">
        <v>665</v>
      </c>
    </row>
    <row r="21" spans="1:18" ht="12.75">
      <c r="A21" s="208"/>
      <c r="B21" s="150" t="s">
        <v>41</v>
      </c>
      <c r="C21" s="101" t="s">
        <v>65</v>
      </c>
      <c r="D21" s="164">
        <v>3219</v>
      </c>
      <c r="E21" s="165">
        <f t="shared" si="0"/>
        <v>0.7003916449086162</v>
      </c>
      <c r="F21" s="164">
        <v>2081</v>
      </c>
      <c r="G21" s="165">
        <f t="shared" si="1"/>
        <v>0.45278503046127067</v>
      </c>
      <c r="H21" s="164">
        <v>4596</v>
      </c>
      <c r="I21" s="155">
        <v>1609</v>
      </c>
      <c r="J21" s="165">
        <f t="shared" si="2"/>
        <v>0.38483616359722556</v>
      </c>
      <c r="K21" s="157">
        <v>1134</v>
      </c>
      <c r="L21" s="165">
        <f t="shared" si="3"/>
        <v>0.27122697919158095</v>
      </c>
      <c r="M21" s="162">
        <v>4181</v>
      </c>
      <c r="N21" s="155">
        <v>1128</v>
      </c>
      <c r="O21" s="165">
        <f t="shared" si="4"/>
        <v>0.3261058109280139</v>
      </c>
      <c r="P21" s="157">
        <v>769</v>
      </c>
      <c r="Q21" s="165">
        <f t="shared" si="5"/>
        <v>0.22231858918762648</v>
      </c>
      <c r="R21" s="162">
        <v>3459</v>
      </c>
    </row>
    <row r="22" spans="1:18" ht="12.75">
      <c r="A22" s="208"/>
      <c r="B22" s="151" t="s">
        <v>41</v>
      </c>
      <c r="C22" s="102" t="s">
        <v>243</v>
      </c>
      <c r="D22" s="164">
        <v>3938</v>
      </c>
      <c r="E22" s="165">
        <f t="shared" si="0"/>
        <v>0.6631862579993264</v>
      </c>
      <c r="F22" s="164">
        <v>2407</v>
      </c>
      <c r="G22" s="165">
        <f t="shared" si="1"/>
        <v>0.4053553384978107</v>
      </c>
      <c r="H22" s="164">
        <v>5938</v>
      </c>
      <c r="I22" s="158">
        <v>1806</v>
      </c>
      <c r="J22" s="167">
        <f t="shared" si="2"/>
        <v>0.35006784260515605</v>
      </c>
      <c r="K22" s="160">
        <v>1235</v>
      </c>
      <c r="L22" s="167">
        <f t="shared" si="3"/>
        <v>0.23938747819344836</v>
      </c>
      <c r="M22" s="163">
        <v>5159</v>
      </c>
      <c r="N22" s="158">
        <v>1230</v>
      </c>
      <c r="O22" s="167">
        <f t="shared" si="4"/>
        <v>0.2982541222114452</v>
      </c>
      <c r="P22" s="160">
        <v>808</v>
      </c>
      <c r="Q22" s="167">
        <f t="shared" si="5"/>
        <v>0.1959262851600388</v>
      </c>
      <c r="R22" s="163">
        <v>4124</v>
      </c>
    </row>
    <row r="23" spans="1:18" ht="12.75">
      <c r="A23" s="208"/>
      <c r="B23" s="101" t="s">
        <v>42</v>
      </c>
      <c r="C23" s="100" t="s">
        <v>66</v>
      </c>
      <c r="D23" s="119">
        <v>466</v>
      </c>
      <c r="E23" s="128">
        <f t="shared" si="0"/>
        <v>0.5788819875776398</v>
      </c>
      <c r="F23" s="120">
        <v>231</v>
      </c>
      <c r="G23" s="128">
        <f t="shared" si="1"/>
        <v>0.28695652173913044</v>
      </c>
      <c r="H23" s="121">
        <v>805</v>
      </c>
      <c r="I23" s="120">
        <v>182</v>
      </c>
      <c r="J23" s="129">
        <f t="shared" si="2"/>
        <v>0.2716417910447761</v>
      </c>
      <c r="K23" s="120">
        <v>109</v>
      </c>
      <c r="L23" s="129">
        <f t="shared" si="3"/>
        <v>0.1626865671641791</v>
      </c>
      <c r="M23" s="121">
        <v>670</v>
      </c>
      <c r="N23" s="120">
        <v>77</v>
      </c>
      <c r="O23" s="128">
        <f t="shared" si="4"/>
        <v>0.16108786610878661</v>
      </c>
      <c r="P23" s="120">
        <v>33</v>
      </c>
      <c r="Q23" s="128">
        <f t="shared" si="5"/>
        <v>0.06903765690376569</v>
      </c>
      <c r="R23" s="121">
        <v>478</v>
      </c>
    </row>
    <row r="24" spans="1:18" ht="12.75">
      <c r="A24" s="208"/>
      <c r="B24" s="101" t="s">
        <v>42</v>
      </c>
      <c r="C24" s="101" t="s">
        <v>65</v>
      </c>
      <c r="D24" s="122">
        <v>1204</v>
      </c>
      <c r="E24" s="129">
        <f t="shared" si="0"/>
        <v>0.8037383177570093</v>
      </c>
      <c r="F24" s="123">
        <v>908</v>
      </c>
      <c r="G24" s="129">
        <f t="shared" si="1"/>
        <v>0.6061415220293725</v>
      </c>
      <c r="H24" s="124">
        <v>1498</v>
      </c>
      <c r="I24" s="123">
        <v>734</v>
      </c>
      <c r="J24" s="129">
        <f t="shared" si="2"/>
        <v>0.5150877192982456</v>
      </c>
      <c r="K24" s="123">
        <v>567</v>
      </c>
      <c r="L24" s="129">
        <f t="shared" si="3"/>
        <v>0.39789473684210525</v>
      </c>
      <c r="M24" s="124">
        <v>1425</v>
      </c>
      <c r="N24" s="123">
        <v>447</v>
      </c>
      <c r="O24" s="129">
        <f t="shared" si="4"/>
        <v>0.3948763250883392</v>
      </c>
      <c r="P24" s="123">
        <v>301</v>
      </c>
      <c r="Q24" s="129">
        <f t="shared" si="5"/>
        <v>0.2659010600706714</v>
      </c>
      <c r="R24" s="124">
        <v>1132</v>
      </c>
    </row>
    <row r="25" spans="1:18" ht="12.75">
      <c r="A25" s="208"/>
      <c r="B25" s="102" t="s">
        <v>42</v>
      </c>
      <c r="C25" s="102" t="s">
        <v>243</v>
      </c>
      <c r="D25" s="125">
        <v>1670</v>
      </c>
      <c r="E25" s="130">
        <f t="shared" si="0"/>
        <v>0.7251411202778983</v>
      </c>
      <c r="F25" s="126">
        <v>1139</v>
      </c>
      <c r="G25" s="130">
        <f t="shared" si="1"/>
        <v>0.4945722970039079</v>
      </c>
      <c r="H25" s="127">
        <v>2303</v>
      </c>
      <c r="I25" s="126">
        <v>916</v>
      </c>
      <c r="J25" s="129">
        <f t="shared" si="2"/>
        <v>0.4372315035799523</v>
      </c>
      <c r="K25" s="126">
        <v>676</v>
      </c>
      <c r="L25" s="129">
        <f t="shared" si="3"/>
        <v>0.322673031026253</v>
      </c>
      <c r="M25" s="127">
        <v>2095</v>
      </c>
      <c r="N25" s="126">
        <v>524</v>
      </c>
      <c r="O25" s="129">
        <f t="shared" si="4"/>
        <v>0.32546583850931676</v>
      </c>
      <c r="P25" s="126">
        <v>334</v>
      </c>
      <c r="Q25" s="129">
        <f t="shared" si="5"/>
        <v>0.20745341614906831</v>
      </c>
      <c r="R25" s="127">
        <v>1610</v>
      </c>
    </row>
    <row r="26" spans="1:18" ht="12.75">
      <c r="A26" s="208"/>
      <c r="B26" s="101" t="s">
        <v>43</v>
      </c>
      <c r="C26" s="100" t="s">
        <v>66</v>
      </c>
      <c r="D26" s="119">
        <v>250</v>
      </c>
      <c r="E26" s="129">
        <f t="shared" si="0"/>
        <v>0.5952380952380952</v>
      </c>
      <c r="F26" s="120">
        <v>111</v>
      </c>
      <c r="G26" s="129">
        <f t="shared" si="1"/>
        <v>0.2642857142857143</v>
      </c>
      <c r="H26" s="121">
        <v>420</v>
      </c>
      <c r="I26" s="120">
        <v>73</v>
      </c>
      <c r="J26" s="128">
        <f t="shared" si="2"/>
        <v>0.22955974842767296</v>
      </c>
      <c r="K26" s="120">
        <v>42</v>
      </c>
      <c r="L26" s="128">
        <f t="shared" si="3"/>
        <v>0.1320754716981132</v>
      </c>
      <c r="M26" s="121">
        <v>318</v>
      </c>
      <c r="N26" s="119">
        <v>44</v>
      </c>
      <c r="O26" s="128">
        <f t="shared" si="4"/>
        <v>0.18565400843881857</v>
      </c>
      <c r="P26" s="120">
        <v>20</v>
      </c>
      <c r="Q26" s="128">
        <f t="shared" si="5"/>
        <v>0.08438818565400844</v>
      </c>
      <c r="R26" s="121">
        <v>237</v>
      </c>
    </row>
    <row r="27" spans="1:18" ht="12.75">
      <c r="A27" s="208"/>
      <c r="B27" s="101" t="s">
        <v>43</v>
      </c>
      <c r="C27" s="101" t="s">
        <v>65</v>
      </c>
      <c r="D27" s="122">
        <v>1082</v>
      </c>
      <c r="E27" s="129">
        <f t="shared" si="0"/>
        <v>0.7812274368231047</v>
      </c>
      <c r="F27" s="123">
        <v>760</v>
      </c>
      <c r="G27" s="129">
        <f t="shared" si="1"/>
        <v>0.5487364620938628</v>
      </c>
      <c r="H27" s="124">
        <v>1385</v>
      </c>
      <c r="I27" s="123">
        <v>606</v>
      </c>
      <c r="J27" s="129">
        <f t="shared" si="2"/>
        <v>0.4365994236311239</v>
      </c>
      <c r="K27" s="123">
        <v>436</v>
      </c>
      <c r="L27" s="129">
        <f t="shared" si="3"/>
        <v>0.31412103746397696</v>
      </c>
      <c r="M27" s="124">
        <v>1388</v>
      </c>
      <c r="N27" s="122">
        <v>395</v>
      </c>
      <c r="O27" s="129">
        <f t="shared" si="4"/>
        <v>0.34649122807017546</v>
      </c>
      <c r="P27" s="123">
        <v>276</v>
      </c>
      <c r="Q27" s="129">
        <f t="shared" si="5"/>
        <v>0.24210526315789474</v>
      </c>
      <c r="R27" s="124">
        <v>1140</v>
      </c>
    </row>
    <row r="28" spans="1:18" ht="12.75">
      <c r="A28" s="208"/>
      <c r="B28" s="102" t="s">
        <v>43</v>
      </c>
      <c r="C28" s="102" t="s">
        <v>243</v>
      </c>
      <c r="D28" s="125">
        <v>1332</v>
      </c>
      <c r="E28" s="129">
        <f t="shared" si="0"/>
        <v>0.7379501385041551</v>
      </c>
      <c r="F28" s="126">
        <v>871</v>
      </c>
      <c r="G28" s="129">
        <f t="shared" si="1"/>
        <v>0.4825484764542936</v>
      </c>
      <c r="H28" s="127">
        <v>1805</v>
      </c>
      <c r="I28" s="126">
        <v>679</v>
      </c>
      <c r="J28" s="130">
        <f t="shared" si="2"/>
        <v>0.39800703399765536</v>
      </c>
      <c r="K28" s="126">
        <v>478</v>
      </c>
      <c r="L28" s="130">
        <f t="shared" si="3"/>
        <v>0.2801875732708089</v>
      </c>
      <c r="M28" s="127">
        <v>1706</v>
      </c>
      <c r="N28" s="125">
        <v>439</v>
      </c>
      <c r="O28" s="129">
        <f t="shared" si="4"/>
        <v>0.3188090050835149</v>
      </c>
      <c r="P28" s="126">
        <v>296</v>
      </c>
      <c r="Q28" s="129">
        <f t="shared" si="5"/>
        <v>0.214960058097313</v>
      </c>
      <c r="R28" s="127">
        <v>1377</v>
      </c>
    </row>
    <row r="29" spans="1:18" ht="12.75">
      <c r="A29" s="208"/>
      <c r="B29" s="101" t="s">
        <v>44</v>
      </c>
      <c r="C29" s="100" t="s">
        <v>66</v>
      </c>
      <c r="D29" s="119">
        <v>436</v>
      </c>
      <c r="E29" s="128">
        <f t="shared" si="0"/>
        <v>0.5532994923857868</v>
      </c>
      <c r="F29" s="120">
        <v>194</v>
      </c>
      <c r="G29" s="128">
        <f t="shared" si="1"/>
        <v>0.24619289340101522</v>
      </c>
      <c r="H29" s="121">
        <v>788</v>
      </c>
      <c r="I29" s="120">
        <v>118</v>
      </c>
      <c r="J29" s="129">
        <f t="shared" si="2"/>
        <v>0.2062937062937063</v>
      </c>
      <c r="K29" s="120">
        <v>57</v>
      </c>
      <c r="L29" s="129">
        <f t="shared" si="3"/>
        <v>0.09965034965034965</v>
      </c>
      <c r="M29" s="121">
        <v>572</v>
      </c>
      <c r="N29" s="120">
        <v>48</v>
      </c>
      <c r="O29" s="128">
        <f t="shared" si="4"/>
        <v>0.11851851851851852</v>
      </c>
      <c r="P29" s="120">
        <v>22</v>
      </c>
      <c r="Q29" s="128">
        <f t="shared" si="5"/>
        <v>0.05432098765432099</v>
      </c>
      <c r="R29" s="121">
        <v>405</v>
      </c>
    </row>
    <row r="30" spans="1:18" ht="12.75">
      <c r="A30" s="208"/>
      <c r="B30" s="101" t="s">
        <v>44</v>
      </c>
      <c r="C30" s="101" t="s">
        <v>65</v>
      </c>
      <c r="D30" s="122">
        <v>554</v>
      </c>
      <c r="E30" s="129">
        <f t="shared" si="0"/>
        <v>0.7914285714285715</v>
      </c>
      <c r="F30" s="123">
        <v>359</v>
      </c>
      <c r="G30" s="129">
        <f t="shared" si="1"/>
        <v>0.5128571428571429</v>
      </c>
      <c r="H30" s="124">
        <v>700</v>
      </c>
      <c r="I30" s="123">
        <v>331</v>
      </c>
      <c r="J30" s="129">
        <f t="shared" si="2"/>
        <v>0.4962518740629685</v>
      </c>
      <c r="K30" s="123">
        <v>238</v>
      </c>
      <c r="L30" s="129">
        <f t="shared" si="3"/>
        <v>0.3568215892053973</v>
      </c>
      <c r="M30" s="124">
        <v>667</v>
      </c>
      <c r="N30" s="123">
        <v>176</v>
      </c>
      <c r="O30" s="129">
        <f t="shared" si="4"/>
        <v>0.3651452282157676</v>
      </c>
      <c r="P30" s="123">
        <v>119</v>
      </c>
      <c r="Q30" s="129">
        <f t="shared" si="5"/>
        <v>0.24688796680497926</v>
      </c>
      <c r="R30" s="124">
        <v>482</v>
      </c>
    </row>
    <row r="31" spans="1:18" ht="12.75">
      <c r="A31" s="208"/>
      <c r="B31" s="102" t="s">
        <v>44</v>
      </c>
      <c r="C31" s="102" t="s">
        <v>243</v>
      </c>
      <c r="D31" s="125">
        <v>990</v>
      </c>
      <c r="E31" s="130">
        <f t="shared" si="0"/>
        <v>0.6653225806451613</v>
      </c>
      <c r="F31" s="126">
        <v>553</v>
      </c>
      <c r="G31" s="130">
        <f t="shared" si="1"/>
        <v>0.37163978494623656</v>
      </c>
      <c r="H31" s="127">
        <v>1488</v>
      </c>
      <c r="I31" s="126">
        <v>449</v>
      </c>
      <c r="J31" s="129">
        <f t="shared" si="2"/>
        <v>0.36238902340597257</v>
      </c>
      <c r="K31" s="126">
        <v>295</v>
      </c>
      <c r="L31" s="129">
        <f t="shared" si="3"/>
        <v>0.23809523809523808</v>
      </c>
      <c r="M31" s="127">
        <v>1239</v>
      </c>
      <c r="N31" s="126">
        <v>224</v>
      </c>
      <c r="O31" s="129">
        <f t="shared" si="4"/>
        <v>0.2525366403607666</v>
      </c>
      <c r="P31" s="126">
        <v>141</v>
      </c>
      <c r="Q31" s="129">
        <f t="shared" si="5"/>
        <v>0.1589627959413754</v>
      </c>
      <c r="R31" s="127">
        <v>887</v>
      </c>
    </row>
    <row r="32" spans="1:18" ht="12.75">
      <c r="A32" s="208"/>
      <c r="B32" s="101" t="s">
        <v>45</v>
      </c>
      <c r="C32" s="100" t="s">
        <v>66</v>
      </c>
      <c r="D32" s="119">
        <v>508</v>
      </c>
      <c r="E32" s="129">
        <f t="shared" si="0"/>
        <v>0.7351664254703328</v>
      </c>
      <c r="F32" s="120">
        <v>246</v>
      </c>
      <c r="G32" s="129">
        <f t="shared" si="1"/>
        <v>0.35600578871201155</v>
      </c>
      <c r="H32" s="121">
        <v>691</v>
      </c>
      <c r="I32" s="120">
        <v>161</v>
      </c>
      <c r="J32" s="128">
        <f t="shared" si="2"/>
        <v>0.29009009009009007</v>
      </c>
      <c r="K32" s="120">
        <v>75</v>
      </c>
      <c r="L32" s="128">
        <f t="shared" si="3"/>
        <v>0.13513513513513514</v>
      </c>
      <c r="M32" s="121">
        <v>555</v>
      </c>
      <c r="N32" s="119">
        <v>72</v>
      </c>
      <c r="O32" s="128">
        <f t="shared" si="4"/>
        <v>0.18414322250639387</v>
      </c>
      <c r="P32" s="120">
        <v>37</v>
      </c>
      <c r="Q32" s="128">
        <f t="shared" si="5"/>
        <v>0.09462915601023018</v>
      </c>
      <c r="R32" s="121">
        <v>391</v>
      </c>
    </row>
    <row r="33" spans="1:18" ht="12.75">
      <c r="A33" s="208"/>
      <c r="B33" s="101" t="s">
        <v>45</v>
      </c>
      <c r="C33" s="101" t="s">
        <v>65</v>
      </c>
      <c r="D33" s="122">
        <v>1374</v>
      </c>
      <c r="E33" s="129">
        <f t="shared" si="0"/>
        <v>0.875717017208413</v>
      </c>
      <c r="F33" s="123">
        <v>961</v>
      </c>
      <c r="G33" s="129">
        <f t="shared" si="1"/>
        <v>0.6124920331421287</v>
      </c>
      <c r="H33" s="124">
        <v>1569</v>
      </c>
      <c r="I33" s="123">
        <v>695</v>
      </c>
      <c r="J33" s="129">
        <f t="shared" si="2"/>
        <v>0.5058224163027657</v>
      </c>
      <c r="K33" s="123">
        <v>495</v>
      </c>
      <c r="L33" s="129">
        <f t="shared" si="3"/>
        <v>0.36026200873362446</v>
      </c>
      <c r="M33" s="124">
        <v>1374</v>
      </c>
      <c r="N33" s="122">
        <v>392</v>
      </c>
      <c r="O33" s="129">
        <f t="shared" si="4"/>
        <v>0.3515695067264574</v>
      </c>
      <c r="P33" s="123">
        <v>259</v>
      </c>
      <c r="Q33" s="129">
        <f t="shared" si="5"/>
        <v>0.23228699551569507</v>
      </c>
      <c r="R33" s="124">
        <v>1115</v>
      </c>
    </row>
    <row r="34" spans="1:18" ht="12.75">
      <c r="A34" s="208"/>
      <c r="B34" s="102" t="s">
        <v>45</v>
      </c>
      <c r="C34" s="102" t="s">
        <v>243</v>
      </c>
      <c r="D34" s="125">
        <v>1882</v>
      </c>
      <c r="E34" s="129">
        <f t="shared" si="0"/>
        <v>0.8327433628318585</v>
      </c>
      <c r="F34" s="126">
        <v>1207</v>
      </c>
      <c r="G34" s="129">
        <f t="shared" si="1"/>
        <v>0.534070796460177</v>
      </c>
      <c r="H34" s="127">
        <v>2260</v>
      </c>
      <c r="I34" s="126">
        <v>856</v>
      </c>
      <c r="J34" s="130">
        <f t="shared" si="2"/>
        <v>0.44375324002073613</v>
      </c>
      <c r="K34" s="126">
        <v>570</v>
      </c>
      <c r="L34" s="130">
        <f t="shared" si="3"/>
        <v>0.2954898911353033</v>
      </c>
      <c r="M34" s="127">
        <v>1929</v>
      </c>
      <c r="N34" s="125">
        <v>464</v>
      </c>
      <c r="O34" s="129">
        <f t="shared" si="4"/>
        <v>0.30810092961487384</v>
      </c>
      <c r="P34" s="126">
        <v>296</v>
      </c>
      <c r="Q34" s="129">
        <f t="shared" si="5"/>
        <v>0.19654714475431606</v>
      </c>
      <c r="R34" s="127">
        <v>1506</v>
      </c>
    </row>
    <row r="35" spans="1:18" ht="12.75" customHeight="1">
      <c r="A35" s="208"/>
      <c r="B35" s="101" t="s">
        <v>46</v>
      </c>
      <c r="C35" s="100" t="s">
        <v>66</v>
      </c>
      <c r="D35" s="119">
        <v>191</v>
      </c>
      <c r="E35" s="128">
        <f t="shared" si="0"/>
        <v>0.6821428571428572</v>
      </c>
      <c r="F35" s="120">
        <v>102</v>
      </c>
      <c r="G35" s="128">
        <f t="shared" si="1"/>
        <v>0.36428571428571427</v>
      </c>
      <c r="H35" s="121">
        <v>280</v>
      </c>
      <c r="I35" s="120">
        <v>60</v>
      </c>
      <c r="J35" s="129">
        <f t="shared" si="2"/>
        <v>0.2575107296137339</v>
      </c>
      <c r="K35" s="120">
        <v>35</v>
      </c>
      <c r="L35" s="129">
        <f t="shared" si="3"/>
        <v>0.15021459227467812</v>
      </c>
      <c r="M35" s="121">
        <v>233</v>
      </c>
      <c r="N35" s="120">
        <v>32</v>
      </c>
      <c r="O35" s="128">
        <f t="shared" si="4"/>
        <v>0.1927710843373494</v>
      </c>
      <c r="P35" s="120">
        <v>21</v>
      </c>
      <c r="Q35" s="128">
        <f t="shared" si="5"/>
        <v>0.12650602409638553</v>
      </c>
      <c r="R35" s="121">
        <v>166</v>
      </c>
    </row>
    <row r="36" spans="1:18" ht="12.75">
      <c r="A36" s="208"/>
      <c r="B36" s="101" t="s">
        <v>46</v>
      </c>
      <c r="C36" s="101" t="s">
        <v>65</v>
      </c>
      <c r="D36" s="122">
        <v>1120</v>
      </c>
      <c r="E36" s="129">
        <f t="shared" si="0"/>
        <v>0.7909604519774012</v>
      </c>
      <c r="F36" s="123">
        <v>809</v>
      </c>
      <c r="G36" s="129">
        <f t="shared" si="1"/>
        <v>0.5713276836158192</v>
      </c>
      <c r="H36" s="124">
        <v>1416</v>
      </c>
      <c r="I36" s="123">
        <v>672</v>
      </c>
      <c r="J36" s="129">
        <f t="shared" si="2"/>
        <v>0.4686192468619247</v>
      </c>
      <c r="K36" s="123">
        <v>489</v>
      </c>
      <c r="L36" s="129">
        <f t="shared" si="3"/>
        <v>0.3410041841004184</v>
      </c>
      <c r="M36" s="124">
        <v>1434</v>
      </c>
      <c r="N36" s="123">
        <v>414</v>
      </c>
      <c r="O36" s="129">
        <f t="shared" si="4"/>
        <v>0.3663716814159292</v>
      </c>
      <c r="P36" s="123">
        <v>297</v>
      </c>
      <c r="Q36" s="129">
        <f t="shared" si="5"/>
        <v>0.2628318584070796</v>
      </c>
      <c r="R36" s="124">
        <v>1130</v>
      </c>
    </row>
    <row r="37" spans="1:18" ht="12.75">
      <c r="A37" s="208"/>
      <c r="B37" s="102" t="s">
        <v>46</v>
      </c>
      <c r="C37" s="102" t="s">
        <v>243</v>
      </c>
      <c r="D37" s="125">
        <v>1311</v>
      </c>
      <c r="E37" s="130">
        <f t="shared" si="0"/>
        <v>0.7729952830188679</v>
      </c>
      <c r="F37" s="126">
        <v>911</v>
      </c>
      <c r="G37" s="130">
        <f t="shared" si="1"/>
        <v>0.5371462264150944</v>
      </c>
      <c r="H37" s="127">
        <v>1696</v>
      </c>
      <c r="I37" s="126">
        <v>732</v>
      </c>
      <c r="J37" s="129">
        <f t="shared" si="2"/>
        <v>0.4391121775644871</v>
      </c>
      <c r="K37" s="126">
        <v>524</v>
      </c>
      <c r="L37" s="129">
        <f t="shared" si="3"/>
        <v>0.3143371325734853</v>
      </c>
      <c r="M37" s="127">
        <v>1667</v>
      </c>
      <c r="N37" s="126">
        <v>446</v>
      </c>
      <c r="O37" s="129">
        <f t="shared" si="4"/>
        <v>0.3441358024691358</v>
      </c>
      <c r="P37" s="126">
        <v>318</v>
      </c>
      <c r="Q37" s="129">
        <f t="shared" si="5"/>
        <v>0.24537037037037038</v>
      </c>
      <c r="R37" s="127">
        <v>1296</v>
      </c>
    </row>
    <row r="38" spans="1:18" ht="12.75">
      <c r="A38" s="208"/>
      <c r="B38" s="101" t="s">
        <v>47</v>
      </c>
      <c r="C38" s="100" t="s">
        <v>66</v>
      </c>
      <c r="D38" s="119">
        <v>615</v>
      </c>
      <c r="E38" s="129">
        <f t="shared" si="0"/>
        <v>0.5673431734317343</v>
      </c>
      <c r="F38" s="120">
        <v>293</v>
      </c>
      <c r="G38" s="129">
        <f t="shared" si="1"/>
        <v>0.2702952029520295</v>
      </c>
      <c r="H38" s="121">
        <v>1084</v>
      </c>
      <c r="I38" s="120">
        <v>189</v>
      </c>
      <c r="J38" s="128">
        <f t="shared" si="2"/>
        <v>0.24076433121019108</v>
      </c>
      <c r="K38" s="120">
        <v>113</v>
      </c>
      <c r="L38" s="128">
        <f t="shared" si="3"/>
        <v>0.14394904458598726</v>
      </c>
      <c r="M38" s="121">
        <v>785</v>
      </c>
      <c r="N38" s="119">
        <v>86</v>
      </c>
      <c r="O38" s="128">
        <f t="shared" si="4"/>
        <v>0.15636363636363637</v>
      </c>
      <c r="P38" s="120">
        <v>35</v>
      </c>
      <c r="Q38" s="128">
        <f t="shared" si="5"/>
        <v>0.06363636363636363</v>
      </c>
      <c r="R38" s="121">
        <v>550</v>
      </c>
    </row>
    <row r="39" spans="1:18" ht="12.75">
      <c r="A39" s="208"/>
      <c r="B39" s="101" t="s">
        <v>47</v>
      </c>
      <c r="C39" s="101" t="s">
        <v>65</v>
      </c>
      <c r="D39" s="122">
        <v>824</v>
      </c>
      <c r="E39" s="129">
        <f t="shared" si="0"/>
        <v>0.8086359175662414</v>
      </c>
      <c r="F39" s="123">
        <v>546</v>
      </c>
      <c r="G39" s="129">
        <f t="shared" si="1"/>
        <v>0.535819430814524</v>
      </c>
      <c r="H39" s="124">
        <v>1019</v>
      </c>
      <c r="I39" s="123">
        <v>483</v>
      </c>
      <c r="J39" s="129">
        <f t="shared" si="2"/>
        <v>0.48396793587174347</v>
      </c>
      <c r="K39" s="123">
        <v>342</v>
      </c>
      <c r="L39" s="129">
        <f t="shared" si="3"/>
        <v>0.342685370741483</v>
      </c>
      <c r="M39" s="124">
        <v>998</v>
      </c>
      <c r="N39" s="122">
        <v>271</v>
      </c>
      <c r="O39" s="129">
        <f t="shared" si="4"/>
        <v>0.3687074829931973</v>
      </c>
      <c r="P39" s="123">
        <v>193</v>
      </c>
      <c r="Q39" s="129">
        <f t="shared" si="5"/>
        <v>0.26258503401360545</v>
      </c>
      <c r="R39" s="124">
        <v>735</v>
      </c>
    </row>
    <row r="40" spans="1:18" ht="12.75">
      <c r="A40" s="208"/>
      <c r="B40" s="102" t="s">
        <v>47</v>
      </c>
      <c r="C40" s="102" t="s">
        <v>243</v>
      </c>
      <c r="D40" s="125">
        <v>1439</v>
      </c>
      <c r="E40" s="129">
        <f t="shared" si="0"/>
        <v>0.6842605801236329</v>
      </c>
      <c r="F40" s="126">
        <v>839</v>
      </c>
      <c r="G40" s="129">
        <f t="shared" si="1"/>
        <v>0.3989538754160723</v>
      </c>
      <c r="H40" s="127">
        <v>2103</v>
      </c>
      <c r="I40" s="126">
        <v>672</v>
      </c>
      <c r="J40" s="130">
        <f t="shared" si="2"/>
        <v>0.37689287717330344</v>
      </c>
      <c r="K40" s="126">
        <v>455</v>
      </c>
      <c r="L40" s="130">
        <f t="shared" si="3"/>
        <v>0.25518788558609085</v>
      </c>
      <c r="M40" s="127">
        <v>1783</v>
      </c>
      <c r="N40" s="125">
        <v>357</v>
      </c>
      <c r="O40" s="129">
        <f t="shared" si="4"/>
        <v>0.27782101167315176</v>
      </c>
      <c r="P40" s="126">
        <v>228</v>
      </c>
      <c r="Q40" s="129">
        <f t="shared" si="5"/>
        <v>0.177431906614786</v>
      </c>
      <c r="R40" s="127">
        <v>1285</v>
      </c>
    </row>
    <row r="41" spans="1:18" ht="12.75">
      <c r="A41" s="208"/>
      <c r="B41" s="101" t="s">
        <v>48</v>
      </c>
      <c r="C41" s="100" t="s">
        <v>66</v>
      </c>
      <c r="D41" s="119">
        <v>48</v>
      </c>
      <c r="E41" s="128">
        <f t="shared" si="0"/>
        <v>0.5393258426966292</v>
      </c>
      <c r="F41" s="120">
        <v>26</v>
      </c>
      <c r="G41" s="128">
        <f t="shared" si="1"/>
        <v>0.29213483146067415</v>
      </c>
      <c r="H41" s="121">
        <v>89</v>
      </c>
      <c r="I41" s="120">
        <v>28</v>
      </c>
      <c r="J41" s="129">
        <f t="shared" si="2"/>
        <v>0.417910447761194</v>
      </c>
      <c r="K41" s="120">
        <v>18</v>
      </c>
      <c r="L41" s="129">
        <f t="shared" si="3"/>
        <v>0.26865671641791045</v>
      </c>
      <c r="M41" s="121">
        <v>67</v>
      </c>
      <c r="N41" s="119">
        <v>7</v>
      </c>
      <c r="O41" s="128">
        <f t="shared" si="4"/>
        <v>0.1794871794871795</v>
      </c>
      <c r="P41" s="120">
        <v>4</v>
      </c>
      <c r="Q41" s="128">
        <f t="shared" si="5"/>
        <v>0.10256410256410256</v>
      </c>
      <c r="R41" s="121">
        <v>39</v>
      </c>
    </row>
    <row r="42" spans="1:18" ht="12.75">
      <c r="A42" s="208"/>
      <c r="B42" s="101" t="s">
        <v>48</v>
      </c>
      <c r="C42" s="101" t="s">
        <v>65</v>
      </c>
      <c r="D42" s="122">
        <v>476</v>
      </c>
      <c r="E42" s="129">
        <f t="shared" si="0"/>
        <v>0.7245053272450532</v>
      </c>
      <c r="F42" s="123">
        <v>364</v>
      </c>
      <c r="G42" s="129">
        <f t="shared" si="1"/>
        <v>0.5540334855403348</v>
      </c>
      <c r="H42" s="124">
        <v>657</v>
      </c>
      <c r="I42" s="123">
        <v>327</v>
      </c>
      <c r="J42" s="129">
        <f t="shared" si="2"/>
        <v>0.47737226277372263</v>
      </c>
      <c r="K42" s="123">
        <v>258</v>
      </c>
      <c r="L42" s="129">
        <f t="shared" si="3"/>
        <v>0.37664233576642336</v>
      </c>
      <c r="M42" s="124">
        <v>685</v>
      </c>
      <c r="N42" s="122">
        <v>185</v>
      </c>
      <c r="O42" s="129">
        <f t="shared" si="4"/>
        <v>0.4039301310043668</v>
      </c>
      <c r="P42" s="123">
        <v>135</v>
      </c>
      <c r="Q42" s="129">
        <f t="shared" si="5"/>
        <v>0.29475982532751094</v>
      </c>
      <c r="R42" s="124">
        <v>458</v>
      </c>
    </row>
    <row r="43" spans="1:18" ht="12.75">
      <c r="A43" s="208"/>
      <c r="B43" s="102" t="s">
        <v>48</v>
      </c>
      <c r="C43" s="102" t="s">
        <v>243</v>
      </c>
      <c r="D43" s="125">
        <v>524</v>
      </c>
      <c r="E43" s="130">
        <f t="shared" si="0"/>
        <v>0.7024128686327078</v>
      </c>
      <c r="F43" s="126">
        <v>390</v>
      </c>
      <c r="G43" s="130">
        <f t="shared" si="1"/>
        <v>0.5227882037533512</v>
      </c>
      <c r="H43" s="127">
        <v>746</v>
      </c>
      <c r="I43" s="126">
        <v>355</v>
      </c>
      <c r="J43" s="129">
        <f t="shared" si="2"/>
        <v>0.4720744680851064</v>
      </c>
      <c r="K43" s="126">
        <v>276</v>
      </c>
      <c r="L43" s="129">
        <f t="shared" si="3"/>
        <v>0.3670212765957447</v>
      </c>
      <c r="M43" s="127">
        <v>752</v>
      </c>
      <c r="N43" s="125">
        <v>192</v>
      </c>
      <c r="O43" s="129">
        <f t="shared" si="4"/>
        <v>0.386317907444668</v>
      </c>
      <c r="P43" s="126">
        <v>139</v>
      </c>
      <c r="Q43" s="129">
        <f t="shared" si="5"/>
        <v>0.2796780684104628</v>
      </c>
      <c r="R43" s="127">
        <v>497</v>
      </c>
    </row>
    <row r="44" spans="1:18" ht="12.75">
      <c r="A44" s="208"/>
      <c r="B44" s="101" t="s">
        <v>98</v>
      </c>
      <c r="C44" s="100" t="s">
        <v>66</v>
      </c>
      <c r="D44" s="133">
        <v>390</v>
      </c>
      <c r="E44" s="128">
        <f t="shared" si="0"/>
        <v>0.7155963302752294</v>
      </c>
      <c r="F44" s="134">
        <v>240</v>
      </c>
      <c r="G44" s="128">
        <f t="shared" si="1"/>
        <v>0.44036697247706424</v>
      </c>
      <c r="H44" s="134">
        <v>545</v>
      </c>
      <c r="I44" s="133">
        <v>163</v>
      </c>
      <c r="J44" s="128">
        <f t="shared" si="2"/>
        <v>0.4034653465346535</v>
      </c>
      <c r="K44" s="134">
        <v>95</v>
      </c>
      <c r="L44" s="128">
        <f t="shared" si="3"/>
        <v>0.23514851485148514</v>
      </c>
      <c r="M44" s="135">
        <v>404</v>
      </c>
      <c r="N44" s="134">
        <v>88</v>
      </c>
      <c r="O44" s="128">
        <f t="shared" si="4"/>
        <v>0.284789644012945</v>
      </c>
      <c r="P44" s="134">
        <v>50</v>
      </c>
      <c r="Q44" s="128">
        <f t="shared" si="5"/>
        <v>0.16181229773462782</v>
      </c>
      <c r="R44" s="135">
        <v>309</v>
      </c>
    </row>
    <row r="45" spans="1:18" ht="12.75">
      <c r="A45" s="208"/>
      <c r="B45" s="101" t="s">
        <v>98</v>
      </c>
      <c r="C45" s="101" t="s">
        <v>65</v>
      </c>
      <c r="D45" s="136">
        <v>2386</v>
      </c>
      <c r="E45" s="129">
        <f t="shared" si="0"/>
        <v>0.8165639972621492</v>
      </c>
      <c r="F45" s="132">
        <v>1845</v>
      </c>
      <c r="G45" s="129">
        <f t="shared" si="1"/>
        <v>0.6314168377823408</v>
      </c>
      <c r="H45" s="132">
        <v>2922</v>
      </c>
      <c r="I45" s="136">
        <v>1516</v>
      </c>
      <c r="J45" s="129">
        <f t="shared" si="2"/>
        <v>0.5291448516579407</v>
      </c>
      <c r="K45" s="132">
        <v>1104</v>
      </c>
      <c r="L45" s="129">
        <f t="shared" si="3"/>
        <v>0.38534031413612563</v>
      </c>
      <c r="M45" s="137">
        <v>2865</v>
      </c>
      <c r="N45" s="132">
        <v>867</v>
      </c>
      <c r="O45" s="129">
        <f t="shared" si="4"/>
        <v>0.386535889433794</v>
      </c>
      <c r="P45" s="132">
        <v>598</v>
      </c>
      <c r="Q45" s="129">
        <f t="shared" si="5"/>
        <v>0.26660722246990637</v>
      </c>
      <c r="R45" s="137">
        <v>2243</v>
      </c>
    </row>
    <row r="46" spans="1:18" ht="12.75">
      <c r="A46" s="208"/>
      <c r="B46" s="102" t="s">
        <v>98</v>
      </c>
      <c r="C46" s="102" t="s">
        <v>243</v>
      </c>
      <c r="D46" s="138">
        <v>2776</v>
      </c>
      <c r="E46" s="130">
        <f t="shared" si="0"/>
        <v>0.8006922411306605</v>
      </c>
      <c r="F46" s="139">
        <v>2085</v>
      </c>
      <c r="G46" s="130">
        <f t="shared" si="1"/>
        <v>0.601384482261321</v>
      </c>
      <c r="H46" s="139">
        <v>3467</v>
      </c>
      <c r="I46" s="138">
        <v>1679</v>
      </c>
      <c r="J46" s="130">
        <f t="shared" si="2"/>
        <v>0.5136127256041603</v>
      </c>
      <c r="K46" s="139">
        <v>1199</v>
      </c>
      <c r="L46" s="130">
        <f t="shared" si="3"/>
        <v>0.3667788314469257</v>
      </c>
      <c r="M46" s="140">
        <v>3269</v>
      </c>
      <c r="N46" s="139">
        <v>955</v>
      </c>
      <c r="O46" s="129">
        <f t="shared" si="4"/>
        <v>0.3742163009404389</v>
      </c>
      <c r="P46" s="132">
        <v>648</v>
      </c>
      <c r="Q46" s="129">
        <f t="shared" si="5"/>
        <v>0.25391849529780564</v>
      </c>
      <c r="R46" s="140">
        <v>2552</v>
      </c>
    </row>
    <row r="47" spans="1:18" ht="12.75">
      <c r="A47" s="208"/>
      <c r="B47" s="101" t="s">
        <v>49</v>
      </c>
      <c r="C47" s="100" t="s">
        <v>66</v>
      </c>
      <c r="D47" s="122">
        <v>204</v>
      </c>
      <c r="E47" s="129">
        <f t="shared" si="0"/>
        <v>0.46258503401360546</v>
      </c>
      <c r="F47" s="123">
        <v>128</v>
      </c>
      <c r="G47" s="129">
        <f t="shared" si="1"/>
        <v>0.29024943310657597</v>
      </c>
      <c r="H47" s="124">
        <v>441</v>
      </c>
      <c r="I47" s="123">
        <v>88</v>
      </c>
      <c r="J47" s="129">
        <f t="shared" si="2"/>
        <v>0.24929178470254956</v>
      </c>
      <c r="K47" s="123">
        <v>56</v>
      </c>
      <c r="L47" s="129">
        <f t="shared" si="3"/>
        <v>0.15864022662889518</v>
      </c>
      <c r="M47" s="124">
        <v>353</v>
      </c>
      <c r="N47" s="122">
        <v>46</v>
      </c>
      <c r="O47" s="128">
        <f t="shared" si="4"/>
        <v>0.17898832684824903</v>
      </c>
      <c r="P47" s="120">
        <v>22</v>
      </c>
      <c r="Q47" s="128">
        <f t="shared" si="5"/>
        <v>0.08560311284046693</v>
      </c>
      <c r="R47" s="124">
        <v>257</v>
      </c>
    </row>
    <row r="48" spans="1:18" ht="12.75">
      <c r="A48" s="208"/>
      <c r="B48" s="101" t="s">
        <v>49</v>
      </c>
      <c r="C48" s="101" t="s">
        <v>65</v>
      </c>
      <c r="D48" s="122">
        <v>162</v>
      </c>
      <c r="E48" s="129">
        <f t="shared" si="0"/>
        <v>0.6778242677824268</v>
      </c>
      <c r="F48" s="123">
        <v>113</v>
      </c>
      <c r="G48" s="129">
        <f t="shared" si="1"/>
        <v>0.47280334728033474</v>
      </c>
      <c r="H48" s="124">
        <v>239</v>
      </c>
      <c r="I48" s="123">
        <v>124</v>
      </c>
      <c r="J48" s="129">
        <f t="shared" si="2"/>
        <v>0.496</v>
      </c>
      <c r="K48" s="123">
        <v>98</v>
      </c>
      <c r="L48" s="129">
        <f t="shared" si="3"/>
        <v>0.392</v>
      </c>
      <c r="M48" s="124">
        <v>250</v>
      </c>
      <c r="N48" s="122">
        <v>88</v>
      </c>
      <c r="O48" s="129">
        <f t="shared" si="4"/>
        <v>0.4292682926829268</v>
      </c>
      <c r="P48" s="123">
        <v>58</v>
      </c>
      <c r="Q48" s="129">
        <f t="shared" si="5"/>
        <v>0.28292682926829266</v>
      </c>
      <c r="R48" s="124">
        <v>205</v>
      </c>
    </row>
    <row r="49" spans="1:18" ht="12.75">
      <c r="A49" s="208"/>
      <c r="B49" s="102" t="s">
        <v>49</v>
      </c>
      <c r="C49" s="102" t="s">
        <v>243</v>
      </c>
      <c r="D49" s="125">
        <v>366</v>
      </c>
      <c r="E49" s="130">
        <f t="shared" si="0"/>
        <v>0.538235294117647</v>
      </c>
      <c r="F49" s="126">
        <v>241</v>
      </c>
      <c r="G49" s="130">
        <f t="shared" si="1"/>
        <v>0.35441176470588237</v>
      </c>
      <c r="H49" s="127">
        <v>680</v>
      </c>
      <c r="I49" s="126">
        <v>212</v>
      </c>
      <c r="J49" s="129">
        <f t="shared" si="2"/>
        <v>0.351575456053068</v>
      </c>
      <c r="K49" s="126">
        <v>154</v>
      </c>
      <c r="L49" s="129">
        <f t="shared" si="3"/>
        <v>0.25538971807628524</v>
      </c>
      <c r="M49" s="127">
        <v>603</v>
      </c>
      <c r="N49" s="125">
        <v>134</v>
      </c>
      <c r="O49" s="130">
        <f t="shared" si="4"/>
        <v>0.29004329004329005</v>
      </c>
      <c r="P49" s="126">
        <v>80</v>
      </c>
      <c r="Q49" s="130">
        <f t="shared" si="5"/>
        <v>0.17316017316017315</v>
      </c>
      <c r="R49" s="127">
        <v>462</v>
      </c>
    </row>
    <row r="50" spans="1:18" ht="12.75">
      <c r="A50" s="208"/>
      <c r="B50" s="101" t="s">
        <v>50</v>
      </c>
      <c r="C50" s="100" t="s">
        <v>66</v>
      </c>
      <c r="D50" s="119">
        <v>262</v>
      </c>
      <c r="E50" s="129">
        <f t="shared" si="0"/>
        <v>0.6666666666666666</v>
      </c>
      <c r="F50" s="120">
        <v>140</v>
      </c>
      <c r="G50" s="129">
        <f t="shared" si="1"/>
        <v>0.356234096692112</v>
      </c>
      <c r="H50" s="121">
        <v>393</v>
      </c>
      <c r="I50" s="120">
        <v>101</v>
      </c>
      <c r="J50" s="128">
        <f t="shared" si="2"/>
        <v>0.3226837060702875</v>
      </c>
      <c r="K50" s="120">
        <v>61</v>
      </c>
      <c r="L50" s="128">
        <f t="shared" si="3"/>
        <v>0.19488817891373802</v>
      </c>
      <c r="M50" s="121">
        <v>313</v>
      </c>
      <c r="N50" s="120">
        <v>32</v>
      </c>
      <c r="O50" s="128">
        <f t="shared" si="4"/>
        <v>0.15458937198067632</v>
      </c>
      <c r="P50" s="120">
        <v>16</v>
      </c>
      <c r="Q50" s="128">
        <f t="shared" si="5"/>
        <v>0.07729468599033816</v>
      </c>
      <c r="R50" s="121">
        <v>207</v>
      </c>
    </row>
    <row r="51" spans="1:18" ht="12.75">
      <c r="A51" s="208"/>
      <c r="B51" s="101" t="s">
        <v>50</v>
      </c>
      <c r="C51" s="101" t="s">
        <v>65</v>
      </c>
      <c r="D51" s="122">
        <v>917</v>
      </c>
      <c r="E51" s="129">
        <f t="shared" si="0"/>
        <v>0.8374429223744292</v>
      </c>
      <c r="F51" s="123">
        <v>667</v>
      </c>
      <c r="G51" s="129">
        <f t="shared" si="1"/>
        <v>0.6091324200913242</v>
      </c>
      <c r="H51" s="124">
        <v>1095</v>
      </c>
      <c r="I51" s="123">
        <v>478</v>
      </c>
      <c r="J51" s="129">
        <f t="shared" si="2"/>
        <v>0.46954813359528486</v>
      </c>
      <c r="K51" s="123">
        <v>332</v>
      </c>
      <c r="L51" s="129">
        <f t="shared" si="3"/>
        <v>0.32612966601178783</v>
      </c>
      <c r="M51" s="124">
        <v>1018</v>
      </c>
      <c r="N51" s="123">
        <v>356</v>
      </c>
      <c r="O51" s="129">
        <f t="shared" si="4"/>
        <v>0.4087256027554535</v>
      </c>
      <c r="P51" s="123">
        <v>259</v>
      </c>
      <c r="Q51" s="129">
        <f t="shared" si="5"/>
        <v>0.2973593570608496</v>
      </c>
      <c r="R51" s="124">
        <v>871</v>
      </c>
    </row>
    <row r="52" spans="1:18" ht="12.75">
      <c r="A52" s="208"/>
      <c r="B52" s="102" t="s">
        <v>50</v>
      </c>
      <c r="C52" s="102" t="s">
        <v>243</v>
      </c>
      <c r="D52" s="125">
        <v>1179</v>
      </c>
      <c r="E52" s="129">
        <f t="shared" si="0"/>
        <v>0.7923387096774194</v>
      </c>
      <c r="F52" s="126">
        <v>807</v>
      </c>
      <c r="G52" s="129">
        <f t="shared" si="1"/>
        <v>0.5423387096774194</v>
      </c>
      <c r="H52" s="127">
        <v>1488</v>
      </c>
      <c r="I52" s="126">
        <v>579</v>
      </c>
      <c r="J52" s="130">
        <f t="shared" si="2"/>
        <v>0.43501126972201354</v>
      </c>
      <c r="K52" s="126">
        <v>393</v>
      </c>
      <c r="L52" s="130">
        <f t="shared" si="3"/>
        <v>0.29526671675432004</v>
      </c>
      <c r="M52" s="127">
        <v>1331</v>
      </c>
      <c r="N52" s="126">
        <v>388</v>
      </c>
      <c r="O52" s="129">
        <f t="shared" si="4"/>
        <v>0.35992578849721707</v>
      </c>
      <c r="P52" s="126">
        <v>275</v>
      </c>
      <c r="Q52" s="129">
        <f t="shared" si="5"/>
        <v>0.25510204081632654</v>
      </c>
      <c r="R52" s="127">
        <v>1078</v>
      </c>
    </row>
    <row r="53" spans="1:18" ht="12.75">
      <c r="A53" s="208"/>
      <c r="B53" s="101" t="s">
        <v>51</v>
      </c>
      <c r="C53" s="100" t="s">
        <v>66</v>
      </c>
      <c r="D53" s="123">
        <v>776</v>
      </c>
      <c r="E53" s="128">
        <f t="shared" si="0"/>
        <v>0.48228713486637664</v>
      </c>
      <c r="F53" s="123">
        <v>371</v>
      </c>
      <c r="G53" s="128">
        <f t="shared" si="1"/>
        <v>0.23057799875699192</v>
      </c>
      <c r="H53" s="124">
        <v>1609</v>
      </c>
      <c r="I53" s="123">
        <v>252</v>
      </c>
      <c r="J53" s="129">
        <f t="shared" si="2"/>
        <v>0.19656786271450857</v>
      </c>
      <c r="K53" s="123">
        <v>128</v>
      </c>
      <c r="L53" s="129">
        <f t="shared" si="3"/>
        <v>0.0998439937597504</v>
      </c>
      <c r="M53" s="124">
        <v>1282</v>
      </c>
      <c r="N53" s="119">
        <v>137</v>
      </c>
      <c r="O53" s="128">
        <f t="shared" si="4"/>
        <v>0.16466346153846154</v>
      </c>
      <c r="P53" s="120">
        <v>78</v>
      </c>
      <c r="Q53" s="128">
        <f t="shared" si="5"/>
        <v>0.09375</v>
      </c>
      <c r="R53" s="121">
        <v>832</v>
      </c>
    </row>
    <row r="54" spans="1:18" ht="12.75">
      <c r="A54" s="208"/>
      <c r="B54" s="101" t="s">
        <v>51</v>
      </c>
      <c r="C54" s="101" t="s">
        <v>65</v>
      </c>
      <c r="D54" s="123">
        <v>2400</v>
      </c>
      <c r="E54" s="129">
        <f t="shared" si="0"/>
        <v>0.7119549095223969</v>
      </c>
      <c r="F54" s="123">
        <v>1715</v>
      </c>
      <c r="G54" s="129">
        <f t="shared" si="1"/>
        <v>0.5087511124295462</v>
      </c>
      <c r="H54" s="124">
        <v>3371</v>
      </c>
      <c r="I54" s="123">
        <v>1343</v>
      </c>
      <c r="J54" s="129">
        <f t="shared" si="2"/>
        <v>0.42852584556477347</v>
      </c>
      <c r="K54" s="123">
        <v>978</v>
      </c>
      <c r="L54" s="129">
        <f t="shared" si="3"/>
        <v>0.3120612635609445</v>
      </c>
      <c r="M54" s="124">
        <v>3134</v>
      </c>
      <c r="N54" s="122">
        <v>894</v>
      </c>
      <c r="O54" s="129">
        <f t="shared" si="4"/>
        <v>0.375</v>
      </c>
      <c r="P54" s="123">
        <v>623</v>
      </c>
      <c r="Q54" s="129">
        <f t="shared" si="5"/>
        <v>0.2613255033557047</v>
      </c>
      <c r="R54" s="124">
        <v>2384</v>
      </c>
    </row>
    <row r="55" spans="1:18" ht="12.75">
      <c r="A55" s="208"/>
      <c r="B55" s="102" t="s">
        <v>51</v>
      </c>
      <c r="C55" s="102" t="s">
        <v>243</v>
      </c>
      <c r="D55" s="126">
        <v>3176</v>
      </c>
      <c r="E55" s="130">
        <f t="shared" si="0"/>
        <v>0.6377510040160642</v>
      </c>
      <c r="F55" s="126">
        <v>2086</v>
      </c>
      <c r="G55" s="130">
        <f t="shared" si="1"/>
        <v>0.41887550200803214</v>
      </c>
      <c r="H55" s="127">
        <v>4980</v>
      </c>
      <c r="I55" s="126">
        <v>1595</v>
      </c>
      <c r="J55" s="129">
        <f t="shared" si="2"/>
        <v>0.36118659420289856</v>
      </c>
      <c r="K55" s="126">
        <v>1106</v>
      </c>
      <c r="L55" s="129">
        <f t="shared" si="3"/>
        <v>0.2504528985507246</v>
      </c>
      <c r="M55" s="127">
        <v>4416</v>
      </c>
      <c r="N55" s="125">
        <v>1031</v>
      </c>
      <c r="O55" s="129">
        <f t="shared" si="4"/>
        <v>0.32058457711442784</v>
      </c>
      <c r="P55" s="126">
        <v>701</v>
      </c>
      <c r="Q55" s="129">
        <f t="shared" si="5"/>
        <v>0.21797263681592038</v>
      </c>
      <c r="R55" s="127">
        <v>3216</v>
      </c>
    </row>
    <row r="56" spans="1:18" ht="12.75">
      <c r="A56" s="208"/>
      <c r="B56" s="101" t="s">
        <v>52</v>
      </c>
      <c r="C56" s="100" t="s">
        <v>66</v>
      </c>
      <c r="D56" s="123">
        <v>93</v>
      </c>
      <c r="E56" s="129">
        <f t="shared" si="0"/>
        <v>0.62</v>
      </c>
      <c r="F56" s="123">
        <v>59</v>
      </c>
      <c r="G56" s="129">
        <f t="shared" si="1"/>
        <v>0.3933333333333333</v>
      </c>
      <c r="H56" s="124">
        <v>150</v>
      </c>
      <c r="I56" s="123">
        <v>43</v>
      </c>
      <c r="J56" s="128">
        <f t="shared" si="2"/>
        <v>0.3006993006993007</v>
      </c>
      <c r="K56" s="123">
        <v>14</v>
      </c>
      <c r="L56" s="128">
        <f t="shared" si="3"/>
        <v>0.0979020979020979</v>
      </c>
      <c r="M56" s="124">
        <v>143</v>
      </c>
      <c r="N56" s="123">
        <v>11</v>
      </c>
      <c r="O56" s="128">
        <f t="shared" si="4"/>
        <v>0.10679611650485436</v>
      </c>
      <c r="P56" s="123">
        <v>7</v>
      </c>
      <c r="Q56" s="128">
        <f t="shared" si="5"/>
        <v>0.06796116504854369</v>
      </c>
      <c r="R56" s="124">
        <v>103</v>
      </c>
    </row>
    <row r="57" spans="1:18" ht="12.75">
      <c r="A57" s="208"/>
      <c r="B57" s="101" t="s">
        <v>52</v>
      </c>
      <c r="C57" s="101" t="s">
        <v>65</v>
      </c>
      <c r="D57" s="123">
        <v>389</v>
      </c>
      <c r="E57" s="129">
        <f t="shared" si="0"/>
        <v>0.8224101479915433</v>
      </c>
      <c r="F57" s="123">
        <v>283</v>
      </c>
      <c r="G57" s="129">
        <f t="shared" si="1"/>
        <v>0.5983086680761099</v>
      </c>
      <c r="H57" s="124">
        <v>473</v>
      </c>
      <c r="I57" s="123">
        <v>196</v>
      </c>
      <c r="J57" s="129">
        <f t="shared" si="2"/>
        <v>0.5171503957783641</v>
      </c>
      <c r="K57" s="123">
        <v>128</v>
      </c>
      <c r="L57" s="129">
        <f t="shared" si="3"/>
        <v>0.33773087071240104</v>
      </c>
      <c r="M57" s="124">
        <v>379</v>
      </c>
      <c r="N57" s="123">
        <v>112</v>
      </c>
      <c r="O57" s="129">
        <f t="shared" si="4"/>
        <v>0.3522012578616352</v>
      </c>
      <c r="P57" s="123">
        <v>70</v>
      </c>
      <c r="Q57" s="129">
        <f t="shared" si="5"/>
        <v>0.22012578616352202</v>
      </c>
      <c r="R57" s="124">
        <v>318</v>
      </c>
    </row>
    <row r="58" spans="1:18" ht="12.75">
      <c r="A58" s="208"/>
      <c r="B58" s="102" t="s">
        <v>52</v>
      </c>
      <c r="C58" s="102" t="s">
        <v>243</v>
      </c>
      <c r="D58" s="126">
        <v>482</v>
      </c>
      <c r="E58" s="129">
        <f t="shared" si="0"/>
        <v>0.7736757624398074</v>
      </c>
      <c r="F58" s="126">
        <v>342</v>
      </c>
      <c r="G58" s="129">
        <f t="shared" si="1"/>
        <v>0.5489566613162119</v>
      </c>
      <c r="H58" s="127">
        <v>623</v>
      </c>
      <c r="I58" s="126">
        <v>239</v>
      </c>
      <c r="J58" s="130">
        <f t="shared" si="2"/>
        <v>0.4578544061302682</v>
      </c>
      <c r="K58" s="126">
        <v>142</v>
      </c>
      <c r="L58" s="130">
        <f t="shared" si="3"/>
        <v>0.2720306513409962</v>
      </c>
      <c r="M58" s="127">
        <v>522</v>
      </c>
      <c r="N58" s="123">
        <v>123</v>
      </c>
      <c r="O58" s="129">
        <f t="shared" si="4"/>
        <v>0.2921615201900237</v>
      </c>
      <c r="P58" s="123">
        <v>77</v>
      </c>
      <c r="Q58" s="129">
        <f t="shared" si="5"/>
        <v>0.1828978622327791</v>
      </c>
      <c r="R58" s="124">
        <v>421</v>
      </c>
    </row>
    <row r="59" spans="1:18" ht="12.75">
      <c r="A59" s="208"/>
      <c r="B59" s="150" t="s">
        <v>53</v>
      </c>
      <c r="C59" s="100" t="s">
        <v>66</v>
      </c>
      <c r="D59" s="164">
        <v>505</v>
      </c>
      <c r="E59" s="166">
        <f t="shared" si="0"/>
        <v>0.6128640776699029</v>
      </c>
      <c r="F59" s="164">
        <v>251</v>
      </c>
      <c r="G59" s="166">
        <f t="shared" si="1"/>
        <v>0.30461165048543687</v>
      </c>
      <c r="H59" s="164">
        <v>824</v>
      </c>
      <c r="I59" s="152">
        <v>204</v>
      </c>
      <c r="J59" s="166">
        <f t="shared" si="2"/>
        <v>0.281767955801105</v>
      </c>
      <c r="K59" s="154">
        <v>121</v>
      </c>
      <c r="L59" s="166">
        <f t="shared" si="3"/>
        <v>0.1671270718232044</v>
      </c>
      <c r="M59" s="161">
        <v>724</v>
      </c>
      <c r="N59" s="152">
        <v>86</v>
      </c>
      <c r="O59" s="166">
        <f t="shared" si="4"/>
        <v>0.16962524654832348</v>
      </c>
      <c r="P59" s="154">
        <v>45</v>
      </c>
      <c r="Q59" s="166">
        <f t="shared" si="5"/>
        <v>0.08875739644970414</v>
      </c>
      <c r="R59" s="161">
        <v>507</v>
      </c>
    </row>
    <row r="60" spans="1:18" ht="12.75">
      <c r="A60" s="208"/>
      <c r="B60" s="150" t="s">
        <v>53</v>
      </c>
      <c r="C60" s="101" t="s">
        <v>65</v>
      </c>
      <c r="D60" s="164">
        <v>3891</v>
      </c>
      <c r="E60" s="165">
        <f t="shared" si="0"/>
        <v>0.7778888444622151</v>
      </c>
      <c r="F60" s="164">
        <v>2918</v>
      </c>
      <c r="G60" s="165">
        <f t="shared" si="1"/>
        <v>0.5833666533386646</v>
      </c>
      <c r="H60" s="164">
        <v>5002</v>
      </c>
      <c r="I60" s="155">
        <v>2281</v>
      </c>
      <c r="J60" s="165">
        <f t="shared" si="2"/>
        <v>0.47620041753653447</v>
      </c>
      <c r="K60" s="157">
        <v>1694</v>
      </c>
      <c r="L60" s="165">
        <f t="shared" si="3"/>
        <v>0.3536534446764092</v>
      </c>
      <c r="M60" s="162">
        <v>4790</v>
      </c>
      <c r="N60" s="155">
        <v>1458</v>
      </c>
      <c r="O60" s="165">
        <f t="shared" si="4"/>
        <v>0.3752895752895753</v>
      </c>
      <c r="P60" s="157">
        <v>1044</v>
      </c>
      <c r="Q60" s="165">
        <f t="shared" si="5"/>
        <v>0.26872586872586873</v>
      </c>
      <c r="R60" s="162">
        <v>3885</v>
      </c>
    </row>
    <row r="61" spans="1:18" ht="12.75">
      <c r="A61" s="208"/>
      <c r="B61" s="151" t="s">
        <v>53</v>
      </c>
      <c r="C61" s="102" t="s">
        <v>243</v>
      </c>
      <c r="D61" s="164">
        <v>4396</v>
      </c>
      <c r="E61" s="167">
        <f t="shared" si="0"/>
        <v>0.7545485753518709</v>
      </c>
      <c r="F61" s="164">
        <v>3169</v>
      </c>
      <c r="G61" s="167">
        <f t="shared" si="1"/>
        <v>0.5439409543426021</v>
      </c>
      <c r="H61" s="164">
        <v>5826</v>
      </c>
      <c r="I61" s="158">
        <v>2485</v>
      </c>
      <c r="J61" s="167">
        <f t="shared" si="2"/>
        <v>0.450671019223794</v>
      </c>
      <c r="K61" s="160">
        <v>1815</v>
      </c>
      <c r="L61" s="167">
        <f t="shared" si="3"/>
        <v>0.3291621327529924</v>
      </c>
      <c r="M61" s="163">
        <v>5514</v>
      </c>
      <c r="N61" s="158">
        <v>1544</v>
      </c>
      <c r="O61" s="167">
        <f t="shared" si="4"/>
        <v>0.35154826958105645</v>
      </c>
      <c r="P61" s="160">
        <v>1089</v>
      </c>
      <c r="Q61" s="167">
        <f t="shared" si="5"/>
        <v>0.24795081967213115</v>
      </c>
      <c r="R61" s="163">
        <v>4392</v>
      </c>
    </row>
    <row r="62" spans="1:18" ht="12.75">
      <c r="A62" s="208"/>
      <c r="B62" s="101" t="s">
        <v>54</v>
      </c>
      <c r="C62" s="100" t="s">
        <v>66</v>
      </c>
      <c r="D62" s="119">
        <v>35</v>
      </c>
      <c r="E62" s="129">
        <f t="shared" si="0"/>
        <v>0.6730769230769231</v>
      </c>
      <c r="F62" s="120">
        <v>24</v>
      </c>
      <c r="G62" s="129">
        <f t="shared" si="1"/>
        <v>0.46153846153846156</v>
      </c>
      <c r="H62" s="121">
        <v>52</v>
      </c>
      <c r="I62" s="120">
        <v>16</v>
      </c>
      <c r="J62" s="128">
        <f t="shared" si="2"/>
        <v>0.26229508196721313</v>
      </c>
      <c r="K62" s="120">
        <v>13</v>
      </c>
      <c r="L62" s="128">
        <f t="shared" si="3"/>
        <v>0.21311475409836064</v>
      </c>
      <c r="M62" s="121">
        <v>61</v>
      </c>
      <c r="N62" s="123">
        <v>6</v>
      </c>
      <c r="O62" s="129">
        <f t="shared" si="4"/>
        <v>0.20689655172413793</v>
      </c>
      <c r="P62" s="123">
        <v>3</v>
      </c>
      <c r="Q62" s="129">
        <f t="shared" si="5"/>
        <v>0.10344827586206896</v>
      </c>
      <c r="R62" s="124">
        <v>29</v>
      </c>
    </row>
    <row r="63" spans="1:18" ht="12.75">
      <c r="A63" s="208"/>
      <c r="B63" s="101" t="s">
        <v>54</v>
      </c>
      <c r="C63" s="101" t="s">
        <v>65</v>
      </c>
      <c r="D63" s="122">
        <v>237</v>
      </c>
      <c r="E63" s="129">
        <f t="shared" si="0"/>
        <v>0.7847682119205298</v>
      </c>
      <c r="F63" s="123">
        <v>150</v>
      </c>
      <c r="G63" s="129">
        <f t="shared" si="1"/>
        <v>0.4966887417218543</v>
      </c>
      <c r="H63" s="124">
        <v>302</v>
      </c>
      <c r="I63" s="123">
        <v>107</v>
      </c>
      <c r="J63" s="129">
        <f t="shared" si="2"/>
        <v>0.4262948207171315</v>
      </c>
      <c r="K63" s="123">
        <v>62</v>
      </c>
      <c r="L63" s="129">
        <f t="shared" si="3"/>
        <v>0.24701195219123506</v>
      </c>
      <c r="M63" s="124">
        <v>251</v>
      </c>
      <c r="N63" s="123">
        <v>61</v>
      </c>
      <c r="O63" s="129">
        <f t="shared" si="4"/>
        <v>0.3935483870967742</v>
      </c>
      <c r="P63" s="123">
        <v>40</v>
      </c>
      <c r="Q63" s="129">
        <f t="shared" si="5"/>
        <v>0.25806451612903225</v>
      </c>
      <c r="R63" s="124">
        <v>155</v>
      </c>
    </row>
    <row r="64" spans="1:18" ht="12.75">
      <c r="A64" s="208"/>
      <c r="B64" s="102" t="s">
        <v>54</v>
      </c>
      <c r="C64" s="102" t="s">
        <v>243</v>
      </c>
      <c r="D64" s="125">
        <v>272</v>
      </c>
      <c r="E64" s="129">
        <f t="shared" si="0"/>
        <v>0.768361581920904</v>
      </c>
      <c r="F64" s="126">
        <v>174</v>
      </c>
      <c r="G64" s="129">
        <f t="shared" si="1"/>
        <v>0.4915254237288136</v>
      </c>
      <c r="H64" s="127">
        <v>354</v>
      </c>
      <c r="I64" s="126">
        <v>123</v>
      </c>
      <c r="J64" s="130">
        <f t="shared" si="2"/>
        <v>0.3942307692307692</v>
      </c>
      <c r="K64" s="126">
        <v>75</v>
      </c>
      <c r="L64" s="130">
        <f t="shared" si="3"/>
        <v>0.2403846153846154</v>
      </c>
      <c r="M64" s="127">
        <v>312</v>
      </c>
      <c r="N64" s="126">
        <v>67</v>
      </c>
      <c r="O64" s="129">
        <f t="shared" si="4"/>
        <v>0.3641304347826087</v>
      </c>
      <c r="P64" s="126">
        <v>43</v>
      </c>
      <c r="Q64" s="129">
        <f t="shared" si="5"/>
        <v>0.23369565217391305</v>
      </c>
      <c r="R64" s="127">
        <v>184</v>
      </c>
    </row>
    <row r="65" spans="1:18" ht="12.75">
      <c r="A65" s="208"/>
      <c r="B65" s="101" t="s">
        <v>55</v>
      </c>
      <c r="C65" s="100" t="s">
        <v>66</v>
      </c>
      <c r="D65" s="119">
        <v>197</v>
      </c>
      <c r="E65" s="128">
        <f t="shared" si="0"/>
        <v>0.5845697329376854</v>
      </c>
      <c r="F65" s="120">
        <v>96</v>
      </c>
      <c r="G65" s="128">
        <f t="shared" si="1"/>
        <v>0.28486646884273</v>
      </c>
      <c r="H65" s="121">
        <v>337</v>
      </c>
      <c r="I65" s="120">
        <v>59</v>
      </c>
      <c r="J65" s="128">
        <f t="shared" si="2"/>
        <v>0.2062937062937063</v>
      </c>
      <c r="K65" s="120">
        <v>30</v>
      </c>
      <c r="L65" s="128">
        <f t="shared" si="3"/>
        <v>0.1048951048951049</v>
      </c>
      <c r="M65" s="121">
        <v>286</v>
      </c>
      <c r="N65" s="120">
        <v>27</v>
      </c>
      <c r="O65" s="128">
        <f t="shared" si="4"/>
        <v>0.17088607594936708</v>
      </c>
      <c r="P65" s="120">
        <v>17</v>
      </c>
      <c r="Q65" s="128">
        <f t="shared" si="5"/>
        <v>0.10759493670886076</v>
      </c>
      <c r="R65" s="121">
        <v>158</v>
      </c>
    </row>
    <row r="66" spans="1:18" ht="12.75">
      <c r="A66" s="208"/>
      <c r="B66" s="101" t="s">
        <v>55</v>
      </c>
      <c r="C66" s="101" t="s">
        <v>65</v>
      </c>
      <c r="D66" s="122">
        <v>441</v>
      </c>
      <c r="E66" s="129">
        <f t="shared" si="0"/>
        <v>0.7945945945945946</v>
      </c>
      <c r="F66" s="123">
        <v>266</v>
      </c>
      <c r="G66" s="129">
        <f t="shared" si="1"/>
        <v>0.47927927927927927</v>
      </c>
      <c r="H66" s="124">
        <v>555</v>
      </c>
      <c r="I66" s="123">
        <v>250</v>
      </c>
      <c r="J66" s="129">
        <f t="shared" si="2"/>
        <v>0.4789272030651341</v>
      </c>
      <c r="K66" s="123">
        <v>190</v>
      </c>
      <c r="L66" s="129">
        <f t="shared" si="3"/>
        <v>0.36398467432950193</v>
      </c>
      <c r="M66" s="124">
        <v>522</v>
      </c>
      <c r="N66" s="123">
        <v>168</v>
      </c>
      <c r="O66" s="129">
        <f t="shared" si="4"/>
        <v>0.3582089552238806</v>
      </c>
      <c r="P66" s="123">
        <v>103</v>
      </c>
      <c r="Q66" s="129">
        <f t="shared" si="5"/>
        <v>0.21961620469083157</v>
      </c>
      <c r="R66" s="124">
        <v>469</v>
      </c>
    </row>
    <row r="67" spans="1:18" ht="12.75">
      <c r="A67" s="208"/>
      <c r="B67" s="101" t="s">
        <v>55</v>
      </c>
      <c r="C67" s="101" t="s">
        <v>243</v>
      </c>
      <c r="D67" s="125">
        <v>638</v>
      </c>
      <c r="E67" s="130">
        <f t="shared" si="0"/>
        <v>0.7152466367713004</v>
      </c>
      <c r="F67" s="126">
        <v>362</v>
      </c>
      <c r="G67" s="130">
        <f t="shared" si="1"/>
        <v>0.40582959641255606</v>
      </c>
      <c r="H67" s="127">
        <v>892</v>
      </c>
      <c r="I67" s="126">
        <v>309</v>
      </c>
      <c r="J67" s="130">
        <f t="shared" si="2"/>
        <v>0.38242574257425743</v>
      </c>
      <c r="K67" s="126">
        <v>220</v>
      </c>
      <c r="L67" s="130">
        <f t="shared" si="3"/>
        <v>0.2722772277227723</v>
      </c>
      <c r="M67" s="127">
        <v>808</v>
      </c>
      <c r="N67" s="126">
        <v>195</v>
      </c>
      <c r="O67" s="130">
        <f t="shared" si="4"/>
        <v>0.31100478468899523</v>
      </c>
      <c r="P67" s="126">
        <v>120</v>
      </c>
      <c r="Q67" s="130">
        <f t="shared" si="5"/>
        <v>0.19138755980861244</v>
      </c>
      <c r="R67" s="127">
        <v>627</v>
      </c>
    </row>
    <row r="68" spans="1:18" ht="12.75">
      <c r="A68" s="208"/>
      <c r="B68" s="204" t="s">
        <v>251</v>
      </c>
      <c r="C68" s="204" t="s">
        <v>252</v>
      </c>
      <c r="D68" s="122">
        <v>17</v>
      </c>
      <c r="E68" s="129">
        <f t="shared" si="0"/>
        <v>0.04009433962264151</v>
      </c>
      <c r="F68" s="123">
        <v>7</v>
      </c>
      <c r="G68" s="129">
        <f t="shared" si="1"/>
        <v>0.01650943396226415</v>
      </c>
      <c r="H68" s="124">
        <v>424</v>
      </c>
      <c r="I68" s="123">
        <v>6</v>
      </c>
      <c r="J68" s="129">
        <f t="shared" si="2"/>
        <v>0.011299435028248588</v>
      </c>
      <c r="K68" s="123">
        <v>3</v>
      </c>
      <c r="L68" s="129">
        <f t="shared" si="3"/>
        <v>0.005649717514124294</v>
      </c>
      <c r="M68" s="124">
        <v>531</v>
      </c>
      <c r="N68" s="123">
        <v>3</v>
      </c>
      <c r="O68" s="129">
        <f t="shared" si="4"/>
        <v>0.006147540983606557</v>
      </c>
      <c r="P68" s="123">
        <v>1</v>
      </c>
      <c r="Q68" s="129">
        <f t="shared" si="5"/>
        <v>0.0020491803278688526</v>
      </c>
      <c r="R68" s="124">
        <v>488</v>
      </c>
    </row>
    <row r="69" spans="1:18" ht="12.75">
      <c r="A69" s="208"/>
      <c r="B69" s="205"/>
      <c r="C69" s="205"/>
      <c r="D69" s="122">
        <v>198</v>
      </c>
      <c r="E69" s="129">
        <f t="shared" si="0"/>
        <v>0.1926070038910506</v>
      </c>
      <c r="F69" s="123">
        <v>164</v>
      </c>
      <c r="G69" s="129">
        <f t="shared" si="1"/>
        <v>0.15953307392996108</v>
      </c>
      <c r="H69" s="124">
        <v>1028</v>
      </c>
      <c r="I69" s="123">
        <v>140</v>
      </c>
      <c r="J69" s="129">
        <f t="shared" si="2"/>
        <v>0.11006289308176101</v>
      </c>
      <c r="K69" s="123">
        <v>107</v>
      </c>
      <c r="L69" s="129">
        <f t="shared" si="3"/>
        <v>0.08411949685534591</v>
      </c>
      <c r="M69" s="124">
        <v>1272</v>
      </c>
      <c r="N69" s="123">
        <v>107</v>
      </c>
      <c r="O69" s="129">
        <f t="shared" si="4"/>
        <v>0.07861866274797942</v>
      </c>
      <c r="P69" s="123">
        <v>63</v>
      </c>
      <c r="Q69" s="129">
        <f t="shared" si="5"/>
        <v>0.046289493019838354</v>
      </c>
      <c r="R69" s="124">
        <v>1361</v>
      </c>
    </row>
    <row r="70" spans="1:18" ht="12.75">
      <c r="A70" s="208"/>
      <c r="B70" s="206"/>
      <c r="C70" s="206"/>
      <c r="D70" s="125">
        <v>215</v>
      </c>
      <c r="E70" s="130">
        <f t="shared" si="0"/>
        <v>0.14807162534435261</v>
      </c>
      <c r="F70" s="126">
        <v>171</v>
      </c>
      <c r="G70" s="130">
        <f t="shared" si="1"/>
        <v>0.11776859504132231</v>
      </c>
      <c r="H70" s="127">
        <v>1452</v>
      </c>
      <c r="I70" s="126">
        <v>146</v>
      </c>
      <c r="J70" s="130">
        <f t="shared" si="2"/>
        <v>0.08097615085967831</v>
      </c>
      <c r="K70" s="126">
        <v>110</v>
      </c>
      <c r="L70" s="130">
        <f t="shared" si="3"/>
        <v>0.06100942872989462</v>
      </c>
      <c r="M70" s="127">
        <v>1803</v>
      </c>
      <c r="N70" s="126">
        <v>110</v>
      </c>
      <c r="O70" s="130">
        <f t="shared" si="4"/>
        <v>0.05949161709031909</v>
      </c>
      <c r="P70" s="126">
        <v>64</v>
      </c>
      <c r="Q70" s="130">
        <f t="shared" si="5"/>
        <v>0.03461330448891293</v>
      </c>
      <c r="R70" s="127">
        <v>1849</v>
      </c>
    </row>
    <row r="71" spans="1:18" ht="12.75">
      <c r="A71" s="208"/>
      <c r="B71" s="101" t="s">
        <v>59</v>
      </c>
      <c r="C71" s="101" t="s">
        <v>66</v>
      </c>
      <c r="D71" s="105">
        <f>SUM(D8,D11,D14,D17,D20,D23,D26,D29,D32,D35,D38,D41,D44,D47,D50,D53,D56,D59,D62,D65,D68)</f>
        <v>7582</v>
      </c>
      <c r="E71" s="74">
        <f>D71/H71</f>
        <v>0.5620459599703485</v>
      </c>
      <c r="F71" s="73">
        <f>SUM(F8,F11,F14,F17,F20,F23,F26,F29,F32,F35,F38,F41,F44,F47,F50,F53,F56,F59,F62,F65,F68)</f>
        <v>3911</v>
      </c>
      <c r="G71" s="74">
        <f>F71/H71</f>
        <v>0.2899184581171238</v>
      </c>
      <c r="H71" s="95">
        <f aca="true" t="shared" si="6" ref="H71:I73">SUM(H8,H11,H14,H17,H20,H23,H26,H29,H32,H35,H38,H41,H44,H47,H50,H53,H56,H59,H62,H65,H68)</f>
        <v>13490</v>
      </c>
      <c r="I71" s="73">
        <f t="shared" si="6"/>
        <v>2627</v>
      </c>
      <c r="J71" s="74">
        <f>I71/M71</f>
        <v>0.2423431734317343</v>
      </c>
      <c r="K71" s="73">
        <f>SUM(K8,K11,K14,K17,K20,K23,K26,K29,K32,K35,K38,K41,K44,K47,K50,K53,K56,K59,K62,K65,K68)</f>
        <v>1466</v>
      </c>
      <c r="L71" s="74">
        <f>K71/M71</f>
        <v>0.13523985239852399</v>
      </c>
      <c r="M71" s="95">
        <f aca="true" t="shared" si="7" ref="M71:N73">SUM(M8,M11,M14,M17,M20,M23,M26,M29,M32,M35,M38,M41,M44,M47,M50,M53,M56,M59,M62,M65,M68)</f>
        <v>10840</v>
      </c>
      <c r="N71" s="73">
        <f t="shared" si="7"/>
        <v>1231</v>
      </c>
      <c r="O71" s="74">
        <f>N71/R71</f>
        <v>0.16428666755638596</v>
      </c>
      <c r="P71" s="73">
        <f>SUM(P8,P11,P14,P17,P20,P23,P26,P29,P32,P35,P38,P41,P44,P47,P50,P53,P56,P59,P62,P65,P68)</f>
        <v>616</v>
      </c>
      <c r="Q71" s="74">
        <f>P71/R71</f>
        <v>0.0822100627252102</v>
      </c>
      <c r="R71" s="94">
        <f>SUM(R8,R11,R14,R17,R20,R23,R26,R29,R32,R35,R38,R41,R44,R47,R50,R53,R56,R59,R62,R65,R68)</f>
        <v>7493</v>
      </c>
    </row>
    <row r="72" spans="1:18" ht="12.75">
      <c r="A72" s="208"/>
      <c r="B72" s="101" t="s">
        <v>59</v>
      </c>
      <c r="C72" s="101" t="s">
        <v>65</v>
      </c>
      <c r="D72" s="185">
        <f>SUM(D9,D12,D15,D18,D21,D24,D27,D30,D33,D36,D39,D42,D45,D48,D51,D54,D57,D60,D63,D66,D69)</f>
        <v>32002</v>
      </c>
      <c r="E72" s="74">
        <f>D72/H72</f>
        <v>0.7656164023062753</v>
      </c>
      <c r="F72" s="78">
        <f>SUM(F9,F12,F15,F18,F21,F24,F27,F30,F33,F36,F39,F42,F45,F48,F51,F54,F57,F60,F63,F66,F69)</f>
        <v>22966</v>
      </c>
      <c r="G72" s="74">
        <f>F72/H72</f>
        <v>0.5494389817938228</v>
      </c>
      <c r="H72" s="95">
        <f t="shared" si="6"/>
        <v>41799</v>
      </c>
      <c r="I72" s="78">
        <f t="shared" si="6"/>
        <v>18421</v>
      </c>
      <c r="J72" s="74">
        <f>I72/M72</f>
        <v>0.46350300681881085</v>
      </c>
      <c r="K72" s="78">
        <f>SUM(K9,K12,K15,K18,K21,K24,K27,K30,K33,K36,K39,K42,K45,K48,K51,K54,K57,K60,K63,K66,K69)</f>
        <v>13583</v>
      </c>
      <c r="L72" s="74">
        <f>K72/M72</f>
        <v>0.34177087789044613</v>
      </c>
      <c r="M72" s="95">
        <f t="shared" si="7"/>
        <v>39743</v>
      </c>
      <c r="N72" s="78">
        <f t="shared" si="7"/>
        <v>11529</v>
      </c>
      <c r="O72" s="74">
        <f>N72/R72</f>
        <v>0.35626216742375083</v>
      </c>
      <c r="P72" s="73">
        <f>SUM(P9,P12,P15,P18,P21,P24,P27,P30,P33,P36,P39,P42,P45,P48,P51,P54,P57,P60,P63,P66,P69)</f>
        <v>8027</v>
      </c>
      <c r="Q72" s="74">
        <f>P72/R72</f>
        <v>0.248045486851457</v>
      </c>
      <c r="R72" s="95">
        <f>SUM(R9,R12,R15,R18,R21,R24,R27,R30,R33,R36,R39,R42,R45,R48,R51,R54,R57,R60,R63,R66,R69)</f>
        <v>32361</v>
      </c>
    </row>
    <row r="73" spans="1:18" ht="12.75">
      <c r="A73" s="208"/>
      <c r="B73" s="101" t="s">
        <v>59</v>
      </c>
      <c r="C73" s="102" t="s">
        <v>243</v>
      </c>
      <c r="D73" s="186">
        <f>SUM(D10,D13,D16,D19,D22,D25,D28,D31,D34,D37,D40,D43,D46,D49,D52,D55,D58,D61,D64,D67,D70)</f>
        <v>39584</v>
      </c>
      <c r="E73" s="97">
        <f>D73/H73</f>
        <v>0.7159471142541917</v>
      </c>
      <c r="F73" s="96">
        <f>SUM(F10,F13,F16,F19,F22,F25,F28,F31,F34,F37,F40,F43,F46,F49,F52,F55,F58,F61,F64,F67,F70)</f>
        <v>26877</v>
      </c>
      <c r="G73" s="97">
        <f>F73/H73</f>
        <v>0.4861183960643166</v>
      </c>
      <c r="H73" s="99">
        <f t="shared" si="6"/>
        <v>55289</v>
      </c>
      <c r="I73" s="96">
        <f t="shared" si="6"/>
        <v>21048</v>
      </c>
      <c r="J73" s="97">
        <f>I73/M73</f>
        <v>0.4161081786370915</v>
      </c>
      <c r="K73" s="96">
        <f>SUM(K10,K13,K16,K19,K22,K25,K28,K31,K34,K37,K40,K43,K46,K49,K52,K55,K58,K61,K64,K67,K70)</f>
        <v>15049</v>
      </c>
      <c r="L73" s="97">
        <f>K73/M73</f>
        <v>0.2975110214894332</v>
      </c>
      <c r="M73" s="99">
        <f t="shared" si="7"/>
        <v>50583</v>
      </c>
      <c r="N73" s="96">
        <f t="shared" si="7"/>
        <v>12760</v>
      </c>
      <c r="O73" s="97">
        <f>N73/R73</f>
        <v>0.3201686154463793</v>
      </c>
      <c r="P73" s="98">
        <f>SUM(P10,P13,P16,P19,P22,P25,P28,P31,P34,P37,P40,P43,P46,P49,P52,P55,P58,P61,P64,P67,P70)</f>
        <v>8643</v>
      </c>
      <c r="Q73" s="97">
        <f>P73/R73</f>
        <v>0.21686656295478496</v>
      </c>
      <c r="R73" s="99">
        <f>SUM(R10,R13,R16,R19,R22,R25,R28,R31,R34,R37,R40,R43,R46,R49,R52,R55,R58,R61,R64,R67,R70)</f>
        <v>39854</v>
      </c>
    </row>
    <row r="74" spans="1:2" ht="12.75">
      <c r="A74" s="197"/>
      <c r="B74" s="198" t="s">
        <v>253</v>
      </c>
    </row>
    <row r="75" spans="1:7" ht="12.75">
      <c r="A75" s="11"/>
      <c r="B75" s="196" t="s">
        <v>254</v>
      </c>
      <c r="G75" s="66"/>
    </row>
    <row r="76" ht="12.75">
      <c r="B76" s="195" t="s">
        <v>255</v>
      </c>
    </row>
  </sheetData>
  <sheetProtection/>
  <mergeCells count="25">
    <mergeCell ref="B68:B70"/>
    <mergeCell ref="C68:C70"/>
    <mergeCell ref="A8:A73"/>
    <mergeCell ref="H6:H7"/>
    <mergeCell ref="D4:R4"/>
    <mergeCell ref="D5:H5"/>
    <mergeCell ref="I5:M5"/>
    <mergeCell ref="N5:R5"/>
    <mergeCell ref="D6:D7"/>
    <mergeCell ref="E6:E7"/>
    <mergeCell ref="R6:R7"/>
    <mergeCell ref="Q6:Q7"/>
    <mergeCell ref="P6:P7"/>
    <mergeCell ref="N6:N7"/>
    <mergeCell ref="M6:M7"/>
    <mergeCell ref="J6:J7"/>
    <mergeCell ref="K6:K7"/>
    <mergeCell ref="L6:L7"/>
    <mergeCell ref="C4:C7"/>
    <mergeCell ref="B4:B7"/>
    <mergeCell ref="A4:A7"/>
    <mergeCell ref="F6:F7"/>
    <mergeCell ref="G6:G7"/>
    <mergeCell ref="O6:O7"/>
    <mergeCell ref="I6:I7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4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8515625" style="0" bestFit="1" customWidth="1"/>
    <col min="4" max="4" width="13.7109375" style="0" bestFit="1" customWidth="1"/>
    <col min="12" max="12" width="16.8515625" style="0" bestFit="1" customWidth="1"/>
    <col min="13" max="13" width="12.28125" style="0" bestFit="1" customWidth="1"/>
    <col min="14" max="18" width="9.140625" style="0" customWidth="1"/>
    <col min="19" max="19" width="16.8515625" style="0" bestFit="1" customWidth="1"/>
  </cols>
  <sheetData>
    <row r="1" ht="12.75">
      <c r="A1" s="60" t="s">
        <v>14</v>
      </c>
    </row>
    <row r="2" spans="1:19" ht="17.25">
      <c r="A2" s="38" t="s">
        <v>107</v>
      </c>
      <c r="S2" s="171"/>
    </row>
    <row r="3" ht="13.5" thickBot="1"/>
    <row r="4" spans="3:18" ht="20.25">
      <c r="C4" s="218" t="s">
        <v>58</v>
      </c>
      <c r="D4" s="219"/>
      <c r="E4" s="219"/>
      <c r="F4" s="219"/>
      <c r="G4" s="219"/>
      <c r="H4" s="219"/>
      <c r="I4" s="220"/>
      <c r="J4" s="25"/>
      <c r="K4" s="22"/>
      <c r="L4" s="218" t="s">
        <v>57</v>
      </c>
      <c r="M4" s="219"/>
      <c r="N4" s="219"/>
      <c r="O4" s="219"/>
      <c r="P4" s="219"/>
      <c r="Q4" s="219"/>
      <c r="R4" s="220"/>
    </row>
    <row r="5" spans="3:18" ht="20.25">
      <c r="C5" s="221"/>
      <c r="D5" s="222"/>
      <c r="E5" s="222"/>
      <c r="F5" s="222"/>
      <c r="G5" s="222"/>
      <c r="H5" s="222"/>
      <c r="I5" s="223"/>
      <c r="J5" s="26"/>
      <c r="K5" s="23"/>
      <c r="L5" s="221"/>
      <c r="M5" s="222"/>
      <c r="N5" s="222"/>
      <c r="O5" s="222"/>
      <c r="P5" s="222"/>
      <c r="Q5" s="222"/>
      <c r="R5" s="223"/>
    </row>
    <row r="6" spans="3:18" ht="21" thickBot="1">
      <c r="C6" s="224"/>
      <c r="D6" s="225"/>
      <c r="E6" s="225"/>
      <c r="F6" s="225"/>
      <c r="G6" s="225"/>
      <c r="H6" s="225"/>
      <c r="I6" s="226"/>
      <c r="J6" s="26"/>
      <c r="K6" s="23"/>
      <c r="L6" s="224"/>
      <c r="M6" s="225"/>
      <c r="N6" s="225"/>
      <c r="O6" s="225"/>
      <c r="P6" s="225"/>
      <c r="Q6" s="225"/>
      <c r="R6" s="226"/>
    </row>
    <row r="7" spans="1:18" ht="27" customHeight="1">
      <c r="A7" s="213" t="s">
        <v>62</v>
      </c>
      <c r="B7" s="213" t="s">
        <v>66</v>
      </c>
      <c r="C7" s="227" t="s">
        <v>135</v>
      </c>
      <c r="D7" s="228"/>
      <c r="E7" s="228"/>
      <c r="F7" s="228"/>
      <c r="G7" s="228"/>
      <c r="H7" s="228"/>
      <c r="I7" s="229"/>
      <c r="J7" s="244" t="s">
        <v>62</v>
      </c>
      <c r="K7" s="248" t="s">
        <v>66</v>
      </c>
      <c r="L7" s="233" t="s">
        <v>136</v>
      </c>
      <c r="M7" s="234"/>
      <c r="N7" s="234"/>
      <c r="O7" s="234"/>
      <c r="P7" s="234"/>
      <c r="Q7" s="234"/>
      <c r="R7" s="235"/>
    </row>
    <row r="8" spans="1:18" ht="27" customHeight="1" thickBot="1">
      <c r="A8" s="214"/>
      <c r="B8" s="214"/>
      <c r="C8" s="230"/>
      <c r="D8" s="231"/>
      <c r="E8" s="231"/>
      <c r="F8" s="231"/>
      <c r="G8" s="231"/>
      <c r="H8" s="231"/>
      <c r="I8" s="232"/>
      <c r="J8" s="245"/>
      <c r="K8" s="242"/>
      <c r="L8" s="236"/>
      <c r="M8" s="237"/>
      <c r="N8" s="237"/>
      <c r="O8" s="237"/>
      <c r="P8" s="237"/>
      <c r="Q8" s="237"/>
      <c r="R8" s="238"/>
    </row>
    <row r="9" spans="1:18" ht="12.75">
      <c r="A9" s="214"/>
      <c r="B9" s="214"/>
      <c r="C9" s="79"/>
      <c r="D9" s="64"/>
      <c r="E9" s="64">
        <v>2008</v>
      </c>
      <c r="F9" s="65">
        <v>2009</v>
      </c>
      <c r="G9" s="65">
        <v>2010</v>
      </c>
      <c r="H9" s="116">
        <v>2011</v>
      </c>
      <c r="I9" s="80">
        <v>2012</v>
      </c>
      <c r="J9" s="246"/>
      <c r="K9" s="242"/>
      <c r="L9" s="79"/>
      <c r="M9" s="64"/>
      <c r="N9" s="64">
        <f>E9</f>
        <v>2008</v>
      </c>
      <c r="O9" s="65">
        <f>F9</f>
        <v>2009</v>
      </c>
      <c r="P9" s="65">
        <f>G9</f>
        <v>2010</v>
      </c>
      <c r="Q9" s="116">
        <f>H9</f>
        <v>2011</v>
      </c>
      <c r="R9" s="80">
        <f>I9</f>
        <v>2012</v>
      </c>
    </row>
    <row r="10" spans="1:18" ht="12.75">
      <c r="A10" s="214"/>
      <c r="B10" s="214"/>
      <c r="C10" s="216" t="s">
        <v>220</v>
      </c>
      <c r="D10" s="28" t="s">
        <v>60</v>
      </c>
      <c r="E10" s="43">
        <f>'2008'!$D$71</f>
        <v>7306</v>
      </c>
      <c r="F10" s="43">
        <f>'2009'!$D$71</f>
        <v>7729</v>
      </c>
      <c r="G10" s="43">
        <f>'2010'!$D$71</f>
        <v>7881</v>
      </c>
      <c r="H10" s="44">
        <f>'2011'!D71</f>
        <v>7534</v>
      </c>
      <c r="I10" s="45">
        <f>'2012'!$D$71</f>
        <v>7582</v>
      </c>
      <c r="J10" s="246"/>
      <c r="K10" s="242"/>
      <c r="L10" s="216" t="s">
        <v>220</v>
      </c>
      <c r="M10" s="28" t="s">
        <v>60</v>
      </c>
      <c r="N10" s="43">
        <f>'2008'!$F$71</f>
        <v>3152</v>
      </c>
      <c r="O10" s="43">
        <f>'2009'!$F$71</f>
        <v>3484</v>
      </c>
      <c r="P10" s="43">
        <f>'2010'!$F$71</f>
        <v>3432</v>
      </c>
      <c r="Q10" s="44">
        <f>'2011'!F71</f>
        <v>3587</v>
      </c>
      <c r="R10" s="118">
        <f>'2012'!F71</f>
        <v>3911</v>
      </c>
    </row>
    <row r="11" spans="1:18" ht="12.75">
      <c r="A11" s="214"/>
      <c r="B11" s="214"/>
      <c r="C11" s="216"/>
      <c r="D11" s="28" t="s">
        <v>61</v>
      </c>
      <c r="E11" s="29">
        <f>'2008'!$E$71</f>
        <v>0.5573695453158377</v>
      </c>
      <c r="F11" s="29">
        <f>'2009'!$E$71</f>
        <v>0.5696911623793027</v>
      </c>
      <c r="G11" s="29">
        <f>'2010'!$E$71</f>
        <v>0.5714182134570766</v>
      </c>
      <c r="H11" s="31">
        <f>'2011'!E71</f>
        <v>0.542951859325454</v>
      </c>
      <c r="I11" s="36">
        <f>'2012'!$E$71</f>
        <v>0.5620459599703485</v>
      </c>
      <c r="J11" s="246"/>
      <c r="K11" s="242"/>
      <c r="L11" s="216"/>
      <c r="M11" s="28" t="s">
        <v>56</v>
      </c>
      <c r="N11" s="29">
        <f>'2008'!$G$71</f>
        <v>0.24046383887702166</v>
      </c>
      <c r="O11" s="29">
        <f>'2009'!$G$71</f>
        <v>0.2567995872337289</v>
      </c>
      <c r="P11" s="29">
        <f>'2010'!$G$71</f>
        <v>0.2488399071925754</v>
      </c>
      <c r="Q11" s="31">
        <f>'2011'!G71</f>
        <v>0.2585038916114154</v>
      </c>
      <c r="R11" s="36">
        <f>'2012'!G71</f>
        <v>0.2899184581171238</v>
      </c>
    </row>
    <row r="12" spans="1:18" ht="12.75">
      <c r="A12" s="214"/>
      <c r="B12" s="214"/>
      <c r="C12" s="216" t="s">
        <v>225</v>
      </c>
      <c r="D12" s="28" t="s">
        <v>60</v>
      </c>
      <c r="E12" s="43">
        <f>'2008'!$I$71</f>
        <v>2226</v>
      </c>
      <c r="F12" s="43">
        <f>'2009'!$I$71</f>
        <v>2343</v>
      </c>
      <c r="G12" s="43">
        <f>'2010'!$I$71</f>
        <v>2595</v>
      </c>
      <c r="H12" s="44">
        <f>'2011'!I71</f>
        <v>2522</v>
      </c>
      <c r="I12" s="45">
        <f>'2012'!$I$71</f>
        <v>2627</v>
      </c>
      <c r="J12" s="246"/>
      <c r="K12" s="242"/>
      <c r="L12" s="216" t="s">
        <v>225</v>
      </c>
      <c r="M12" s="28" t="s">
        <v>60</v>
      </c>
      <c r="N12" s="43">
        <f>'2008'!$K$71</f>
        <v>1102</v>
      </c>
      <c r="O12" s="43">
        <f>'2009'!$K$71</f>
        <v>1160</v>
      </c>
      <c r="P12" s="43">
        <f>'2010'!$K$71</f>
        <v>1335</v>
      </c>
      <c r="Q12" s="44">
        <f>'2011'!K71</f>
        <v>1335</v>
      </c>
      <c r="R12" s="45">
        <f>'2012'!K71</f>
        <v>1466</v>
      </c>
    </row>
    <row r="13" spans="1:18" ht="12.75">
      <c r="A13" s="214"/>
      <c r="B13" s="214"/>
      <c r="C13" s="216"/>
      <c r="D13" s="28" t="s">
        <v>61</v>
      </c>
      <c r="E13" s="29">
        <f>'2008'!$J$71</f>
        <v>0.23817676011127756</v>
      </c>
      <c r="F13" s="29">
        <f>'2009'!$J$71</f>
        <v>0.23876490369917455</v>
      </c>
      <c r="G13" s="29">
        <f>'2010'!$J$71</f>
        <v>0.2462282949046399</v>
      </c>
      <c r="H13" s="31">
        <f>'2011'!J71</f>
        <v>0.23497624149818316</v>
      </c>
      <c r="I13" s="36">
        <f>'2012'!$J$71</f>
        <v>0.2423431734317343</v>
      </c>
      <c r="J13" s="246"/>
      <c r="K13" s="242"/>
      <c r="L13" s="216"/>
      <c r="M13" s="28" t="s">
        <v>56</v>
      </c>
      <c r="N13" s="29">
        <f>'2008'!$L$71</f>
        <v>0.11791140594906913</v>
      </c>
      <c r="O13" s="29">
        <f>'2009'!$L$71</f>
        <v>0.11821053704269846</v>
      </c>
      <c r="P13" s="29">
        <f>'2010'!$L$71</f>
        <v>0.12667235980643324</v>
      </c>
      <c r="Q13" s="31">
        <f>'2011'!L71</f>
        <v>0.12438274480573931</v>
      </c>
      <c r="R13" s="36">
        <f>'2012'!L71</f>
        <v>0.13523985239852399</v>
      </c>
    </row>
    <row r="14" spans="1:18" ht="12.75">
      <c r="A14" s="214"/>
      <c r="B14" s="214"/>
      <c r="C14" s="216" t="s">
        <v>231</v>
      </c>
      <c r="D14" s="28" t="s">
        <v>60</v>
      </c>
      <c r="E14" s="30">
        <f>'2008'!$N$71</f>
        <v>903</v>
      </c>
      <c r="F14" s="30">
        <f>'2009'!$N$71</f>
        <v>956</v>
      </c>
      <c r="G14" s="28">
        <f>'2010'!$N$71</f>
        <v>1044</v>
      </c>
      <c r="H14" s="28">
        <f>'2011'!N71</f>
        <v>1167</v>
      </c>
      <c r="I14" s="118">
        <f>'2012'!$N$71</f>
        <v>1231</v>
      </c>
      <c r="J14" s="246"/>
      <c r="K14" s="242"/>
      <c r="L14" s="216" t="s">
        <v>231</v>
      </c>
      <c r="M14" s="28" t="s">
        <v>60</v>
      </c>
      <c r="N14" s="43">
        <f>'2008'!$P$71</f>
        <v>460</v>
      </c>
      <c r="O14" s="43">
        <f>'2009'!$P$71</f>
        <v>470</v>
      </c>
      <c r="P14" s="43">
        <f>'2010'!$P$71</f>
        <v>547</v>
      </c>
      <c r="Q14" s="44">
        <f>'2011'!P71</f>
        <v>591</v>
      </c>
      <c r="R14" s="118">
        <f>'2012'!P71</f>
        <v>616</v>
      </c>
    </row>
    <row r="15" spans="1:18" ht="13.5" thickBot="1">
      <c r="A15" s="214"/>
      <c r="B15" s="215"/>
      <c r="C15" s="217"/>
      <c r="D15" s="77" t="s">
        <v>61</v>
      </c>
      <c r="E15" s="75">
        <f>'2008'!$O$71</f>
        <v>0.1672531950361178</v>
      </c>
      <c r="F15" s="75">
        <f>'2009'!$O$71</f>
        <v>0.1564648117839607</v>
      </c>
      <c r="G15" s="75">
        <f>'2010'!$O$71</f>
        <v>0.15528781793842034</v>
      </c>
      <c r="H15" s="84">
        <f>'2011'!O71</f>
        <v>0.1592956592956593</v>
      </c>
      <c r="I15" s="76">
        <f>'2012'!$O$71</f>
        <v>0.16428666755638596</v>
      </c>
      <c r="J15" s="246"/>
      <c r="K15" s="249"/>
      <c r="L15" s="217"/>
      <c r="M15" s="77" t="s">
        <v>56</v>
      </c>
      <c r="N15" s="75">
        <f>'2008'!$Q$71</f>
        <v>0.08520096314132247</v>
      </c>
      <c r="O15" s="75">
        <f>'2009'!$Q$71</f>
        <v>0.07692307692307693</v>
      </c>
      <c r="P15" s="75">
        <f>'2010'!$Q$71</f>
        <v>0.08136248698497694</v>
      </c>
      <c r="Q15" s="84">
        <f>'2011'!Q71</f>
        <v>0.08067158067158067</v>
      </c>
      <c r="R15" s="76">
        <f>'2012'!Q71</f>
        <v>0.0822100627252102</v>
      </c>
    </row>
    <row r="16" spans="1:18" ht="12.75">
      <c r="A16" s="214"/>
      <c r="B16" s="61"/>
      <c r="C16" s="15"/>
      <c r="D16" s="11"/>
      <c r="E16" s="11"/>
      <c r="F16" s="11"/>
      <c r="G16" s="11"/>
      <c r="H16" s="11"/>
      <c r="I16" s="11"/>
      <c r="J16" s="245"/>
      <c r="K16" s="87"/>
      <c r="L16" s="12"/>
      <c r="M16" s="13"/>
      <c r="N16" s="13"/>
      <c r="O16" s="13"/>
      <c r="P16" s="13"/>
      <c r="Q16" s="13"/>
      <c r="R16" s="117"/>
    </row>
    <row r="17" spans="1:18" ht="13.5" thickBot="1">
      <c r="A17" s="214"/>
      <c r="B17" s="62"/>
      <c r="C17" s="15"/>
      <c r="D17" s="11"/>
      <c r="E17" s="11"/>
      <c r="F17" s="11"/>
      <c r="G17" s="11"/>
      <c r="H17" s="11"/>
      <c r="I17" s="11"/>
      <c r="J17" s="245"/>
      <c r="K17" s="10"/>
      <c r="L17" s="18"/>
      <c r="M17" s="19"/>
      <c r="N17" s="19"/>
      <c r="O17" s="19"/>
      <c r="P17" s="19"/>
      <c r="Q17" s="19"/>
      <c r="R17" s="20"/>
    </row>
    <row r="18" spans="1:18" ht="27" customHeight="1">
      <c r="A18" s="214"/>
      <c r="B18" s="214" t="s">
        <v>65</v>
      </c>
      <c r="C18" s="227" t="s">
        <v>137</v>
      </c>
      <c r="D18" s="228"/>
      <c r="E18" s="228"/>
      <c r="F18" s="228"/>
      <c r="G18" s="228"/>
      <c r="H18" s="228"/>
      <c r="I18" s="229"/>
      <c r="J18" s="245"/>
      <c r="K18" s="241" t="s">
        <v>65</v>
      </c>
      <c r="L18" s="233" t="s">
        <v>138</v>
      </c>
      <c r="M18" s="234"/>
      <c r="N18" s="234"/>
      <c r="O18" s="234"/>
      <c r="P18" s="234"/>
      <c r="Q18" s="234"/>
      <c r="R18" s="235"/>
    </row>
    <row r="19" spans="1:18" ht="27" customHeight="1" thickBot="1">
      <c r="A19" s="214"/>
      <c r="B19" s="214"/>
      <c r="C19" s="230"/>
      <c r="D19" s="231"/>
      <c r="E19" s="231"/>
      <c r="F19" s="231"/>
      <c r="G19" s="231"/>
      <c r="H19" s="231"/>
      <c r="I19" s="232"/>
      <c r="J19" s="245"/>
      <c r="K19" s="242"/>
      <c r="L19" s="239"/>
      <c r="M19" s="240"/>
      <c r="N19" s="240"/>
      <c r="O19" s="240"/>
      <c r="P19" s="240"/>
      <c r="Q19" s="240"/>
      <c r="R19" s="238"/>
    </row>
    <row r="20" spans="1:18" ht="12.75">
      <c r="A20" s="214"/>
      <c r="B20" s="214"/>
      <c r="C20" s="79"/>
      <c r="D20" s="64"/>
      <c r="E20" s="64">
        <f>E9</f>
        <v>2008</v>
      </c>
      <c r="F20" s="65">
        <f>F9</f>
        <v>2009</v>
      </c>
      <c r="G20" s="65">
        <f>G9</f>
        <v>2010</v>
      </c>
      <c r="H20" s="116">
        <f>H9</f>
        <v>2011</v>
      </c>
      <c r="I20" s="80">
        <f>I9</f>
        <v>2012</v>
      </c>
      <c r="J20" s="246"/>
      <c r="K20" s="242"/>
      <c r="L20" s="79"/>
      <c r="M20" s="64"/>
      <c r="N20" s="64">
        <f>E9</f>
        <v>2008</v>
      </c>
      <c r="O20" s="65">
        <f>F9</f>
        <v>2009</v>
      </c>
      <c r="P20" s="65">
        <f>G9</f>
        <v>2010</v>
      </c>
      <c r="Q20" s="116">
        <f>H9</f>
        <v>2011</v>
      </c>
      <c r="R20" s="80">
        <f>I9</f>
        <v>2012</v>
      </c>
    </row>
    <row r="21" spans="1:18" ht="12.75">
      <c r="A21" s="214"/>
      <c r="B21" s="214"/>
      <c r="C21" s="216" t="s">
        <v>220</v>
      </c>
      <c r="D21" s="28" t="s">
        <v>60</v>
      </c>
      <c r="E21" s="30">
        <f>'2008'!$D$72</f>
        <v>35423</v>
      </c>
      <c r="F21" s="30">
        <f>'2009'!$D$72</f>
        <v>35130</v>
      </c>
      <c r="G21" s="30">
        <f>'2010'!$D$72</f>
        <v>34289</v>
      </c>
      <c r="H21" s="32">
        <f>'2011'!D72</f>
        <v>32937</v>
      </c>
      <c r="I21" s="37">
        <f>'2012'!$D$72</f>
        <v>32002</v>
      </c>
      <c r="J21" s="246"/>
      <c r="K21" s="242"/>
      <c r="L21" s="216" t="s">
        <v>220</v>
      </c>
      <c r="M21" s="28" t="s">
        <v>60</v>
      </c>
      <c r="N21" s="30">
        <f>'2008'!$F$72</f>
        <v>23189</v>
      </c>
      <c r="O21" s="30">
        <f>'2009'!$F$72</f>
        <v>23055</v>
      </c>
      <c r="P21" s="30">
        <f>'2010'!$F$72</f>
        <v>21974</v>
      </c>
      <c r="Q21" s="32">
        <f>'2011'!F72</f>
        <v>22264</v>
      </c>
      <c r="R21" s="37">
        <f>'2012'!F72</f>
        <v>22966</v>
      </c>
    </row>
    <row r="22" spans="1:18" ht="12.75">
      <c r="A22" s="214"/>
      <c r="B22" s="214"/>
      <c r="C22" s="216"/>
      <c r="D22" s="28" t="s">
        <v>61</v>
      </c>
      <c r="E22" s="29">
        <f>'2008'!$E$72</f>
        <v>0.782534738330351</v>
      </c>
      <c r="F22" s="29">
        <f>'2009'!$E$72</f>
        <v>0.7798175320206886</v>
      </c>
      <c r="G22" s="29">
        <f>'2010'!$E$72</f>
        <v>0.7860663441920176</v>
      </c>
      <c r="H22" s="31">
        <f>'2011'!E72</f>
        <v>0.7686042984155135</v>
      </c>
      <c r="I22" s="36">
        <f>'2012'!$E$72</f>
        <v>0.7656164023062753</v>
      </c>
      <c r="J22" s="246"/>
      <c r="K22" s="242"/>
      <c r="L22" s="216"/>
      <c r="M22" s="28" t="s">
        <v>56</v>
      </c>
      <c r="N22" s="29">
        <f>'2008'!$G$72</f>
        <v>0.5122716327567544</v>
      </c>
      <c r="O22" s="29">
        <f>'2009'!$G$72</f>
        <v>0.5117760660613998</v>
      </c>
      <c r="P22" s="29">
        <f>'2010'!$G$72</f>
        <v>0.5037481946768758</v>
      </c>
      <c r="Q22" s="31">
        <f>'2011'!G72</f>
        <v>0.5195435558770681</v>
      </c>
      <c r="R22" s="36">
        <f>'2012'!G72</f>
        <v>0.5494389817938228</v>
      </c>
    </row>
    <row r="23" spans="1:18" ht="12.75">
      <c r="A23" s="214"/>
      <c r="B23" s="214"/>
      <c r="C23" s="216" t="s">
        <v>225</v>
      </c>
      <c r="D23" s="28" t="s">
        <v>60</v>
      </c>
      <c r="E23" s="30">
        <f>'2008'!$I$72</f>
        <v>18155</v>
      </c>
      <c r="F23" s="30">
        <f>'2009'!$I$72</f>
        <v>18694</v>
      </c>
      <c r="G23" s="30">
        <f>'2010'!$I$72</f>
        <v>18965</v>
      </c>
      <c r="H23" s="32">
        <f>'2011'!I72</f>
        <v>18873</v>
      </c>
      <c r="I23" s="37">
        <f>'2012'!$I$72</f>
        <v>18421</v>
      </c>
      <c r="J23" s="246"/>
      <c r="K23" s="242"/>
      <c r="L23" s="216" t="s">
        <v>225</v>
      </c>
      <c r="M23" s="28" t="s">
        <v>60</v>
      </c>
      <c r="N23" s="30">
        <f>'2008'!$K$72</f>
        <v>12579</v>
      </c>
      <c r="O23" s="30">
        <f>'2009'!$K$72</f>
        <v>12960</v>
      </c>
      <c r="P23" s="30">
        <f>'2010'!$K$72</f>
        <v>13072</v>
      </c>
      <c r="Q23" s="32">
        <f>'2011'!K72</f>
        <v>13399</v>
      </c>
      <c r="R23" s="37">
        <f>'2012'!K72</f>
        <v>13583</v>
      </c>
    </row>
    <row r="24" spans="1:18" ht="12.75">
      <c r="A24" s="214"/>
      <c r="B24" s="214"/>
      <c r="C24" s="216"/>
      <c r="D24" s="28" t="s">
        <v>61</v>
      </c>
      <c r="E24" s="29">
        <f>'2008'!$J$72</f>
        <v>0.4483269539449315</v>
      </c>
      <c r="F24" s="29">
        <f>'2009'!$J$72</f>
        <v>0.45722252115638606</v>
      </c>
      <c r="G24" s="29">
        <f>'2010'!$J$72</f>
        <v>0.46726784438366964</v>
      </c>
      <c r="H24" s="31">
        <f>'2011'!J72</f>
        <v>0.46823132458381916</v>
      </c>
      <c r="I24" s="36">
        <f>'2012'!$J$72</f>
        <v>0.46350300681881085</v>
      </c>
      <c r="J24" s="246"/>
      <c r="K24" s="242"/>
      <c r="L24" s="216"/>
      <c r="M24" s="28" t="s">
        <v>56</v>
      </c>
      <c r="N24" s="29">
        <f>'2008'!$L$72</f>
        <v>0.31063094209161624</v>
      </c>
      <c r="O24" s="29">
        <f>'2009'!$L$72</f>
        <v>0.3169789169887003</v>
      </c>
      <c r="P24" s="29">
        <f>'2010'!$L$72</f>
        <v>0.3220735703550398</v>
      </c>
      <c r="Q24" s="31">
        <f>'2011'!L72</f>
        <v>0.33242364849777956</v>
      </c>
      <c r="R24" s="36">
        <f>'2012'!L72</f>
        <v>0.34177087789044613</v>
      </c>
    </row>
    <row r="25" spans="1:18" ht="12.75">
      <c r="A25" s="214"/>
      <c r="B25" s="214"/>
      <c r="C25" s="216" t="s">
        <v>231</v>
      </c>
      <c r="D25" s="28" t="s">
        <v>60</v>
      </c>
      <c r="E25" s="189">
        <f>'2008'!$N$72</f>
        <v>10478</v>
      </c>
      <c r="F25" s="189">
        <f>'2009'!$N$72</f>
        <v>10355</v>
      </c>
      <c r="G25" s="189">
        <f>'2010'!$N$72</f>
        <v>10676</v>
      </c>
      <c r="H25" s="190">
        <f>'2011'!N72</f>
        <v>11107</v>
      </c>
      <c r="I25" s="191">
        <f>'2012'!$N$72</f>
        <v>11529</v>
      </c>
      <c r="J25" s="246"/>
      <c r="K25" s="242"/>
      <c r="L25" s="216" t="s">
        <v>231</v>
      </c>
      <c r="M25" s="28" t="s">
        <v>60</v>
      </c>
      <c r="N25" s="28">
        <f>'2008'!$P$72</f>
        <v>7248</v>
      </c>
      <c r="O25" s="28">
        <f>'2009'!$P$72</f>
        <v>7097</v>
      </c>
      <c r="P25" s="28">
        <f>'2010'!$P$72</f>
        <v>7382</v>
      </c>
      <c r="Q25" s="28">
        <f>'2011'!P72</f>
        <v>7784</v>
      </c>
      <c r="R25" s="118">
        <f>'2012'!P72</f>
        <v>8027</v>
      </c>
    </row>
    <row r="26" spans="1:18" ht="13.5" thickBot="1">
      <c r="A26" s="215"/>
      <c r="B26" s="215"/>
      <c r="C26" s="217"/>
      <c r="D26" s="77" t="s">
        <v>61</v>
      </c>
      <c r="E26" s="75">
        <f>'2008'!$O$72</f>
        <v>0.3449547325102881</v>
      </c>
      <c r="F26" s="75">
        <f>'2009'!$O$72</f>
        <v>0.3292423134399542</v>
      </c>
      <c r="G26" s="75">
        <f>'2010'!$O$72</f>
        <v>0.3337501563086157</v>
      </c>
      <c r="H26" s="84">
        <f>'2011'!O72</f>
        <v>0.3420590680915278</v>
      </c>
      <c r="I26" s="76">
        <f>'2012'!$O$72</f>
        <v>0.35626216742375083</v>
      </c>
      <c r="J26" s="247"/>
      <c r="K26" s="243"/>
      <c r="L26" s="217"/>
      <c r="M26" s="77" t="s">
        <v>56</v>
      </c>
      <c r="N26" s="75">
        <f>'2008'!$Q$72</f>
        <v>0.2386172839506173</v>
      </c>
      <c r="O26" s="75">
        <f>'2009'!$Q$72</f>
        <v>0.22565260246097105</v>
      </c>
      <c r="P26" s="75">
        <f>'2010'!$Q$72</f>
        <v>0.2307740402650994</v>
      </c>
      <c r="Q26" s="84">
        <f>'2011'!Q72</f>
        <v>0.23972159773336207</v>
      </c>
      <c r="R26" s="76">
        <f>'2012'!Q72</f>
        <v>0.248045486851457</v>
      </c>
    </row>
    <row r="28" spans="1:10" ht="12.75">
      <c r="A28" s="11"/>
      <c r="B28" s="39"/>
      <c r="E28" s="3"/>
      <c r="F28" s="3"/>
      <c r="G28" s="3"/>
      <c r="H28" s="3"/>
      <c r="I28" s="3"/>
      <c r="J28" s="3"/>
    </row>
    <row r="29" spans="1:10" ht="12.75">
      <c r="A29" s="4"/>
      <c r="C29" s="3"/>
      <c r="E29" s="3"/>
      <c r="F29" s="71"/>
      <c r="G29" s="3"/>
      <c r="H29" s="3"/>
      <c r="I29" s="3"/>
      <c r="J29" s="3"/>
    </row>
    <row r="30" spans="1:12" ht="12.75">
      <c r="A30" s="3"/>
      <c r="B30" s="7"/>
      <c r="C30" s="4"/>
      <c r="E30" s="4"/>
      <c r="F30" s="4"/>
      <c r="G30" s="4"/>
      <c r="H30" s="4"/>
      <c r="I30" s="4"/>
      <c r="J30" s="4"/>
      <c r="K30" s="4"/>
      <c r="L30" s="11"/>
    </row>
    <row r="31" spans="1:12" ht="12.75">
      <c r="A31" s="3"/>
      <c r="B31" s="8"/>
      <c r="C31" s="4"/>
      <c r="E31" s="4"/>
      <c r="F31" s="4"/>
      <c r="G31" s="4"/>
      <c r="H31" s="4"/>
      <c r="I31" s="4"/>
      <c r="J31" s="4"/>
      <c r="K31" s="4"/>
      <c r="L31" s="11"/>
    </row>
    <row r="32" spans="1:12" ht="12.75">
      <c r="A32" s="3"/>
      <c r="B32" s="8"/>
      <c r="C32" s="3"/>
      <c r="E32" s="3"/>
      <c r="F32" s="3"/>
      <c r="G32" s="3"/>
      <c r="H32" s="3"/>
      <c r="I32" s="3"/>
      <c r="J32" s="3"/>
      <c r="K32" s="3"/>
      <c r="L32" s="11"/>
    </row>
    <row r="33" spans="1:12" ht="12.75">
      <c r="A33" s="3"/>
      <c r="B33" s="2"/>
      <c r="C33" s="3"/>
      <c r="E33" s="3"/>
      <c r="F33" s="3"/>
      <c r="G33" s="3"/>
      <c r="H33" s="3"/>
      <c r="I33" s="3"/>
      <c r="J33" s="3"/>
      <c r="K33" s="3"/>
      <c r="L33" s="11"/>
    </row>
    <row r="34" spans="1:12" ht="12.75">
      <c r="A34" s="3"/>
      <c r="B34" s="7"/>
      <c r="C34" s="3"/>
      <c r="E34" s="3"/>
      <c r="F34" s="3"/>
      <c r="G34" s="3"/>
      <c r="H34" s="3"/>
      <c r="I34" s="3"/>
      <c r="J34" s="3"/>
      <c r="K34" s="3"/>
      <c r="L34" s="11"/>
    </row>
    <row r="35" spans="1:12" ht="12.75">
      <c r="A35" s="3"/>
      <c r="B35" s="3"/>
      <c r="C35" s="3"/>
      <c r="E35" s="3"/>
      <c r="F35" s="3"/>
      <c r="G35" s="3"/>
      <c r="H35" s="3"/>
      <c r="I35" s="3"/>
      <c r="J35" s="3"/>
      <c r="K35" s="3"/>
      <c r="L35" s="11"/>
    </row>
    <row r="36" spans="1:12" ht="12.75">
      <c r="A36" s="3"/>
      <c r="B36" s="7"/>
      <c r="C36" s="3"/>
      <c r="E36" s="3"/>
      <c r="F36" s="3"/>
      <c r="G36" s="3"/>
      <c r="H36" s="3"/>
      <c r="I36" s="3"/>
      <c r="J36" s="3"/>
      <c r="K36" s="3"/>
      <c r="L36" s="11"/>
    </row>
    <row r="37" spans="1:12" ht="12.75">
      <c r="A37" s="3"/>
      <c r="B37" s="3"/>
      <c r="C37" s="3"/>
      <c r="E37" s="3"/>
      <c r="F37" s="3"/>
      <c r="G37" s="3"/>
      <c r="H37" s="3"/>
      <c r="I37" s="3"/>
      <c r="J37" s="3"/>
      <c r="K37" s="3"/>
      <c r="L37" s="11"/>
    </row>
    <row r="38" spans="1:12" ht="12.75">
      <c r="A38" s="3"/>
      <c r="B38" s="3"/>
      <c r="C38" s="3"/>
      <c r="E38" s="3"/>
      <c r="F38" s="3"/>
      <c r="G38" s="3"/>
      <c r="H38" s="3"/>
      <c r="I38" s="3"/>
      <c r="J38" s="3"/>
      <c r="K38" s="3"/>
      <c r="L38" s="11"/>
    </row>
    <row r="39" spans="1:12" ht="12.75">
      <c r="A39" s="3"/>
      <c r="B39" s="7"/>
      <c r="C39" s="3"/>
      <c r="E39" s="3"/>
      <c r="F39" s="3"/>
      <c r="G39" s="3"/>
      <c r="H39" s="3"/>
      <c r="I39" s="3"/>
      <c r="J39" s="3"/>
      <c r="K39" s="3"/>
      <c r="L39" s="11"/>
    </row>
    <row r="40" spans="1:2" ht="12.75">
      <c r="A40" s="11"/>
      <c r="B40" s="3"/>
    </row>
    <row r="41" spans="1:2" ht="12.75">
      <c r="A41" s="11"/>
      <c r="B41" s="40"/>
    </row>
    <row r="42" ht="12.75">
      <c r="A42" s="11"/>
    </row>
    <row r="43" ht="12.75">
      <c r="A43" s="11"/>
    </row>
  </sheetData>
  <sheetProtection/>
  <mergeCells count="24">
    <mergeCell ref="L10:L11"/>
    <mergeCell ref="L23:L24"/>
    <mergeCell ref="L25:L26"/>
    <mergeCell ref="L12:L13"/>
    <mergeCell ref="C14:C15"/>
    <mergeCell ref="C21:C22"/>
    <mergeCell ref="L14:L15"/>
    <mergeCell ref="C4:I6"/>
    <mergeCell ref="C7:I8"/>
    <mergeCell ref="C18:I19"/>
    <mergeCell ref="L4:R6"/>
    <mergeCell ref="L7:R8"/>
    <mergeCell ref="L18:R19"/>
    <mergeCell ref="K18:K26"/>
    <mergeCell ref="L21:L22"/>
    <mergeCell ref="J7:J26"/>
    <mergeCell ref="K7:K15"/>
    <mergeCell ref="A7:A26"/>
    <mergeCell ref="B7:B15"/>
    <mergeCell ref="B18:B26"/>
    <mergeCell ref="C12:C13"/>
    <mergeCell ref="C23:C24"/>
    <mergeCell ref="C10:C11"/>
    <mergeCell ref="C25:C26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1.00390625" style="0" customWidth="1"/>
    <col min="5" max="5" width="10.140625" style="0" bestFit="1" customWidth="1"/>
    <col min="8" max="8" width="18.140625" style="0" bestFit="1" customWidth="1"/>
    <col min="12" max="12" width="16.8515625" style="0" bestFit="1" customWidth="1"/>
  </cols>
  <sheetData>
    <row r="1" ht="12.75">
      <c r="A1" s="60" t="s">
        <v>14</v>
      </c>
    </row>
    <row r="2" spans="1:12" ht="15.75">
      <c r="A2" s="50" t="s">
        <v>88</v>
      </c>
      <c r="L2" s="173"/>
    </row>
    <row r="3" ht="15.75">
      <c r="A3" s="50" t="s">
        <v>134</v>
      </c>
    </row>
    <row r="4" ht="15.75">
      <c r="A4" s="51" t="s">
        <v>77</v>
      </c>
    </row>
    <row r="5" ht="15.75">
      <c r="A5" s="50"/>
    </row>
    <row r="6" ht="15.75">
      <c r="A6" s="50" t="s">
        <v>220</v>
      </c>
    </row>
    <row r="7" spans="1:11" ht="63.75" customHeight="1">
      <c r="A7" s="252" t="s">
        <v>258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ht="15.75">
      <c r="A8" s="52"/>
    </row>
    <row r="9" spans="1:11" ht="31.5" customHeight="1">
      <c r="A9" s="252" t="s">
        <v>259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ht="15.75">
      <c r="A10" s="52"/>
    </row>
    <row r="11" ht="16.5" thickBot="1">
      <c r="A11" s="52" t="s">
        <v>221</v>
      </c>
    </row>
    <row r="12" spans="1:8" ht="13.5" thickBot="1">
      <c r="A12" s="250" t="s">
        <v>222</v>
      </c>
      <c r="B12" s="251"/>
      <c r="C12" s="55">
        <v>2008</v>
      </c>
      <c r="D12" s="88">
        <v>2009</v>
      </c>
      <c r="E12" s="89">
        <v>2010</v>
      </c>
      <c r="F12" s="89">
        <v>2011</v>
      </c>
      <c r="G12" s="55">
        <v>2012</v>
      </c>
      <c r="H12" s="172" t="s">
        <v>237</v>
      </c>
    </row>
    <row r="13" spans="1:9" ht="13.5" thickBot="1">
      <c r="A13" s="56" t="s">
        <v>66</v>
      </c>
      <c r="B13" s="57" t="s">
        <v>60</v>
      </c>
      <c r="C13" s="68">
        <f>'2008'!$D$71</f>
        <v>7306</v>
      </c>
      <c r="D13" s="68">
        <f>'2009'!$D$71</f>
        <v>7729</v>
      </c>
      <c r="E13" s="68">
        <f>'2010'!$D$71</f>
        <v>7881</v>
      </c>
      <c r="F13" s="68">
        <f>'2011'!$D$71</f>
        <v>7534</v>
      </c>
      <c r="G13" s="68">
        <f>'2012'!$D$71</f>
        <v>7582</v>
      </c>
      <c r="H13" s="68">
        <f>G13-C13</f>
        <v>276</v>
      </c>
      <c r="I13" s="107"/>
    </row>
    <row r="14" spans="1:8" ht="13.5" thickBot="1">
      <c r="A14" s="59"/>
      <c r="B14" s="57" t="s">
        <v>89</v>
      </c>
      <c r="C14" s="69">
        <f>'2008'!$E$71</f>
        <v>0.5573695453158377</v>
      </c>
      <c r="D14" s="69">
        <f>'2009'!$E$71</f>
        <v>0.5696911623793027</v>
      </c>
      <c r="E14" s="69">
        <f>'2010'!$E$71</f>
        <v>0.5714182134570766</v>
      </c>
      <c r="F14" s="69">
        <f>'2011'!$E$71</f>
        <v>0.542951859325454</v>
      </c>
      <c r="G14" s="69">
        <f>'2012'!$E$71</f>
        <v>0.5620459599703485</v>
      </c>
      <c r="H14" s="69">
        <f>G14-C14</f>
        <v>0.004676414654510741</v>
      </c>
    </row>
    <row r="15" spans="1:8" ht="13.5" thickBot="1">
      <c r="A15" s="56" t="s">
        <v>90</v>
      </c>
      <c r="B15" s="57" t="s">
        <v>60</v>
      </c>
      <c r="C15" s="70">
        <f>'2008'!$D$72</f>
        <v>35423</v>
      </c>
      <c r="D15" s="70">
        <f>'2009'!$D$72</f>
        <v>35130</v>
      </c>
      <c r="E15" s="70">
        <f>'2010'!$D$72</f>
        <v>34289</v>
      </c>
      <c r="F15" s="70">
        <f>'2011'!$D$72</f>
        <v>32937</v>
      </c>
      <c r="G15" s="70">
        <f>'2012'!$D$72</f>
        <v>32002</v>
      </c>
      <c r="H15" s="68">
        <f>G15-C15</f>
        <v>-3421</v>
      </c>
    </row>
    <row r="16" spans="1:8" ht="13.5" thickBot="1">
      <c r="A16" s="59"/>
      <c r="B16" s="57" t="s">
        <v>91</v>
      </c>
      <c r="C16" s="69">
        <f>'2008'!$E$72</f>
        <v>0.782534738330351</v>
      </c>
      <c r="D16" s="69">
        <f>'2009'!$E$72</f>
        <v>0.7798175320206886</v>
      </c>
      <c r="E16" s="69">
        <f>'2010'!$E$72</f>
        <v>0.7860663441920176</v>
      </c>
      <c r="F16" s="69">
        <f>'2011'!$E$72</f>
        <v>0.7686042984155135</v>
      </c>
      <c r="G16" s="69">
        <f>'2012'!$E$72</f>
        <v>0.7656164023062753</v>
      </c>
      <c r="H16" s="69">
        <f>G16-C16</f>
        <v>-0.016918336024075775</v>
      </c>
    </row>
    <row r="17" ht="15.75">
      <c r="A17" s="52" t="s">
        <v>238</v>
      </c>
    </row>
    <row r="18" ht="15.75">
      <c r="A18" s="50"/>
    </row>
    <row r="19" ht="15.75">
      <c r="A19" s="50" t="s">
        <v>225</v>
      </c>
    </row>
    <row r="20" spans="1:11" ht="36" customHeight="1">
      <c r="A20" s="252" t="s">
        <v>260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</row>
    <row r="21" ht="15.75">
      <c r="A21" s="52"/>
    </row>
    <row r="22" spans="1:11" ht="45" customHeight="1">
      <c r="A22" s="252" t="s">
        <v>261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</row>
    <row r="23" ht="15.75">
      <c r="A23" s="52"/>
    </row>
    <row r="24" ht="16.5" thickBot="1">
      <c r="A24" s="52" t="s">
        <v>226</v>
      </c>
    </row>
    <row r="25" spans="1:12" ht="13.5" thickBot="1">
      <c r="A25" s="250" t="s">
        <v>227</v>
      </c>
      <c r="B25" s="251"/>
      <c r="C25" s="55">
        <v>2008</v>
      </c>
      <c r="D25" s="88">
        <v>2009</v>
      </c>
      <c r="E25" s="89">
        <v>2010</v>
      </c>
      <c r="F25" s="89">
        <v>2011</v>
      </c>
      <c r="G25" s="55">
        <v>2012</v>
      </c>
      <c r="H25" s="172" t="s">
        <v>237</v>
      </c>
      <c r="L25" s="107"/>
    </row>
    <row r="26" spans="1:8" ht="13.5" thickBot="1">
      <c r="A26" s="56" t="s">
        <v>66</v>
      </c>
      <c r="B26" s="57" t="s">
        <v>60</v>
      </c>
      <c r="C26" s="68">
        <f>'2008'!$I$71</f>
        <v>2226</v>
      </c>
      <c r="D26" s="68">
        <f>'2009'!$I$71</f>
        <v>2343</v>
      </c>
      <c r="E26" s="68">
        <f>'2010'!$I$71</f>
        <v>2595</v>
      </c>
      <c r="F26" s="68">
        <f>'2011'!$I$71</f>
        <v>2522</v>
      </c>
      <c r="G26" s="68">
        <f>'2012'!$I$71</f>
        <v>2627</v>
      </c>
      <c r="H26" s="68">
        <f>G26-C26</f>
        <v>401</v>
      </c>
    </row>
    <row r="27" spans="1:9" ht="13.5" thickBot="1">
      <c r="A27" s="59"/>
      <c r="B27" s="57" t="s">
        <v>91</v>
      </c>
      <c r="C27" s="69">
        <f>'2008'!$J$71</f>
        <v>0.23817676011127756</v>
      </c>
      <c r="D27" s="69">
        <f>'2009'!$J$71</f>
        <v>0.23876490369917455</v>
      </c>
      <c r="E27" s="69">
        <f>'2010'!$J$71</f>
        <v>0.2462282949046399</v>
      </c>
      <c r="F27" s="69">
        <f>'2011'!$J$71</f>
        <v>0.23497624149818316</v>
      </c>
      <c r="G27" s="69">
        <f>'2012'!$J$71</f>
        <v>0.2423431734317343</v>
      </c>
      <c r="H27" s="69">
        <f>G27-C27</f>
        <v>0.004166413320456752</v>
      </c>
      <c r="I27" s="108"/>
    </row>
    <row r="28" spans="1:8" ht="13.5" thickBot="1">
      <c r="A28" s="56" t="s">
        <v>90</v>
      </c>
      <c r="B28" s="57" t="s">
        <v>60</v>
      </c>
      <c r="C28" s="70">
        <f>'2008'!$I$72</f>
        <v>18155</v>
      </c>
      <c r="D28" s="70">
        <f>'2009'!$I$72</f>
        <v>18694</v>
      </c>
      <c r="E28" s="70">
        <f>'2010'!$I$72</f>
        <v>18965</v>
      </c>
      <c r="F28" s="70">
        <f>'2011'!$I$72</f>
        <v>18873</v>
      </c>
      <c r="G28" s="70">
        <f>'2012'!$I$72</f>
        <v>18421</v>
      </c>
      <c r="H28" s="68">
        <f>G28-C28</f>
        <v>266</v>
      </c>
    </row>
    <row r="29" spans="1:8" ht="13.5" thickBot="1">
      <c r="A29" s="59"/>
      <c r="B29" s="57" t="s">
        <v>91</v>
      </c>
      <c r="C29" s="69">
        <f>'2008'!$J$72</f>
        <v>0.4483269539449315</v>
      </c>
      <c r="D29" s="69">
        <f>'2009'!$J$72</f>
        <v>0.45722252115638606</v>
      </c>
      <c r="E29" s="69">
        <f>'2010'!$J$72</f>
        <v>0.46726784438366964</v>
      </c>
      <c r="F29" s="69">
        <f>'2011'!$J$72</f>
        <v>0.46823132458381916</v>
      </c>
      <c r="G29" s="69">
        <f>'2012'!$J$72</f>
        <v>0.46350300681881085</v>
      </c>
      <c r="H29" s="69">
        <f>G29-C29</f>
        <v>0.015176052873879353</v>
      </c>
    </row>
    <row r="30" ht="15.75">
      <c r="A30" s="52" t="s">
        <v>239</v>
      </c>
    </row>
    <row r="31" ht="15.75">
      <c r="A31" s="50"/>
    </row>
    <row r="32" ht="15.75">
      <c r="A32" s="50" t="s">
        <v>231</v>
      </c>
    </row>
    <row r="33" spans="1:11" ht="36" customHeight="1">
      <c r="A33" s="252" t="s">
        <v>262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</row>
    <row r="34" ht="15.75">
      <c r="A34" s="52"/>
    </row>
    <row r="35" spans="1:11" ht="48" customHeight="1">
      <c r="A35" s="252" t="s">
        <v>263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</row>
    <row r="36" ht="15.75">
      <c r="A36" s="50"/>
    </row>
    <row r="37" ht="16.5" thickBot="1">
      <c r="A37" s="52" t="s">
        <v>232</v>
      </c>
    </row>
    <row r="38" spans="1:8" ht="13.5" thickBot="1">
      <c r="A38" s="250" t="s">
        <v>233</v>
      </c>
      <c r="B38" s="251"/>
      <c r="C38" s="55">
        <v>2008</v>
      </c>
      <c r="D38" s="90">
        <v>2009</v>
      </c>
      <c r="E38" s="90">
        <v>2010</v>
      </c>
      <c r="F38" s="90">
        <v>2011</v>
      </c>
      <c r="G38" s="55">
        <v>2012</v>
      </c>
      <c r="H38" s="172" t="s">
        <v>237</v>
      </c>
    </row>
    <row r="39" spans="1:8" ht="13.5" thickBot="1">
      <c r="A39" s="56" t="s">
        <v>66</v>
      </c>
      <c r="B39" s="57" t="s">
        <v>60</v>
      </c>
      <c r="C39" s="70">
        <f>'2008'!$N$71</f>
        <v>903</v>
      </c>
      <c r="D39" s="70">
        <f>'2009'!$N$71</f>
        <v>956</v>
      </c>
      <c r="E39" s="70">
        <f>'2010'!$N$71</f>
        <v>1044</v>
      </c>
      <c r="F39">
        <f>'2011'!$N$71</f>
        <v>1167</v>
      </c>
      <c r="G39" s="175">
        <f>'2012'!$N$71</f>
        <v>1231</v>
      </c>
      <c r="H39" s="68">
        <f>G39-C39</f>
        <v>328</v>
      </c>
    </row>
    <row r="40" spans="1:8" ht="13.5" thickBot="1">
      <c r="A40" s="59"/>
      <c r="B40" s="57" t="s">
        <v>91</v>
      </c>
      <c r="C40" s="69">
        <f>'2008'!$O$71</f>
        <v>0.1672531950361178</v>
      </c>
      <c r="D40" s="69">
        <f>'2009'!$O$71</f>
        <v>0.1564648117839607</v>
      </c>
      <c r="E40" s="69">
        <f>'2010'!$O$71</f>
        <v>0.15528781793842034</v>
      </c>
      <c r="F40" s="69">
        <f>'2011'!$O$71</f>
        <v>0.1592956592956593</v>
      </c>
      <c r="G40" s="69">
        <f>'2012'!$O$71</f>
        <v>0.16428666755638596</v>
      </c>
      <c r="H40" s="69">
        <f>G40-C40</f>
        <v>-0.002966527479731834</v>
      </c>
    </row>
    <row r="41" spans="1:8" ht="13.5" thickBot="1">
      <c r="A41" s="56" t="s">
        <v>90</v>
      </c>
      <c r="B41" s="57" t="s">
        <v>60</v>
      </c>
      <c r="C41" s="180">
        <f>'2008'!$N$72</f>
        <v>10478</v>
      </c>
      <c r="D41" s="181">
        <f>'2009'!$N$72</f>
        <v>10355</v>
      </c>
      <c r="E41" s="182">
        <f>'2010'!$N$72</f>
        <v>10676</v>
      </c>
      <c r="F41" s="181">
        <f>'2011'!$N$72</f>
        <v>11107</v>
      </c>
      <c r="G41" s="183">
        <f>'2012'!$N$72</f>
        <v>11529</v>
      </c>
      <c r="H41" s="194">
        <f>G41-C41</f>
        <v>1051</v>
      </c>
    </row>
    <row r="42" spans="1:9" ht="13.5" thickBot="1">
      <c r="A42" s="59"/>
      <c r="B42" s="57" t="s">
        <v>91</v>
      </c>
      <c r="C42" s="69">
        <f>'2008'!$O$72</f>
        <v>0.3449547325102881</v>
      </c>
      <c r="D42" s="69">
        <f>'2009'!$O$72</f>
        <v>0.3292423134399542</v>
      </c>
      <c r="E42" s="69">
        <f>'2010'!$O$72</f>
        <v>0.3337501563086157</v>
      </c>
      <c r="F42" s="69">
        <f>'2011'!$O$72</f>
        <v>0.3420590680915278</v>
      </c>
      <c r="G42" s="69">
        <f>'2012'!$O$72</f>
        <v>0.35626216742375083</v>
      </c>
      <c r="H42" s="69">
        <f>G42-C42</f>
        <v>0.011307434913462755</v>
      </c>
      <c r="I42" s="108"/>
    </row>
    <row r="43" ht="15.75">
      <c r="A43" s="52" t="s">
        <v>238</v>
      </c>
    </row>
    <row r="44" ht="15.75">
      <c r="A44" s="52"/>
    </row>
  </sheetData>
  <sheetProtection/>
  <mergeCells count="9">
    <mergeCell ref="A38:B38"/>
    <mergeCell ref="A35:K35"/>
    <mergeCell ref="A33:K33"/>
    <mergeCell ref="A22:K22"/>
    <mergeCell ref="A7:K7"/>
    <mergeCell ref="A9:K9"/>
    <mergeCell ref="A12:B12"/>
    <mergeCell ref="A25:B25"/>
    <mergeCell ref="A20:K20"/>
  </mergeCells>
  <hyperlinks>
    <hyperlink ref="A1" location="'List of Data'!A1" display="Return to List of Data"/>
  </hyperlink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participation and attainment in science subjects</dc:title>
  <dc:subject/>
  <dc:creator>Ministry of Health</dc:creator>
  <cp:keywords/>
  <dc:description/>
  <cp:lastModifiedBy>Peter Himona</cp:lastModifiedBy>
  <cp:lastPrinted>2014-05-05T02:29:08Z</cp:lastPrinted>
  <dcterms:created xsi:type="dcterms:W3CDTF">2008-09-10T00:03:14Z</dcterms:created>
  <dcterms:modified xsi:type="dcterms:W3CDTF">2014-05-12T22:30:04Z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1002088712</vt:i4>
  </property>
  <property fmtid="{D5CDD505-2E9C-101B-9397-08002B2CF9AE}" pid="3" name="_EmailSubject">
    <vt:lpwstr>candidates participating in science by DHB</vt:lpwstr>
  </property>
  <property fmtid="{D5CDD505-2E9C-101B-9397-08002B2CF9AE}" pid="4" name="_AuthorEmail">
    <vt:lpwstr>Jill.Corrin@minedu.govt.nz</vt:lpwstr>
  </property>
  <property fmtid="{D5CDD505-2E9C-101B-9397-08002B2CF9AE}" pid="5" name="_AuthorEmailDisplayName">
    <vt:lpwstr>Jill Corrin</vt:lpwstr>
  </property>
  <property fmtid="{D5CDD505-2E9C-101B-9397-08002B2CF9AE}" pid="6" name="_ReviewingToolsShownOnce">
    <vt:lpwstr/>
  </property>
</Properties>
</file>