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activeX/activeX2.xml" ContentType="application/vnd.ms-office.activeX+xml"/>
  <Override PartName="/xl/activeX/activeX2.bin" ContentType="application/vnd.ms-office.activeX"/>
  <Override PartName="/xl/ctrlProps/ctrlProp5.xml" ContentType="application/vnd.ms-excel.controlproperties+xml"/>
  <Override PartName="/xl/ctrlProps/ctrlProp6.xml" ContentType="application/vnd.ms-excel.controlproperties+xml"/>
  <Override PartName="/xl/charts/chart2.xml" ContentType="application/vnd.openxmlformats-officedocument.drawingml.chart+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F87" lockStructure="1"/>
  <bookViews>
    <workbookView xWindow="150" yWindow="-45" windowWidth="24675" windowHeight="11535" tabRatio="835"/>
  </bookViews>
  <sheets>
    <sheet name="Cover" sheetId="56" r:id="rId1"/>
    <sheet name="Contents" sheetId="57" r:id="rId2"/>
    <sheet name="HelpUsingFile" sheetId="58" r:id="rId3"/>
    <sheet name="Regs_SelCancers" sheetId="55" r:id="rId4"/>
    <sheet name="Regs_CancerGroup" sheetId="46" r:id="rId5"/>
    <sheet name="Regs_CancerbyDemo" sheetId="47" r:id="rId6"/>
    <sheet name="Key facts" sheetId="44" state="hidden" r:id="rId7"/>
    <sheet name="Deaths_SelCancers" sheetId="51" r:id="rId8"/>
    <sheet name="Deaths_CancerGroup" sheetId="53" r:id="rId9"/>
    <sheet name="Deaths_CancerbyDemo" sheetId="50" r:id="rId10"/>
    <sheet name="L_ICDChapDeath" sheetId="52" state="hidden" r:id="rId11"/>
    <sheet name="DefinedLists" sheetId="20" state="hidden" r:id="rId12"/>
    <sheet name="L_SubgrpReg" sheetId="19" state="hidden" r:id="rId13"/>
    <sheet name="L_ICDChapReg" sheetId="23" state="hidden" r:id="rId14"/>
    <sheet name="L_SubgrpDeath" sheetId="40" state="hidden" r:id="rId15"/>
    <sheet name="L_Subgrp3_12Death" sheetId="43" state="hidden" r:id="rId16"/>
    <sheet name="L_SubgrpReg3-12" sheetId="54" state="hidden" r:id="rId17"/>
    <sheet name="PubData" sheetId="59" r:id="rId18"/>
    <sheet name="Populations" sheetId="60" r:id="rId19"/>
  </sheets>
  <externalReferences>
    <externalReference r:id="rId20"/>
  </externalReferences>
  <definedNames>
    <definedName name="_xlnm.Print_Area" localSheetId="9">Deaths_CancerbyDemo!$B$2:$J$55</definedName>
    <definedName name="_xlnm.Print_Area" localSheetId="8">Deaths_CancerGroup!$B$2:$N$25</definedName>
    <definedName name="_xlnm.Print_Area" localSheetId="7">Deaths_SelCancers!$B$2:$O$55</definedName>
    <definedName name="_xlnm.Print_Area" localSheetId="18">Populations!$A$13:$H$441</definedName>
    <definedName name="_xlnm.Print_Area" localSheetId="5">Regs_CancerbyDemo!$B$2:$J$55</definedName>
    <definedName name="_xlnm.Print_Area" localSheetId="4">Regs_CancerGroup!$B$2:$N$25</definedName>
    <definedName name="_xlnm.Print_Area" localSheetId="3">Regs_SelCancers!$B$2:$O$55</definedName>
    <definedName name="Priority" localSheetId="10">[1]DefinedLists!$J$2:$J$14</definedName>
    <definedName name="Value" localSheetId="10">[1]DefinedLists!$E$2:$E$3</definedName>
  </definedNames>
  <calcPr calcId="152511"/>
</workbook>
</file>

<file path=xl/calcChain.xml><?xml version="1.0" encoding="utf-8"?>
<calcChain xmlns="http://schemas.openxmlformats.org/spreadsheetml/2006/main">
  <c r="A1737" i="54" l="1"/>
  <c r="A1738" i="54"/>
  <c r="A1739" i="54"/>
  <c r="A1740" i="54"/>
  <c r="A1741" i="54"/>
  <c r="A1742" i="54"/>
  <c r="A1743" i="54"/>
  <c r="A1744" i="54"/>
  <c r="A1745" i="54"/>
  <c r="A1746" i="54"/>
  <c r="A1446" i="54"/>
  <c r="A1447" i="54"/>
  <c r="A1448" i="54"/>
  <c r="A1449" i="54"/>
  <c r="A1450" i="54"/>
  <c r="A1451" i="54"/>
  <c r="A1452" i="54"/>
  <c r="A1453" i="54"/>
  <c r="A1454" i="54"/>
  <c r="A1455" i="54"/>
  <c r="A1697" i="54"/>
  <c r="A1698" i="54"/>
  <c r="A1699" i="54"/>
  <c r="A1700" i="54"/>
  <c r="A1701" i="54"/>
  <c r="A1702" i="54"/>
  <c r="A1703" i="54"/>
  <c r="A1704" i="54"/>
  <c r="A1705" i="54"/>
  <c r="A1706" i="54"/>
  <c r="A1707" i="54"/>
  <c r="A1708" i="54"/>
  <c r="A1709" i="54"/>
  <c r="A1710" i="54"/>
  <c r="A1711" i="54"/>
  <c r="A1712" i="54"/>
  <c r="A1713" i="54"/>
  <c r="A1714" i="54"/>
  <c r="A1715" i="54"/>
  <c r="A1716" i="54"/>
  <c r="A1717" i="54"/>
  <c r="A1718" i="54"/>
  <c r="A1719" i="54"/>
  <c r="A1720" i="54"/>
  <c r="A1721" i="54"/>
  <c r="A1722" i="54"/>
  <c r="A1723" i="54"/>
  <c r="A1724" i="54"/>
  <c r="A1725" i="54"/>
  <c r="A1726" i="54"/>
  <c r="A1727" i="54"/>
  <c r="A1728" i="54"/>
  <c r="A1729" i="54"/>
  <c r="A1730" i="54"/>
  <c r="A1731" i="54"/>
  <c r="A1732" i="54"/>
  <c r="A1733" i="54"/>
  <c r="A1734" i="54"/>
  <c r="A1735" i="54"/>
  <c r="A1736" i="54"/>
  <c r="A1696" i="54"/>
  <c r="A1407" i="54"/>
  <c r="A1408" i="54"/>
  <c r="A1409" i="54"/>
  <c r="A1410" i="54"/>
  <c r="A1411" i="54"/>
  <c r="A1412" i="54"/>
  <c r="A1413" i="54"/>
  <c r="A1414" i="54"/>
  <c r="A1415" i="54"/>
  <c r="A1416" i="54"/>
  <c r="A1417" i="54"/>
  <c r="A1418" i="54"/>
  <c r="A1419" i="54"/>
  <c r="A1420" i="54"/>
  <c r="A1421" i="54"/>
  <c r="A1422" i="54"/>
  <c r="A1423" i="54"/>
  <c r="A1424" i="54"/>
  <c r="A1425" i="54"/>
  <c r="A1426" i="54"/>
  <c r="A1427" i="54"/>
  <c r="A1428" i="54"/>
  <c r="A1429" i="54"/>
  <c r="A1430" i="54"/>
  <c r="A1431" i="54"/>
  <c r="A1432" i="54"/>
  <c r="A1433" i="54"/>
  <c r="A1434" i="54"/>
  <c r="A1435" i="54"/>
  <c r="A1436" i="54"/>
  <c r="A1437" i="54"/>
  <c r="A1438" i="54"/>
  <c r="A1439" i="54"/>
  <c r="A1440" i="54"/>
  <c r="A1441" i="54"/>
  <c r="A1442" i="54"/>
  <c r="A1443" i="54"/>
  <c r="A1444" i="54"/>
  <c r="A1445" i="54"/>
  <c r="A1406" i="54"/>
  <c r="A1405" i="54"/>
  <c r="A1124" i="43"/>
  <c r="A1125" i="43"/>
  <c r="A1126" i="43"/>
  <c r="A1127" i="43"/>
  <c r="A1128" i="43"/>
  <c r="A1129" i="43"/>
  <c r="A1130" i="43"/>
  <c r="A1131" i="43"/>
  <c r="A1132" i="43"/>
  <c r="A1133" i="43"/>
  <c r="A1134" i="43"/>
  <c r="A1135" i="43"/>
  <c r="A1136" i="43"/>
  <c r="A1137" i="43"/>
  <c r="A1138" i="43"/>
  <c r="A1139" i="43"/>
  <c r="A1140" i="43"/>
  <c r="A1141" i="43"/>
  <c r="A1142" i="43"/>
  <c r="A1143" i="43"/>
  <c r="A1144" i="43"/>
  <c r="A1145" i="43"/>
  <c r="A1146" i="43"/>
  <c r="A1147" i="43"/>
  <c r="A1148" i="43"/>
  <c r="A1149" i="43"/>
  <c r="A1150" i="43"/>
  <c r="A1151" i="43"/>
  <c r="A1152" i="43"/>
  <c r="A1153" i="43"/>
  <c r="A1154" i="43"/>
  <c r="A1155" i="43"/>
  <c r="A1156" i="43"/>
  <c r="A1157" i="43"/>
  <c r="A1158" i="43"/>
  <c r="A1159" i="43"/>
  <c r="A1160" i="43"/>
  <c r="A1161" i="43"/>
  <c r="A1162" i="43"/>
  <c r="A1163" i="43"/>
  <c r="A252" i="43"/>
  <c r="A253" i="43"/>
  <c r="A254" i="43"/>
  <c r="A255" i="43"/>
  <c r="A256" i="43"/>
  <c r="A257" i="43"/>
  <c r="A258" i="43"/>
  <c r="A259" i="43"/>
  <c r="A260" i="43"/>
  <c r="A261" i="43"/>
  <c r="A262" i="43"/>
  <c r="A263" i="43"/>
  <c r="A264" i="43"/>
  <c r="A265" i="43"/>
  <c r="A266" i="43"/>
  <c r="A267" i="43"/>
  <c r="A268" i="43"/>
  <c r="A269" i="43"/>
  <c r="A270" i="43"/>
  <c r="A271" i="43"/>
  <c r="A272" i="43"/>
  <c r="A273" i="43"/>
  <c r="A274" i="43"/>
  <c r="A275" i="43"/>
  <c r="A276" i="43"/>
  <c r="A277" i="43"/>
  <c r="A278" i="43"/>
  <c r="A279" i="43"/>
  <c r="A280" i="43"/>
  <c r="A281" i="43"/>
  <c r="A282" i="43"/>
  <c r="A283" i="43"/>
  <c r="A284" i="43"/>
  <c r="A285" i="43"/>
  <c r="A286" i="43"/>
  <c r="A287" i="43"/>
  <c r="A288" i="43"/>
  <c r="A289" i="43"/>
  <c r="A290" i="43"/>
  <c r="A291" i="43"/>
  <c r="A1707" i="43" l="1"/>
  <c r="A1708" i="43"/>
  <c r="A1709" i="43"/>
  <c r="A1710" i="43"/>
  <c r="A1711" i="43"/>
  <c r="A1712" i="43"/>
  <c r="A1713" i="43"/>
  <c r="A1714" i="43"/>
  <c r="A1715" i="43"/>
  <c r="A1716" i="43"/>
  <c r="A1717" i="43"/>
  <c r="A1718" i="43"/>
  <c r="A1719" i="43"/>
  <c r="A1720" i="43"/>
  <c r="A1721" i="43"/>
  <c r="A1722" i="43"/>
  <c r="A1723" i="43"/>
  <c r="A1724" i="43"/>
  <c r="A1725" i="43"/>
  <c r="A1726" i="43"/>
  <c r="A1727" i="43"/>
  <c r="A1728" i="43"/>
  <c r="A1729" i="43"/>
  <c r="A1730" i="43"/>
  <c r="A1731" i="43"/>
  <c r="A1732" i="43"/>
  <c r="A1733" i="43"/>
  <c r="A1734" i="43"/>
  <c r="A1735" i="43"/>
  <c r="A1736" i="43"/>
  <c r="A1737" i="43"/>
  <c r="A1738" i="43"/>
  <c r="A1739" i="43"/>
  <c r="A1740" i="43"/>
  <c r="A1741" i="43"/>
  <c r="A1742" i="43"/>
  <c r="A1743" i="43"/>
  <c r="A1744" i="43"/>
  <c r="A1745" i="43"/>
  <c r="A1746" i="43"/>
  <c r="A833" i="43"/>
  <c r="A834" i="43"/>
  <c r="A835" i="43"/>
  <c r="A836" i="43"/>
  <c r="A837" i="43"/>
  <c r="A838" i="43"/>
  <c r="A839" i="43"/>
  <c r="A840" i="43"/>
  <c r="A841" i="43"/>
  <c r="A842" i="43"/>
  <c r="A843" i="43"/>
  <c r="A844" i="43"/>
  <c r="A845" i="43"/>
  <c r="A846" i="43"/>
  <c r="A847" i="43"/>
  <c r="A848" i="43"/>
  <c r="A849" i="43"/>
  <c r="A850" i="43"/>
  <c r="A851" i="43"/>
  <c r="A852" i="43"/>
  <c r="A853" i="43"/>
  <c r="A854" i="43"/>
  <c r="A855" i="43"/>
  <c r="A856" i="43"/>
  <c r="A857" i="43"/>
  <c r="A858" i="43"/>
  <c r="A859" i="43"/>
  <c r="A860" i="43"/>
  <c r="A861" i="43"/>
  <c r="A862" i="43"/>
  <c r="A863" i="43"/>
  <c r="A864" i="43"/>
  <c r="A865" i="43"/>
  <c r="A866" i="43"/>
  <c r="A867" i="43"/>
  <c r="A868" i="43"/>
  <c r="A869" i="43"/>
  <c r="A870" i="43"/>
  <c r="A871" i="43"/>
  <c r="A872" i="43"/>
  <c r="A1414" i="43"/>
  <c r="A1415" i="43"/>
  <c r="A1416" i="43"/>
  <c r="A1417" i="43"/>
  <c r="A1418" i="43"/>
  <c r="A1419" i="43"/>
  <c r="A1420" i="43"/>
  <c r="A1421" i="43"/>
  <c r="A1422" i="43"/>
  <c r="A1423" i="43"/>
  <c r="A1424" i="43"/>
  <c r="A1425" i="43"/>
  <c r="A1426" i="43"/>
  <c r="A1427" i="43"/>
  <c r="A1428" i="43"/>
  <c r="A1429" i="43"/>
  <c r="A1430" i="43"/>
  <c r="A1431" i="43"/>
  <c r="A1432" i="43"/>
  <c r="A1433" i="43"/>
  <c r="A1434" i="43"/>
  <c r="A1435" i="43"/>
  <c r="A1436" i="43"/>
  <c r="A1437" i="43"/>
  <c r="A1438" i="43"/>
  <c r="A1439" i="43"/>
  <c r="A1440" i="43"/>
  <c r="A1441" i="43"/>
  <c r="A1442" i="43"/>
  <c r="A1443" i="43"/>
  <c r="A1444" i="43"/>
  <c r="A1445" i="43"/>
  <c r="A1446" i="43"/>
  <c r="A1447" i="43"/>
  <c r="A1448" i="43"/>
  <c r="A1449" i="43"/>
  <c r="A1450" i="43"/>
  <c r="A1451" i="43"/>
  <c r="A1452" i="43"/>
  <c r="A1453" i="43"/>
  <c r="A543" i="43"/>
  <c r="A544" i="43"/>
  <c r="A545" i="43"/>
  <c r="A546" i="43"/>
  <c r="A547" i="43"/>
  <c r="A548" i="43"/>
  <c r="A549" i="43"/>
  <c r="A550" i="43"/>
  <c r="A551" i="43"/>
  <c r="A552" i="43"/>
  <c r="A553" i="43"/>
  <c r="A554" i="43"/>
  <c r="A555" i="43"/>
  <c r="A556" i="43"/>
  <c r="A557" i="43"/>
  <c r="A558" i="43"/>
  <c r="A559" i="43"/>
  <c r="A560" i="43"/>
  <c r="A561" i="43"/>
  <c r="A562" i="43"/>
  <c r="A563" i="43"/>
  <c r="A564" i="43"/>
  <c r="A565" i="43"/>
  <c r="A566" i="43"/>
  <c r="A567" i="43"/>
  <c r="A568" i="43"/>
  <c r="A569" i="43"/>
  <c r="A570" i="43"/>
  <c r="A571" i="43"/>
  <c r="A572" i="43"/>
  <c r="A573" i="43"/>
  <c r="A574" i="43"/>
  <c r="A575" i="43"/>
  <c r="A576" i="43"/>
  <c r="A577" i="43"/>
  <c r="A578" i="43"/>
  <c r="A579" i="43"/>
  <c r="A580" i="43"/>
  <c r="A581" i="43"/>
  <c r="A582" i="43"/>
  <c r="A754" i="43"/>
  <c r="A591" i="43"/>
  <c r="A492" i="43"/>
  <c r="A422" i="43"/>
  <c r="A158" i="43"/>
  <c r="A2379" i="40" l="1"/>
  <c r="A2380" i="40"/>
  <c r="A2381" i="40"/>
  <c r="A2382" i="40"/>
  <c r="A2383" i="40"/>
  <c r="A2384" i="40"/>
  <c r="A2385" i="40"/>
  <c r="A2386" i="40"/>
  <c r="A2387" i="40"/>
  <c r="A2388" i="40"/>
  <c r="A2389" i="40"/>
  <c r="A2390" i="40"/>
  <c r="A2391" i="40"/>
  <c r="A2392" i="40"/>
  <c r="A2393" i="40"/>
  <c r="A2394" i="40"/>
  <c r="A2395" i="40"/>
  <c r="A2396" i="40"/>
  <c r="A2397" i="40"/>
  <c r="A2398" i="40"/>
  <c r="A242" i="54" l="1"/>
  <c r="A243" i="54"/>
  <c r="A244" i="54"/>
  <c r="A245" i="54"/>
  <c r="A246" i="54"/>
  <c r="A247" i="54"/>
  <c r="A248" i="54"/>
  <c r="A249" i="54"/>
  <c r="A250" i="54"/>
  <c r="A251" i="54"/>
  <c r="A252" i="54"/>
  <c r="A253" i="54"/>
  <c r="A254" i="54"/>
  <c r="A255" i="54"/>
  <c r="A256" i="54"/>
  <c r="A257" i="54"/>
  <c r="A258" i="54"/>
  <c r="A259" i="54"/>
  <c r="A260" i="54"/>
  <c r="A261" i="54"/>
  <c r="A262" i="54"/>
  <c r="A263" i="54"/>
  <c r="A264" i="54"/>
  <c r="A265" i="54"/>
  <c r="A266" i="54"/>
  <c r="A267" i="54"/>
  <c r="A268" i="54"/>
  <c r="A269" i="54"/>
  <c r="A270" i="54"/>
  <c r="A271" i="54"/>
  <c r="A272" i="54"/>
  <c r="A273" i="54"/>
  <c r="A274" i="54"/>
  <c r="A275" i="54"/>
  <c r="A276" i="54"/>
  <c r="A277" i="54"/>
  <c r="A278" i="54"/>
  <c r="A279" i="54"/>
  <c r="A280" i="54"/>
  <c r="A281" i="54"/>
  <c r="A533" i="54"/>
  <c r="A534" i="54"/>
  <c r="A535" i="54"/>
  <c r="A536" i="54"/>
  <c r="A537" i="54"/>
  <c r="A538" i="54"/>
  <c r="A539" i="54"/>
  <c r="A540" i="54"/>
  <c r="A541" i="54"/>
  <c r="A542" i="54"/>
  <c r="A543" i="54"/>
  <c r="A544" i="54"/>
  <c r="A545" i="54"/>
  <c r="A546" i="54"/>
  <c r="A547" i="54"/>
  <c r="A548" i="54"/>
  <c r="A549" i="54"/>
  <c r="A550" i="54"/>
  <c r="A551" i="54"/>
  <c r="A552" i="54"/>
  <c r="A553" i="54"/>
  <c r="A554" i="54"/>
  <c r="A555" i="54"/>
  <c r="A556" i="54"/>
  <c r="A557" i="54"/>
  <c r="A558" i="54"/>
  <c r="A559" i="54"/>
  <c r="A560" i="54"/>
  <c r="A561" i="54"/>
  <c r="A562" i="54"/>
  <c r="A563" i="54"/>
  <c r="A564" i="54"/>
  <c r="A565" i="54"/>
  <c r="A566" i="54"/>
  <c r="A567" i="54"/>
  <c r="A568" i="54"/>
  <c r="A569" i="54"/>
  <c r="A570" i="54"/>
  <c r="A571" i="54"/>
  <c r="A572" i="54"/>
  <c r="A1085" i="54" l="1"/>
  <c r="A1086" i="54"/>
  <c r="A1087" i="54"/>
  <c r="A1088" i="54"/>
  <c r="A1089" i="54"/>
  <c r="A1090" i="54"/>
  <c r="A1091" i="54"/>
  <c r="A1092" i="54"/>
  <c r="A1093" i="54"/>
  <c r="A1094" i="54"/>
  <c r="A1095" i="54"/>
  <c r="A1096" i="54"/>
  <c r="A1097" i="54"/>
  <c r="A1098" i="54"/>
  <c r="A1099" i="54"/>
  <c r="A1100" i="54"/>
  <c r="A1101" i="54"/>
  <c r="A1102" i="54"/>
  <c r="A1103" i="54"/>
  <c r="A1104" i="54"/>
  <c r="A1105" i="54"/>
  <c r="A1106" i="54"/>
  <c r="A1107" i="54"/>
  <c r="A1108" i="54"/>
  <c r="A1109" i="54"/>
  <c r="A1110" i="54"/>
  <c r="A1111" i="54"/>
  <c r="A1112" i="54"/>
  <c r="A1113" i="54"/>
  <c r="A1114" i="54"/>
  <c r="A1115" i="54"/>
  <c r="A1116" i="54"/>
  <c r="A1117" i="54"/>
  <c r="A1118" i="54"/>
  <c r="A1119" i="54"/>
  <c r="A1120" i="54"/>
  <c r="A1121" i="54"/>
  <c r="A1122" i="54"/>
  <c r="A1123" i="54"/>
  <c r="A1124" i="54"/>
  <c r="A794" i="54"/>
  <c r="A795" i="54"/>
  <c r="A796" i="54"/>
  <c r="A797" i="54"/>
  <c r="A798" i="54"/>
  <c r="A799" i="54"/>
  <c r="A800" i="54"/>
  <c r="A801" i="54"/>
  <c r="A802" i="54"/>
  <c r="A803" i="54"/>
  <c r="A804" i="54"/>
  <c r="A805" i="54"/>
  <c r="A806" i="54"/>
  <c r="A807" i="54"/>
  <c r="A808" i="54"/>
  <c r="A809" i="54"/>
  <c r="A810" i="54"/>
  <c r="A811" i="54"/>
  <c r="A812" i="54"/>
  <c r="A813" i="54"/>
  <c r="A814" i="54"/>
  <c r="A815" i="54"/>
  <c r="A816" i="54"/>
  <c r="A817" i="54"/>
  <c r="A818" i="54"/>
  <c r="A819" i="54"/>
  <c r="A820" i="54"/>
  <c r="A821" i="54"/>
  <c r="A822" i="54"/>
  <c r="A823" i="54"/>
  <c r="A824" i="54"/>
  <c r="A825" i="54"/>
  <c r="A826" i="54"/>
  <c r="A827" i="54"/>
  <c r="A828" i="54"/>
  <c r="A829" i="54"/>
  <c r="A830" i="54"/>
  <c r="A831" i="54"/>
  <c r="A832" i="54"/>
  <c r="A833" i="54"/>
  <c r="A844" i="54" l="1"/>
  <c r="A845" i="54"/>
  <c r="A846" i="54"/>
  <c r="A847" i="54"/>
  <c r="A848" i="54"/>
  <c r="A849" i="54"/>
  <c r="A850" i="54"/>
  <c r="A851" i="54"/>
  <c r="A852" i="54"/>
  <c r="A853" i="54"/>
  <c r="A854" i="54"/>
  <c r="A855" i="54"/>
  <c r="A856" i="54"/>
  <c r="A857" i="54"/>
  <c r="A858" i="54"/>
  <c r="A859" i="54"/>
  <c r="A860" i="54"/>
  <c r="A861" i="54"/>
  <c r="A862" i="54"/>
  <c r="A863" i="54"/>
  <c r="A864" i="54"/>
  <c r="A865" i="54"/>
  <c r="A866" i="54"/>
  <c r="A867" i="54"/>
  <c r="A868" i="54"/>
  <c r="A869" i="54"/>
  <c r="A870" i="54"/>
  <c r="A871" i="54"/>
  <c r="A872" i="54"/>
  <c r="A873" i="54"/>
  <c r="A1136" i="54"/>
  <c r="A1137" i="54"/>
  <c r="A1138" i="54"/>
  <c r="A1139" i="54"/>
  <c r="A1140" i="54"/>
  <c r="A1141" i="54"/>
  <c r="A1142" i="54"/>
  <c r="A1143" i="54"/>
  <c r="A1144" i="54"/>
  <c r="A1145" i="54"/>
  <c r="A1146" i="54"/>
  <c r="A1147" i="54"/>
  <c r="A1148" i="54"/>
  <c r="A1149" i="54"/>
  <c r="A1150" i="54"/>
  <c r="A1151" i="54"/>
  <c r="A1152" i="54"/>
  <c r="A1153" i="54"/>
  <c r="A1154" i="54"/>
  <c r="A1155" i="54"/>
  <c r="A1156" i="54"/>
  <c r="A1157" i="54"/>
  <c r="A1158" i="54"/>
  <c r="A1159" i="54"/>
  <c r="A1160" i="54"/>
  <c r="A1161" i="54"/>
  <c r="A1162" i="54"/>
  <c r="A1163" i="54"/>
  <c r="A1164" i="54"/>
  <c r="A1135" i="54"/>
  <c r="A9" i="60" l="1"/>
  <c r="A10" i="60"/>
  <c r="A8" i="60"/>
  <c r="A59" i="60" l="1"/>
  <c r="A36" i="60"/>
  <c r="A14" i="60"/>
  <c r="A3166" i="40" l="1"/>
  <c r="A3167" i="40"/>
  <c r="A3168" i="40"/>
  <c r="A3169" i="40"/>
  <c r="A3170" i="40"/>
  <c r="A3171" i="40"/>
  <c r="A3172" i="40"/>
  <c r="A3157" i="40"/>
  <c r="A3158" i="40"/>
  <c r="A3159" i="40"/>
  <c r="A3160" i="40"/>
  <c r="A3161" i="40"/>
  <c r="A3162" i="40"/>
  <c r="A3163" i="40"/>
  <c r="A3164" i="40"/>
  <c r="A3165" i="40"/>
  <c r="A1918" i="40"/>
  <c r="A1919" i="40"/>
  <c r="A1920" i="40"/>
  <c r="A1921" i="40"/>
  <c r="A1922" i="40"/>
  <c r="A1923" i="40"/>
  <c r="A1924" i="40"/>
  <c r="A1925" i="40"/>
  <c r="A1926" i="40"/>
  <c r="A1927" i="40"/>
  <c r="A1928" i="40"/>
  <c r="A1929" i="40"/>
  <c r="A1930" i="40"/>
  <c r="A1931" i="40"/>
  <c r="A1932" i="40"/>
  <c r="A1933" i="40"/>
  <c r="A1877" i="40"/>
  <c r="A1878" i="40"/>
  <c r="A1879" i="40"/>
  <c r="A1880" i="40"/>
  <c r="A1881" i="40"/>
  <c r="A1882" i="40"/>
  <c r="A1883" i="40"/>
  <c r="A1884" i="40"/>
  <c r="A1885" i="40"/>
  <c r="A1886" i="40"/>
  <c r="A1887" i="40"/>
  <c r="A1888" i="40"/>
  <c r="A1889" i="40"/>
  <c r="A1890" i="40"/>
  <c r="A1891" i="40"/>
  <c r="A1892" i="40"/>
  <c r="A1893" i="40"/>
  <c r="A1894" i="40"/>
  <c r="A1895" i="40"/>
  <c r="A1896" i="40"/>
  <c r="A1897" i="40"/>
  <c r="A1898" i="40"/>
  <c r="A1899" i="40"/>
  <c r="A1900" i="40"/>
  <c r="A1901" i="40"/>
  <c r="A1902" i="40"/>
  <c r="A1903" i="40"/>
  <c r="A1904" i="40"/>
  <c r="A1905" i="40"/>
  <c r="A1906" i="40"/>
  <c r="A1907" i="40"/>
  <c r="A1908" i="40"/>
  <c r="A1909" i="40"/>
  <c r="A1910" i="40"/>
  <c r="A1911" i="40"/>
  <c r="A1912" i="40"/>
  <c r="A1913" i="40"/>
  <c r="A1914" i="40"/>
  <c r="A1915" i="40"/>
  <c r="A1916" i="40"/>
  <c r="A1917" i="40"/>
  <c r="A1246" i="40"/>
  <c r="A1247" i="40"/>
  <c r="A1248" i="40"/>
  <c r="A1249" i="40"/>
  <c r="A1250" i="40"/>
  <c r="A1251" i="40"/>
  <c r="A1252" i="40"/>
  <c r="A1253" i="40"/>
  <c r="A1254" i="40"/>
  <c r="A1255" i="40"/>
  <c r="A1235" i="40"/>
  <c r="A1236" i="40"/>
  <c r="A1237" i="40"/>
  <c r="A1238" i="40"/>
  <c r="A1239" i="40"/>
  <c r="A1240" i="40"/>
  <c r="A1241" i="40"/>
  <c r="A1242" i="40"/>
  <c r="A1243" i="40"/>
  <c r="A1244" i="40"/>
  <c r="A1245" i="40"/>
  <c r="A790" i="40"/>
  <c r="A791" i="40"/>
  <c r="A792" i="40"/>
  <c r="A793" i="40"/>
  <c r="A794" i="40"/>
  <c r="A795" i="40"/>
  <c r="A781" i="40"/>
  <c r="A782" i="40"/>
  <c r="A783" i="40"/>
  <c r="A784" i="40"/>
  <c r="A785" i="40"/>
  <c r="A786" i="40"/>
  <c r="A787" i="40"/>
  <c r="A788" i="40"/>
  <c r="A789" i="40"/>
  <c r="A529" i="40"/>
  <c r="A528" i="40"/>
  <c r="A527" i="40"/>
  <c r="A295" i="40"/>
  <c r="A294" i="40"/>
  <c r="A293" i="40"/>
  <c r="A57" i="40"/>
  <c r="A58" i="40"/>
  <c r="A56" i="40"/>
  <c r="A61" i="40"/>
  <c r="A60" i="40"/>
  <c r="A59" i="40"/>
  <c r="A4050" i="19"/>
  <c r="A4051" i="19"/>
  <c r="A4052" i="19"/>
  <c r="A4053" i="19"/>
  <c r="A4054" i="19"/>
  <c r="A4055" i="19"/>
  <c r="A4056" i="19"/>
  <c r="A4057" i="19"/>
  <c r="A4058" i="19"/>
  <c r="A4049" i="19"/>
  <c r="A4060" i="19"/>
  <c r="A4061" i="19"/>
  <c r="A4062" i="19"/>
  <c r="A4063" i="19"/>
  <c r="A4064" i="19"/>
  <c r="A4065" i="19"/>
  <c r="A4066" i="19"/>
  <c r="A4067" i="19"/>
  <c r="A4068" i="19"/>
  <c r="A4059" i="19"/>
  <c r="A2300" i="19" l="1"/>
  <c r="A2301" i="19"/>
  <c r="A2302" i="19"/>
  <c r="A2303" i="19"/>
  <c r="A2304" i="19"/>
  <c r="A2305" i="19"/>
  <c r="A2306" i="19"/>
  <c r="A2307" i="19"/>
  <c r="A2308" i="19"/>
  <c r="A2309" i="19"/>
  <c r="A2310" i="19"/>
  <c r="A2311" i="19"/>
  <c r="A2312" i="19"/>
  <c r="A2313" i="19"/>
  <c r="A2314" i="19"/>
  <c r="A2315" i="19"/>
  <c r="A2316" i="19"/>
  <c r="A2317" i="19"/>
  <c r="A2318" i="19"/>
  <c r="A2319" i="19"/>
  <c r="A2320" i="19"/>
  <c r="A2321" i="19"/>
  <c r="A2322" i="19"/>
  <c r="A2323" i="19"/>
  <c r="A2324" i="19"/>
  <c r="A2299" i="19"/>
  <c r="A2258" i="19"/>
  <c r="A2259" i="19"/>
  <c r="A2260" i="19"/>
  <c r="A2261" i="19"/>
  <c r="A2262" i="19"/>
  <c r="A2263" i="19"/>
  <c r="A2264" i="19"/>
  <c r="A2265" i="19"/>
  <c r="A2266" i="19"/>
  <c r="A2267" i="19"/>
  <c r="A2268" i="19"/>
  <c r="A2269" i="19"/>
  <c r="A2270" i="19"/>
  <c r="A2271" i="19"/>
  <c r="A2272" i="19"/>
  <c r="A2273" i="19"/>
  <c r="A2274" i="19"/>
  <c r="A2275" i="19"/>
  <c r="A2276" i="19"/>
  <c r="A2277" i="19"/>
  <c r="A2278" i="19"/>
  <c r="A2279" i="19"/>
  <c r="A2280" i="19"/>
  <c r="A2281" i="19"/>
  <c r="A2282" i="19"/>
  <c r="A2283" i="19"/>
  <c r="A2284" i="19"/>
  <c r="A2285" i="19"/>
  <c r="A2286" i="19"/>
  <c r="A2287" i="19"/>
  <c r="A2288" i="19"/>
  <c r="A2289" i="19"/>
  <c r="A2290" i="19"/>
  <c r="A2291" i="19"/>
  <c r="A2292" i="19"/>
  <c r="A2293" i="19"/>
  <c r="A2294" i="19"/>
  <c r="A2295" i="19"/>
  <c r="A2296" i="19"/>
  <c r="A2297" i="19"/>
  <c r="A2298" i="19"/>
  <c r="A2257" i="19"/>
  <c r="A801" i="19"/>
  <c r="A802" i="19"/>
  <c r="A803" i="19"/>
  <c r="A804" i="19"/>
  <c r="A805" i="19"/>
  <c r="A806" i="19"/>
  <c r="A807" i="19"/>
  <c r="A808" i="19"/>
  <c r="A809" i="19"/>
  <c r="A810" i="19"/>
  <c r="A811" i="19"/>
  <c r="A800" i="19"/>
  <c r="A813" i="19"/>
  <c r="A814" i="19"/>
  <c r="A815" i="19"/>
  <c r="A816" i="19"/>
  <c r="A817" i="19"/>
  <c r="A818" i="19"/>
  <c r="A819" i="19"/>
  <c r="A820" i="19"/>
  <c r="A821" i="19"/>
  <c r="A812" i="19"/>
  <c r="A1513" i="19" l="1"/>
  <c r="A1512" i="19"/>
  <c r="A1511" i="19"/>
  <c r="A1510" i="19"/>
  <c r="A1509" i="19"/>
  <c r="A1508" i="19"/>
  <c r="A1507" i="19"/>
  <c r="A1506" i="19"/>
  <c r="A530" i="19"/>
  <c r="A529" i="19"/>
  <c r="A528" i="19"/>
  <c r="A296" i="19"/>
  <c r="A295" i="19"/>
  <c r="A294" i="19"/>
  <c r="A60" i="19"/>
  <c r="A61" i="19"/>
  <c r="A62" i="19"/>
  <c r="A58" i="19"/>
  <c r="A59" i="19"/>
  <c r="A57" i="19"/>
  <c r="A294" i="54" l="1"/>
  <c r="A295" i="54"/>
  <c r="A296" i="54"/>
  <c r="A297" i="54"/>
  <c r="A298" i="54"/>
  <c r="A299" i="54"/>
  <c r="A300" i="54"/>
  <c r="A301" i="54"/>
  <c r="A302" i="54"/>
  <c r="A303" i="54"/>
  <c r="A304" i="54"/>
  <c r="A305" i="54"/>
  <c r="A306" i="54"/>
  <c r="A307" i="54"/>
  <c r="A308" i="54"/>
  <c r="A309" i="54"/>
  <c r="A310" i="54"/>
  <c r="A311" i="54"/>
  <c r="A312" i="54"/>
  <c r="A313" i="54"/>
  <c r="A314" i="54"/>
  <c r="A315" i="54"/>
  <c r="A316" i="54"/>
  <c r="A317" i="54"/>
  <c r="A318" i="54"/>
  <c r="A319" i="54"/>
  <c r="A320" i="54"/>
  <c r="A321" i="54"/>
  <c r="A322" i="54"/>
  <c r="A323" i="54"/>
  <c r="A324" i="54"/>
  <c r="A325" i="54"/>
  <c r="A326" i="54"/>
  <c r="A327" i="54"/>
  <c r="A328" i="54"/>
  <c r="A329" i="54"/>
  <c r="A330" i="54"/>
  <c r="A331" i="54"/>
  <c r="A332" i="54"/>
  <c r="A333" i="54"/>
  <c r="A334" i="54"/>
  <c r="A335" i="54"/>
  <c r="A336" i="54"/>
  <c r="A337" i="54"/>
  <c r="A338" i="54"/>
  <c r="A339" i="54"/>
  <c r="A340" i="54"/>
  <c r="A341" i="54"/>
  <c r="A342" i="54"/>
  <c r="A343" i="54"/>
  <c r="A344" i="54"/>
  <c r="A345" i="54"/>
  <c r="A346" i="54"/>
  <c r="A347" i="54"/>
  <c r="A348" i="54"/>
  <c r="A349" i="54"/>
  <c r="A350" i="54"/>
  <c r="A351" i="54"/>
  <c r="A352" i="54"/>
  <c r="A353" i="54"/>
  <c r="A354" i="54"/>
  <c r="A355" i="54"/>
  <c r="A356" i="54"/>
  <c r="A357" i="54"/>
  <c r="A358" i="54"/>
  <c r="A359" i="54"/>
  <c r="A360" i="54"/>
  <c r="A361" i="54"/>
  <c r="A362" i="54"/>
  <c r="A363" i="54"/>
  <c r="A364" i="54"/>
  <c r="A365" i="54"/>
  <c r="A366" i="54"/>
  <c r="A367" i="54"/>
  <c r="A368" i="54"/>
  <c r="A369" i="54"/>
  <c r="A370" i="54"/>
  <c r="A371" i="54"/>
  <c r="A372" i="54"/>
  <c r="A373" i="54"/>
  <c r="A374" i="54"/>
  <c r="A375" i="54"/>
  <c r="A376" i="54"/>
  <c r="A377" i="54"/>
  <c r="A378" i="54"/>
  <c r="A379" i="54"/>
  <c r="A380" i="54"/>
  <c r="A381" i="54"/>
  <c r="A382" i="54"/>
  <c r="A383" i="54"/>
  <c r="A384" i="54"/>
  <c r="A385" i="54"/>
  <c r="A386" i="54"/>
  <c r="A387" i="54"/>
  <c r="A388" i="54"/>
  <c r="A389" i="54"/>
  <c r="A390" i="54"/>
  <c r="A391" i="54"/>
  <c r="A392" i="54"/>
  <c r="A393" i="54"/>
  <c r="A394" i="54"/>
  <c r="A395" i="54"/>
  <c r="A396" i="54"/>
  <c r="A397" i="54"/>
  <c r="A398" i="54"/>
  <c r="A399" i="54"/>
  <c r="A400" i="54"/>
  <c r="A401" i="54"/>
  <c r="A402" i="54"/>
  <c r="A403" i="54"/>
  <c r="A404" i="54"/>
  <c r="A405" i="54"/>
  <c r="A406" i="54"/>
  <c r="A407" i="54"/>
  <c r="A408" i="54"/>
  <c r="A409" i="54"/>
  <c r="A410" i="54"/>
  <c r="A411" i="54"/>
  <c r="A412" i="54"/>
  <c r="A413" i="54"/>
  <c r="A414" i="54"/>
  <c r="A415" i="54"/>
  <c r="A416" i="54"/>
  <c r="A417" i="54"/>
  <c r="A418" i="54"/>
  <c r="A419" i="54"/>
  <c r="A420" i="54"/>
  <c r="A421" i="54"/>
  <c r="A422" i="54"/>
  <c r="A423" i="54"/>
  <c r="A424" i="54"/>
  <c r="A425" i="54"/>
  <c r="A426" i="54"/>
  <c r="A427" i="54"/>
  <c r="A428" i="54"/>
  <c r="A429" i="54"/>
  <c r="A430" i="54"/>
  <c r="A431" i="54"/>
  <c r="A432" i="54"/>
  <c r="A433" i="54"/>
  <c r="A434" i="54"/>
  <c r="A435" i="54"/>
  <c r="A436" i="54"/>
  <c r="A437" i="54"/>
  <c r="A438" i="54"/>
  <c r="A439" i="54"/>
  <c r="A440" i="54"/>
  <c r="A441" i="54"/>
  <c r="A442" i="54"/>
  <c r="A443" i="54"/>
  <c r="A444" i="54"/>
  <c r="A445" i="54"/>
  <c r="A446" i="54"/>
  <c r="A447" i="54"/>
  <c r="A448" i="54"/>
  <c r="A449" i="54"/>
  <c r="A450" i="54"/>
  <c r="A451" i="54"/>
  <c r="A452" i="54"/>
  <c r="A453" i="54"/>
  <c r="A454" i="54"/>
  <c r="A455" i="54"/>
  <c r="A456" i="54"/>
  <c r="A457" i="54"/>
  <c r="A458" i="54"/>
  <c r="A459" i="54"/>
  <c r="A460" i="54"/>
  <c r="A461" i="54"/>
  <c r="A462" i="54"/>
  <c r="A463" i="54"/>
  <c r="A464" i="54"/>
  <c r="A465" i="54"/>
  <c r="A466" i="54"/>
  <c r="A467" i="54"/>
  <c r="A468" i="54"/>
  <c r="A469" i="54"/>
  <c r="A470" i="54"/>
  <c r="A471" i="54"/>
  <c r="A472" i="54"/>
  <c r="A473" i="54"/>
  <c r="A474" i="54"/>
  <c r="A475" i="54"/>
  <c r="A476" i="54"/>
  <c r="A477" i="54"/>
  <c r="A478" i="54"/>
  <c r="A479" i="54"/>
  <c r="A480" i="54"/>
  <c r="A481" i="54"/>
  <c r="A482" i="54"/>
  <c r="A483" i="54"/>
  <c r="A484" i="54"/>
  <c r="A485" i="54"/>
  <c r="A486" i="54"/>
  <c r="A487" i="54"/>
  <c r="A488" i="54"/>
  <c r="A489" i="54"/>
  <c r="A490" i="54"/>
  <c r="A491" i="54"/>
  <c r="A492" i="54"/>
  <c r="A493" i="54"/>
  <c r="A494" i="54"/>
  <c r="A495" i="54"/>
  <c r="A496" i="54"/>
  <c r="A497" i="54"/>
  <c r="A498" i="54"/>
  <c r="A499" i="54"/>
  <c r="A500" i="54"/>
  <c r="A501" i="54"/>
  <c r="A502" i="54"/>
  <c r="A503" i="54"/>
  <c r="A504" i="54"/>
  <c r="A505" i="54"/>
  <c r="A506" i="54"/>
  <c r="A507" i="54"/>
  <c r="A508" i="54"/>
  <c r="A509" i="54"/>
  <c r="A510" i="54"/>
  <c r="A511" i="54"/>
  <c r="A512" i="54"/>
  <c r="A513" i="54"/>
  <c r="A514" i="54"/>
  <c r="A515" i="54"/>
  <c r="A516" i="54"/>
  <c r="A517" i="54"/>
  <c r="A518" i="54"/>
  <c r="A519" i="54"/>
  <c r="A520" i="54"/>
  <c r="A521" i="54"/>
  <c r="A522" i="54"/>
  <c r="A523" i="54"/>
  <c r="A524" i="54"/>
  <c r="A525" i="54"/>
  <c r="A526" i="54"/>
  <c r="A527" i="54"/>
  <c r="A528" i="54"/>
  <c r="A529" i="54"/>
  <c r="A530" i="54"/>
  <c r="A531" i="54"/>
  <c r="A532" i="54"/>
  <c r="A573" i="54"/>
  <c r="A574" i="54"/>
  <c r="A575" i="54"/>
  <c r="A576" i="54"/>
  <c r="A577" i="54"/>
  <c r="A578" i="54"/>
  <c r="A579" i="54"/>
  <c r="A580" i="54"/>
  <c r="A581" i="54"/>
  <c r="A582" i="54"/>
  <c r="A293" i="54"/>
  <c r="A1458" i="54"/>
  <c r="A1459" i="54"/>
  <c r="A1460" i="54"/>
  <c r="A1461" i="54"/>
  <c r="A1462" i="54"/>
  <c r="A1463" i="54"/>
  <c r="A1464" i="54"/>
  <c r="A1465" i="54"/>
  <c r="A1466" i="54"/>
  <c r="A1467" i="54"/>
  <c r="A1468" i="54"/>
  <c r="A1469" i="54"/>
  <c r="A1470" i="54"/>
  <c r="A1471" i="54"/>
  <c r="A1472" i="54"/>
  <c r="A1473" i="54"/>
  <c r="A1474" i="54"/>
  <c r="A1475" i="54"/>
  <c r="A1476" i="54"/>
  <c r="A1477" i="54"/>
  <c r="A1478" i="54"/>
  <c r="A1479" i="54"/>
  <c r="A1480" i="54"/>
  <c r="A1481" i="54"/>
  <c r="A1482" i="54"/>
  <c r="A1483" i="54"/>
  <c r="A1484" i="54"/>
  <c r="A1485" i="54"/>
  <c r="A1486" i="54"/>
  <c r="A1487" i="54"/>
  <c r="A1488" i="54"/>
  <c r="A1489" i="54"/>
  <c r="A1490" i="54"/>
  <c r="A1491" i="54"/>
  <c r="A1492" i="54"/>
  <c r="A1493" i="54"/>
  <c r="A1494" i="54"/>
  <c r="A1495" i="54"/>
  <c r="A1496" i="54"/>
  <c r="A1497" i="54"/>
  <c r="A1498" i="54"/>
  <c r="A1499" i="54"/>
  <c r="A1500" i="54"/>
  <c r="A1501" i="54"/>
  <c r="A1502" i="54"/>
  <c r="A1503" i="54"/>
  <c r="A1504" i="54"/>
  <c r="A1505" i="54"/>
  <c r="A1506" i="54"/>
  <c r="A1507" i="54"/>
  <c r="A1508" i="54"/>
  <c r="A1509" i="54"/>
  <c r="A1510" i="54"/>
  <c r="A1511" i="54"/>
  <c r="A1512" i="54"/>
  <c r="A1513" i="54"/>
  <c r="A1514" i="54"/>
  <c r="A1515" i="54"/>
  <c r="A1516" i="54"/>
  <c r="A1517" i="54"/>
  <c r="A1518" i="54"/>
  <c r="A1519" i="54"/>
  <c r="A1520" i="54"/>
  <c r="A1521" i="54"/>
  <c r="A1522" i="54"/>
  <c r="A1523" i="54"/>
  <c r="A1524" i="54"/>
  <c r="A1525" i="54"/>
  <c r="A1526" i="54"/>
  <c r="A1527" i="54"/>
  <c r="A1528" i="54"/>
  <c r="A1529" i="54"/>
  <c r="A1530" i="54"/>
  <c r="A1531" i="54"/>
  <c r="A1532" i="54"/>
  <c r="A1533" i="54"/>
  <c r="A1534" i="54"/>
  <c r="A1535" i="54"/>
  <c r="A1536" i="54"/>
  <c r="A1537" i="54"/>
  <c r="A1538" i="54"/>
  <c r="A1539" i="54"/>
  <c r="A1540" i="54"/>
  <c r="A1541" i="54"/>
  <c r="A1542" i="54"/>
  <c r="A1543" i="54"/>
  <c r="A1544" i="54"/>
  <c r="A1545" i="54"/>
  <c r="A1546" i="54"/>
  <c r="A1547" i="54"/>
  <c r="A1548" i="54"/>
  <c r="A1549" i="54"/>
  <c r="A1550" i="54"/>
  <c r="A1551" i="54"/>
  <c r="A1552" i="54"/>
  <c r="A1553" i="54"/>
  <c r="A1554" i="54"/>
  <c r="A1555" i="54"/>
  <c r="A1556" i="54"/>
  <c r="A1557" i="54"/>
  <c r="A1558" i="54"/>
  <c r="A1559" i="54"/>
  <c r="A1560" i="54"/>
  <c r="A1561" i="54"/>
  <c r="A1562" i="54"/>
  <c r="A1563" i="54"/>
  <c r="A1564" i="54"/>
  <c r="A1565" i="54"/>
  <c r="A1566" i="54"/>
  <c r="A1567" i="54"/>
  <c r="A1568" i="54"/>
  <c r="A1569" i="54"/>
  <c r="A1570" i="54"/>
  <c r="A1571" i="54"/>
  <c r="A1572" i="54"/>
  <c r="A1573" i="54"/>
  <c r="A1574" i="54"/>
  <c r="A1575" i="54"/>
  <c r="A1576" i="54"/>
  <c r="A1577" i="54"/>
  <c r="A1578" i="54"/>
  <c r="A1579" i="54"/>
  <c r="A1580" i="54"/>
  <c r="A1581" i="54"/>
  <c r="A1582" i="54"/>
  <c r="A1583" i="54"/>
  <c r="A1584" i="54"/>
  <c r="A1585" i="54"/>
  <c r="A1586" i="54"/>
  <c r="A1587" i="54"/>
  <c r="A1588" i="54"/>
  <c r="A1589" i="54"/>
  <c r="A1590" i="54"/>
  <c r="A1591" i="54"/>
  <c r="A1592" i="54"/>
  <c r="A1593" i="54"/>
  <c r="A1594" i="54"/>
  <c r="A1595" i="54"/>
  <c r="A1596" i="54"/>
  <c r="A1597" i="54"/>
  <c r="A1598" i="54"/>
  <c r="A1599" i="54"/>
  <c r="A1600" i="54"/>
  <c r="A1601" i="54"/>
  <c r="A1602" i="54"/>
  <c r="A1603" i="54"/>
  <c r="A1604" i="54"/>
  <c r="A1605" i="54"/>
  <c r="A1606" i="54"/>
  <c r="A1607" i="54"/>
  <c r="A1608" i="54"/>
  <c r="A1609" i="54"/>
  <c r="A1610" i="54"/>
  <c r="A1611" i="54"/>
  <c r="A1612" i="54"/>
  <c r="A1613" i="54"/>
  <c r="A1614" i="54"/>
  <c r="A1615" i="54"/>
  <c r="A1616" i="54"/>
  <c r="A1617" i="54"/>
  <c r="A1618" i="54"/>
  <c r="A1619" i="54"/>
  <c r="A1620" i="54"/>
  <c r="A1621" i="54"/>
  <c r="A1622" i="54"/>
  <c r="A1623" i="54"/>
  <c r="A1624" i="54"/>
  <c r="A1625" i="54"/>
  <c r="A1626" i="54"/>
  <c r="A1627" i="54"/>
  <c r="A1628" i="54"/>
  <c r="A1629" i="54"/>
  <c r="A1630" i="54"/>
  <c r="A1631" i="54"/>
  <c r="A1632" i="54"/>
  <c r="A1633" i="54"/>
  <c r="A1634" i="54"/>
  <c r="A1635" i="54"/>
  <c r="A1636" i="54"/>
  <c r="A1637" i="54"/>
  <c r="A1638" i="54"/>
  <c r="A1639" i="54"/>
  <c r="A1640" i="54"/>
  <c r="A1641" i="54"/>
  <c r="A1642" i="54"/>
  <c r="A1643" i="54"/>
  <c r="A1644" i="54"/>
  <c r="A1645" i="54"/>
  <c r="A1646" i="54"/>
  <c r="A1647" i="54"/>
  <c r="A1648" i="54"/>
  <c r="A1649" i="54"/>
  <c r="A1650" i="54"/>
  <c r="A1651" i="54"/>
  <c r="A1652" i="54"/>
  <c r="A1653" i="54"/>
  <c r="A1654" i="54"/>
  <c r="A1655" i="54"/>
  <c r="A1656" i="54"/>
  <c r="A1657" i="54"/>
  <c r="A1658" i="54"/>
  <c r="A1659" i="54"/>
  <c r="A1660" i="54"/>
  <c r="A1661" i="54"/>
  <c r="A1662" i="54"/>
  <c r="A1663" i="54"/>
  <c r="A1664" i="54"/>
  <c r="A1665" i="54"/>
  <c r="A1666" i="54"/>
  <c r="A1667" i="54"/>
  <c r="A1668" i="54"/>
  <c r="A1669" i="54"/>
  <c r="A1670" i="54"/>
  <c r="A1671" i="54"/>
  <c r="A1672" i="54"/>
  <c r="A1673" i="54"/>
  <c r="A1674" i="54"/>
  <c r="A1675" i="54"/>
  <c r="A1676" i="54"/>
  <c r="A1677" i="54"/>
  <c r="A1678" i="54"/>
  <c r="A1679" i="54"/>
  <c r="A1680" i="54"/>
  <c r="A1681" i="54"/>
  <c r="A1682" i="54"/>
  <c r="A1683" i="54"/>
  <c r="A1684" i="54"/>
  <c r="A1685" i="54"/>
  <c r="A1686" i="54"/>
  <c r="A1687" i="54"/>
  <c r="A1688" i="54"/>
  <c r="A1689" i="54"/>
  <c r="A1690" i="54"/>
  <c r="A1691" i="54"/>
  <c r="A1692" i="54"/>
  <c r="A1693" i="54"/>
  <c r="A1694" i="54"/>
  <c r="A1695" i="54"/>
  <c r="A1457" i="54"/>
  <c r="A1167" i="54"/>
  <c r="A1168" i="54"/>
  <c r="A1169" i="54"/>
  <c r="A1170" i="54"/>
  <c r="A1171" i="54"/>
  <c r="A1172" i="54"/>
  <c r="A1173" i="54"/>
  <c r="A1174" i="54"/>
  <c r="A1175" i="54"/>
  <c r="A1176" i="54"/>
  <c r="A1177" i="54"/>
  <c r="A1178" i="54"/>
  <c r="A1179" i="54"/>
  <c r="A1180" i="54"/>
  <c r="A1181" i="54"/>
  <c r="A1182" i="54"/>
  <c r="A1183" i="54"/>
  <c r="A1184" i="54"/>
  <c r="A1185" i="54"/>
  <c r="A1186" i="54"/>
  <c r="A1187" i="54"/>
  <c r="A1188" i="54"/>
  <c r="A1189" i="54"/>
  <c r="A1190" i="54"/>
  <c r="A1191" i="54"/>
  <c r="A1192" i="54"/>
  <c r="A1193" i="54"/>
  <c r="A1194" i="54"/>
  <c r="A1195" i="54"/>
  <c r="A1196" i="54"/>
  <c r="A1197" i="54"/>
  <c r="A1198" i="54"/>
  <c r="A1199" i="54"/>
  <c r="A1200" i="54"/>
  <c r="A1201" i="54"/>
  <c r="A1202" i="54"/>
  <c r="A1203" i="54"/>
  <c r="A1204" i="54"/>
  <c r="A1205" i="54"/>
  <c r="A1206" i="54"/>
  <c r="A1207" i="54"/>
  <c r="A1208" i="54"/>
  <c r="A1209" i="54"/>
  <c r="A1210" i="54"/>
  <c r="A1211" i="54"/>
  <c r="A1212" i="54"/>
  <c r="A1213" i="54"/>
  <c r="A1214" i="54"/>
  <c r="A1215" i="54"/>
  <c r="A1216" i="54"/>
  <c r="A1217" i="54"/>
  <c r="A1218" i="54"/>
  <c r="A1219" i="54"/>
  <c r="A1220" i="54"/>
  <c r="A1221" i="54"/>
  <c r="A1222" i="54"/>
  <c r="A1223" i="54"/>
  <c r="A1224" i="54"/>
  <c r="A1225" i="54"/>
  <c r="A1226" i="54"/>
  <c r="A1227" i="54"/>
  <c r="A1228" i="54"/>
  <c r="A1229" i="54"/>
  <c r="A1230" i="54"/>
  <c r="A1231" i="54"/>
  <c r="A1232" i="54"/>
  <c r="A1233" i="54"/>
  <c r="A1234" i="54"/>
  <c r="A1235" i="54"/>
  <c r="A1236" i="54"/>
  <c r="A1237" i="54"/>
  <c r="A1238" i="54"/>
  <c r="A1239" i="54"/>
  <c r="A1240" i="54"/>
  <c r="A1241" i="54"/>
  <c r="A1242" i="54"/>
  <c r="A1243" i="54"/>
  <c r="A1244" i="54"/>
  <c r="A1245" i="54"/>
  <c r="A1246" i="54"/>
  <c r="A1247" i="54"/>
  <c r="A1248" i="54"/>
  <c r="A1249" i="54"/>
  <c r="A1250" i="54"/>
  <c r="A1251" i="54"/>
  <c r="A1252" i="54"/>
  <c r="A1253" i="54"/>
  <c r="A1254" i="54"/>
  <c r="A1255" i="54"/>
  <c r="A1256" i="54"/>
  <c r="A1257" i="54"/>
  <c r="A1258" i="54"/>
  <c r="A1259" i="54"/>
  <c r="A1260" i="54"/>
  <c r="A1261" i="54"/>
  <c r="A1262" i="54"/>
  <c r="A1263" i="54"/>
  <c r="A1264" i="54"/>
  <c r="A1265" i="54"/>
  <c r="A1266" i="54"/>
  <c r="A1267" i="54"/>
  <c r="A1268" i="54"/>
  <c r="A1269" i="54"/>
  <c r="A1270" i="54"/>
  <c r="A1271" i="54"/>
  <c r="A1272" i="54"/>
  <c r="A1273" i="54"/>
  <c r="A1274" i="54"/>
  <c r="A1275" i="54"/>
  <c r="A1276" i="54"/>
  <c r="A1277" i="54"/>
  <c r="A1278" i="54"/>
  <c r="A1279" i="54"/>
  <c r="A1280" i="54"/>
  <c r="A1281" i="54"/>
  <c r="A1282" i="54"/>
  <c r="A1283" i="54"/>
  <c r="A1284" i="54"/>
  <c r="A1285" i="54"/>
  <c r="A1286" i="54"/>
  <c r="A1287" i="54"/>
  <c r="A1288" i="54"/>
  <c r="A1289" i="54"/>
  <c r="A1290" i="54"/>
  <c r="A1291" i="54"/>
  <c r="A1292" i="54"/>
  <c r="A1293" i="54"/>
  <c r="A1294" i="54"/>
  <c r="A1295" i="54"/>
  <c r="A1296" i="54"/>
  <c r="A1297" i="54"/>
  <c r="A1298" i="54"/>
  <c r="A1299" i="54"/>
  <c r="A1300" i="54"/>
  <c r="A1301" i="54"/>
  <c r="A1302" i="54"/>
  <c r="A1303" i="54"/>
  <c r="A1304" i="54"/>
  <c r="A1305" i="54"/>
  <c r="A1306" i="54"/>
  <c r="A1307" i="54"/>
  <c r="A1308" i="54"/>
  <c r="A1309" i="54"/>
  <c r="A1310" i="54"/>
  <c r="A1311" i="54"/>
  <c r="A1312" i="54"/>
  <c r="A1313" i="54"/>
  <c r="A1314" i="54"/>
  <c r="A1315" i="54"/>
  <c r="A1316" i="54"/>
  <c r="A1317" i="54"/>
  <c r="A1318" i="54"/>
  <c r="A1319" i="54"/>
  <c r="A1320" i="54"/>
  <c r="A1321" i="54"/>
  <c r="A1322" i="54"/>
  <c r="A1323" i="54"/>
  <c r="A1324" i="54"/>
  <c r="A1325" i="54"/>
  <c r="A1326" i="54"/>
  <c r="A1327" i="54"/>
  <c r="A1328" i="54"/>
  <c r="A1329" i="54"/>
  <c r="A1330" i="54"/>
  <c r="A1331" i="54"/>
  <c r="A1332" i="54"/>
  <c r="A1333" i="54"/>
  <c r="A1334" i="54"/>
  <c r="A1335" i="54"/>
  <c r="A1336" i="54"/>
  <c r="A1337" i="54"/>
  <c r="A1338" i="54"/>
  <c r="A1339" i="54"/>
  <c r="A1340" i="54"/>
  <c r="A1341" i="54"/>
  <c r="A1342" i="54"/>
  <c r="A1343" i="54"/>
  <c r="A1344" i="54"/>
  <c r="A1345" i="54"/>
  <c r="A1346" i="54"/>
  <c r="A1347" i="54"/>
  <c r="A1348" i="54"/>
  <c r="A1349" i="54"/>
  <c r="A1350" i="54"/>
  <c r="A1351" i="54"/>
  <c r="A1352" i="54"/>
  <c r="A1353" i="54"/>
  <c r="A1354" i="54"/>
  <c r="A1355" i="54"/>
  <c r="A1356" i="54"/>
  <c r="A1357" i="54"/>
  <c r="A1358" i="54"/>
  <c r="A1359" i="54"/>
  <c r="A1360" i="54"/>
  <c r="A1361" i="54"/>
  <c r="A1362" i="54"/>
  <c r="A1363" i="54"/>
  <c r="A1364" i="54"/>
  <c r="A1365" i="54"/>
  <c r="A1366" i="54"/>
  <c r="A1367" i="54"/>
  <c r="A1368" i="54"/>
  <c r="A1369" i="54"/>
  <c r="A1370" i="54"/>
  <c r="A1371" i="54"/>
  <c r="A1372" i="54"/>
  <c r="A1373" i="54"/>
  <c r="A1374" i="54"/>
  <c r="A1375" i="54"/>
  <c r="A1376" i="54"/>
  <c r="A1377" i="54"/>
  <c r="A1378" i="54"/>
  <c r="A1379" i="54"/>
  <c r="A1380" i="54"/>
  <c r="A1381" i="54"/>
  <c r="A1382" i="54"/>
  <c r="A1383" i="54"/>
  <c r="A1384" i="54"/>
  <c r="A1385" i="54"/>
  <c r="A1386" i="54"/>
  <c r="A1387" i="54"/>
  <c r="A1388" i="54"/>
  <c r="A1389" i="54"/>
  <c r="A1390" i="54"/>
  <c r="A1391" i="54"/>
  <c r="A1392" i="54"/>
  <c r="A1393" i="54"/>
  <c r="A1394" i="54"/>
  <c r="A1395" i="54"/>
  <c r="A1396" i="54"/>
  <c r="A1397" i="54"/>
  <c r="A1398" i="54"/>
  <c r="A1399" i="54"/>
  <c r="A1400" i="54"/>
  <c r="A1401" i="54"/>
  <c r="A1402" i="54"/>
  <c r="A1403" i="54"/>
  <c r="A1404" i="54"/>
  <c r="A1166" i="54"/>
  <c r="A585" i="54"/>
  <c r="A586" i="54"/>
  <c r="A587" i="54"/>
  <c r="A588" i="54"/>
  <c r="A589" i="54"/>
  <c r="A590" i="54"/>
  <c r="A591" i="54"/>
  <c r="A592" i="54"/>
  <c r="A593" i="54"/>
  <c r="A594" i="54"/>
  <c r="A595" i="54"/>
  <c r="A596" i="54"/>
  <c r="A597" i="54"/>
  <c r="A598" i="54"/>
  <c r="A599" i="54"/>
  <c r="A600" i="54"/>
  <c r="A601" i="54"/>
  <c r="A602" i="54"/>
  <c r="A603" i="54"/>
  <c r="A604" i="54"/>
  <c r="A605" i="54"/>
  <c r="A606" i="54"/>
  <c r="A607" i="54"/>
  <c r="A608" i="54"/>
  <c r="A609" i="54"/>
  <c r="A610" i="54"/>
  <c r="A611" i="54"/>
  <c r="A612" i="54"/>
  <c r="A613" i="54"/>
  <c r="A614" i="54"/>
  <c r="A615" i="54"/>
  <c r="A616" i="54"/>
  <c r="A617" i="54"/>
  <c r="A618" i="54"/>
  <c r="A619" i="54"/>
  <c r="A620" i="54"/>
  <c r="A621" i="54"/>
  <c r="A622" i="54"/>
  <c r="A623" i="54"/>
  <c r="A624" i="54"/>
  <c r="A625" i="54"/>
  <c r="A626" i="54"/>
  <c r="A627" i="54"/>
  <c r="A628" i="54"/>
  <c r="A629" i="54"/>
  <c r="A630" i="54"/>
  <c r="A631" i="54"/>
  <c r="A632" i="54"/>
  <c r="A633" i="54"/>
  <c r="A634" i="54"/>
  <c r="A635" i="54"/>
  <c r="A636" i="54"/>
  <c r="A637" i="54"/>
  <c r="A638" i="54"/>
  <c r="A639" i="54"/>
  <c r="A640" i="54"/>
  <c r="A641" i="54"/>
  <c r="A642" i="54"/>
  <c r="A643" i="54"/>
  <c r="A644" i="54"/>
  <c r="A645" i="54"/>
  <c r="A646" i="54"/>
  <c r="A647" i="54"/>
  <c r="A648" i="54"/>
  <c r="A649" i="54"/>
  <c r="A650" i="54"/>
  <c r="A651" i="54"/>
  <c r="A652" i="54"/>
  <c r="A653" i="54"/>
  <c r="A654" i="54"/>
  <c r="A655" i="54"/>
  <c r="A656" i="54"/>
  <c r="A657" i="54"/>
  <c r="A658" i="54"/>
  <c r="A659" i="54"/>
  <c r="A660" i="54"/>
  <c r="A661" i="54"/>
  <c r="A662" i="54"/>
  <c r="A663" i="54"/>
  <c r="A664" i="54"/>
  <c r="A665" i="54"/>
  <c r="A666" i="54"/>
  <c r="A667" i="54"/>
  <c r="A668" i="54"/>
  <c r="A669" i="54"/>
  <c r="A670" i="54"/>
  <c r="A671" i="54"/>
  <c r="A672" i="54"/>
  <c r="A673" i="54"/>
  <c r="A674" i="54"/>
  <c r="A675" i="54"/>
  <c r="A676" i="54"/>
  <c r="A677" i="54"/>
  <c r="A678" i="54"/>
  <c r="A679" i="54"/>
  <c r="A680" i="54"/>
  <c r="A681" i="54"/>
  <c r="A682" i="54"/>
  <c r="A683" i="54"/>
  <c r="A684" i="54"/>
  <c r="A685" i="54"/>
  <c r="A686" i="54"/>
  <c r="A687" i="54"/>
  <c r="A688" i="54"/>
  <c r="A689" i="54"/>
  <c r="A690" i="54"/>
  <c r="A691" i="54"/>
  <c r="A692" i="54"/>
  <c r="A693" i="54"/>
  <c r="A694" i="54"/>
  <c r="A695" i="54"/>
  <c r="A696" i="54"/>
  <c r="A697" i="54"/>
  <c r="A698" i="54"/>
  <c r="A699" i="54"/>
  <c r="A700" i="54"/>
  <c r="A701" i="54"/>
  <c r="A702" i="54"/>
  <c r="A703" i="54"/>
  <c r="A704" i="54"/>
  <c r="A705" i="54"/>
  <c r="A706" i="54"/>
  <c r="A707" i="54"/>
  <c r="A708" i="54"/>
  <c r="A709" i="54"/>
  <c r="A710" i="54"/>
  <c r="A711" i="54"/>
  <c r="A712" i="54"/>
  <c r="A713" i="54"/>
  <c r="A714" i="54"/>
  <c r="A715" i="54"/>
  <c r="A716" i="54"/>
  <c r="A717" i="54"/>
  <c r="A718" i="54"/>
  <c r="A719" i="54"/>
  <c r="A720" i="54"/>
  <c r="A721" i="54"/>
  <c r="A722" i="54"/>
  <c r="A723" i="54"/>
  <c r="A724" i="54"/>
  <c r="A725" i="54"/>
  <c r="A726" i="54"/>
  <c r="A727" i="54"/>
  <c r="A728" i="54"/>
  <c r="A729" i="54"/>
  <c r="A730" i="54"/>
  <c r="A731" i="54"/>
  <c r="A732" i="54"/>
  <c r="A733" i="54"/>
  <c r="A734" i="54"/>
  <c r="A735" i="54"/>
  <c r="A736" i="54"/>
  <c r="A737" i="54"/>
  <c r="A738" i="54"/>
  <c r="A739" i="54"/>
  <c r="A740" i="54"/>
  <c r="A741" i="54"/>
  <c r="A742" i="54"/>
  <c r="A743" i="54"/>
  <c r="A744" i="54"/>
  <c r="A745" i="54"/>
  <c r="A746" i="54"/>
  <c r="A747" i="54"/>
  <c r="A748" i="54"/>
  <c r="A749" i="54"/>
  <c r="A750" i="54"/>
  <c r="A751" i="54"/>
  <c r="A752" i="54"/>
  <c r="A753" i="54"/>
  <c r="A754" i="54"/>
  <c r="A755" i="54"/>
  <c r="A756" i="54"/>
  <c r="A757" i="54"/>
  <c r="A758" i="54"/>
  <c r="A759" i="54"/>
  <c r="A760" i="54"/>
  <c r="A761" i="54"/>
  <c r="A762" i="54"/>
  <c r="A763" i="54"/>
  <c r="A764" i="54"/>
  <c r="A765" i="54"/>
  <c r="A766" i="54"/>
  <c r="A767" i="54"/>
  <c r="A768" i="54"/>
  <c r="A769" i="54"/>
  <c r="A770" i="54"/>
  <c r="A771" i="54"/>
  <c r="A772" i="54"/>
  <c r="A773" i="54"/>
  <c r="A774" i="54"/>
  <c r="A775" i="54"/>
  <c r="A776" i="54"/>
  <c r="A777" i="54"/>
  <c r="A778" i="54"/>
  <c r="A779" i="54"/>
  <c r="A780" i="54"/>
  <c r="A781" i="54"/>
  <c r="A782" i="54"/>
  <c r="A783" i="54"/>
  <c r="A784" i="54"/>
  <c r="A785" i="54"/>
  <c r="A786" i="54"/>
  <c r="A787" i="54"/>
  <c r="A788" i="54"/>
  <c r="A789" i="54"/>
  <c r="A790" i="54"/>
  <c r="A791" i="54"/>
  <c r="A792" i="54"/>
  <c r="A793" i="54"/>
  <c r="A834" i="54"/>
  <c r="A835" i="54"/>
  <c r="A836" i="54"/>
  <c r="A837" i="54"/>
  <c r="A838" i="54"/>
  <c r="A839" i="54"/>
  <c r="A840" i="54"/>
  <c r="A841" i="54"/>
  <c r="A842" i="54"/>
  <c r="A843" i="54"/>
  <c r="A584" i="54"/>
  <c r="A876" i="54"/>
  <c r="A877" i="54"/>
  <c r="A878" i="54"/>
  <c r="A879" i="54"/>
  <c r="A880" i="54"/>
  <c r="A881" i="54"/>
  <c r="A882" i="54"/>
  <c r="A883" i="54"/>
  <c r="A884" i="54"/>
  <c r="A885" i="54"/>
  <c r="A886" i="54"/>
  <c r="A887" i="54"/>
  <c r="A888" i="54"/>
  <c r="A889" i="54"/>
  <c r="A890" i="54"/>
  <c r="A891" i="54"/>
  <c r="A892" i="54"/>
  <c r="A893" i="54"/>
  <c r="A894" i="54"/>
  <c r="A895" i="54"/>
  <c r="A896" i="54"/>
  <c r="A897" i="54"/>
  <c r="A898" i="54"/>
  <c r="A899" i="54"/>
  <c r="A900" i="54"/>
  <c r="A901" i="54"/>
  <c r="A902" i="54"/>
  <c r="A903" i="54"/>
  <c r="A904" i="54"/>
  <c r="A905" i="54"/>
  <c r="A906" i="54"/>
  <c r="A907" i="54"/>
  <c r="A908" i="54"/>
  <c r="A909" i="54"/>
  <c r="A910" i="54"/>
  <c r="A911" i="54"/>
  <c r="A912" i="54"/>
  <c r="A913" i="54"/>
  <c r="A914" i="54"/>
  <c r="A915" i="54"/>
  <c r="A916" i="54"/>
  <c r="A917" i="54"/>
  <c r="A918" i="54"/>
  <c r="A919" i="54"/>
  <c r="A920" i="54"/>
  <c r="A921" i="54"/>
  <c r="A922" i="54"/>
  <c r="A923" i="54"/>
  <c r="A924" i="54"/>
  <c r="A925" i="54"/>
  <c r="A926" i="54"/>
  <c r="A927" i="54"/>
  <c r="A928" i="54"/>
  <c r="A929" i="54"/>
  <c r="A930" i="54"/>
  <c r="A931" i="54"/>
  <c r="A932" i="54"/>
  <c r="A933" i="54"/>
  <c r="A934" i="54"/>
  <c r="A935" i="54"/>
  <c r="A936" i="54"/>
  <c r="A937" i="54"/>
  <c r="A938" i="54"/>
  <c r="A939" i="54"/>
  <c r="A940" i="54"/>
  <c r="A941" i="54"/>
  <c r="A942" i="54"/>
  <c r="A943" i="54"/>
  <c r="A944" i="54"/>
  <c r="A945" i="54"/>
  <c r="A946" i="54"/>
  <c r="A947" i="54"/>
  <c r="A948" i="54"/>
  <c r="A949" i="54"/>
  <c r="A950" i="54"/>
  <c r="A951" i="54"/>
  <c r="A952" i="54"/>
  <c r="A953" i="54"/>
  <c r="A954" i="54"/>
  <c r="A955" i="54"/>
  <c r="A956" i="54"/>
  <c r="A957" i="54"/>
  <c r="A958" i="54"/>
  <c r="A959" i="54"/>
  <c r="A960" i="54"/>
  <c r="A961" i="54"/>
  <c r="A962" i="54"/>
  <c r="A963" i="54"/>
  <c r="A964" i="54"/>
  <c r="A965" i="54"/>
  <c r="A966" i="54"/>
  <c r="A967" i="54"/>
  <c r="A968" i="54"/>
  <c r="A969" i="54"/>
  <c r="A970" i="54"/>
  <c r="A971" i="54"/>
  <c r="A972" i="54"/>
  <c r="A973" i="54"/>
  <c r="A974" i="54"/>
  <c r="A975" i="54"/>
  <c r="A976" i="54"/>
  <c r="A977" i="54"/>
  <c r="A978" i="54"/>
  <c r="A979" i="54"/>
  <c r="A980" i="54"/>
  <c r="A981" i="54"/>
  <c r="A982" i="54"/>
  <c r="A983" i="54"/>
  <c r="A984" i="54"/>
  <c r="A985" i="54"/>
  <c r="A986" i="54"/>
  <c r="A987" i="54"/>
  <c r="A988" i="54"/>
  <c r="A989" i="54"/>
  <c r="A990" i="54"/>
  <c r="A991" i="54"/>
  <c r="A992" i="54"/>
  <c r="A993" i="54"/>
  <c r="A994" i="54"/>
  <c r="A995" i="54"/>
  <c r="A996" i="54"/>
  <c r="A997" i="54"/>
  <c r="A998" i="54"/>
  <c r="A999" i="54"/>
  <c r="A1000" i="54"/>
  <c r="A1001" i="54"/>
  <c r="A1002" i="54"/>
  <c r="A1003" i="54"/>
  <c r="A1004" i="54"/>
  <c r="A1005" i="54"/>
  <c r="A1006" i="54"/>
  <c r="A1007" i="54"/>
  <c r="A1008" i="54"/>
  <c r="A1009" i="54"/>
  <c r="A1010" i="54"/>
  <c r="A1011" i="54"/>
  <c r="A1012" i="54"/>
  <c r="A1013" i="54"/>
  <c r="A1014" i="54"/>
  <c r="A1015" i="54"/>
  <c r="A1016" i="54"/>
  <c r="A1017" i="54"/>
  <c r="A1018" i="54"/>
  <c r="A1019" i="54"/>
  <c r="A1020" i="54"/>
  <c r="A1021" i="54"/>
  <c r="A1022" i="54"/>
  <c r="A1023" i="54"/>
  <c r="A1024" i="54"/>
  <c r="A1025" i="54"/>
  <c r="A1026" i="54"/>
  <c r="A1027" i="54"/>
  <c r="A1028" i="54"/>
  <c r="A1029" i="54"/>
  <c r="A1030" i="54"/>
  <c r="A1031" i="54"/>
  <c r="A1032" i="54"/>
  <c r="A1033" i="54"/>
  <c r="A1034" i="54"/>
  <c r="A1035" i="54"/>
  <c r="A1036" i="54"/>
  <c r="A1037" i="54"/>
  <c r="A1038" i="54"/>
  <c r="A1039" i="54"/>
  <c r="A1040" i="54"/>
  <c r="A1041" i="54"/>
  <c r="A1042" i="54"/>
  <c r="A1043" i="54"/>
  <c r="A1044" i="54"/>
  <c r="A1045" i="54"/>
  <c r="A1046" i="54"/>
  <c r="A1047" i="54"/>
  <c r="A1048" i="54"/>
  <c r="A1049" i="54"/>
  <c r="A1050" i="54"/>
  <c r="A1051" i="54"/>
  <c r="A1052" i="54"/>
  <c r="A1053" i="54"/>
  <c r="A1054" i="54"/>
  <c r="A1055" i="54"/>
  <c r="A1056" i="54"/>
  <c r="A1057" i="54"/>
  <c r="A1058" i="54"/>
  <c r="A1059" i="54"/>
  <c r="A1060" i="54"/>
  <c r="A1061" i="54"/>
  <c r="A1062" i="54"/>
  <c r="A1063" i="54"/>
  <c r="A1064" i="54"/>
  <c r="A1065" i="54"/>
  <c r="A1066" i="54"/>
  <c r="A1067" i="54"/>
  <c r="A1068" i="54"/>
  <c r="A1069" i="54"/>
  <c r="A1070" i="54"/>
  <c r="A1071" i="54"/>
  <c r="A1072" i="54"/>
  <c r="A1073" i="54"/>
  <c r="A1074" i="54"/>
  <c r="A1075" i="54"/>
  <c r="A1076" i="54"/>
  <c r="A1077" i="54"/>
  <c r="A1078" i="54"/>
  <c r="A1079" i="54"/>
  <c r="A1080" i="54"/>
  <c r="A1081" i="54"/>
  <c r="A1082" i="54"/>
  <c r="A1083" i="54"/>
  <c r="A1084" i="54"/>
  <c r="A1125" i="54"/>
  <c r="A1126" i="54"/>
  <c r="A1127" i="54"/>
  <c r="A1128" i="54"/>
  <c r="A1129" i="54"/>
  <c r="A1130" i="54"/>
  <c r="A1131" i="54"/>
  <c r="A1132" i="54"/>
  <c r="A1133" i="54"/>
  <c r="A1134" i="54"/>
  <c r="A875" i="54"/>
  <c r="A3" i="54"/>
  <c r="A4" i="54"/>
  <c r="A5" i="54"/>
  <c r="A6" i="54"/>
  <c r="A7" i="54"/>
  <c r="A8" i="54"/>
  <c r="A9" i="54"/>
  <c r="A10" i="54"/>
  <c r="A11" i="54"/>
  <c r="A12" i="54"/>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A39" i="54"/>
  <c r="A40" i="54"/>
  <c r="A41" i="54"/>
  <c r="A42" i="54"/>
  <c r="A43" i="54"/>
  <c r="A44" i="54"/>
  <c r="A45" i="54"/>
  <c r="A46" i="54"/>
  <c r="A47" i="54"/>
  <c r="A48" i="54"/>
  <c r="A49" i="54"/>
  <c r="A50" i="54"/>
  <c r="A51" i="54"/>
  <c r="A52" i="54"/>
  <c r="A53" i="54"/>
  <c r="A54" i="54"/>
  <c r="A55" i="54"/>
  <c r="A56" i="54"/>
  <c r="A57" i="54"/>
  <c r="A58" i="54"/>
  <c r="A59" i="54"/>
  <c r="A60" i="54"/>
  <c r="A61" i="54"/>
  <c r="A62" i="54"/>
  <c r="A63" i="54"/>
  <c r="A64" i="54"/>
  <c r="A65" i="54"/>
  <c r="A66" i="54"/>
  <c r="A67" i="54"/>
  <c r="A68" i="54"/>
  <c r="A69" i="54"/>
  <c r="A70" i="54"/>
  <c r="A71" i="54"/>
  <c r="A72" i="54"/>
  <c r="A73" i="54"/>
  <c r="A74" i="54"/>
  <c r="A75" i="54"/>
  <c r="A76" i="54"/>
  <c r="A77" i="54"/>
  <c r="A78" i="54"/>
  <c r="A79" i="54"/>
  <c r="A80" i="54"/>
  <c r="A81" i="54"/>
  <c r="A82" i="54"/>
  <c r="A83" i="54"/>
  <c r="A84" i="54"/>
  <c r="A85" i="54"/>
  <c r="A86" i="54"/>
  <c r="A87" i="54"/>
  <c r="A88" i="54"/>
  <c r="A89" i="54"/>
  <c r="A90" i="54"/>
  <c r="A91" i="54"/>
  <c r="A92" i="54"/>
  <c r="A93" i="54"/>
  <c r="A94" i="54"/>
  <c r="A95" i="54"/>
  <c r="A96" i="54"/>
  <c r="A97" i="54"/>
  <c r="A98" i="54"/>
  <c r="A99" i="54"/>
  <c r="A100" i="54"/>
  <c r="A101" i="54"/>
  <c r="A102" i="54"/>
  <c r="A103" i="54"/>
  <c r="A104" i="54"/>
  <c r="A105" i="54"/>
  <c r="A106" i="54"/>
  <c r="A107" i="54"/>
  <c r="A108" i="54"/>
  <c r="A109" i="54"/>
  <c r="A110" i="54"/>
  <c r="A111" i="54"/>
  <c r="A112" i="54"/>
  <c r="A113" i="54"/>
  <c r="A114" i="54"/>
  <c r="A115" i="54"/>
  <c r="A116" i="54"/>
  <c r="A117" i="54"/>
  <c r="A118" i="54"/>
  <c r="A119" i="54"/>
  <c r="A120" i="54"/>
  <c r="A121" i="54"/>
  <c r="A122" i="54"/>
  <c r="A123" i="54"/>
  <c r="A124" i="54"/>
  <c r="A125" i="54"/>
  <c r="A126" i="54"/>
  <c r="A127" i="54"/>
  <c r="A128" i="54"/>
  <c r="A129" i="54"/>
  <c r="A130" i="54"/>
  <c r="A131" i="54"/>
  <c r="A132" i="54"/>
  <c r="A133" i="54"/>
  <c r="A134" i="54"/>
  <c r="A135" i="54"/>
  <c r="A136" i="54"/>
  <c r="A137" i="54"/>
  <c r="A138" i="54"/>
  <c r="A139" i="54"/>
  <c r="A140" i="54"/>
  <c r="A141" i="54"/>
  <c r="A142" i="54"/>
  <c r="A143" i="54"/>
  <c r="A144" i="54"/>
  <c r="A145" i="54"/>
  <c r="A146" i="54"/>
  <c r="A147" i="54"/>
  <c r="A148" i="54"/>
  <c r="A149" i="54"/>
  <c r="A150" i="54"/>
  <c r="A151" i="54"/>
  <c r="A152" i="54"/>
  <c r="A153" i="54"/>
  <c r="A154" i="54"/>
  <c r="A155" i="54"/>
  <c r="A156" i="54"/>
  <c r="A157" i="54"/>
  <c r="A158" i="54"/>
  <c r="A159" i="54"/>
  <c r="A160" i="54"/>
  <c r="A161" i="54"/>
  <c r="A162" i="54"/>
  <c r="A163" i="54"/>
  <c r="A164" i="54"/>
  <c r="A165" i="54"/>
  <c r="A166" i="54"/>
  <c r="A167" i="54"/>
  <c r="A168" i="54"/>
  <c r="A169" i="54"/>
  <c r="A170" i="54"/>
  <c r="A171" i="54"/>
  <c r="A172" i="54"/>
  <c r="A173" i="54"/>
  <c r="A174" i="54"/>
  <c r="A175" i="54"/>
  <c r="A176" i="54"/>
  <c r="A177" i="54"/>
  <c r="A178" i="54"/>
  <c r="A179" i="54"/>
  <c r="A180" i="54"/>
  <c r="A181" i="54"/>
  <c r="A182" i="54"/>
  <c r="A183" i="54"/>
  <c r="A184" i="54"/>
  <c r="A185" i="54"/>
  <c r="A186" i="54"/>
  <c r="A187" i="54"/>
  <c r="A188" i="54"/>
  <c r="A189" i="54"/>
  <c r="A190" i="54"/>
  <c r="A191" i="54"/>
  <c r="A192" i="54"/>
  <c r="A193" i="54"/>
  <c r="A194" i="54"/>
  <c r="A195" i="54"/>
  <c r="A196" i="54"/>
  <c r="A197" i="54"/>
  <c r="A198" i="54"/>
  <c r="A199" i="54"/>
  <c r="A200" i="54"/>
  <c r="A201" i="54"/>
  <c r="A202" i="54"/>
  <c r="A203" i="54"/>
  <c r="A204" i="54"/>
  <c r="A205" i="54"/>
  <c r="A206" i="54"/>
  <c r="A207" i="54"/>
  <c r="A208" i="54"/>
  <c r="A209" i="54"/>
  <c r="A210" i="54"/>
  <c r="A211" i="54"/>
  <c r="A212" i="54"/>
  <c r="A213" i="54"/>
  <c r="A214" i="54"/>
  <c r="A215" i="54"/>
  <c r="A216" i="54"/>
  <c r="A217" i="54"/>
  <c r="A218" i="54"/>
  <c r="A219" i="54"/>
  <c r="A220" i="54"/>
  <c r="A221" i="54"/>
  <c r="A222" i="54"/>
  <c r="A223" i="54"/>
  <c r="A224" i="54"/>
  <c r="A225" i="54"/>
  <c r="A226" i="54"/>
  <c r="A227" i="54"/>
  <c r="A228" i="54"/>
  <c r="A229" i="54"/>
  <c r="A230" i="54"/>
  <c r="A231" i="54"/>
  <c r="A232" i="54"/>
  <c r="A233" i="54"/>
  <c r="A234" i="54"/>
  <c r="A235" i="54"/>
  <c r="A236" i="54"/>
  <c r="A237" i="54"/>
  <c r="A238" i="54"/>
  <c r="A239" i="54"/>
  <c r="A240" i="54"/>
  <c r="A241" i="54"/>
  <c r="A282" i="54"/>
  <c r="A283" i="54"/>
  <c r="A284" i="54"/>
  <c r="A285" i="54"/>
  <c r="A286" i="54"/>
  <c r="A287" i="54"/>
  <c r="A288" i="54"/>
  <c r="A289" i="54"/>
  <c r="A290" i="54"/>
  <c r="A291" i="54"/>
  <c r="A292" i="54"/>
  <c r="A2" i="54"/>
  <c r="BB5" i="55"/>
  <c r="BB22" i="55" s="1"/>
  <c r="BA5" i="55"/>
  <c r="BL14" i="55" l="1"/>
  <c r="BC16" i="55"/>
  <c r="E51" i="55" s="1"/>
  <c r="BD17" i="55"/>
  <c r="BF17" i="55"/>
  <c r="H52" i="55" s="1"/>
  <c r="BH17" i="55"/>
  <c r="BJ17" i="55"/>
  <c r="L52" i="55" s="1"/>
  <c r="BL17" i="55"/>
  <c r="BD18" i="55"/>
  <c r="F53" i="55" s="1"/>
  <c r="BF18" i="55"/>
  <c r="BH18" i="55"/>
  <c r="J53" i="55" s="1"/>
  <c r="BJ18" i="55"/>
  <c r="BL18" i="55"/>
  <c r="N53" i="55" s="1"/>
  <c r="BE16" i="55"/>
  <c r="BG16" i="55"/>
  <c r="I51" i="55" s="1"/>
  <c r="BI16" i="55"/>
  <c r="BK16" i="55"/>
  <c r="M51" i="55" s="1"/>
  <c r="BC13" i="55"/>
  <c r="BE13" i="55"/>
  <c r="G48" i="55" s="1"/>
  <c r="BG13" i="55"/>
  <c r="BI13" i="55"/>
  <c r="K48" i="55" s="1"/>
  <c r="BL13" i="55"/>
  <c r="BD14" i="55"/>
  <c r="F49" i="55" s="1"/>
  <c r="BF14" i="55"/>
  <c r="BH14" i="55"/>
  <c r="J49" i="55" s="1"/>
  <c r="BJ14" i="55"/>
  <c r="BD12" i="55"/>
  <c r="F47" i="55" s="1"/>
  <c r="BF12" i="55"/>
  <c r="BH12" i="55"/>
  <c r="J47" i="55" s="1"/>
  <c r="BJ12" i="55"/>
  <c r="BL12" i="55"/>
  <c r="N47" i="55" s="1"/>
  <c r="BL10" i="55"/>
  <c r="BD9" i="55"/>
  <c r="F44" i="55" s="1"/>
  <c r="BF9" i="55"/>
  <c r="BH9" i="55"/>
  <c r="J44" i="55" s="1"/>
  <c r="BJ9" i="55"/>
  <c r="BL9" i="55"/>
  <c r="N44" i="55" s="1"/>
  <c r="BD10" i="55"/>
  <c r="BF10" i="55"/>
  <c r="H45" i="55" s="1"/>
  <c r="BH10" i="55"/>
  <c r="BJ10" i="55"/>
  <c r="L45" i="55" s="1"/>
  <c r="BD8" i="55"/>
  <c r="BF8" i="55"/>
  <c r="BH8" i="55"/>
  <c r="BJ8" i="55"/>
  <c r="BL8" i="55"/>
  <c r="BK13" i="55"/>
  <c r="BC17" i="55"/>
  <c r="BE17" i="55"/>
  <c r="G52" i="55" s="1"/>
  <c r="BG17" i="55"/>
  <c r="BI17" i="55"/>
  <c r="K52" i="55" s="1"/>
  <c r="BK17" i="55"/>
  <c r="BC18" i="55"/>
  <c r="E53" i="55" s="1"/>
  <c r="BE18" i="55"/>
  <c r="BG18" i="55"/>
  <c r="I53" i="55" s="1"/>
  <c r="BI18" i="55"/>
  <c r="BK18" i="55"/>
  <c r="M53" i="55" s="1"/>
  <c r="BD16" i="55"/>
  <c r="BF16" i="55"/>
  <c r="H51" i="55" s="1"/>
  <c r="BH16" i="55"/>
  <c r="BJ16" i="55"/>
  <c r="L51" i="55" s="1"/>
  <c r="BL16" i="55"/>
  <c r="BD13" i="55"/>
  <c r="F48" i="55" s="1"/>
  <c r="BF13" i="55"/>
  <c r="BH13" i="55"/>
  <c r="J48" i="55" s="1"/>
  <c r="BJ13" i="55"/>
  <c r="BC14" i="55"/>
  <c r="E49" i="55" s="1"/>
  <c r="BE14" i="55"/>
  <c r="BG14" i="55"/>
  <c r="I49" i="55" s="1"/>
  <c r="BI14" i="55"/>
  <c r="BK14" i="55"/>
  <c r="M49" i="55" s="1"/>
  <c r="BE12" i="55"/>
  <c r="BG12" i="55"/>
  <c r="BI12" i="55"/>
  <c r="BK12" i="55"/>
  <c r="BC12" i="55"/>
  <c r="BC9" i="55"/>
  <c r="BE9" i="55"/>
  <c r="BG9" i="55"/>
  <c r="BI9" i="55"/>
  <c r="BK9" i="55"/>
  <c r="BC10" i="55"/>
  <c r="BE10" i="55"/>
  <c r="BG10" i="55"/>
  <c r="BI10" i="55"/>
  <c r="BK10" i="55"/>
  <c r="BE8" i="55"/>
  <c r="BG8" i="55"/>
  <c r="BI8" i="55"/>
  <c r="BK8" i="55"/>
  <c r="BC8" i="55"/>
  <c r="E43" i="55" s="1"/>
  <c r="E47" i="55"/>
  <c r="E52" i="55"/>
  <c r="L53" i="55"/>
  <c r="H53" i="55"/>
  <c r="N52" i="55"/>
  <c r="J52" i="55"/>
  <c r="F52" i="55"/>
  <c r="F51" i="55"/>
  <c r="J51" i="55"/>
  <c r="N51" i="55"/>
  <c r="N49" i="55"/>
  <c r="L49" i="55"/>
  <c r="H49" i="55"/>
  <c r="N48" i="55"/>
  <c r="L48" i="55"/>
  <c r="H48" i="55"/>
  <c r="H47" i="55"/>
  <c r="L47" i="55"/>
  <c r="N45" i="55"/>
  <c r="J45" i="55"/>
  <c r="F45" i="55"/>
  <c r="L44" i="55"/>
  <c r="H44" i="55"/>
  <c r="K53" i="55"/>
  <c r="G53" i="55"/>
  <c r="M52" i="55"/>
  <c r="I52" i="55"/>
  <c r="G51" i="55"/>
  <c r="K51" i="55"/>
  <c r="K49" i="55"/>
  <c r="G49" i="55"/>
  <c r="M48" i="55"/>
  <c r="I48" i="55"/>
  <c r="E48" i="55"/>
  <c r="G47" i="55"/>
  <c r="I47" i="55"/>
  <c r="K47" i="55"/>
  <c r="M47" i="55"/>
  <c r="M45" i="55"/>
  <c r="K45" i="55"/>
  <c r="I45" i="55"/>
  <c r="G45" i="55"/>
  <c r="E45" i="55"/>
  <c r="M44" i="55"/>
  <c r="K44" i="55"/>
  <c r="I44" i="55"/>
  <c r="G44" i="55"/>
  <c r="E44" i="55"/>
  <c r="F43" i="55"/>
  <c r="H43" i="55"/>
  <c r="J43" i="55"/>
  <c r="L43" i="55"/>
  <c r="N43" i="55"/>
  <c r="G43" i="55"/>
  <c r="I43" i="55"/>
  <c r="K43" i="55"/>
  <c r="M43" i="55"/>
  <c r="BB24" i="55"/>
  <c r="E40" i="55" s="1"/>
  <c r="C5" i="55"/>
  <c r="C21" i="55"/>
  <c r="BB23" i="55"/>
  <c r="C22" i="55" s="1"/>
  <c r="C39" i="55"/>
  <c r="A1046" i="43"/>
  <c r="A736" i="43"/>
  <c r="A354" i="43"/>
  <c r="A1585" i="43"/>
  <c r="A1333" i="43" l="1"/>
  <c r="A1093" i="43"/>
  <c r="A1094" i="43"/>
  <c r="A1095" i="43"/>
  <c r="A1096" i="43"/>
  <c r="A1097" i="43"/>
  <c r="A1098" i="43"/>
  <c r="A1090" i="43"/>
  <c r="A1089" i="43"/>
  <c r="A1086" i="43"/>
  <c r="A1087" i="43"/>
  <c r="A1088" i="43"/>
  <c r="A1074" i="43"/>
  <c r="A1075" i="43"/>
  <c r="A1076" i="43"/>
  <c r="A1077" i="43"/>
  <c r="A1078" i="43"/>
  <c r="A1079" i="43"/>
  <c r="A1080" i="43"/>
  <c r="A1081" i="43"/>
  <c r="A1082" i="43"/>
  <c r="A1083" i="43"/>
  <c r="A1084" i="43"/>
  <c r="A1085" i="43"/>
  <c r="A1068" i="43"/>
  <c r="A1069" i="43"/>
  <c r="A1070" i="43"/>
  <c r="A1071" i="43"/>
  <c r="A1072" i="43"/>
  <c r="A1073" i="43"/>
  <c r="A1065" i="43"/>
  <c r="A1064" i="43"/>
  <c r="A1061" i="43"/>
  <c r="A1062" i="43"/>
  <c r="A1063" i="43"/>
  <c r="A1049" i="43"/>
  <c r="A1050" i="43"/>
  <c r="A1051" i="43"/>
  <c r="A1052" i="43"/>
  <c r="A1053" i="43"/>
  <c r="A1054" i="43"/>
  <c r="A1055" i="43"/>
  <c r="A1056" i="43"/>
  <c r="A1057" i="43"/>
  <c r="A1058" i="43"/>
  <c r="A1059" i="43"/>
  <c r="A1060" i="43"/>
  <c r="A1043" i="43"/>
  <c r="A1044" i="43"/>
  <c r="A1045" i="43"/>
  <c r="A1047" i="43"/>
  <c r="A1048" i="43"/>
  <c r="A1040" i="43"/>
  <c r="A1039" i="43"/>
  <c r="A1036" i="43"/>
  <c r="A1037" i="43"/>
  <c r="A1038" i="43"/>
  <c r="A1024" i="43"/>
  <c r="A1025" i="43"/>
  <c r="A1026" i="43"/>
  <c r="A1027" i="43"/>
  <c r="A1028" i="43"/>
  <c r="A1029" i="43"/>
  <c r="A1030" i="43"/>
  <c r="A1031" i="43"/>
  <c r="A1032" i="43"/>
  <c r="A1033" i="43"/>
  <c r="A1034" i="43"/>
  <c r="A1035" i="43"/>
  <c r="A1018" i="43"/>
  <c r="A1019" i="43"/>
  <c r="A1020" i="43"/>
  <c r="A1021" i="43"/>
  <c r="A1022" i="43"/>
  <c r="A1023" i="43"/>
  <c r="A1015" i="43"/>
  <c r="A1014" i="43"/>
  <c r="A1011" i="43"/>
  <c r="A1012" i="43"/>
  <c r="A1013" i="43"/>
  <c r="A999" i="43"/>
  <c r="A1000" i="43"/>
  <c r="A1001" i="43"/>
  <c r="A1002" i="43"/>
  <c r="A1003" i="43"/>
  <c r="A1004" i="43"/>
  <c r="A1005" i="43"/>
  <c r="A1006" i="43"/>
  <c r="A1007" i="43"/>
  <c r="A1008" i="43"/>
  <c r="A1009" i="43"/>
  <c r="A1010" i="43"/>
  <c r="A989" i="43"/>
  <c r="A990" i="43"/>
  <c r="A991" i="43"/>
  <c r="A992" i="43"/>
  <c r="A993" i="43"/>
  <c r="A994" i="43"/>
  <c r="A995" i="43"/>
  <c r="A996" i="43"/>
  <c r="A997" i="43"/>
  <c r="A998" i="43"/>
  <c r="A972" i="43"/>
  <c r="A973" i="43"/>
  <c r="A974" i="43"/>
  <c r="A975" i="43"/>
  <c r="A976" i="43"/>
  <c r="A977" i="43"/>
  <c r="A978" i="43"/>
  <c r="A979" i="43"/>
  <c r="A980" i="43"/>
  <c r="A981" i="43"/>
  <c r="A982" i="43"/>
  <c r="A983" i="43"/>
  <c r="A984" i="43"/>
  <c r="A985" i="43"/>
  <c r="A986" i="43"/>
  <c r="A964" i="43"/>
  <c r="A965" i="43"/>
  <c r="A966" i="43"/>
  <c r="A967" i="43"/>
  <c r="A968" i="43"/>
  <c r="A956" i="43"/>
  <c r="A957" i="43"/>
  <c r="A958" i="43"/>
  <c r="A959" i="43"/>
  <c r="A960" i="43"/>
  <c r="A961" i="43"/>
  <c r="A939" i="43"/>
  <c r="A940" i="43"/>
  <c r="A941" i="43"/>
  <c r="A942" i="43"/>
  <c r="A943" i="43"/>
  <c r="A944" i="43"/>
  <c r="A945" i="43"/>
  <c r="A946" i="43"/>
  <c r="A947" i="43"/>
  <c r="A948" i="43"/>
  <c r="A949" i="43"/>
  <c r="A950" i="43"/>
  <c r="A951" i="43"/>
  <c r="A952" i="43"/>
  <c r="A931" i="43"/>
  <c r="A932" i="43"/>
  <c r="A933" i="43"/>
  <c r="A934" i="43"/>
  <c r="A935" i="43"/>
  <c r="A936" i="43"/>
  <c r="A937" i="43"/>
  <c r="A938" i="43"/>
  <c r="A916" i="43"/>
  <c r="A917" i="43"/>
  <c r="A918" i="43"/>
  <c r="A919" i="43"/>
  <c r="A920" i="43"/>
  <c r="A921" i="43"/>
  <c r="A922" i="43"/>
  <c r="A923" i="43"/>
  <c r="A924" i="43"/>
  <c r="A925" i="43"/>
  <c r="A926" i="43"/>
  <c r="A927" i="43"/>
  <c r="A911" i="43"/>
  <c r="A912" i="43"/>
  <c r="A913" i="43"/>
  <c r="A874" i="43"/>
  <c r="A875" i="43"/>
  <c r="A876" i="43"/>
  <c r="A877" i="43"/>
  <c r="A878" i="43"/>
  <c r="A879" i="43"/>
  <c r="A880" i="43"/>
  <c r="A881" i="43"/>
  <c r="A882" i="43"/>
  <c r="A883" i="43"/>
  <c r="A884" i="43"/>
  <c r="A885" i="43"/>
  <c r="A886" i="43"/>
  <c r="A887" i="43"/>
  <c r="A888" i="43"/>
  <c r="A889" i="43"/>
  <c r="A890" i="43"/>
  <c r="A891" i="43"/>
  <c r="A892" i="43"/>
  <c r="A893" i="43"/>
  <c r="A894" i="43"/>
  <c r="A895" i="43"/>
  <c r="A896" i="43"/>
  <c r="A897" i="43"/>
  <c r="A898" i="43"/>
  <c r="A899" i="43"/>
  <c r="A900" i="43"/>
  <c r="A901" i="43"/>
  <c r="A902" i="43"/>
  <c r="A903" i="43"/>
  <c r="A904" i="43"/>
  <c r="A905" i="43"/>
  <c r="A906" i="43"/>
  <c r="A907" i="43"/>
  <c r="A76" i="43" l="1"/>
  <c r="A75" i="43"/>
  <c r="A74" i="43"/>
  <c r="A26" i="43"/>
  <c r="A25" i="43"/>
  <c r="A24" i="43"/>
  <c r="A3565" i="40" l="1"/>
  <c r="A3564" i="40"/>
  <c r="A3563" i="40"/>
  <c r="A3562" i="40"/>
  <c r="A3561" i="40"/>
  <c r="A3560" i="40"/>
  <c r="A3559" i="40"/>
  <c r="A3558" i="40"/>
  <c r="A3557" i="40"/>
  <c r="A3556" i="40"/>
  <c r="A3555" i="40"/>
  <c r="A3554" i="40"/>
  <c r="A3553" i="40"/>
  <c r="A3552" i="40"/>
  <c r="A3551" i="40"/>
  <c r="A3550" i="40"/>
  <c r="A3549" i="40"/>
  <c r="A3548" i="40"/>
  <c r="A3547" i="40"/>
  <c r="A3546" i="40"/>
  <c r="A3545" i="40"/>
  <c r="A3544" i="40"/>
  <c r="A3543" i="40"/>
  <c r="A3542" i="40"/>
  <c r="A3541" i="40"/>
  <c r="A3540" i="40"/>
  <c r="A3539" i="40"/>
  <c r="A3538" i="40"/>
  <c r="A3537" i="40"/>
  <c r="A3536" i="40"/>
  <c r="A3535" i="40"/>
  <c r="A3534" i="40"/>
  <c r="A3533" i="40"/>
  <c r="A3532" i="40"/>
  <c r="A3531" i="40"/>
  <c r="A3530" i="40"/>
  <c r="A3529" i="40"/>
  <c r="A3528" i="40"/>
  <c r="A3527" i="40"/>
  <c r="A3526" i="40"/>
  <c r="A3525" i="40"/>
  <c r="A3524" i="40"/>
  <c r="A3523" i="40"/>
  <c r="A3522" i="40"/>
  <c r="A3521" i="40"/>
  <c r="A3520" i="40"/>
  <c r="A3519" i="40"/>
  <c r="A3518" i="40"/>
  <c r="A3517" i="40"/>
  <c r="A3516" i="40"/>
  <c r="A3515" i="40"/>
  <c r="A3514" i="40"/>
  <c r="A3513" i="40"/>
  <c r="A3512" i="40"/>
  <c r="A3511" i="40"/>
  <c r="A3510" i="40"/>
  <c r="A3509" i="40"/>
  <c r="A3508" i="40"/>
  <c r="A3507" i="40"/>
  <c r="A3506" i="40"/>
  <c r="A3505" i="40"/>
  <c r="A3504" i="40"/>
  <c r="A3503" i="40"/>
  <c r="A3502" i="40"/>
  <c r="A3501" i="40"/>
  <c r="A3500" i="40"/>
  <c r="A3499" i="40"/>
  <c r="A3498" i="40"/>
  <c r="A3497" i="40"/>
  <c r="A3496" i="40"/>
  <c r="A3495" i="40"/>
  <c r="A3494" i="40"/>
  <c r="A3493" i="40"/>
  <c r="A3492" i="40"/>
  <c r="A3491" i="40"/>
  <c r="A3490" i="40"/>
  <c r="A3489" i="40"/>
  <c r="A3484" i="40"/>
  <c r="A3474" i="40"/>
  <c r="A3464" i="40"/>
  <c r="A3454" i="40"/>
  <c r="A3448" i="40"/>
  <c r="A3447" i="40"/>
  <c r="A3446" i="40"/>
  <c r="A3445" i="40"/>
  <c r="A3444" i="40"/>
  <c r="A3443" i="40"/>
  <c r="A3442" i="40"/>
  <c r="A3441" i="40"/>
  <c r="A3440" i="40"/>
  <c r="A3439" i="40"/>
  <c r="A3434" i="40"/>
  <c r="A3425" i="40"/>
  <c r="A3406" i="40"/>
  <c r="A3396" i="40"/>
  <c r="A3386" i="40"/>
  <c r="A3376" i="40"/>
  <c r="A3367" i="40"/>
  <c r="A3357" i="40"/>
  <c r="A3351" i="40"/>
  <c r="A3350" i="40"/>
  <c r="A3349" i="40"/>
  <c r="A3348" i="40"/>
  <c r="A3347" i="40"/>
  <c r="A3346" i="40"/>
  <c r="A3345" i="40"/>
  <c r="A3344" i="40"/>
  <c r="A3343" i="40"/>
  <c r="A3342" i="40"/>
  <c r="A3337" i="40"/>
  <c r="A3327" i="40"/>
  <c r="A3317" i="40"/>
  <c r="A3307" i="40"/>
  <c r="A3297" i="40"/>
  <c r="A3287" i="40"/>
  <c r="A3277" i="40"/>
  <c r="A3267" i="40"/>
  <c r="A3257" i="40"/>
  <c r="A3251" i="40"/>
  <c r="A3250" i="40"/>
  <c r="A3249" i="40"/>
  <c r="A3248" i="40"/>
  <c r="A3247" i="40"/>
  <c r="A3246" i="40"/>
  <c r="A3245" i="40"/>
  <c r="A3244" i="40"/>
  <c r="A3243" i="40"/>
  <c r="A3242" i="40"/>
  <c r="A3237" i="40"/>
  <c r="A3227" i="40"/>
  <c r="A3217" i="40"/>
  <c r="A3207" i="40"/>
  <c r="A3197" i="40"/>
  <c r="A3187" i="40"/>
  <c r="A3177" i="40"/>
  <c r="A3150" i="40"/>
  <c r="A3144" i="40"/>
  <c r="A3143" i="40"/>
  <c r="A3142" i="40"/>
  <c r="A3141" i="40"/>
  <c r="A3140" i="40"/>
  <c r="A3139" i="40"/>
  <c r="A3138" i="40"/>
  <c r="A3137" i="40"/>
  <c r="A3136" i="40"/>
  <c r="A3135" i="40"/>
  <c r="A3130" i="40"/>
  <c r="A3120" i="40"/>
  <c r="A3110" i="40"/>
  <c r="A3100" i="40"/>
  <c r="E3091" i="40"/>
  <c r="A3090" i="40"/>
  <c r="A3080" i="40"/>
  <c r="A3070" i="40"/>
  <c r="A3060" i="40"/>
  <c r="A3050" i="40"/>
  <c r="A3044" i="40"/>
  <c r="A3043" i="40"/>
  <c r="A3042" i="40"/>
  <c r="A3041" i="40"/>
  <c r="A3040" i="40"/>
  <c r="A3039" i="40"/>
  <c r="A3038" i="40"/>
  <c r="A3037" i="40"/>
  <c r="A3036" i="40"/>
  <c r="A3035" i="40"/>
  <c r="A3030" i="40"/>
  <c r="A3020" i="40"/>
  <c r="A3010" i="40"/>
  <c r="A3000" i="40"/>
  <c r="A2990" i="40"/>
  <c r="A2980" i="40"/>
  <c r="A2970" i="40"/>
  <c r="A2960" i="40"/>
  <c r="A2950" i="40"/>
  <c r="A2944" i="40"/>
  <c r="A2943" i="40"/>
  <c r="A2942" i="40"/>
  <c r="A2941" i="40"/>
  <c r="A2940" i="40"/>
  <c r="A2939" i="40"/>
  <c r="A2938" i="40"/>
  <c r="A2937" i="40"/>
  <c r="A2936" i="40"/>
  <c r="A2935" i="40"/>
  <c r="A2930" i="40"/>
  <c r="A2920" i="40"/>
  <c r="A2910" i="40"/>
  <c r="A2900" i="40"/>
  <c r="A2890" i="40"/>
  <c r="A2880" i="40"/>
  <c r="A2870" i="40"/>
  <c r="A2860" i="40"/>
  <c r="A2850" i="40"/>
  <c r="A2844" i="40"/>
  <c r="A2843" i="40"/>
  <c r="A2842" i="40"/>
  <c r="A2841" i="40"/>
  <c r="A2840" i="40"/>
  <c r="A2839" i="40"/>
  <c r="A2838" i="40"/>
  <c r="A2837" i="40"/>
  <c r="A2836" i="40"/>
  <c r="A2835" i="40"/>
  <c r="A2830" i="40"/>
  <c r="A2820" i="40"/>
  <c r="A2810" i="40"/>
  <c r="A2800" i="40"/>
  <c r="A2790" i="40"/>
  <c r="A2780" i="40"/>
  <c r="A2770" i="40"/>
  <c r="A2760" i="40"/>
  <c r="A2750" i="40"/>
  <c r="A2744" i="40"/>
  <c r="A2743" i="40"/>
  <c r="A2742" i="40"/>
  <c r="A2741" i="40"/>
  <c r="A2740" i="40"/>
  <c r="A2739" i="40"/>
  <c r="A2738" i="40"/>
  <c r="A2737" i="40"/>
  <c r="A2736" i="40"/>
  <c r="A2735" i="40"/>
  <c r="A2730" i="40"/>
  <c r="A2720" i="40"/>
  <c r="A2710" i="40"/>
  <c r="A2700" i="40"/>
  <c r="A2690" i="40"/>
  <c r="A2680" i="40"/>
  <c r="A2670" i="40"/>
  <c r="A2660" i="40"/>
  <c r="A2650" i="40"/>
  <c r="A2644" i="40"/>
  <c r="A2643" i="40"/>
  <c r="A2642" i="40"/>
  <c r="A2641" i="40"/>
  <c r="A2640" i="40"/>
  <c r="A2639" i="40"/>
  <c r="A2638" i="40"/>
  <c r="A2637" i="40"/>
  <c r="A2636" i="40"/>
  <c r="A2635" i="40"/>
  <c r="A2630" i="40"/>
  <c r="A2620" i="40"/>
  <c r="A2610" i="40"/>
  <c r="A2600" i="40"/>
  <c r="A2590" i="40"/>
  <c r="A2584" i="40"/>
  <c r="A2583" i="40"/>
  <c r="A2582" i="40"/>
  <c r="A2581" i="40"/>
  <c r="A2580" i="40"/>
  <c r="A2579" i="40"/>
  <c r="A2578" i="40"/>
  <c r="A2577" i="40"/>
  <c r="A2576" i="40"/>
  <c r="A2575" i="40"/>
  <c r="A2574" i="40"/>
  <c r="A2573" i="40"/>
  <c r="A2572" i="40"/>
  <c r="A2571" i="40"/>
  <c r="A2570" i="40"/>
  <c r="A2569" i="40"/>
  <c r="A2568" i="40"/>
  <c r="A2567" i="40"/>
  <c r="A2566" i="40"/>
  <c r="A2565" i="40"/>
  <c r="A2564" i="40"/>
  <c r="A2563" i="40"/>
  <c r="A2562" i="40"/>
  <c r="A2561" i="40"/>
  <c r="A2560" i="40"/>
  <c r="A2559" i="40"/>
  <c r="A2558" i="40"/>
  <c r="A2557" i="40"/>
  <c r="A2556" i="40"/>
  <c r="A2555" i="40"/>
  <c r="A2554" i="40"/>
  <c r="A2553" i="40"/>
  <c r="A2552" i="40"/>
  <c r="A2551" i="40"/>
  <c r="A2550" i="40"/>
  <c r="A2549" i="40"/>
  <c r="A2548" i="40"/>
  <c r="A2547" i="40"/>
  <c r="A2546" i="40"/>
  <c r="A2545" i="40"/>
  <c r="A2544" i="40"/>
  <c r="A2543" i="40"/>
  <c r="A2542" i="40"/>
  <c r="A2541" i="40"/>
  <c r="A2540" i="40"/>
  <c r="A2539" i="40"/>
  <c r="A2538" i="40"/>
  <c r="A2537" i="40"/>
  <c r="A2536" i="40"/>
  <c r="A2535" i="40"/>
  <c r="A2534" i="40"/>
  <c r="A2533" i="40"/>
  <c r="A2532" i="40"/>
  <c r="A2531" i="40"/>
  <c r="A2530" i="40"/>
  <c r="A2529" i="40"/>
  <c r="A2528" i="40"/>
  <c r="A2527" i="40"/>
  <c r="A2526" i="40"/>
  <c r="A2525" i="40"/>
  <c r="A2524" i="40"/>
  <c r="A2523" i="40"/>
  <c r="A2522" i="40"/>
  <c r="A2521" i="40"/>
  <c r="A2520" i="40"/>
  <c r="A2519" i="40"/>
  <c r="A2518" i="40"/>
  <c r="A2517" i="40"/>
  <c r="A2516" i="40"/>
  <c r="A2515" i="40"/>
  <c r="A2514" i="40"/>
  <c r="A2513" i="40"/>
  <c r="A2512" i="40"/>
  <c r="A2511" i="40"/>
  <c r="A2510" i="40"/>
  <c r="A2509" i="40"/>
  <c r="A2508" i="40"/>
  <c r="A2507" i="40"/>
  <c r="A2506" i="40"/>
  <c r="A2501" i="40"/>
  <c r="A2491" i="40"/>
  <c r="A2481" i="40"/>
  <c r="A2471" i="40"/>
  <c r="A2465" i="40"/>
  <c r="A2464" i="40"/>
  <c r="A2463" i="40"/>
  <c r="A2462" i="40"/>
  <c r="A2461" i="40"/>
  <c r="A2460" i="40"/>
  <c r="A2459" i="40"/>
  <c r="A2458" i="40"/>
  <c r="A2457" i="40"/>
  <c r="A2456" i="40"/>
  <c r="A2451" i="40"/>
  <c r="A2441" i="40"/>
  <c r="A2431" i="40"/>
  <c r="A2421" i="40"/>
  <c r="A2411" i="40"/>
  <c r="A2401" i="40"/>
  <c r="A2377" i="40"/>
  <c r="A2371" i="40"/>
  <c r="A2370" i="40"/>
  <c r="A2369" i="40"/>
  <c r="A2368" i="40"/>
  <c r="A2367" i="40"/>
  <c r="A2366" i="40"/>
  <c r="A2365" i="40"/>
  <c r="A2364" i="40"/>
  <c r="A2363" i="40"/>
  <c r="A2362" i="40"/>
  <c r="A2357" i="40"/>
  <c r="A2347" i="40"/>
  <c r="A2337" i="40"/>
  <c r="A2327" i="40"/>
  <c r="A2317" i="40"/>
  <c r="A2307" i="40"/>
  <c r="A2297" i="40"/>
  <c r="A2287" i="40"/>
  <c r="A2277" i="40"/>
  <c r="A2271" i="40"/>
  <c r="A2270" i="40"/>
  <c r="A2269" i="40"/>
  <c r="A2268" i="40"/>
  <c r="A2267" i="40"/>
  <c r="A2266" i="40"/>
  <c r="A2265" i="40"/>
  <c r="A2264" i="40"/>
  <c r="A2263" i="40"/>
  <c r="A2262" i="40"/>
  <c r="A2257" i="40"/>
  <c r="A2247" i="40"/>
  <c r="A2237" i="40"/>
  <c r="A2227" i="40"/>
  <c r="A2217" i="40"/>
  <c r="A2207" i="40"/>
  <c r="A2197" i="40"/>
  <c r="A2187" i="40"/>
  <c r="A2177" i="40"/>
  <c r="A2171" i="40"/>
  <c r="A2170" i="40"/>
  <c r="A2169" i="40"/>
  <c r="A2168" i="40"/>
  <c r="A2167" i="40"/>
  <c r="A2166" i="40"/>
  <c r="A2165" i="40"/>
  <c r="A2164" i="40"/>
  <c r="A2163" i="40"/>
  <c r="A2162" i="40"/>
  <c r="A2157" i="40"/>
  <c r="A2147" i="40"/>
  <c r="A2137" i="40"/>
  <c r="A2127" i="40"/>
  <c r="A2117" i="40"/>
  <c r="A2107" i="40"/>
  <c r="A2097" i="40"/>
  <c r="A2087" i="40"/>
  <c r="A2077" i="40"/>
  <c r="A2071" i="40"/>
  <c r="A2070" i="40"/>
  <c r="A2069" i="40"/>
  <c r="A2068" i="40"/>
  <c r="A2067" i="40"/>
  <c r="A2066" i="40"/>
  <c r="A2065" i="40"/>
  <c r="A2064" i="40"/>
  <c r="A2063" i="40"/>
  <c r="A2062" i="40"/>
  <c r="A2057" i="40"/>
  <c r="A2047" i="40"/>
  <c r="A2037" i="40"/>
  <c r="A2027" i="40"/>
  <c r="A2017" i="40"/>
  <c r="A2007" i="40"/>
  <c r="A1997" i="40"/>
  <c r="A1987" i="40"/>
  <c r="A1977" i="40"/>
  <c r="A1971" i="40"/>
  <c r="A1970" i="40"/>
  <c r="A1969" i="40"/>
  <c r="A1968" i="40"/>
  <c r="A1967" i="40"/>
  <c r="A1966" i="40"/>
  <c r="A1965" i="40"/>
  <c r="A1964" i="40"/>
  <c r="A1963" i="40"/>
  <c r="A1962" i="40"/>
  <c r="A1957" i="40"/>
  <c r="A1947" i="40"/>
  <c r="A1937" i="40"/>
  <c r="A1871" i="40"/>
  <c r="A1861" i="40"/>
  <c r="A1855" i="40"/>
  <c r="A1854" i="40"/>
  <c r="A1853" i="40"/>
  <c r="A1852" i="40"/>
  <c r="A1851" i="40"/>
  <c r="A1850" i="40"/>
  <c r="A1849" i="40"/>
  <c r="A1848" i="40"/>
  <c r="A1847" i="40"/>
  <c r="A1846" i="40"/>
  <c r="A1841" i="40"/>
  <c r="A1831" i="40"/>
  <c r="A1821" i="40"/>
  <c r="A1811" i="40"/>
  <c r="A1801" i="40"/>
  <c r="A1791" i="40"/>
  <c r="A1781" i="40"/>
  <c r="A1771" i="40"/>
  <c r="A1761" i="40"/>
  <c r="A1755" i="40"/>
  <c r="A1754" i="40"/>
  <c r="A1753" i="40"/>
  <c r="A1752" i="40"/>
  <c r="A1751" i="40"/>
  <c r="A1750" i="40"/>
  <c r="A1749" i="40"/>
  <c r="A1748" i="40"/>
  <c r="A1747" i="40"/>
  <c r="A1746" i="40"/>
  <c r="A1741" i="40"/>
  <c r="A1731" i="40"/>
  <c r="A1721" i="40"/>
  <c r="A1711" i="40"/>
  <c r="A1701" i="40"/>
  <c r="A1691" i="40"/>
  <c r="A1671" i="40"/>
  <c r="A1661" i="40"/>
  <c r="A1655" i="40"/>
  <c r="A1654" i="40"/>
  <c r="A1653" i="40"/>
  <c r="A1652" i="40"/>
  <c r="A1651" i="40"/>
  <c r="A1650" i="40"/>
  <c r="A1649" i="40"/>
  <c r="A1648" i="40"/>
  <c r="A1647" i="40"/>
  <c r="A1646" i="40"/>
  <c r="A1641" i="40"/>
  <c r="A1631" i="40"/>
  <c r="A1621" i="40"/>
  <c r="A1611" i="40"/>
  <c r="A1601" i="40"/>
  <c r="A1595" i="40"/>
  <c r="A1594" i="40"/>
  <c r="A1593" i="40"/>
  <c r="A1592" i="40"/>
  <c r="A1591" i="40"/>
  <c r="A1590" i="40"/>
  <c r="A1589" i="40"/>
  <c r="A1588" i="40"/>
  <c r="A1587" i="40"/>
  <c r="A1586" i="40"/>
  <c r="A1585" i="40"/>
  <c r="A1584" i="40"/>
  <c r="A1583" i="40"/>
  <c r="A1582" i="40"/>
  <c r="A1581" i="40"/>
  <c r="A1580" i="40"/>
  <c r="A1579" i="40"/>
  <c r="A1578" i="40"/>
  <c r="A1577" i="40"/>
  <c r="A1576" i="40"/>
  <c r="A1575" i="40"/>
  <c r="A1574" i="40"/>
  <c r="A1573" i="40"/>
  <c r="A1572" i="40"/>
  <c r="A1571" i="40"/>
  <c r="A1570" i="40"/>
  <c r="A1569" i="40"/>
  <c r="A1568" i="40"/>
  <c r="A1567" i="40"/>
  <c r="A1566" i="40"/>
  <c r="A1565" i="40"/>
  <c r="A1564" i="40"/>
  <c r="A1563" i="40"/>
  <c r="A1562" i="40"/>
  <c r="A1561" i="40"/>
  <c r="A1560" i="40"/>
  <c r="A1559" i="40"/>
  <c r="A1558" i="40"/>
  <c r="A1557" i="40"/>
  <c r="A1556" i="40"/>
  <c r="A1555" i="40"/>
  <c r="A1554" i="40"/>
  <c r="A1553" i="40"/>
  <c r="A1552" i="40"/>
  <c r="A1551" i="40"/>
  <c r="A1550" i="40"/>
  <c r="A1549" i="40"/>
  <c r="A1548" i="40"/>
  <c r="A1547" i="40"/>
  <c r="A1546" i="40"/>
  <c r="A1545" i="40"/>
  <c r="A1544" i="40"/>
  <c r="A1543" i="40"/>
  <c r="A1542" i="40"/>
  <c r="A1541" i="40"/>
  <c r="A1540" i="40"/>
  <c r="A1539" i="40"/>
  <c r="A1538" i="40"/>
  <c r="A1537" i="40"/>
  <c r="A1536" i="40"/>
  <c r="A1535" i="40"/>
  <c r="A1534" i="40"/>
  <c r="A1533" i="40"/>
  <c r="A1532" i="40"/>
  <c r="A1531" i="40"/>
  <c r="A1530" i="40"/>
  <c r="A1529" i="40"/>
  <c r="A1528" i="40"/>
  <c r="A1527" i="40"/>
  <c r="A1526" i="40"/>
  <c r="A1525" i="40"/>
  <c r="A1524" i="40"/>
  <c r="A1523" i="40"/>
  <c r="A1522" i="40"/>
  <c r="A1521" i="40"/>
  <c r="A1520" i="40"/>
  <c r="A1519" i="40"/>
  <c r="A1518" i="40"/>
  <c r="A1517" i="40"/>
  <c r="A1516" i="40"/>
  <c r="A1515" i="40"/>
  <c r="A1514" i="40"/>
  <c r="A1513" i="40"/>
  <c r="A1512" i="40"/>
  <c r="A1511" i="40"/>
  <c r="A1510" i="40"/>
  <c r="A1509" i="40"/>
  <c r="A1508" i="40"/>
  <c r="A1507" i="40"/>
  <c r="A1506" i="40"/>
  <c r="A1505" i="40"/>
  <c r="A1504" i="40"/>
  <c r="A1503" i="40"/>
  <c r="A1502" i="40"/>
  <c r="A1501" i="40"/>
  <c r="A1500" i="40"/>
  <c r="A1499" i="40"/>
  <c r="A1498" i="40"/>
  <c r="A1497" i="40"/>
  <c r="A1496" i="40"/>
  <c r="A1491" i="40"/>
  <c r="A1481" i="40"/>
  <c r="A1471" i="40"/>
  <c r="A1460" i="40"/>
  <c r="A1459" i="40"/>
  <c r="A1458" i="40"/>
  <c r="A1457" i="40"/>
  <c r="A1456" i="40"/>
  <c r="A1455" i="40"/>
  <c r="A1454" i="40"/>
  <c r="A1453" i="40"/>
  <c r="A1452" i="40"/>
  <c r="A1451" i="40"/>
  <c r="A1446" i="40"/>
  <c r="A1436" i="40"/>
  <c r="A1431" i="40"/>
  <c r="A1421" i="40"/>
  <c r="A1411" i="40"/>
  <c r="A1401" i="40"/>
  <c r="A1391" i="40"/>
  <c r="A1381" i="40"/>
  <c r="A1371" i="40"/>
  <c r="A1365" i="40"/>
  <c r="A1364" i="40"/>
  <c r="A1363" i="40"/>
  <c r="A1362" i="40"/>
  <c r="A1361" i="40"/>
  <c r="A1360" i="40"/>
  <c r="A1359" i="40"/>
  <c r="A1358" i="40"/>
  <c r="A1357" i="40"/>
  <c r="A1356" i="40"/>
  <c r="A1351" i="40"/>
  <c r="A1341" i="40"/>
  <c r="A1331" i="40"/>
  <c r="A1321" i="40"/>
  <c r="A1311" i="40"/>
  <c r="A1301" i="40"/>
  <c r="A1291" i="40"/>
  <c r="A1281" i="40"/>
  <c r="A1271" i="40"/>
  <c r="A1265" i="40"/>
  <c r="A1264" i="40"/>
  <c r="A1263" i="40"/>
  <c r="A1262" i="40"/>
  <c r="A1261" i="40"/>
  <c r="A1260" i="40"/>
  <c r="A1259" i="40"/>
  <c r="A1258" i="40"/>
  <c r="A1257" i="40"/>
  <c r="A1256" i="40"/>
  <c r="A1231" i="40"/>
  <c r="A1221" i="40"/>
  <c r="A1211" i="40"/>
  <c r="A1201" i="40"/>
  <c r="A1191" i="40"/>
  <c r="A1181" i="40"/>
  <c r="A1171" i="40"/>
  <c r="A1161" i="40"/>
  <c r="A1155" i="40"/>
  <c r="A1154" i="40"/>
  <c r="A1153" i="40"/>
  <c r="A1152" i="40"/>
  <c r="A1151" i="40"/>
  <c r="A1150" i="40"/>
  <c r="A1149" i="40"/>
  <c r="A1148" i="40"/>
  <c r="A1147" i="40"/>
  <c r="A1146" i="40"/>
  <c r="A1141" i="40"/>
  <c r="A1121" i="40"/>
  <c r="A1111" i="40"/>
  <c r="A1101" i="40"/>
  <c r="A1091" i="40"/>
  <c r="A1081" i="40"/>
  <c r="A1071" i="40"/>
  <c r="A1061" i="40"/>
  <c r="A1055" i="40"/>
  <c r="A1054" i="40"/>
  <c r="A1053" i="40"/>
  <c r="A1052" i="40"/>
  <c r="A1051" i="40"/>
  <c r="A1050" i="40"/>
  <c r="A1049" i="40"/>
  <c r="A1048" i="40"/>
  <c r="A1047" i="40"/>
  <c r="A1046" i="40"/>
  <c r="A1041" i="40"/>
  <c r="A1031" i="40"/>
  <c r="A1021" i="40"/>
  <c r="A1011" i="40"/>
  <c r="A1001" i="40"/>
  <c r="A991" i="40"/>
  <c r="A981" i="40"/>
  <c r="A971" i="40"/>
  <c r="A961" i="40"/>
  <c r="A958" i="40"/>
  <c r="A957" i="40"/>
  <c r="A956" i="40"/>
  <c r="A955" i="40"/>
  <c r="A954" i="40"/>
  <c r="A953" i="40"/>
  <c r="A952" i="40"/>
  <c r="A951" i="40"/>
  <c r="A946" i="40"/>
  <c r="A936" i="40"/>
  <c r="A929" i="40"/>
  <c r="A919" i="40"/>
  <c r="A909" i="40"/>
  <c r="A899" i="40"/>
  <c r="A889" i="40"/>
  <c r="A879" i="40"/>
  <c r="A869" i="40"/>
  <c r="A863" i="40"/>
  <c r="A862" i="40"/>
  <c r="A861" i="40"/>
  <c r="A860" i="40"/>
  <c r="A859" i="40"/>
  <c r="A858" i="40"/>
  <c r="A857" i="40"/>
  <c r="A856" i="40"/>
  <c r="A855" i="40"/>
  <c r="A854" i="40"/>
  <c r="A849" i="40"/>
  <c r="A839" i="40"/>
  <c r="A829" i="40"/>
  <c r="A819" i="40"/>
  <c r="A809" i="40"/>
  <c r="A799" i="40"/>
  <c r="A773" i="40"/>
  <c r="A763" i="40"/>
  <c r="A757" i="40"/>
  <c r="A756" i="40"/>
  <c r="A755" i="40"/>
  <c r="A754" i="40"/>
  <c r="A753" i="40"/>
  <c r="A752" i="40"/>
  <c r="A751" i="40"/>
  <c r="A750" i="40"/>
  <c r="A749" i="40"/>
  <c r="A748" i="40"/>
  <c r="A743" i="40"/>
  <c r="A733" i="40"/>
  <c r="A723" i="40"/>
  <c r="A713" i="40"/>
  <c r="A703" i="40"/>
  <c r="A693" i="40"/>
  <c r="A683" i="40"/>
  <c r="A673" i="40"/>
  <c r="A663" i="40"/>
  <c r="A657" i="40"/>
  <c r="A656" i="40"/>
  <c r="A655" i="40"/>
  <c r="A654" i="40"/>
  <c r="A653" i="40"/>
  <c r="A652" i="40"/>
  <c r="A651" i="40"/>
  <c r="A650" i="40"/>
  <c r="A649" i="40"/>
  <c r="A648" i="40"/>
  <c r="A643" i="40"/>
  <c r="A633" i="40"/>
  <c r="A623" i="40"/>
  <c r="A613" i="40"/>
  <c r="A606" i="40"/>
  <c r="A600" i="40"/>
  <c r="A599" i="40"/>
  <c r="A598" i="40"/>
  <c r="A597" i="40"/>
  <c r="A596" i="40"/>
  <c r="A595" i="40"/>
  <c r="A594" i="40"/>
  <c r="A593" i="40"/>
  <c r="A592" i="40"/>
  <c r="A591" i="40"/>
  <c r="A590" i="40"/>
  <c r="A589" i="40"/>
  <c r="A588" i="40"/>
  <c r="A587" i="40"/>
  <c r="A586" i="40"/>
  <c r="A585" i="40"/>
  <c r="A584" i="40"/>
  <c r="A583" i="40"/>
  <c r="A582" i="40"/>
  <c r="A581" i="40"/>
  <c r="A580" i="40"/>
  <c r="A579" i="40"/>
  <c r="A578" i="40"/>
  <c r="A577" i="40"/>
  <c r="A576" i="40"/>
  <c r="A575" i="40"/>
  <c r="A574" i="40"/>
  <c r="A573" i="40"/>
  <c r="A572" i="40"/>
  <c r="A571" i="40"/>
  <c r="A570" i="40"/>
  <c r="A569" i="40"/>
  <c r="A568" i="40"/>
  <c r="A567" i="40"/>
  <c r="A566" i="40"/>
  <c r="A565" i="40"/>
  <c r="A564" i="40"/>
  <c r="A563" i="40"/>
  <c r="A562" i="40"/>
  <c r="A561" i="40"/>
  <c r="A560" i="40"/>
  <c r="A559" i="40"/>
  <c r="A558" i="40"/>
  <c r="A557" i="40"/>
  <c r="A556" i="40"/>
  <c r="A555" i="40"/>
  <c r="A554" i="40"/>
  <c r="A553" i="40"/>
  <c r="A552" i="40"/>
  <c r="A551" i="40"/>
  <c r="A550" i="40"/>
  <c r="A549" i="40"/>
  <c r="A548" i="40"/>
  <c r="A547" i="40"/>
  <c r="A546" i="40"/>
  <c r="A545" i="40"/>
  <c r="A544" i="40"/>
  <c r="A543" i="40"/>
  <c r="A542" i="40"/>
  <c r="A541" i="40"/>
  <c r="A540" i="40"/>
  <c r="A539" i="40"/>
  <c r="A538" i="40"/>
  <c r="A537" i="40"/>
  <c r="A536" i="40"/>
  <c r="A535" i="40"/>
  <c r="A534" i="40"/>
  <c r="A533" i="40"/>
  <c r="A532" i="40"/>
  <c r="A531" i="40"/>
  <c r="A530" i="40"/>
  <c r="A526" i="40"/>
  <c r="A525" i="40"/>
  <c r="A524" i="40"/>
  <c r="A523" i="40"/>
  <c r="A522" i="40"/>
  <c r="A521" i="40"/>
  <c r="A520" i="40"/>
  <c r="A519" i="40"/>
  <c r="A518" i="40"/>
  <c r="A517" i="40"/>
  <c r="A516" i="40"/>
  <c r="A515" i="40"/>
  <c r="A514" i="40"/>
  <c r="A513" i="40"/>
  <c r="A512" i="40"/>
  <c r="A511" i="40"/>
  <c r="A510" i="40"/>
  <c r="A509" i="40"/>
  <c r="A508" i="40"/>
  <c r="A507" i="40"/>
  <c r="A506" i="40"/>
  <c r="A505" i="40"/>
  <c r="A504" i="40"/>
  <c r="A503" i="40"/>
  <c r="A502" i="40"/>
  <c r="A501" i="40"/>
  <c r="A500" i="40"/>
  <c r="A499" i="40"/>
  <c r="A498" i="40"/>
  <c r="A493" i="40"/>
  <c r="A483" i="40"/>
  <c r="A473" i="40"/>
  <c r="A463" i="40"/>
  <c r="A457" i="40"/>
  <c r="A456" i="40"/>
  <c r="A455" i="40"/>
  <c r="A454" i="40"/>
  <c r="A453" i="40"/>
  <c r="A452" i="40"/>
  <c r="A451" i="40"/>
  <c r="A450" i="40"/>
  <c r="A449" i="40"/>
  <c r="A448" i="40"/>
  <c r="A443" i="40"/>
  <c r="A433" i="40"/>
  <c r="A423" i="40"/>
  <c r="A413" i="40"/>
  <c r="A403" i="40"/>
  <c r="A393" i="40"/>
  <c r="A383" i="40"/>
  <c r="A366" i="40"/>
  <c r="A360" i="40"/>
  <c r="A359" i="40"/>
  <c r="A358" i="40"/>
  <c r="A357" i="40"/>
  <c r="A356" i="40"/>
  <c r="A355" i="40"/>
  <c r="A354" i="40"/>
  <c r="A353" i="40"/>
  <c r="A352" i="40"/>
  <c r="A351" i="40"/>
  <c r="A346" i="40"/>
  <c r="A336" i="40"/>
  <c r="A326" i="40"/>
  <c r="A316" i="40"/>
  <c r="A306" i="40"/>
  <c r="A296" i="40"/>
  <c r="A283" i="40"/>
  <c r="A273" i="40"/>
  <c r="A263" i="40"/>
  <c r="A257" i="40"/>
  <c r="A256" i="40"/>
  <c r="A255" i="40"/>
  <c r="A254" i="40"/>
  <c r="A253" i="40"/>
  <c r="A252" i="40"/>
  <c r="A251" i="40"/>
  <c r="A250" i="40"/>
  <c r="A249" i="40"/>
  <c r="A248" i="40"/>
  <c r="A243" i="40"/>
  <c r="A233" i="40"/>
  <c r="A223" i="40"/>
  <c r="A213" i="40"/>
  <c r="A203" i="40"/>
  <c r="A193" i="40"/>
  <c r="A183" i="40"/>
  <c r="A173" i="40"/>
  <c r="A163" i="40"/>
  <c r="A157" i="40"/>
  <c r="A156" i="40"/>
  <c r="A155" i="40"/>
  <c r="A154" i="40"/>
  <c r="A153" i="40"/>
  <c r="A152" i="40"/>
  <c r="A151" i="40"/>
  <c r="A150" i="40"/>
  <c r="A149" i="40"/>
  <c r="A148" i="40"/>
  <c r="A143" i="40"/>
  <c r="A136" i="40"/>
  <c r="A126" i="40"/>
  <c r="A116" i="40"/>
  <c r="A106" i="40"/>
  <c r="A96" i="40"/>
  <c r="A86" i="40"/>
  <c r="A76" i="40"/>
  <c r="A66" i="40"/>
  <c r="A55" i="40"/>
  <c r="A54" i="40"/>
  <c r="A53" i="40"/>
  <c r="A52" i="40"/>
  <c r="A51" i="40"/>
  <c r="A50" i="40"/>
  <c r="A49" i="40"/>
  <c r="A48" i="40"/>
  <c r="A43" i="40"/>
  <c r="A33" i="40"/>
  <c r="A23" i="40"/>
  <c r="A13" i="40"/>
  <c r="A3" i="40"/>
  <c r="A1479" i="40"/>
  <c r="A1478" i="40"/>
  <c r="A1477" i="40"/>
  <c r="A1476" i="40"/>
  <c r="A1475" i="40"/>
  <c r="A1474" i="40"/>
  <c r="A970" i="40"/>
  <c r="A972" i="40"/>
  <c r="A973" i="40"/>
  <c r="A969" i="40"/>
  <c r="A3416" i="40"/>
  <c r="A2427" i="40"/>
  <c r="A3265" i="40"/>
  <c r="A3266" i="40"/>
  <c r="A3268" i="40"/>
  <c r="A3264" i="40"/>
  <c r="A2664" i="40"/>
  <c r="A2665" i="40"/>
  <c r="A2666" i="40"/>
  <c r="A2667" i="40"/>
  <c r="A2668" i="40"/>
  <c r="A2669" i="40"/>
  <c r="A2671" i="40"/>
  <c r="A2672" i="40"/>
  <c r="A2673" i="40"/>
  <c r="A2674" i="40"/>
  <c r="A2675" i="40"/>
  <c r="A2676" i="40"/>
  <c r="A2677" i="40"/>
  <c r="A2678" i="40"/>
  <c r="A2679" i="40"/>
  <c r="A2681" i="40"/>
  <c r="A2682" i="40"/>
  <c r="A2683" i="40"/>
  <c r="A2663" i="40"/>
  <c r="A998" i="40"/>
  <c r="A999" i="40"/>
  <c r="A1000" i="40"/>
  <c r="A997" i="40"/>
  <c r="A1494" i="40" l="1"/>
  <c r="A1493" i="40"/>
  <c r="A1492" i="40"/>
  <c r="A1495" i="40"/>
  <c r="A1490" i="40"/>
  <c r="A1473" i="40"/>
  <c r="A1472" i="40"/>
  <c r="A1470" i="40"/>
  <c r="A1469" i="40"/>
  <c r="A1468" i="40"/>
  <c r="A1467" i="40"/>
  <c r="A1466" i="40"/>
  <c r="A1465" i="40"/>
  <c r="A1464" i="40"/>
  <c r="A1463" i="40"/>
  <c r="A1462" i="40"/>
  <c r="A1461" i="40"/>
  <c r="A1450" i="40"/>
  <c r="A1449" i="40"/>
  <c r="A1448" i="40"/>
  <c r="A1447" i="40"/>
  <c r="A1445" i="40"/>
  <c r="A1444" i="40"/>
  <c r="A1443" i="40"/>
  <c r="A3488" i="40"/>
  <c r="A3487" i="40"/>
  <c r="A3486" i="40"/>
  <c r="A3433" i="40"/>
  <c r="A3432" i="40"/>
  <c r="A3431" i="40"/>
  <c r="A3430" i="40"/>
  <c r="A3415" i="40"/>
  <c r="A3414" i="40"/>
  <c r="A3413" i="40"/>
  <c r="A3412" i="40"/>
  <c r="A3393" i="40"/>
  <c r="A3392" i="40"/>
  <c r="A3391" i="40"/>
  <c r="A3390" i="40"/>
  <c r="A3389" i="40"/>
  <c r="A3375" i="40"/>
  <c r="A3374" i="40"/>
  <c r="A3373" i="40"/>
  <c r="A3372" i="40"/>
  <c r="A3156" i="40"/>
  <c r="A3155" i="40"/>
  <c r="A3154" i="40"/>
  <c r="A3153" i="40"/>
  <c r="A3152" i="40"/>
  <c r="A2662" i="40"/>
  <c r="A2661" i="40"/>
  <c r="A2659" i="40"/>
  <c r="A2658" i="40"/>
  <c r="A2657" i="40"/>
  <c r="A2656" i="40"/>
  <c r="A2655" i="40"/>
  <c r="A2654" i="40"/>
  <c r="A2653" i="40"/>
  <c r="A2652" i="40"/>
  <c r="A2651" i="40"/>
  <c r="A2649" i="40"/>
  <c r="A2648" i="40"/>
  <c r="A2647" i="40"/>
  <c r="A2646" i="40"/>
  <c r="A2619" i="40"/>
  <c r="A2618" i="40"/>
  <c r="A2617" i="40"/>
  <c r="A2616" i="40"/>
  <c r="A2615" i="40"/>
  <c r="A2614" i="40"/>
  <c r="A2613" i="40"/>
  <c r="A2612" i="40"/>
  <c r="A2611" i="40"/>
  <c r="A2609" i="40"/>
  <c r="A2608" i="40"/>
  <c r="A2607" i="40"/>
  <c r="A2606" i="40"/>
  <c r="A2605" i="40"/>
  <c r="A2604" i="40"/>
  <c r="A2603" i="40"/>
  <c r="A2602" i="40"/>
  <c r="A2645" i="40"/>
  <c r="A2634" i="40"/>
  <c r="A2633" i="40"/>
  <c r="A2632" i="40"/>
  <c r="A2631" i="40"/>
  <c r="A2629" i="40"/>
  <c r="A2628" i="40"/>
  <c r="A2627" i="40"/>
  <c r="A2626" i="40"/>
  <c r="A2625" i="40"/>
  <c r="A2624" i="40"/>
  <c r="A2623" i="40"/>
  <c r="A2622" i="40"/>
  <c r="A2621" i="40"/>
  <c r="A2601" i="40"/>
  <c r="A2488" i="40"/>
  <c r="A2489" i="40"/>
  <c r="A2487" i="40"/>
  <c r="A2486" i="40"/>
  <c r="A2485" i="40"/>
  <c r="A2468" i="40"/>
  <c r="A2447" i="40"/>
  <c r="A2467" i="40"/>
  <c r="A2466" i="40"/>
  <c r="A2455" i="40"/>
  <c r="A2454" i="40"/>
  <c r="A2453" i="40"/>
  <c r="A2452" i="40"/>
  <c r="A2446" i="40"/>
  <c r="A2445" i="40"/>
  <c r="A2444" i="40"/>
  <c r="A2443" i="40"/>
  <c r="A2442" i="40"/>
  <c r="A2440" i="40"/>
  <c r="A2439" i="40"/>
  <c r="A2438" i="40"/>
  <c r="A2437" i="40"/>
  <c r="A2436" i="40"/>
  <c r="A2505" i="40"/>
  <c r="A2504" i="40"/>
  <c r="A2503" i="40"/>
  <c r="A2502" i="40"/>
  <c r="A2500" i="40"/>
  <c r="A2499" i="40"/>
  <c r="A2498" i="40"/>
  <c r="A2497" i="40"/>
  <c r="A2496" i="40"/>
  <c r="A2495" i="40"/>
  <c r="A2494" i="40"/>
  <c r="A2493" i="40"/>
  <c r="A2492" i="40"/>
  <c r="A2490" i="40"/>
  <c r="A2484" i="40"/>
  <c r="A2483" i="40"/>
  <c r="A2482" i="40"/>
  <c r="A2480" i="40"/>
  <c r="A2479" i="40"/>
  <c r="A2478" i="40"/>
  <c r="A2477" i="40"/>
  <c r="A2476" i="40"/>
  <c r="A2475" i="40"/>
  <c r="A2474" i="40"/>
  <c r="A2473" i="40"/>
  <c r="A2472" i="40"/>
  <c r="A2470" i="40"/>
  <c r="A2469" i="40"/>
  <c r="A2450" i="40"/>
  <c r="A2449" i="40"/>
  <c r="A2448" i="40"/>
  <c r="A2435" i="40"/>
  <c r="A2434" i="40"/>
  <c r="A2433" i="40"/>
  <c r="A2432" i="40"/>
  <c r="A2430" i="40"/>
  <c r="A2429" i="40"/>
  <c r="A2428" i="40"/>
  <c r="A996" i="40"/>
  <c r="A995" i="40"/>
  <c r="A990" i="40"/>
  <c r="A986" i="40"/>
  <c r="A985" i="40"/>
  <c r="A984" i="40"/>
  <c r="A994" i="40"/>
  <c r="A993" i="40"/>
  <c r="A992" i="40"/>
  <c r="A989" i="40"/>
  <c r="A988" i="40"/>
  <c r="A987" i="40"/>
  <c r="A983" i="40"/>
  <c r="A982" i="40"/>
  <c r="A965" i="40"/>
  <c r="A964" i="40"/>
  <c r="A959" i="40"/>
  <c r="A949" i="40"/>
  <c r="A948" i="40"/>
  <c r="A947" i="40"/>
  <c r="A939" i="40"/>
  <c r="A968" i="40"/>
  <c r="A967" i="40"/>
  <c r="A966" i="40"/>
  <c r="A963" i="40"/>
  <c r="A962" i="40"/>
  <c r="A960" i="40"/>
  <c r="A950" i="40"/>
  <c r="A945" i="40"/>
  <c r="A944" i="40"/>
  <c r="A943" i="40"/>
  <c r="A942" i="40"/>
  <c r="A941" i="40"/>
  <c r="A940" i="40"/>
  <c r="A1659" i="19"/>
  <c r="A1658" i="19"/>
  <c r="A1657" i="19"/>
  <c r="A1656" i="19"/>
  <c r="A1655" i="19"/>
  <c r="A987" i="19"/>
  <c r="A986" i="19"/>
  <c r="A985" i="19"/>
  <c r="A984" i="19"/>
  <c r="A983" i="19"/>
  <c r="A4204" i="19"/>
  <c r="A4203" i="19"/>
  <c r="A4202" i="19"/>
  <c r="A4201" i="19"/>
  <c r="A4200" i="19"/>
  <c r="A3699" i="19"/>
  <c r="A4375" i="19"/>
  <c r="A4374" i="19"/>
  <c r="A4373" i="19"/>
  <c r="A4372" i="19"/>
  <c r="A4371" i="19"/>
  <c r="A1767" i="19"/>
  <c r="A1770" i="19"/>
  <c r="A1769" i="19"/>
  <c r="A1768" i="19"/>
  <c r="A1766" i="19"/>
  <c r="A2254" i="19"/>
  <c r="A2247" i="19"/>
  <c r="A1408" i="19"/>
  <c r="A4564" i="19"/>
  <c r="A4559" i="19"/>
  <c r="A4563" i="19"/>
  <c r="A4562" i="19"/>
  <c r="A4561" i="19"/>
  <c r="A4560" i="19"/>
  <c r="A4558" i="19"/>
  <c r="A4557" i="19"/>
  <c r="A4556" i="19"/>
  <c r="A4555" i="19"/>
  <c r="A4554" i="19"/>
  <c r="A4553" i="19"/>
  <c r="A4552" i="19"/>
  <c r="A4551" i="19"/>
  <c r="A4550" i="19"/>
  <c r="A4483" i="19"/>
  <c r="A4482" i="19"/>
  <c r="A4481" i="19"/>
  <c r="A4480" i="19"/>
  <c r="A4479" i="19"/>
  <c r="A4405" i="19"/>
  <c r="A4404" i="19"/>
  <c r="A4403" i="19"/>
  <c r="A4402" i="19"/>
  <c r="A4401" i="19"/>
  <c r="A4388" i="19"/>
  <c r="A4387" i="19"/>
  <c r="A4386" i="19"/>
  <c r="A4385" i="19"/>
  <c r="A4384" i="19"/>
  <c r="A4342" i="19"/>
  <c r="A4341" i="19"/>
  <c r="A4340" i="19"/>
  <c r="A4339" i="19"/>
  <c r="A4338" i="19"/>
  <c r="A4324" i="19"/>
  <c r="A4323" i="19"/>
  <c r="A4322" i="19"/>
  <c r="A4321" i="19"/>
  <c r="A4320" i="19"/>
  <c r="A4048" i="19"/>
  <c r="A4047" i="19"/>
  <c r="A4046" i="19"/>
  <c r="A4045" i="19"/>
  <c r="A4044" i="19"/>
  <c r="A3969" i="19"/>
  <c r="A3948" i="19"/>
  <c r="A3705" i="19"/>
  <c r="A3375" i="19"/>
  <c r="A3343" i="19"/>
  <c r="A3237" i="19"/>
  <c r="A3162" i="19"/>
  <c r="A2781" i="19"/>
  <c r="A3964" i="19"/>
  <c r="A3960" i="19"/>
  <c r="A3955" i="19"/>
  <c r="A3956" i="19"/>
  <c r="A3947" i="19"/>
  <c r="A3946" i="19"/>
  <c r="A3945" i="19"/>
  <c r="A3944" i="19"/>
  <c r="A3943" i="19"/>
  <c r="A3942" i="19"/>
  <c r="A3941" i="19"/>
  <c r="A3940" i="19"/>
  <c r="A3939" i="19"/>
  <c r="A3968" i="19"/>
  <c r="A3967" i="19"/>
  <c r="A3966" i="19"/>
  <c r="A3965" i="19"/>
  <c r="A3963" i="19"/>
  <c r="A3962" i="19"/>
  <c r="A3961" i="19"/>
  <c r="A3959" i="19"/>
  <c r="A3958" i="19"/>
  <c r="A3957" i="19"/>
  <c r="A3954" i="19"/>
  <c r="A3953" i="19"/>
  <c r="A3952" i="19"/>
  <c r="A3951" i="19"/>
  <c r="A3950" i="19"/>
  <c r="A3949" i="19"/>
  <c r="A3938" i="19"/>
  <c r="A3937" i="19"/>
  <c r="A3936" i="19"/>
  <c r="A3935" i="19"/>
  <c r="A3934" i="19"/>
  <c r="A3933" i="19"/>
  <c r="A3932" i="19"/>
  <c r="A3931" i="19"/>
  <c r="A3930" i="19"/>
  <c r="A3929" i="19"/>
  <c r="A3928" i="19"/>
  <c r="A3927" i="19"/>
  <c r="A3926" i="19"/>
  <c r="A3925" i="19"/>
  <c r="A3924" i="19"/>
  <c r="A3923" i="19"/>
  <c r="A3922" i="19"/>
  <c r="A3921" i="19"/>
  <c r="A3920" i="19"/>
  <c r="A3919" i="19"/>
  <c r="A3918" i="19"/>
  <c r="A3917" i="19"/>
  <c r="A3916" i="19"/>
  <c r="A3915" i="19"/>
  <c r="A3914" i="19"/>
  <c r="A3913" i="19"/>
  <c r="A3912" i="19"/>
  <c r="A3911" i="19"/>
  <c r="A3910" i="19"/>
  <c r="A3909" i="19"/>
  <c r="A3908" i="19"/>
  <c r="A3907" i="19"/>
  <c r="A3704" i="19"/>
  <c r="A3703" i="19"/>
  <c r="A3702" i="19"/>
  <c r="A3701" i="19"/>
  <c r="A3700" i="19"/>
  <c r="A3698" i="19"/>
  <c r="A3697" i="19"/>
  <c r="A3696" i="19"/>
  <c r="A3695" i="19"/>
  <c r="A3694" i="19"/>
  <c r="A3693" i="19"/>
  <c r="A3692" i="19"/>
  <c r="A3691" i="19"/>
  <c r="A3690" i="19"/>
  <c r="A3689" i="19"/>
  <c r="A3688" i="19"/>
  <c r="A3687" i="19"/>
  <c r="A3686" i="19"/>
  <c r="A3685" i="19"/>
  <c r="A3431" i="19"/>
  <c r="A3430" i="19"/>
  <c r="A3429" i="19"/>
  <c r="A3428" i="19"/>
  <c r="A3427" i="19"/>
  <c r="A3426" i="19"/>
  <c r="A3425" i="19"/>
  <c r="A3424" i="19"/>
  <c r="A3423" i="19"/>
  <c r="A3422" i="19"/>
  <c r="A3421" i="19"/>
  <c r="A3420" i="19"/>
  <c r="A3419" i="19"/>
  <c r="A3418" i="19"/>
  <c r="A3417" i="19"/>
  <c r="A3416" i="19"/>
  <c r="A3415" i="19"/>
  <c r="A3414" i="19"/>
  <c r="A3413" i="19"/>
  <c r="A3412" i="19"/>
  <c r="A3411" i="19"/>
  <c r="A3374" i="19"/>
  <c r="A3373" i="19"/>
  <c r="A3372" i="19"/>
  <c r="A3371" i="19"/>
  <c r="A3370" i="19"/>
  <c r="A3369" i="19"/>
  <c r="A3368" i="19"/>
  <c r="A3367" i="19"/>
  <c r="A3366" i="19"/>
  <c r="A3365" i="19"/>
  <c r="A3364" i="19"/>
  <c r="A3363" i="19"/>
  <c r="A3362" i="19"/>
  <c r="A3361" i="19"/>
  <c r="A3360" i="19"/>
  <c r="A3359" i="19"/>
  <c r="A3358" i="19"/>
  <c r="A3357" i="19"/>
  <c r="A3356" i="19"/>
  <c r="A3355" i="19"/>
  <c r="A3342" i="19"/>
  <c r="A3341" i="19"/>
  <c r="A3340" i="19"/>
  <c r="A3339" i="19"/>
  <c r="A3338" i="19"/>
  <c r="A3337" i="19"/>
  <c r="A3336" i="19"/>
  <c r="A3335" i="19"/>
  <c r="A3334" i="19"/>
  <c r="A3333" i="19"/>
  <c r="A3332" i="19"/>
  <c r="A3331" i="19"/>
  <c r="A3330" i="19"/>
  <c r="A3329" i="19"/>
  <c r="A3328" i="19"/>
  <c r="A3327" i="19"/>
  <c r="A3326" i="19"/>
  <c r="A3325" i="19"/>
  <c r="A3324" i="19"/>
  <c r="A3323" i="19"/>
  <c r="A3236" i="19"/>
  <c r="A3235" i="19"/>
  <c r="A3234" i="19"/>
  <c r="A3233" i="19"/>
  <c r="A3232" i="19"/>
  <c r="A3231" i="19"/>
  <c r="A3230" i="19"/>
  <c r="A3229" i="19"/>
  <c r="A3228" i="19"/>
  <c r="A3227" i="19"/>
  <c r="A3226" i="19"/>
  <c r="A3225" i="19"/>
  <c r="A3224" i="19"/>
  <c r="A3223" i="19"/>
  <c r="A3222" i="19"/>
  <c r="A3221" i="19"/>
  <c r="A3220" i="19"/>
  <c r="A3219" i="19"/>
  <c r="A3218" i="19"/>
  <c r="A3217" i="19"/>
  <c r="A3161" i="19"/>
  <c r="A3160" i="19"/>
  <c r="A3159" i="19"/>
  <c r="A3158" i="19"/>
  <c r="A3157" i="19"/>
  <c r="A3156" i="19"/>
  <c r="A3155" i="19"/>
  <c r="A3154" i="19"/>
  <c r="A3153" i="19"/>
  <c r="A3152" i="19"/>
  <c r="A3151" i="19"/>
  <c r="A3150" i="19"/>
  <c r="A3149" i="19"/>
  <c r="A3148" i="19"/>
  <c r="A3147" i="19"/>
  <c r="A3146" i="19"/>
  <c r="A3145" i="19"/>
  <c r="A3144" i="19"/>
  <c r="A3143" i="19"/>
  <c r="A3142" i="19"/>
  <c r="A2780" i="19"/>
  <c r="A2779" i="19"/>
  <c r="A2778" i="19"/>
  <c r="A2777" i="19"/>
  <c r="A2776" i="19"/>
  <c r="A2775" i="19"/>
  <c r="A2774" i="19"/>
  <c r="A2773" i="19"/>
  <c r="A2772" i="19"/>
  <c r="A2771" i="19"/>
  <c r="A2770" i="19"/>
  <c r="A2769" i="19"/>
  <c r="A2768" i="19"/>
  <c r="A2767" i="19"/>
  <c r="A2766" i="19"/>
  <c r="A2765" i="19"/>
  <c r="A2764" i="19"/>
  <c r="A2763" i="19"/>
  <c r="A2762" i="19"/>
  <c r="A2761" i="19"/>
  <c r="A2256" i="19"/>
  <c r="A2255" i="19"/>
  <c r="A2253" i="19"/>
  <c r="A2252" i="19"/>
  <c r="A2251" i="19"/>
  <c r="A2250" i="19"/>
  <c r="A2249" i="19"/>
  <c r="A2248" i="19"/>
  <c r="A2246" i="19"/>
  <c r="A2245" i="19"/>
  <c r="A2244" i="19"/>
  <c r="A2243" i="19"/>
  <c r="A2242" i="19"/>
  <c r="A2241" i="19"/>
  <c r="A2240" i="19"/>
  <c r="A2239" i="19"/>
  <c r="A2238" i="19"/>
  <c r="A2237" i="19"/>
  <c r="A2236" i="19"/>
  <c r="A1994" i="19"/>
  <c r="A1999" i="19"/>
  <c r="A2008" i="19"/>
  <c r="A2007" i="19"/>
  <c r="A2006" i="19"/>
  <c r="A2005" i="19"/>
  <c r="A2004" i="19"/>
  <c r="A2003" i="19"/>
  <c r="A2002" i="19"/>
  <c r="A2001" i="19"/>
  <c r="A2000" i="19"/>
  <c r="A1998" i="19"/>
  <c r="A1997" i="19"/>
  <c r="A1996" i="19"/>
  <c r="A1995" i="19"/>
  <c r="A1930" i="19"/>
  <c r="A1929" i="19"/>
  <c r="A1928" i="19"/>
  <c r="A1927" i="19"/>
  <c r="A1926" i="19"/>
  <c r="A1851" i="19"/>
  <c r="A1850" i="19"/>
  <c r="A1849" i="19"/>
  <c r="A1848" i="19"/>
  <c r="A1847" i="19"/>
  <c r="A1835" i="19"/>
  <c r="A1834" i="19"/>
  <c r="A1833" i="19"/>
  <c r="A1832" i="19"/>
  <c r="A1831" i="19"/>
  <c r="A1822" i="19"/>
  <c r="A1821" i="19"/>
  <c r="A1820" i="19"/>
  <c r="A1819" i="19"/>
  <c r="A1790" i="19"/>
  <c r="A1789" i="19"/>
  <c r="A1788" i="19"/>
  <c r="A1787" i="19"/>
  <c r="A1786" i="19"/>
  <c r="A1496" i="19"/>
  <c r="A1495" i="19"/>
  <c r="A1494" i="19"/>
  <c r="A1493" i="19"/>
  <c r="A1492" i="19"/>
  <c r="A1416" i="19"/>
  <c r="A1415" i="19"/>
  <c r="A1414" i="19"/>
  <c r="A1413" i="19"/>
  <c r="A1412" i="19"/>
  <c r="A1411" i="19"/>
  <c r="A1410" i="19"/>
  <c r="A1409" i="19"/>
  <c r="A1407" i="19"/>
  <c r="A1406" i="19"/>
  <c r="A1405" i="19"/>
  <c r="A1404" i="19"/>
  <c r="A1403" i="19"/>
  <c r="A1402" i="19"/>
  <c r="A1401" i="19"/>
  <c r="A1321" i="19"/>
  <c r="A1320" i="19"/>
  <c r="A1319" i="19"/>
  <c r="A1318" i="19"/>
  <c r="A1317" i="19"/>
  <c r="A1229" i="19"/>
  <c r="A1228" i="19"/>
  <c r="A1227" i="19"/>
  <c r="A1226" i="19"/>
  <c r="A1225" i="19"/>
  <c r="A1224" i="19"/>
  <c r="A1206" i="19"/>
  <c r="A1205" i="19"/>
  <c r="A1204" i="19"/>
  <c r="A1203" i="19"/>
  <c r="A1202" i="19"/>
  <c r="A1193" i="19"/>
  <c r="A1192" i="19"/>
  <c r="A1191" i="19"/>
  <c r="A1190" i="19"/>
  <c r="A1189" i="19"/>
  <c r="A1155" i="19"/>
  <c r="A1154" i="19"/>
  <c r="A1153" i="19"/>
  <c r="A1152" i="19"/>
  <c r="A1151" i="19"/>
  <c r="A1134" i="19"/>
  <c r="A1133" i="19"/>
  <c r="A1132" i="19"/>
  <c r="A1131" i="19"/>
  <c r="A1130" i="19"/>
  <c r="A799" i="19"/>
  <c r="A798" i="19"/>
  <c r="A797" i="19"/>
  <c r="A796" i="19"/>
  <c r="A795" i="19"/>
  <c r="A794" i="19"/>
  <c r="BH5" i="51" l="1"/>
  <c r="C39" i="51" l="1"/>
  <c r="AZ3" i="53"/>
  <c r="C8" i="53" s="1"/>
  <c r="AZ17" i="53" l="1"/>
  <c r="C19" i="53" s="1"/>
  <c r="AZ16" i="53"/>
  <c r="AZ11" i="53"/>
  <c r="C13" i="53" s="1"/>
  <c r="AZ13" i="53"/>
  <c r="C15" i="53" s="1"/>
  <c r="AZ9" i="53"/>
  <c r="C11" i="53" s="1"/>
  <c r="AZ15" i="53"/>
  <c r="C17" i="53" s="1"/>
  <c r="AZ21" i="53"/>
  <c r="AZ19" i="53"/>
  <c r="AZ7" i="53"/>
  <c r="AZ6" i="53"/>
  <c r="AZ8" i="53"/>
  <c r="AZ10" i="53"/>
  <c r="AZ12" i="53"/>
  <c r="AZ14" i="53"/>
  <c r="AZ18" i="53"/>
  <c r="AZ20" i="53"/>
  <c r="A44" i="52"/>
  <c r="A43" i="52"/>
  <c r="A42" i="52"/>
  <c r="A41" i="52"/>
  <c r="A40" i="52"/>
  <c r="A39" i="52"/>
  <c r="A38" i="52"/>
  <c r="A37" i="52"/>
  <c r="A36" i="52"/>
  <c r="A35" i="52"/>
  <c r="A34" i="52"/>
  <c r="A33" i="52"/>
  <c r="A32" i="52"/>
  <c r="A31" i="52"/>
  <c r="A30" i="52"/>
  <c r="A29" i="52"/>
  <c r="A28" i="52"/>
  <c r="A27" i="52"/>
  <c r="A26" i="52"/>
  <c r="A25" i="52"/>
  <c r="A24" i="52"/>
  <c r="A23" i="52"/>
  <c r="A22" i="52"/>
  <c r="A21" i="52"/>
  <c r="A20" i="52"/>
  <c r="A19" i="52"/>
  <c r="A18" i="52"/>
  <c r="A17" i="52"/>
  <c r="A16" i="52"/>
  <c r="A15" i="52"/>
  <c r="A14" i="52"/>
  <c r="A13" i="52"/>
  <c r="A12" i="52"/>
  <c r="A11" i="52"/>
  <c r="A10" i="52"/>
  <c r="A9" i="52"/>
  <c r="A8" i="52"/>
  <c r="A7" i="52"/>
  <c r="A6" i="52"/>
  <c r="A5" i="52"/>
  <c r="A4" i="52"/>
  <c r="A3" i="52"/>
  <c r="BD6" i="53" s="1"/>
  <c r="K8" i="53" s="1"/>
  <c r="BE6" i="53" l="1"/>
  <c r="L8" i="53" s="1"/>
  <c r="BA6" i="53"/>
  <c r="H8" i="53" s="1"/>
  <c r="BC6" i="53"/>
  <c r="J8" i="53" s="1"/>
  <c r="BF6" i="53"/>
  <c r="M8" i="53" s="1"/>
  <c r="BB6" i="53"/>
  <c r="I8" i="53" s="1"/>
  <c r="C21" i="53"/>
  <c r="C18" i="53"/>
  <c r="C22" i="53"/>
  <c r="C14" i="53"/>
  <c r="C9" i="53"/>
  <c r="C10" i="53"/>
  <c r="C16" i="53"/>
  <c r="C20" i="53"/>
  <c r="C12" i="53"/>
  <c r="A2" i="44"/>
  <c r="A16" i="44"/>
  <c r="A17" i="44"/>
  <c r="A18" i="44"/>
  <c r="A19" i="44"/>
  <c r="A20" i="44"/>
  <c r="A21" i="44"/>
  <c r="A22" i="44"/>
  <c r="A23" i="44"/>
  <c r="A24" i="44"/>
  <c r="A25" i="44"/>
  <c r="A26" i="44"/>
  <c r="A27" i="44"/>
  <c r="A15" i="44"/>
  <c r="A13" i="44"/>
  <c r="A4" i="44"/>
  <c r="A5" i="44"/>
  <c r="A6" i="44"/>
  <c r="A7" i="44"/>
  <c r="A8" i="44"/>
  <c r="A9" i="44"/>
  <c r="A10" i="44"/>
  <c r="A11" i="44"/>
  <c r="A12" i="44"/>
  <c r="A14" i="44"/>
  <c r="BB21" i="55" s="1"/>
  <c r="A3" i="44"/>
  <c r="BI5" i="51"/>
  <c r="BI22" i="51" s="1"/>
  <c r="BI24" i="51" l="1"/>
  <c r="E40" i="51" s="1"/>
  <c r="C7" i="55"/>
  <c r="BI23" i="51"/>
  <c r="C22" i="51" s="1"/>
  <c r="C5" i="51"/>
  <c r="BI21" i="51"/>
  <c r="C21" i="51"/>
  <c r="BA4" i="46"/>
  <c r="C8" i="46" s="1"/>
  <c r="BA7" i="46" l="1"/>
  <c r="BA22" i="46"/>
  <c r="BA20" i="46"/>
  <c r="C21" i="46" s="1"/>
  <c r="BA18" i="46"/>
  <c r="C19" i="46" s="1"/>
  <c r="BA16" i="46"/>
  <c r="C17" i="46" s="1"/>
  <c r="BA14" i="46"/>
  <c r="C15" i="46" s="1"/>
  <c r="BA12" i="46"/>
  <c r="C13" i="46" s="1"/>
  <c r="BA10" i="46"/>
  <c r="C11" i="46" s="1"/>
  <c r="BA8" i="46"/>
  <c r="C9" i="46" s="1"/>
  <c r="BA21" i="46"/>
  <c r="C22" i="46" s="1"/>
  <c r="BA19" i="46"/>
  <c r="C20" i="46" s="1"/>
  <c r="BA17" i="46"/>
  <c r="C18" i="46" s="1"/>
  <c r="BA15" i="46"/>
  <c r="C16" i="46" s="1"/>
  <c r="BA13" i="46"/>
  <c r="C14" i="46" s="1"/>
  <c r="BA11" i="46"/>
  <c r="C12" i="46" s="1"/>
  <c r="BA9" i="46"/>
  <c r="C10" i="46" s="1"/>
  <c r="BB8" i="50" l="1"/>
  <c r="BB13" i="47" l="1"/>
  <c r="C7" i="51" l="1"/>
  <c r="A1706" i="43"/>
  <c r="A1705" i="43"/>
  <c r="A1704" i="43"/>
  <c r="A1703" i="43"/>
  <c r="A1702" i="43"/>
  <c r="A1701" i="43"/>
  <c r="A1700" i="43"/>
  <c r="A1699" i="43"/>
  <c r="A1698" i="43"/>
  <c r="A1697" i="43"/>
  <c r="A1696" i="43"/>
  <c r="A1695" i="43"/>
  <c r="A1694" i="43"/>
  <c r="A1693" i="43"/>
  <c r="A1692" i="43"/>
  <c r="A1691" i="43"/>
  <c r="A1690" i="43"/>
  <c r="A1689" i="43"/>
  <c r="A1688" i="43"/>
  <c r="A1687" i="43"/>
  <c r="A1686" i="43"/>
  <c r="A1685" i="43"/>
  <c r="A1684" i="43"/>
  <c r="A1683" i="43"/>
  <c r="A1682" i="43"/>
  <c r="A1681" i="43"/>
  <c r="A1680" i="43"/>
  <c r="A1679" i="43"/>
  <c r="A1678" i="43"/>
  <c r="A1677" i="43"/>
  <c r="A1676" i="43"/>
  <c r="A1675" i="43"/>
  <c r="A1674" i="43"/>
  <c r="A1673" i="43"/>
  <c r="A1672" i="43"/>
  <c r="A1671" i="43"/>
  <c r="A1670" i="43"/>
  <c r="A1669" i="43"/>
  <c r="A1668" i="43"/>
  <c r="A1667" i="43"/>
  <c r="A1666" i="43"/>
  <c r="A1665" i="43"/>
  <c r="A1664" i="43"/>
  <c r="A1663" i="43"/>
  <c r="A1662" i="43"/>
  <c r="A1661" i="43"/>
  <c r="A1660" i="43"/>
  <c r="A1659" i="43"/>
  <c r="A1658" i="43"/>
  <c r="A1657" i="43"/>
  <c r="A1656" i="43"/>
  <c r="A1655" i="43"/>
  <c r="A1654" i="43"/>
  <c r="A1653" i="43"/>
  <c r="A1652" i="43"/>
  <c r="A1651" i="43"/>
  <c r="A1650" i="43"/>
  <c r="A1649" i="43"/>
  <c r="A1648" i="43"/>
  <c r="A1647" i="43"/>
  <c r="A1646" i="43"/>
  <c r="A1645" i="43"/>
  <c r="A1644" i="43"/>
  <c r="A1643" i="43"/>
  <c r="A1642" i="43"/>
  <c r="A1641" i="43"/>
  <c r="A1640" i="43"/>
  <c r="A1639" i="43"/>
  <c r="A1638" i="43"/>
  <c r="A1637" i="43"/>
  <c r="A1636" i="43"/>
  <c r="A1635" i="43"/>
  <c r="A1634" i="43"/>
  <c r="A1633" i="43"/>
  <c r="A1632" i="43"/>
  <c r="A1631" i="43"/>
  <c r="A1630" i="43"/>
  <c r="A1629" i="43"/>
  <c r="A1628" i="43"/>
  <c r="A1627" i="43"/>
  <c r="A1626" i="43"/>
  <c r="A1625" i="43"/>
  <c r="A1624" i="43"/>
  <c r="A1623" i="43"/>
  <c r="A1622" i="43"/>
  <c r="A1621" i="43"/>
  <c r="A1620" i="43"/>
  <c r="A1619" i="43"/>
  <c r="A1618" i="43"/>
  <c r="A1617" i="43"/>
  <c r="A1616" i="43"/>
  <c r="A1615" i="43"/>
  <c r="A1614" i="43"/>
  <c r="A1613" i="43"/>
  <c r="A1612" i="43"/>
  <c r="A1611" i="43"/>
  <c r="A1610" i="43"/>
  <c r="A1609" i="43"/>
  <c r="A1608" i="43"/>
  <c r="A1607" i="43"/>
  <c r="A1606" i="43"/>
  <c r="A1605" i="43"/>
  <c r="A1604" i="43"/>
  <c r="A1603" i="43"/>
  <c r="A1602" i="43"/>
  <c r="A1601" i="43"/>
  <c r="A1600" i="43"/>
  <c r="A1599" i="43"/>
  <c r="A1598" i="43"/>
  <c r="A1597" i="43"/>
  <c r="A1596" i="43"/>
  <c r="A1595" i="43"/>
  <c r="A1594" i="43"/>
  <c r="A1593" i="43"/>
  <c r="A1592" i="43"/>
  <c r="A1591" i="43"/>
  <c r="A1590" i="43"/>
  <c r="A1589" i="43"/>
  <c r="A1588" i="43"/>
  <c r="A1587" i="43"/>
  <c r="A1586" i="43"/>
  <c r="A1584" i="43"/>
  <c r="A1583" i="43"/>
  <c r="A1582" i="43"/>
  <c r="A1581" i="43"/>
  <c r="A1580" i="43"/>
  <c r="A1579" i="43"/>
  <c r="A1578" i="43"/>
  <c r="A1577" i="43"/>
  <c r="A1576" i="43"/>
  <c r="A1575" i="43"/>
  <c r="A1574" i="43"/>
  <c r="A1573" i="43"/>
  <c r="A1572" i="43"/>
  <c r="A1571" i="43"/>
  <c r="A1570" i="43"/>
  <c r="A1569" i="43"/>
  <c r="A1568" i="43"/>
  <c r="A1567" i="43"/>
  <c r="A1566" i="43"/>
  <c r="A1565" i="43"/>
  <c r="A1564" i="43"/>
  <c r="A1563" i="43"/>
  <c r="A1562" i="43"/>
  <c r="A1561" i="43"/>
  <c r="A1560" i="43"/>
  <c r="A1559" i="43"/>
  <c r="A1558" i="43"/>
  <c r="A1557" i="43"/>
  <c r="A1556" i="43"/>
  <c r="A1555" i="43"/>
  <c r="A1554" i="43"/>
  <c r="A1553" i="43"/>
  <c r="A1552" i="43"/>
  <c r="A1551" i="43"/>
  <c r="A1550" i="43"/>
  <c r="A1549" i="43"/>
  <c r="A1548" i="43"/>
  <c r="A1547" i="43"/>
  <c r="A1546" i="43"/>
  <c r="A1545" i="43"/>
  <c r="A1544" i="43"/>
  <c r="A1543" i="43"/>
  <c r="A1542" i="43"/>
  <c r="A1541" i="43"/>
  <c r="A1540" i="43"/>
  <c r="A1539" i="43"/>
  <c r="A1538" i="43"/>
  <c r="A1537" i="43"/>
  <c r="A1536" i="43"/>
  <c r="A1535" i="43"/>
  <c r="A1534" i="43"/>
  <c r="A1533" i="43"/>
  <c r="A1532" i="43"/>
  <c r="A1531" i="43"/>
  <c r="A1530" i="43"/>
  <c r="A1529" i="43"/>
  <c r="A1528" i="43"/>
  <c r="A1527" i="43"/>
  <c r="A1526" i="43"/>
  <c r="A1525" i="43"/>
  <c r="A1524" i="43"/>
  <c r="A1523" i="43"/>
  <c r="A1522" i="43"/>
  <c r="A1521" i="43"/>
  <c r="A1520" i="43"/>
  <c r="A1519" i="43"/>
  <c r="A1518" i="43"/>
  <c r="A1517" i="43"/>
  <c r="A1516" i="43"/>
  <c r="A1515" i="43"/>
  <c r="A1514" i="43"/>
  <c r="A1513" i="43"/>
  <c r="A1512" i="43"/>
  <c r="A1511" i="43"/>
  <c r="A1510" i="43"/>
  <c r="A1509" i="43"/>
  <c r="A1508" i="43"/>
  <c r="A1507" i="43"/>
  <c r="A1506" i="43"/>
  <c r="A1505" i="43"/>
  <c r="A1504" i="43"/>
  <c r="A1503" i="43"/>
  <c r="A1502" i="43"/>
  <c r="A1501" i="43"/>
  <c r="A1500" i="43"/>
  <c r="A1499" i="43"/>
  <c r="A1498" i="43"/>
  <c r="A1497" i="43"/>
  <c r="A1496" i="43"/>
  <c r="A1495" i="43"/>
  <c r="A1494" i="43"/>
  <c r="A1493" i="43"/>
  <c r="A1492" i="43"/>
  <c r="A1491" i="43"/>
  <c r="A1490" i="43"/>
  <c r="A1489" i="43"/>
  <c r="A1488" i="43"/>
  <c r="A1487" i="43"/>
  <c r="A1486" i="43"/>
  <c r="A1485" i="43"/>
  <c r="A1484" i="43"/>
  <c r="A1483" i="43"/>
  <c r="A1482" i="43"/>
  <c r="A1481" i="43"/>
  <c r="A1480" i="43"/>
  <c r="A1479" i="43"/>
  <c r="A1478" i="43"/>
  <c r="A1477" i="43"/>
  <c r="A1476" i="43"/>
  <c r="A1475" i="43"/>
  <c r="A1474" i="43"/>
  <c r="A1473" i="43"/>
  <c r="A1472" i="43"/>
  <c r="A1471" i="43"/>
  <c r="A1470" i="43"/>
  <c r="A1469" i="43"/>
  <c r="A1468" i="43"/>
  <c r="A1467" i="43"/>
  <c r="A1466" i="43"/>
  <c r="A1465" i="43"/>
  <c r="A1464" i="43"/>
  <c r="A1463" i="43"/>
  <c r="A1462" i="43"/>
  <c r="A1461" i="43"/>
  <c r="A1460" i="43"/>
  <c r="A1459" i="43"/>
  <c r="A1458" i="43"/>
  <c r="A1457" i="43"/>
  <c r="A1456" i="43"/>
  <c r="A1455" i="43"/>
  <c r="A1454" i="43"/>
  <c r="A1413" i="43"/>
  <c r="A1412" i="43"/>
  <c r="A1411" i="43"/>
  <c r="A1410" i="43"/>
  <c r="A1409" i="43"/>
  <c r="A1408" i="43"/>
  <c r="A1407" i="43"/>
  <c r="A1406" i="43"/>
  <c r="A1405" i="43"/>
  <c r="A1404" i="43"/>
  <c r="A1403" i="43"/>
  <c r="A1402" i="43"/>
  <c r="A1401" i="43"/>
  <c r="A1400" i="43"/>
  <c r="A1399" i="43"/>
  <c r="A1398" i="43"/>
  <c r="A1397" i="43"/>
  <c r="A1396" i="43"/>
  <c r="A1395" i="43"/>
  <c r="A1394" i="43"/>
  <c r="A1393" i="43"/>
  <c r="A1392" i="43"/>
  <c r="A1391" i="43"/>
  <c r="A1390" i="43"/>
  <c r="A1389" i="43"/>
  <c r="A1388" i="43"/>
  <c r="A1387" i="43"/>
  <c r="A1386" i="43"/>
  <c r="A1385" i="43"/>
  <c r="A1384" i="43"/>
  <c r="A1383" i="43"/>
  <c r="A1382" i="43"/>
  <c r="A1381" i="43"/>
  <c r="A1380" i="43"/>
  <c r="A1379" i="43"/>
  <c r="A1378" i="43"/>
  <c r="A1377" i="43"/>
  <c r="A1376" i="43"/>
  <c r="A1375" i="43"/>
  <c r="A1374" i="43"/>
  <c r="A1373" i="43"/>
  <c r="A1372" i="43"/>
  <c r="A1371" i="43"/>
  <c r="A1370" i="43"/>
  <c r="A1369" i="43"/>
  <c r="A1368" i="43"/>
  <c r="A1367" i="43"/>
  <c r="A1366" i="43"/>
  <c r="A1365" i="43"/>
  <c r="A1364" i="43"/>
  <c r="A1363" i="43"/>
  <c r="A1362" i="43"/>
  <c r="A1361" i="43"/>
  <c r="A1360" i="43"/>
  <c r="A1359" i="43"/>
  <c r="A1358" i="43"/>
  <c r="A1357" i="43"/>
  <c r="A1356" i="43"/>
  <c r="A1355" i="43"/>
  <c r="A1354" i="43"/>
  <c r="A1353" i="43"/>
  <c r="A1352" i="43"/>
  <c r="A1351" i="43"/>
  <c r="A1350" i="43"/>
  <c r="A1349" i="43"/>
  <c r="A1348" i="43"/>
  <c r="A1347" i="43"/>
  <c r="A1346" i="43"/>
  <c r="A1345" i="43"/>
  <c r="A1344" i="43"/>
  <c r="A1343" i="43"/>
  <c r="A1342" i="43"/>
  <c r="A1341" i="43"/>
  <c r="A1340" i="43"/>
  <c r="A1339" i="43"/>
  <c r="A1338" i="43"/>
  <c r="A1337" i="43"/>
  <c r="A1336" i="43"/>
  <c r="A1335" i="43"/>
  <c r="A1334" i="43"/>
  <c r="A1332" i="43"/>
  <c r="A1331" i="43"/>
  <c r="A1330" i="43"/>
  <c r="A1329" i="43"/>
  <c r="A1328" i="43"/>
  <c r="A1327" i="43"/>
  <c r="A1326" i="43"/>
  <c r="A1325" i="43"/>
  <c r="A1324" i="43"/>
  <c r="A1323" i="43"/>
  <c r="A1322" i="43"/>
  <c r="A1321" i="43"/>
  <c r="A1320" i="43"/>
  <c r="A1319" i="43"/>
  <c r="A1318" i="43"/>
  <c r="A1317" i="43"/>
  <c r="A1316" i="43"/>
  <c r="A1315" i="43"/>
  <c r="A1314" i="43"/>
  <c r="A1313" i="43"/>
  <c r="A1312" i="43"/>
  <c r="A1311" i="43"/>
  <c r="A1310" i="43"/>
  <c r="A1309" i="43"/>
  <c r="A1308" i="43"/>
  <c r="A1307" i="43"/>
  <c r="A1306" i="43"/>
  <c r="A1305" i="43"/>
  <c r="A1304" i="43"/>
  <c r="A1303" i="43"/>
  <c r="A1302" i="43"/>
  <c r="A1301" i="43"/>
  <c r="A1300" i="43"/>
  <c r="A1299" i="43"/>
  <c r="A1298" i="43"/>
  <c r="A1297" i="43"/>
  <c r="A1296" i="43"/>
  <c r="A1295" i="43"/>
  <c r="A1294" i="43"/>
  <c r="A1293" i="43"/>
  <c r="A1292" i="43"/>
  <c r="A1291" i="43"/>
  <c r="A1290" i="43"/>
  <c r="A1289" i="43"/>
  <c r="A1288" i="43"/>
  <c r="A1287" i="43"/>
  <c r="A1286" i="43"/>
  <c r="A1285" i="43"/>
  <c r="A1284" i="43"/>
  <c r="A1283" i="43"/>
  <c r="A1282" i="43"/>
  <c r="A1281" i="43"/>
  <c r="A1280" i="43"/>
  <c r="A1279" i="43"/>
  <c r="A1278" i="43"/>
  <c r="A1277" i="43"/>
  <c r="A1276" i="43"/>
  <c r="A1275" i="43"/>
  <c r="A1274" i="43"/>
  <c r="A1273" i="43"/>
  <c r="A1272" i="43"/>
  <c r="A1271" i="43"/>
  <c r="A1270" i="43"/>
  <c r="A1269" i="43"/>
  <c r="A1268" i="43"/>
  <c r="A1267" i="43"/>
  <c r="A1266" i="43"/>
  <c r="A1265" i="43"/>
  <c r="A1264" i="43"/>
  <c r="A1263" i="43"/>
  <c r="A1262" i="43"/>
  <c r="A1261" i="43"/>
  <c r="A1260" i="43"/>
  <c r="A1259" i="43"/>
  <c r="A1258" i="43"/>
  <c r="A1257" i="43"/>
  <c r="A1256" i="43"/>
  <c r="A1255" i="43"/>
  <c r="A1254" i="43"/>
  <c r="A1253" i="43"/>
  <c r="A1252" i="43"/>
  <c r="A1251" i="43"/>
  <c r="A1250" i="43"/>
  <c r="A1249" i="43"/>
  <c r="A1248" i="43"/>
  <c r="A1247" i="43"/>
  <c r="A1246" i="43"/>
  <c r="A1245" i="43"/>
  <c r="A1244" i="43"/>
  <c r="A1243" i="43"/>
  <c r="A1242" i="43"/>
  <c r="A1241" i="43"/>
  <c r="A1240" i="43"/>
  <c r="A1239" i="43"/>
  <c r="A1238" i="43"/>
  <c r="A1237" i="43"/>
  <c r="A1236" i="43"/>
  <c r="A1235" i="43"/>
  <c r="A1234" i="43"/>
  <c r="A1233" i="43"/>
  <c r="A1232" i="43"/>
  <c r="A1231" i="43"/>
  <c r="A1230" i="43"/>
  <c r="A1229" i="43"/>
  <c r="A1228" i="43"/>
  <c r="A1227" i="43"/>
  <c r="A1226" i="43"/>
  <c r="A1225" i="43"/>
  <c r="A1224" i="43"/>
  <c r="A1223" i="43"/>
  <c r="A1222" i="43"/>
  <c r="A1221" i="43"/>
  <c r="A1220" i="43"/>
  <c r="A1219" i="43"/>
  <c r="A1218" i="43"/>
  <c r="A1217" i="43"/>
  <c r="A1216" i="43"/>
  <c r="A1215" i="43"/>
  <c r="A1214" i="43"/>
  <c r="A1213" i="43"/>
  <c r="A1212" i="43"/>
  <c r="A1211" i="43"/>
  <c r="A1210" i="43"/>
  <c r="A1209" i="43"/>
  <c r="A1208" i="43"/>
  <c r="A1207" i="43"/>
  <c r="A1206" i="43"/>
  <c r="A1205" i="43"/>
  <c r="A1204" i="43"/>
  <c r="A1203" i="43"/>
  <c r="A1202" i="43"/>
  <c r="A1201" i="43"/>
  <c r="A1200" i="43"/>
  <c r="A1199" i="43"/>
  <c r="A1198" i="43"/>
  <c r="A1197" i="43"/>
  <c r="A1196" i="43"/>
  <c r="A1195" i="43"/>
  <c r="A1194" i="43"/>
  <c r="A1193" i="43"/>
  <c r="A1192" i="43"/>
  <c r="A1191" i="43"/>
  <c r="A1190" i="43"/>
  <c r="A1189" i="43"/>
  <c r="A1188" i="43"/>
  <c r="A1187" i="43"/>
  <c r="A1186" i="43"/>
  <c r="A1185" i="43"/>
  <c r="A1184" i="43"/>
  <c r="A1183" i="43"/>
  <c r="A1182" i="43"/>
  <c r="A1181" i="43"/>
  <c r="A1180" i="43"/>
  <c r="A1179" i="43"/>
  <c r="A1178" i="43"/>
  <c r="A1177" i="43"/>
  <c r="A1176" i="43"/>
  <c r="A1175" i="43"/>
  <c r="A1174" i="43"/>
  <c r="A1173" i="43"/>
  <c r="A1172" i="43"/>
  <c r="A1171" i="43"/>
  <c r="A1170" i="43"/>
  <c r="A1169" i="43"/>
  <c r="A1168" i="43"/>
  <c r="A1167" i="43"/>
  <c r="A1166" i="43"/>
  <c r="A1165" i="43"/>
  <c r="A1164" i="43"/>
  <c r="A1123" i="43"/>
  <c r="A1122" i="43"/>
  <c r="A1121" i="43"/>
  <c r="A1120" i="43"/>
  <c r="A1119" i="43"/>
  <c r="A1118" i="43"/>
  <c r="A1117" i="43"/>
  <c r="A1116" i="43"/>
  <c r="A1115" i="43"/>
  <c r="A1114" i="43"/>
  <c r="A1113" i="43"/>
  <c r="A1112" i="43"/>
  <c r="A1111" i="43"/>
  <c r="A1110" i="43"/>
  <c r="A1109" i="43"/>
  <c r="A1108" i="43"/>
  <c r="A1107" i="43"/>
  <c r="A1106" i="43"/>
  <c r="A1105" i="43"/>
  <c r="A1104" i="43"/>
  <c r="A1103" i="43"/>
  <c r="A1102" i="43"/>
  <c r="A1101" i="43"/>
  <c r="A1100" i="43"/>
  <c r="A1099" i="43"/>
  <c r="A1092" i="43"/>
  <c r="A1091" i="43"/>
  <c r="A1067" i="43"/>
  <c r="A1066" i="43"/>
  <c r="A1042" i="43"/>
  <c r="A1041" i="43"/>
  <c r="A1017" i="43"/>
  <c r="A1016" i="43"/>
  <c r="A988" i="43"/>
  <c r="A987" i="43"/>
  <c r="A971" i="43"/>
  <c r="A970" i="43"/>
  <c r="A969" i="43"/>
  <c r="A963" i="43"/>
  <c r="A962" i="43"/>
  <c r="A955" i="43"/>
  <c r="A954" i="43"/>
  <c r="A953" i="43"/>
  <c r="A930" i="43"/>
  <c r="A929" i="43"/>
  <c r="A928" i="43"/>
  <c r="A915" i="43"/>
  <c r="A914" i="43"/>
  <c r="A910" i="43"/>
  <c r="A909" i="43"/>
  <c r="A908" i="43"/>
  <c r="A873" i="43"/>
  <c r="A832" i="43"/>
  <c r="A831" i="43"/>
  <c r="A830" i="43"/>
  <c r="A829" i="43"/>
  <c r="A828" i="43"/>
  <c r="A827" i="43"/>
  <c r="A826" i="43"/>
  <c r="A825" i="43"/>
  <c r="A824" i="43"/>
  <c r="A823" i="43"/>
  <c r="A822" i="43"/>
  <c r="A821" i="43"/>
  <c r="A820" i="43"/>
  <c r="A819" i="43"/>
  <c r="A818" i="43"/>
  <c r="A817" i="43"/>
  <c r="A816" i="43"/>
  <c r="A815" i="43"/>
  <c r="A814" i="43"/>
  <c r="A813" i="43"/>
  <c r="A812" i="43"/>
  <c r="A811" i="43"/>
  <c r="A810" i="43"/>
  <c r="A809" i="43"/>
  <c r="A808" i="43"/>
  <c r="A807" i="43"/>
  <c r="A806" i="43"/>
  <c r="A805" i="43"/>
  <c r="A804" i="43"/>
  <c r="A803" i="43"/>
  <c r="A802" i="43"/>
  <c r="A801" i="43"/>
  <c r="A800" i="43"/>
  <c r="A799" i="43"/>
  <c r="A798" i="43"/>
  <c r="A797" i="43"/>
  <c r="A796" i="43"/>
  <c r="A795" i="43"/>
  <c r="A794" i="43"/>
  <c r="A793" i="43"/>
  <c r="A792" i="43"/>
  <c r="A791" i="43"/>
  <c r="A790" i="43"/>
  <c r="A789" i="43"/>
  <c r="A788" i="43"/>
  <c r="A787" i="43"/>
  <c r="A786" i="43"/>
  <c r="A785" i="43"/>
  <c r="A784" i="43"/>
  <c r="A783" i="43"/>
  <c r="A782" i="43"/>
  <c r="A781" i="43"/>
  <c r="A780" i="43"/>
  <c r="A779" i="43"/>
  <c r="A778" i="43"/>
  <c r="A777" i="43"/>
  <c r="A776" i="43"/>
  <c r="A775" i="43"/>
  <c r="A774" i="43"/>
  <c r="A773" i="43"/>
  <c r="A772" i="43"/>
  <c r="A771" i="43"/>
  <c r="A770" i="43"/>
  <c r="A769" i="43"/>
  <c r="A768" i="43"/>
  <c r="A767" i="43"/>
  <c r="A766" i="43"/>
  <c r="A765" i="43"/>
  <c r="A764" i="43"/>
  <c r="A763" i="43"/>
  <c r="A762" i="43"/>
  <c r="A761" i="43"/>
  <c r="A760" i="43"/>
  <c r="A759" i="43"/>
  <c r="A758" i="43"/>
  <c r="A757" i="43"/>
  <c r="A756" i="43"/>
  <c r="A755" i="43"/>
  <c r="A753" i="43"/>
  <c r="A752" i="43"/>
  <c r="A751" i="43"/>
  <c r="A750" i="43"/>
  <c r="A749" i="43"/>
  <c r="A748" i="43"/>
  <c r="A747" i="43"/>
  <c r="A746" i="43"/>
  <c r="A745" i="43"/>
  <c r="A744" i="43"/>
  <c r="A743" i="43"/>
  <c r="A742" i="43"/>
  <c r="A741" i="43"/>
  <c r="A740" i="43"/>
  <c r="A739" i="43"/>
  <c r="A738" i="43"/>
  <c r="A737" i="43"/>
  <c r="A735" i="43"/>
  <c r="A734" i="43"/>
  <c r="A733" i="43"/>
  <c r="A732" i="43"/>
  <c r="A731" i="43"/>
  <c r="A730" i="43"/>
  <c r="A729" i="43"/>
  <c r="A728" i="43"/>
  <c r="A727" i="43"/>
  <c r="A726" i="43"/>
  <c r="A725" i="43"/>
  <c r="A724" i="43"/>
  <c r="A723" i="43"/>
  <c r="A722" i="43"/>
  <c r="A721" i="43"/>
  <c r="A720" i="43"/>
  <c r="A719" i="43"/>
  <c r="A718" i="43"/>
  <c r="A717" i="43"/>
  <c r="A716" i="43"/>
  <c r="A715" i="43"/>
  <c r="A714" i="43"/>
  <c r="A713" i="43"/>
  <c r="A712" i="43"/>
  <c r="A711" i="43"/>
  <c r="A710" i="43"/>
  <c r="A709" i="43"/>
  <c r="A708" i="43"/>
  <c r="A707" i="43"/>
  <c r="A706" i="43"/>
  <c r="A705" i="43"/>
  <c r="A704" i="43"/>
  <c r="A703" i="43"/>
  <c r="A702" i="43"/>
  <c r="A701" i="43"/>
  <c r="A700" i="43"/>
  <c r="A699" i="43"/>
  <c r="A698" i="43"/>
  <c r="A697" i="43"/>
  <c r="A696" i="43"/>
  <c r="A695" i="43"/>
  <c r="A694" i="43"/>
  <c r="A693" i="43"/>
  <c r="A692" i="43"/>
  <c r="A691" i="43"/>
  <c r="A690" i="43"/>
  <c r="A689" i="43"/>
  <c r="A688" i="43"/>
  <c r="A687" i="43"/>
  <c r="A686" i="43"/>
  <c r="A685" i="43"/>
  <c r="A684" i="43"/>
  <c r="A683" i="43"/>
  <c r="A682" i="43"/>
  <c r="A681" i="43"/>
  <c r="A680" i="43"/>
  <c r="A679" i="43"/>
  <c r="A678" i="43"/>
  <c r="A677" i="43"/>
  <c r="A676" i="43"/>
  <c r="A675" i="43"/>
  <c r="A674" i="43"/>
  <c r="A673" i="43"/>
  <c r="A672" i="43"/>
  <c r="A671" i="43"/>
  <c r="A670" i="43"/>
  <c r="A669" i="43"/>
  <c r="A668" i="43"/>
  <c r="A667" i="43"/>
  <c r="A666" i="43"/>
  <c r="A665" i="43"/>
  <c r="A664" i="43"/>
  <c r="A663" i="43"/>
  <c r="A662" i="43"/>
  <c r="A661" i="43"/>
  <c r="A660" i="43"/>
  <c r="A659" i="43"/>
  <c r="A658" i="43"/>
  <c r="A657" i="43"/>
  <c r="A656" i="43"/>
  <c r="A655" i="43"/>
  <c r="A654" i="43"/>
  <c r="A653" i="43"/>
  <c r="A652" i="43"/>
  <c r="A651" i="43"/>
  <c r="A650" i="43"/>
  <c r="A649" i="43"/>
  <c r="A648" i="43"/>
  <c r="A647" i="43"/>
  <c r="A646" i="43"/>
  <c r="A645" i="43"/>
  <c r="A644" i="43"/>
  <c r="A643" i="43"/>
  <c r="A642" i="43"/>
  <c r="A641" i="43"/>
  <c r="A640" i="43"/>
  <c r="A639" i="43"/>
  <c r="A638" i="43"/>
  <c r="A637" i="43"/>
  <c r="A636" i="43"/>
  <c r="A635" i="43"/>
  <c r="A634" i="43"/>
  <c r="A633" i="43"/>
  <c r="A632" i="43"/>
  <c r="A631" i="43"/>
  <c r="A630" i="43"/>
  <c r="A629" i="43"/>
  <c r="A628" i="43"/>
  <c r="A627" i="43"/>
  <c r="A626" i="43"/>
  <c r="A625" i="43"/>
  <c r="A624" i="43"/>
  <c r="A623" i="43"/>
  <c r="A622" i="43"/>
  <c r="A621" i="43"/>
  <c r="A620" i="43"/>
  <c r="A619" i="43"/>
  <c r="A618" i="43"/>
  <c r="A617" i="43"/>
  <c r="A616" i="43"/>
  <c r="A615" i="43"/>
  <c r="A614" i="43"/>
  <c r="A613" i="43"/>
  <c r="A612" i="43"/>
  <c r="A611" i="43"/>
  <c r="A610" i="43"/>
  <c r="A609" i="43"/>
  <c r="A608" i="43"/>
  <c r="A607" i="43"/>
  <c r="A606" i="43"/>
  <c r="A605" i="43"/>
  <c r="A604" i="43"/>
  <c r="A603" i="43"/>
  <c r="A602" i="43"/>
  <c r="A601" i="43"/>
  <c r="A600" i="43"/>
  <c r="A599" i="43"/>
  <c r="A598" i="43"/>
  <c r="A597" i="43"/>
  <c r="A596" i="43"/>
  <c r="A595" i="43"/>
  <c r="A594" i="43"/>
  <c r="A593" i="43"/>
  <c r="A592" i="43"/>
  <c r="A590" i="43"/>
  <c r="A589" i="43"/>
  <c r="A588" i="43"/>
  <c r="A587" i="43"/>
  <c r="A586" i="43"/>
  <c r="A585" i="43"/>
  <c r="A584" i="43"/>
  <c r="A583" i="43"/>
  <c r="A542" i="43"/>
  <c r="A541" i="43"/>
  <c r="A540" i="43"/>
  <c r="A539" i="43"/>
  <c r="A538" i="43"/>
  <c r="A537" i="43"/>
  <c r="A536" i="43"/>
  <c r="A535" i="43"/>
  <c r="A534" i="43"/>
  <c r="A533" i="43"/>
  <c r="A532" i="43"/>
  <c r="A531" i="43"/>
  <c r="A530" i="43"/>
  <c r="A529" i="43"/>
  <c r="A528" i="43"/>
  <c r="A527" i="43"/>
  <c r="A526" i="43"/>
  <c r="A525" i="43"/>
  <c r="A524" i="43"/>
  <c r="A523" i="43"/>
  <c r="A522" i="43"/>
  <c r="A521" i="43"/>
  <c r="A520" i="43"/>
  <c r="A519" i="43"/>
  <c r="A518" i="43"/>
  <c r="A517" i="43"/>
  <c r="A516" i="43"/>
  <c r="A515" i="43"/>
  <c r="A514" i="43"/>
  <c r="A513" i="43"/>
  <c r="A512" i="43"/>
  <c r="A511" i="43"/>
  <c r="A510" i="43"/>
  <c r="A509" i="43"/>
  <c r="A508" i="43"/>
  <c r="A507" i="43"/>
  <c r="A506" i="43"/>
  <c r="A505" i="43"/>
  <c r="A504" i="43"/>
  <c r="A503" i="43"/>
  <c r="A502" i="43"/>
  <c r="A501" i="43"/>
  <c r="A500" i="43"/>
  <c r="A499" i="43"/>
  <c r="A498" i="43"/>
  <c r="A497" i="43"/>
  <c r="A496" i="43"/>
  <c r="A495" i="43"/>
  <c r="A494" i="43"/>
  <c r="A493" i="43"/>
  <c r="A491" i="43"/>
  <c r="A490" i="43"/>
  <c r="A489" i="43"/>
  <c r="A488" i="43"/>
  <c r="A487" i="43"/>
  <c r="A486" i="43"/>
  <c r="A485" i="43"/>
  <c r="A484" i="43"/>
  <c r="A483" i="43"/>
  <c r="A482" i="43"/>
  <c r="A481" i="43"/>
  <c r="A480" i="43"/>
  <c r="A479" i="43"/>
  <c r="A478" i="43"/>
  <c r="A477" i="43"/>
  <c r="A476" i="43"/>
  <c r="A475" i="43"/>
  <c r="A474" i="43"/>
  <c r="A473" i="43"/>
  <c r="A472" i="43"/>
  <c r="A471" i="43"/>
  <c r="A470" i="43"/>
  <c r="A469" i="43"/>
  <c r="A468" i="43"/>
  <c r="A467" i="43"/>
  <c r="A466" i="43"/>
  <c r="A465" i="43"/>
  <c r="A464" i="43"/>
  <c r="A463" i="43"/>
  <c r="A462" i="43"/>
  <c r="A461" i="43"/>
  <c r="A460" i="43"/>
  <c r="A459" i="43"/>
  <c r="A458" i="43"/>
  <c r="A457" i="43"/>
  <c r="A456" i="43"/>
  <c r="A455" i="43"/>
  <c r="A454" i="43"/>
  <c r="A453" i="43"/>
  <c r="A452" i="43"/>
  <c r="A451" i="43"/>
  <c r="A450" i="43"/>
  <c r="A449" i="43"/>
  <c r="A448" i="43"/>
  <c r="A447" i="43"/>
  <c r="A446" i="43"/>
  <c r="A445" i="43"/>
  <c r="A444" i="43"/>
  <c r="A443" i="43"/>
  <c r="A442" i="43"/>
  <c r="A441" i="43"/>
  <c r="A440" i="43"/>
  <c r="A439" i="43"/>
  <c r="A438" i="43"/>
  <c r="A437" i="43"/>
  <c r="A436" i="43"/>
  <c r="A435" i="43"/>
  <c r="A434" i="43"/>
  <c r="A433" i="43"/>
  <c r="A432" i="43"/>
  <c r="A431" i="43"/>
  <c r="A430" i="43"/>
  <c r="A429" i="43"/>
  <c r="A428" i="43"/>
  <c r="A427" i="43"/>
  <c r="A426" i="43"/>
  <c r="A425" i="43"/>
  <c r="A424" i="43"/>
  <c r="A423" i="43"/>
  <c r="A421" i="43"/>
  <c r="A420" i="43"/>
  <c r="A419" i="43"/>
  <c r="A418" i="43"/>
  <c r="A417" i="43"/>
  <c r="A416" i="43"/>
  <c r="A415" i="43"/>
  <c r="A414" i="43"/>
  <c r="A413" i="43"/>
  <c r="A412" i="43"/>
  <c r="A411" i="43"/>
  <c r="A410" i="43"/>
  <c r="A409" i="43"/>
  <c r="A408" i="43"/>
  <c r="A407" i="43"/>
  <c r="A406" i="43"/>
  <c r="A405" i="43"/>
  <c r="A404" i="43"/>
  <c r="A403" i="43"/>
  <c r="A402" i="43"/>
  <c r="A401" i="43"/>
  <c r="A400" i="43"/>
  <c r="A399" i="43"/>
  <c r="A398" i="43"/>
  <c r="A397" i="43"/>
  <c r="A396" i="43"/>
  <c r="A395" i="43"/>
  <c r="A394" i="43"/>
  <c r="A393" i="43"/>
  <c r="A392" i="43"/>
  <c r="A391" i="43"/>
  <c r="A390" i="43"/>
  <c r="A389" i="43"/>
  <c r="A388" i="43"/>
  <c r="A387" i="43"/>
  <c r="A386" i="43"/>
  <c r="A385" i="43"/>
  <c r="A384" i="43"/>
  <c r="A383" i="43"/>
  <c r="A382" i="43"/>
  <c r="A381" i="43"/>
  <c r="A380" i="43"/>
  <c r="A379" i="43"/>
  <c r="A378" i="43"/>
  <c r="A377" i="43"/>
  <c r="A376" i="43"/>
  <c r="A375" i="43"/>
  <c r="A374" i="43"/>
  <c r="A373" i="43"/>
  <c r="A372" i="43"/>
  <c r="A371" i="43"/>
  <c r="A370" i="43"/>
  <c r="A369" i="43"/>
  <c r="A368" i="43"/>
  <c r="A367" i="43"/>
  <c r="A366" i="43"/>
  <c r="A365" i="43"/>
  <c r="A364" i="43"/>
  <c r="A363" i="43"/>
  <c r="A362" i="43"/>
  <c r="A361" i="43"/>
  <c r="A360" i="43"/>
  <c r="A359" i="43"/>
  <c r="A358" i="43"/>
  <c r="A357" i="43"/>
  <c r="A356" i="43"/>
  <c r="A355" i="43"/>
  <c r="A353" i="43"/>
  <c r="A352" i="43"/>
  <c r="A351" i="43"/>
  <c r="A350" i="43"/>
  <c r="A349" i="43"/>
  <c r="A348" i="43"/>
  <c r="A347" i="43"/>
  <c r="A346" i="43"/>
  <c r="A345" i="43"/>
  <c r="A344" i="43"/>
  <c r="A343" i="43"/>
  <c r="A342" i="43"/>
  <c r="A341" i="43"/>
  <c r="A340" i="43"/>
  <c r="A339" i="43"/>
  <c r="A338" i="43"/>
  <c r="A337" i="43"/>
  <c r="A336" i="43"/>
  <c r="A335" i="43"/>
  <c r="A334" i="43"/>
  <c r="A333" i="43"/>
  <c r="A332" i="43"/>
  <c r="A331" i="43"/>
  <c r="A330" i="43"/>
  <c r="A329" i="43"/>
  <c r="A328" i="43"/>
  <c r="A327" i="43"/>
  <c r="A326" i="43"/>
  <c r="A325" i="43"/>
  <c r="A324" i="43"/>
  <c r="A323" i="43"/>
  <c r="A322" i="43"/>
  <c r="A321" i="43"/>
  <c r="A320" i="43"/>
  <c r="A319" i="43"/>
  <c r="A318" i="43"/>
  <c r="A317" i="43"/>
  <c r="A316" i="43"/>
  <c r="A315" i="43"/>
  <c r="A314" i="43"/>
  <c r="A313" i="43"/>
  <c r="A312" i="43"/>
  <c r="A311" i="43"/>
  <c r="A310" i="43"/>
  <c r="A309" i="43"/>
  <c r="A308" i="43"/>
  <c r="A307" i="43"/>
  <c r="A306" i="43"/>
  <c r="A305" i="43"/>
  <c r="A304" i="43"/>
  <c r="A303" i="43"/>
  <c r="A302" i="43"/>
  <c r="A301" i="43"/>
  <c r="A300" i="43"/>
  <c r="A299" i="43"/>
  <c r="A298" i="43"/>
  <c r="A297" i="43"/>
  <c r="A296" i="43"/>
  <c r="A295" i="43"/>
  <c r="A294" i="43"/>
  <c r="A293" i="43"/>
  <c r="A292" i="43"/>
  <c r="A251" i="43"/>
  <c r="A250" i="43"/>
  <c r="A249" i="43"/>
  <c r="A248" i="43"/>
  <c r="A247" i="43"/>
  <c r="A246" i="43"/>
  <c r="A245" i="43"/>
  <c r="A244" i="43"/>
  <c r="A243" i="43"/>
  <c r="A242" i="43"/>
  <c r="A241" i="43"/>
  <c r="A240" i="43"/>
  <c r="A239" i="43"/>
  <c r="A238" i="43"/>
  <c r="A237" i="43"/>
  <c r="A236" i="43"/>
  <c r="A235" i="43"/>
  <c r="A234" i="43"/>
  <c r="A233" i="43"/>
  <c r="A232" i="43"/>
  <c r="A231" i="43"/>
  <c r="A230" i="43"/>
  <c r="A229" i="43"/>
  <c r="A228" i="43"/>
  <c r="A227" i="43"/>
  <c r="A226" i="43"/>
  <c r="A225" i="43"/>
  <c r="A224" i="43"/>
  <c r="A223" i="43"/>
  <c r="A222" i="43"/>
  <c r="A221" i="43"/>
  <c r="A220" i="43"/>
  <c r="A219" i="43"/>
  <c r="A218" i="43"/>
  <c r="A217" i="43"/>
  <c r="A216" i="43"/>
  <c r="A215" i="43"/>
  <c r="A214" i="43"/>
  <c r="A213" i="43"/>
  <c r="A212" i="43"/>
  <c r="A211" i="43"/>
  <c r="A210" i="43"/>
  <c r="A209" i="43"/>
  <c r="A208" i="43"/>
  <c r="A207" i="43"/>
  <c r="A206" i="43"/>
  <c r="A205" i="43"/>
  <c r="A204" i="43"/>
  <c r="A203" i="43"/>
  <c r="A202" i="43"/>
  <c r="A201" i="43"/>
  <c r="A200" i="43"/>
  <c r="A199" i="43"/>
  <c r="A198" i="43"/>
  <c r="A197" i="43"/>
  <c r="A196" i="43"/>
  <c r="A195" i="43"/>
  <c r="A194" i="43"/>
  <c r="A193" i="43"/>
  <c r="A192" i="43"/>
  <c r="A191" i="43"/>
  <c r="A190" i="43"/>
  <c r="A189" i="43"/>
  <c r="A188" i="43"/>
  <c r="A187" i="43"/>
  <c r="A186" i="43"/>
  <c r="A185" i="43"/>
  <c r="A184" i="43"/>
  <c r="A183" i="43"/>
  <c r="A182" i="43"/>
  <c r="A181" i="43"/>
  <c r="A180" i="43"/>
  <c r="A179" i="43"/>
  <c r="A178" i="43"/>
  <c r="A177" i="43"/>
  <c r="A176" i="43"/>
  <c r="A175" i="43"/>
  <c r="A174" i="43"/>
  <c r="A173" i="43"/>
  <c r="A172" i="43"/>
  <c r="A171" i="43"/>
  <c r="A170" i="43"/>
  <c r="A169" i="43"/>
  <c r="A168" i="43"/>
  <c r="A167" i="43"/>
  <c r="A166" i="43"/>
  <c r="A165" i="43"/>
  <c r="A164" i="43"/>
  <c r="A163" i="43"/>
  <c r="A162" i="43"/>
  <c r="A161" i="43"/>
  <c r="A160" i="43"/>
  <c r="A159" i="43"/>
  <c r="A157" i="43"/>
  <c r="A156" i="43"/>
  <c r="A155" i="43"/>
  <c r="A154" i="43"/>
  <c r="A153" i="43"/>
  <c r="A152" i="43"/>
  <c r="A151" i="43"/>
  <c r="A150" i="43"/>
  <c r="A149" i="43"/>
  <c r="A148" i="43"/>
  <c r="A147" i="43"/>
  <c r="A146" i="43"/>
  <c r="A145" i="43"/>
  <c r="A144" i="43"/>
  <c r="A143" i="43"/>
  <c r="A142" i="43"/>
  <c r="A141" i="43"/>
  <c r="A140" i="43"/>
  <c r="A139" i="43"/>
  <c r="A138" i="43"/>
  <c r="A137" i="43"/>
  <c r="A136" i="43"/>
  <c r="A135" i="43"/>
  <c r="A134" i="43"/>
  <c r="A133" i="43"/>
  <c r="A132" i="43"/>
  <c r="A131" i="43"/>
  <c r="A130" i="43"/>
  <c r="A129" i="43"/>
  <c r="A128" i="43"/>
  <c r="A127" i="43"/>
  <c r="A126" i="43"/>
  <c r="A125" i="43"/>
  <c r="A124" i="43"/>
  <c r="A123" i="43"/>
  <c r="A122" i="43"/>
  <c r="A121" i="43"/>
  <c r="A120" i="43"/>
  <c r="A119" i="43"/>
  <c r="A118" i="43"/>
  <c r="A117" i="43"/>
  <c r="A116" i="43"/>
  <c r="A115" i="43"/>
  <c r="A114" i="43"/>
  <c r="A113" i="43"/>
  <c r="A112" i="43"/>
  <c r="A111" i="43"/>
  <c r="A110" i="43"/>
  <c r="A109" i="43"/>
  <c r="A108" i="43"/>
  <c r="A107" i="43"/>
  <c r="A106" i="43"/>
  <c r="A105" i="43"/>
  <c r="A104" i="43"/>
  <c r="A103" i="43"/>
  <c r="A102" i="43"/>
  <c r="A101" i="43"/>
  <c r="A100" i="43"/>
  <c r="A99" i="43"/>
  <c r="A98" i="43"/>
  <c r="A97" i="43"/>
  <c r="A96" i="43"/>
  <c r="A95" i="43"/>
  <c r="A94" i="43"/>
  <c r="A93" i="43"/>
  <c r="A92" i="43"/>
  <c r="A91" i="43"/>
  <c r="A90" i="43"/>
  <c r="A89" i="43"/>
  <c r="A88" i="43"/>
  <c r="A87" i="43"/>
  <c r="A86" i="43"/>
  <c r="A85" i="43"/>
  <c r="A84" i="43"/>
  <c r="A83" i="43"/>
  <c r="A82" i="43"/>
  <c r="A81" i="43"/>
  <c r="A80" i="43"/>
  <c r="A79" i="43"/>
  <c r="A78" i="43"/>
  <c r="A77" i="43"/>
  <c r="A73" i="43"/>
  <c r="A72" i="43"/>
  <c r="A71" i="43"/>
  <c r="A70" i="43"/>
  <c r="A69" i="43"/>
  <c r="A68" i="43"/>
  <c r="A67" i="43"/>
  <c r="A66" i="43"/>
  <c r="A65" i="43"/>
  <c r="A64" i="43"/>
  <c r="A63" i="43"/>
  <c r="A62" i="43"/>
  <c r="A61" i="43"/>
  <c r="A60" i="43"/>
  <c r="A59" i="43"/>
  <c r="A58" i="43"/>
  <c r="A57" i="43"/>
  <c r="A56" i="43"/>
  <c r="A55" i="43"/>
  <c r="A54" i="43"/>
  <c r="A53" i="43"/>
  <c r="A52" i="43"/>
  <c r="A51" i="43"/>
  <c r="A50" i="43"/>
  <c r="A49" i="43"/>
  <c r="A48" i="43"/>
  <c r="A47" i="43"/>
  <c r="A46" i="43"/>
  <c r="A45" i="43"/>
  <c r="A44" i="43"/>
  <c r="A43" i="43"/>
  <c r="A42" i="43"/>
  <c r="A41" i="43"/>
  <c r="A40" i="43"/>
  <c r="A39" i="43"/>
  <c r="A38" i="43"/>
  <c r="A37" i="43"/>
  <c r="A36" i="43"/>
  <c r="A35" i="43"/>
  <c r="A34" i="43"/>
  <c r="A33" i="43"/>
  <c r="A32" i="43"/>
  <c r="A31" i="43"/>
  <c r="A30" i="43"/>
  <c r="A29" i="43"/>
  <c r="A28" i="43"/>
  <c r="A27" i="43"/>
  <c r="A23" i="43"/>
  <c r="A22" i="43"/>
  <c r="A21" i="43"/>
  <c r="A20" i="43"/>
  <c r="A19" i="43"/>
  <c r="A18" i="43"/>
  <c r="A17" i="43"/>
  <c r="A16" i="43"/>
  <c r="A15" i="43"/>
  <c r="A14" i="43"/>
  <c r="A13" i="43"/>
  <c r="A12" i="43"/>
  <c r="A11" i="43"/>
  <c r="A10" i="43"/>
  <c r="A9" i="43"/>
  <c r="A8" i="43"/>
  <c r="A7" i="43"/>
  <c r="A6" i="43"/>
  <c r="A5" i="43"/>
  <c r="A4" i="43"/>
  <c r="A3" i="43"/>
  <c r="A2" i="43"/>
  <c r="A3485" i="40"/>
  <c r="A3483" i="40"/>
  <c r="A3482" i="40"/>
  <c r="A3481" i="40"/>
  <c r="A3480" i="40"/>
  <c r="A3479" i="40"/>
  <c r="A3478" i="40"/>
  <c r="A3477" i="40"/>
  <c r="A3476" i="40"/>
  <c r="A3475" i="40"/>
  <c r="A3473" i="40"/>
  <c r="A3472" i="40"/>
  <c r="A3471" i="40"/>
  <c r="A3470" i="40"/>
  <c r="A3469" i="40"/>
  <c r="A3468" i="40"/>
  <c r="A3467" i="40"/>
  <c r="A3466" i="40"/>
  <c r="A3465" i="40"/>
  <c r="A3463" i="40"/>
  <c r="A3462" i="40"/>
  <c r="A3461" i="40"/>
  <c r="A3460" i="40"/>
  <c r="A3459" i="40"/>
  <c r="A3458" i="40"/>
  <c r="A3457" i="40"/>
  <c r="A3456" i="40"/>
  <c r="A3455" i="40"/>
  <c r="A3453" i="40"/>
  <c r="A3452" i="40"/>
  <c r="A3451" i="40"/>
  <c r="A3450" i="40"/>
  <c r="A3449" i="40"/>
  <c r="A3438" i="40"/>
  <c r="A3437" i="40"/>
  <c r="A3436" i="40"/>
  <c r="A3435" i="40"/>
  <c r="A3429" i="40"/>
  <c r="A3428" i="40"/>
  <c r="A3427" i="40"/>
  <c r="A3426" i="40"/>
  <c r="A3424" i="40"/>
  <c r="A3423" i="40"/>
  <c r="A3422" i="40"/>
  <c r="A3421" i="40"/>
  <c r="A3420" i="40"/>
  <c r="A3419" i="40"/>
  <c r="A3418" i="40"/>
  <c r="A3417" i="40"/>
  <c r="A3411" i="40"/>
  <c r="A3410" i="40"/>
  <c r="A3409" i="40"/>
  <c r="A3408" i="40"/>
  <c r="A3407" i="40"/>
  <c r="A3405" i="40"/>
  <c r="A3404" i="40"/>
  <c r="A3403" i="40"/>
  <c r="A3402" i="40"/>
  <c r="A3401" i="40"/>
  <c r="A3400" i="40"/>
  <c r="A3399" i="40"/>
  <c r="A3398" i="40"/>
  <c r="A3397" i="40"/>
  <c r="A3395" i="40"/>
  <c r="A3394" i="40"/>
  <c r="A3388" i="40"/>
  <c r="A3387" i="40"/>
  <c r="A3385" i="40"/>
  <c r="A3384" i="40"/>
  <c r="A3383" i="40"/>
  <c r="A3382" i="40"/>
  <c r="A3381" i="40"/>
  <c r="A3380" i="40"/>
  <c r="A3379" i="40"/>
  <c r="A3378" i="40"/>
  <c r="A3377" i="40"/>
  <c r="A3371" i="40"/>
  <c r="A3370" i="40"/>
  <c r="A3369" i="40"/>
  <c r="A3368" i="40"/>
  <c r="A3366" i="40"/>
  <c r="A3365" i="40"/>
  <c r="A3364" i="40"/>
  <c r="A3363" i="40"/>
  <c r="A3362" i="40"/>
  <c r="A3361" i="40"/>
  <c r="A3360" i="40"/>
  <c r="A3359" i="40"/>
  <c r="A3358" i="40"/>
  <c r="A3356" i="40"/>
  <c r="A3355" i="40"/>
  <c r="A3354" i="40"/>
  <c r="A3353" i="40"/>
  <c r="A3352" i="40"/>
  <c r="A3341" i="40"/>
  <c r="A3340" i="40"/>
  <c r="A3339" i="40"/>
  <c r="A3338" i="40"/>
  <c r="A3336" i="40"/>
  <c r="A3335" i="40"/>
  <c r="A3334" i="40"/>
  <c r="A3333" i="40"/>
  <c r="A3332" i="40"/>
  <c r="A3331" i="40"/>
  <c r="A3330" i="40"/>
  <c r="A3329" i="40"/>
  <c r="A3328" i="40"/>
  <c r="A3326" i="40"/>
  <c r="A3325" i="40"/>
  <c r="A3324" i="40"/>
  <c r="A3323" i="40"/>
  <c r="A3322" i="40"/>
  <c r="A3321" i="40"/>
  <c r="A3320" i="40"/>
  <c r="A3319" i="40"/>
  <c r="A3318" i="40"/>
  <c r="A3316" i="40"/>
  <c r="A3315" i="40"/>
  <c r="A3314" i="40"/>
  <c r="A3313" i="40"/>
  <c r="A3312" i="40"/>
  <c r="A3311" i="40"/>
  <c r="A3310" i="40"/>
  <c r="A3309" i="40"/>
  <c r="A3308" i="40"/>
  <c r="A3306" i="40"/>
  <c r="A3305" i="40"/>
  <c r="A3304" i="40"/>
  <c r="A3303" i="40"/>
  <c r="A3302" i="40"/>
  <c r="A3301" i="40"/>
  <c r="A3300" i="40"/>
  <c r="A3299" i="40"/>
  <c r="A3298" i="40"/>
  <c r="A3296" i="40"/>
  <c r="A3295" i="40"/>
  <c r="A3294" i="40"/>
  <c r="A3293" i="40"/>
  <c r="A3292" i="40"/>
  <c r="A3291" i="40"/>
  <c r="A3290" i="40"/>
  <c r="A3289" i="40"/>
  <c r="A3288" i="40"/>
  <c r="A3286" i="40"/>
  <c r="A3285" i="40"/>
  <c r="A3284" i="40"/>
  <c r="A3283" i="40"/>
  <c r="A3282" i="40"/>
  <c r="A3281" i="40"/>
  <c r="A3280" i="40"/>
  <c r="A3279" i="40"/>
  <c r="A3278" i="40"/>
  <c r="A3276" i="40"/>
  <c r="A3275" i="40"/>
  <c r="A3274" i="40"/>
  <c r="A3273" i="40"/>
  <c r="A3272" i="40"/>
  <c r="A3271" i="40"/>
  <c r="A3270" i="40"/>
  <c r="A3269" i="40"/>
  <c r="A3263" i="40"/>
  <c r="A3262" i="40"/>
  <c r="A3261" i="40"/>
  <c r="A3260" i="40"/>
  <c r="A3259" i="40"/>
  <c r="A3258" i="40"/>
  <c r="A3256" i="40"/>
  <c r="A3255" i="40"/>
  <c r="A3254" i="40"/>
  <c r="A3253" i="40"/>
  <c r="A3252" i="40"/>
  <c r="A3241" i="40"/>
  <c r="A3240" i="40"/>
  <c r="A3239" i="40"/>
  <c r="A3238" i="40"/>
  <c r="A3236" i="40"/>
  <c r="A3235" i="40"/>
  <c r="A3234" i="40"/>
  <c r="A3233" i="40"/>
  <c r="A3232" i="40"/>
  <c r="A3231" i="40"/>
  <c r="A3230" i="40"/>
  <c r="A3229" i="40"/>
  <c r="A3228" i="40"/>
  <c r="A3226" i="40"/>
  <c r="A3225" i="40"/>
  <c r="A3224" i="40"/>
  <c r="A3223" i="40"/>
  <c r="A3222" i="40"/>
  <c r="A3221" i="40"/>
  <c r="A3220" i="40"/>
  <c r="A3219" i="40"/>
  <c r="A3218" i="40"/>
  <c r="A3216" i="40"/>
  <c r="A3215" i="40"/>
  <c r="A3214" i="40"/>
  <c r="A3213" i="40"/>
  <c r="A3212" i="40"/>
  <c r="A3211" i="40"/>
  <c r="A3210" i="40"/>
  <c r="A3209" i="40"/>
  <c r="A3208" i="40"/>
  <c r="A3206" i="40"/>
  <c r="A3205" i="40"/>
  <c r="A3204" i="40"/>
  <c r="A3203" i="40"/>
  <c r="A3202" i="40"/>
  <c r="A3201" i="40"/>
  <c r="A3200" i="40"/>
  <c r="A3199" i="40"/>
  <c r="A3198" i="40"/>
  <c r="A3196" i="40"/>
  <c r="A3195" i="40"/>
  <c r="A3194" i="40"/>
  <c r="A3193" i="40"/>
  <c r="A3192" i="40"/>
  <c r="A3191" i="40"/>
  <c r="A3190" i="40"/>
  <c r="A3189" i="40"/>
  <c r="A3188" i="40"/>
  <c r="A3186" i="40"/>
  <c r="A3185" i="40"/>
  <c r="A3184" i="40"/>
  <c r="A3183" i="40"/>
  <c r="A3182" i="40"/>
  <c r="A3181" i="40"/>
  <c r="A3180" i="40"/>
  <c r="A3179" i="40"/>
  <c r="A3178" i="40"/>
  <c r="A3176" i="40"/>
  <c r="A3175" i="40"/>
  <c r="A3174" i="40"/>
  <c r="A3173" i="40"/>
  <c r="A3151" i="40"/>
  <c r="A3149" i="40"/>
  <c r="A3148" i="40"/>
  <c r="A3147" i="40"/>
  <c r="A3146" i="40"/>
  <c r="A3145" i="40"/>
  <c r="A3134" i="40"/>
  <c r="A3133" i="40"/>
  <c r="A3132" i="40"/>
  <c r="A3131" i="40"/>
  <c r="A3129" i="40"/>
  <c r="A3128" i="40"/>
  <c r="A3127" i="40"/>
  <c r="A3126" i="40"/>
  <c r="A3125" i="40"/>
  <c r="A3124" i="40"/>
  <c r="A3123" i="40"/>
  <c r="A3122" i="40"/>
  <c r="A3121" i="40"/>
  <c r="A3119" i="40"/>
  <c r="A3118" i="40"/>
  <c r="A3117" i="40"/>
  <c r="A3116" i="40"/>
  <c r="A3115" i="40"/>
  <c r="A3114" i="40"/>
  <c r="A3113" i="40"/>
  <c r="A3112" i="40"/>
  <c r="A3111" i="40"/>
  <c r="A3109" i="40"/>
  <c r="A3108" i="40"/>
  <c r="A3107" i="40"/>
  <c r="A3106" i="40"/>
  <c r="A3105" i="40"/>
  <c r="A3104" i="40"/>
  <c r="A3103" i="40"/>
  <c r="A3102" i="40"/>
  <c r="A3101" i="40"/>
  <c r="A3099" i="40"/>
  <c r="A3098" i="40"/>
  <c r="A3097" i="40"/>
  <c r="A3096" i="40"/>
  <c r="A3095" i="40"/>
  <c r="A3094" i="40"/>
  <c r="A3089" i="40"/>
  <c r="A3088" i="40"/>
  <c r="A3087" i="40"/>
  <c r="A3086" i="40"/>
  <c r="A3085" i="40"/>
  <c r="A3084" i="40"/>
  <c r="A3083" i="40"/>
  <c r="A3082" i="40"/>
  <c r="A3081" i="40"/>
  <c r="A3079" i="40"/>
  <c r="A3078" i="40"/>
  <c r="A3077" i="40"/>
  <c r="A3076" i="40"/>
  <c r="A3075" i="40"/>
  <c r="A3074" i="40"/>
  <c r="A3073" i="40"/>
  <c r="A3072" i="40"/>
  <c r="A3071" i="40"/>
  <c r="A3069" i="40"/>
  <c r="A3068" i="40"/>
  <c r="A3067" i="40"/>
  <c r="A3066" i="40"/>
  <c r="A3065" i="40"/>
  <c r="A3064" i="40"/>
  <c r="A3063" i="40"/>
  <c r="A3062" i="40"/>
  <c r="A3061" i="40"/>
  <c r="A3059" i="40"/>
  <c r="A3058" i="40"/>
  <c r="A3057" i="40"/>
  <c r="A3056" i="40"/>
  <c r="A3055" i="40"/>
  <c r="A3054" i="40"/>
  <c r="A3053" i="40"/>
  <c r="A3052" i="40"/>
  <c r="A3051" i="40"/>
  <c r="A3049" i="40"/>
  <c r="A3048" i="40"/>
  <c r="A3047" i="40"/>
  <c r="A3046" i="40"/>
  <c r="A3045" i="40"/>
  <c r="A3034" i="40"/>
  <c r="A3033" i="40"/>
  <c r="A3032" i="40"/>
  <c r="A3031" i="40"/>
  <c r="A3029" i="40"/>
  <c r="A3028" i="40"/>
  <c r="A3027" i="40"/>
  <c r="A3026" i="40"/>
  <c r="A3025" i="40"/>
  <c r="A3024" i="40"/>
  <c r="A3023" i="40"/>
  <c r="A3022" i="40"/>
  <c r="A3021" i="40"/>
  <c r="A3019" i="40"/>
  <c r="A3018" i="40"/>
  <c r="A3017" i="40"/>
  <c r="A3016" i="40"/>
  <c r="A3015" i="40"/>
  <c r="A3014" i="40"/>
  <c r="A3013" i="40"/>
  <c r="A3012" i="40"/>
  <c r="A3011" i="40"/>
  <c r="A3009" i="40"/>
  <c r="A3008" i="40"/>
  <c r="A3007" i="40"/>
  <c r="A3006" i="40"/>
  <c r="A3005" i="40"/>
  <c r="A3004" i="40"/>
  <c r="A3003" i="40"/>
  <c r="A3002" i="40"/>
  <c r="A3001" i="40"/>
  <c r="A2999" i="40"/>
  <c r="A2998" i="40"/>
  <c r="A2997" i="40"/>
  <c r="A2996" i="40"/>
  <c r="A2995" i="40"/>
  <c r="A2994" i="40"/>
  <c r="A2993" i="40"/>
  <c r="A2992" i="40"/>
  <c r="A2991" i="40"/>
  <c r="A2989" i="40"/>
  <c r="A2988" i="40"/>
  <c r="A2987" i="40"/>
  <c r="A2986" i="40"/>
  <c r="A2985" i="40"/>
  <c r="A2984" i="40"/>
  <c r="A2983" i="40"/>
  <c r="A2982" i="40"/>
  <c r="A2981" i="40"/>
  <c r="A2979" i="40"/>
  <c r="A2978" i="40"/>
  <c r="A2977" i="40"/>
  <c r="A2976" i="40"/>
  <c r="A2975" i="40"/>
  <c r="A2974" i="40"/>
  <c r="A2973" i="40"/>
  <c r="A2972" i="40"/>
  <c r="A2971" i="40"/>
  <c r="A2969" i="40"/>
  <c r="A2968" i="40"/>
  <c r="A2967" i="40"/>
  <c r="A2966" i="40"/>
  <c r="A2965" i="40"/>
  <c r="A2964" i="40"/>
  <c r="A2963" i="40"/>
  <c r="A2962" i="40"/>
  <c r="A2961" i="40"/>
  <c r="A2959" i="40"/>
  <c r="A2958" i="40"/>
  <c r="A2957" i="40"/>
  <c r="A2956" i="40"/>
  <c r="A2955" i="40"/>
  <c r="A2954" i="40"/>
  <c r="A2953" i="40"/>
  <c r="A2952" i="40"/>
  <c r="A2951" i="40"/>
  <c r="A2949" i="40"/>
  <c r="A2948" i="40"/>
  <c r="A2947" i="40"/>
  <c r="A2946" i="40"/>
  <c r="A2945" i="40"/>
  <c r="A2934" i="40"/>
  <c r="A2933" i="40"/>
  <c r="A2932" i="40"/>
  <c r="A2931" i="40"/>
  <c r="A2929" i="40"/>
  <c r="A2928" i="40"/>
  <c r="A2927" i="40"/>
  <c r="A2926" i="40"/>
  <c r="A2925" i="40"/>
  <c r="A2924" i="40"/>
  <c r="A2923" i="40"/>
  <c r="A2922" i="40"/>
  <c r="A2921" i="40"/>
  <c r="A2919" i="40"/>
  <c r="A2918" i="40"/>
  <c r="A2917" i="40"/>
  <c r="A2916" i="40"/>
  <c r="A2915" i="40"/>
  <c r="A2914" i="40"/>
  <c r="A2913" i="40"/>
  <c r="A2912" i="40"/>
  <c r="A2911" i="40"/>
  <c r="A2909" i="40"/>
  <c r="A2908" i="40"/>
  <c r="A2907" i="40"/>
  <c r="A2906" i="40"/>
  <c r="A2905" i="40"/>
  <c r="A2904" i="40"/>
  <c r="A2903" i="40"/>
  <c r="A2902" i="40"/>
  <c r="A2901" i="40"/>
  <c r="A2899" i="40"/>
  <c r="A2898" i="40"/>
  <c r="A2897" i="40"/>
  <c r="A2896" i="40"/>
  <c r="A2895" i="40"/>
  <c r="A2894" i="40"/>
  <c r="A2893" i="40"/>
  <c r="A2892" i="40"/>
  <c r="A2891" i="40"/>
  <c r="A2889" i="40"/>
  <c r="A2888" i="40"/>
  <c r="A2887" i="40"/>
  <c r="A2886" i="40"/>
  <c r="A2885" i="40"/>
  <c r="A2884" i="40"/>
  <c r="A2883" i="40"/>
  <c r="A2882" i="40"/>
  <c r="A2881" i="40"/>
  <c r="A2879" i="40"/>
  <c r="A2878" i="40"/>
  <c r="A2877" i="40"/>
  <c r="A2876" i="40"/>
  <c r="A2875" i="40"/>
  <c r="A2874" i="40"/>
  <c r="A2873" i="40"/>
  <c r="A2872" i="40"/>
  <c r="A2871" i="40"/>
  <c r="A2869" i="40"/>
  <c r="A2868" i="40"/>
  <c r="A2867" i="40"/>
  <c r="A2866" i="40"/>
  <c r="A2865" i="40"/>
  <c r="A2864" i="40"/>
  <c r="A2863" i="40"/>
  <c r="A2862" i="40"/>
  <c r="A2861" i="40"/>
  <c r="A2859" i="40"/>
  <c r="A2858" i="40"/>
  <c r="A2857" i="40"/>
  <c r="A2856" i="40"/>
  <c r="A2855" i="40"/>
  <c r="A2854" i="40"/>
  <c r="A2853" i="40"/>
  <c r="A2852" i="40"/>
  <c r="A2851" i="40"/>
  <c r="A2849" i="40"/>
  <c r="A2848" i="40"/>
  <c r="A2847" i="40"/>
  <c r="A2846" i="40"/>
  <c r="A2845" i="40"/>
  <c r="A2834" i="40"/>
  <c r="A2833" i="40"/>
  <c r="A2832" i="40"/>
  <c r="A2831" i="40"/>
  <c r="A2829" i="40"/>
  <c r="A2828" i="40"/>
  <c r="A2827" i="40"/>
  <c r="A2826" i="40"/>
  <c r="A2825" i="40"/>
  <c r="A2824" i="40"/>
  <c r="A2823" i="40"/>
  <c r="A2822" i="40"/>
  <c r="A2821" i="40"/>
  <c r="A2819" i="40"/>
  <c r="A2818" i="40"/>
  <c r="A2817" i="40"/>
  <c r="A2816" i="40"/>
  <c r="A2815" i="40"/>
  <c r="A2814" i="40"/>
  <c r="A2813" i="40"/>
  <c r="A2812" i="40"/>
  <c r="A2811" i="40"/>
  <c r="A2809" i="40"/>
  <c r="A2808" i="40"/>
  <c r="A2807" i="40"/>
  <c r="A2806" i="40"/>
  <c r="A2805" i="40"/>
  <c r="A2804" i="40"/>
  <c r="A2803" i="40"/>
  <c r="A2802" i="40"/>
  <c r="A2801" i="40"/>
  <c r="A2799" i="40"/>
  <c r="A2798" i="40"/>
  <c r="A2797" i="40"/>
  <c r="A2796" i="40"/>
  <c r="A2795" i="40"/>
  <c r="A2794" i="40"/>
  <c r="A2793" i="40"/>
  <c r="A2792" i="40"/>
  <c r="A2791" i="40"/>
  <c r="A2789" i="40"/>
  <c r="A2788" i="40"/>
  <c r="A2787" i="40"/>
  <c r="A2786" i="40"/>
  <c r="A2785" i="40"/>
  <c r="A2784" i="40"/>
  <c r="A2783" i="40"/>
  <c r="A2782" i="40"/>
  <c r="A2781" i="40"/>
  <c r="A2779" i="40"/>
  <c r="A2778" i="40"/>
  <c r="A2777" i="40"/>
  <c r="A2776" i="40"/>
  <c r="A2775" i="40"/>
  <c r="A2774" i="40"/>
  <c r="A2773" i="40"/>
  <c r="A2772" i="40"/>
  <c r="A2771" i="40"/>
  <c r="A2769" i="40"/>
  <c r="A2768" i="40"/>
  <c r="A2767" i="40"/>
  <c r="A2766" i="40"/>
  <c r="A2765" i="40"/>
  <c r="A2764" i="40"/>
  <c r="A2763" i="40"/>
  <c r="A2762" i="40"/>
  <c r="A2761" i="40"/>
  <c r="A2759" i="40"/>
  <c r="A2758" i="40"/>
  <c r="A2757" i="40"/>
  <c r="A2756" i="40"/>
  <c r="A2755" i="40"/>
  <c r="A2754" i="40"/>
  <c r="A2753" i="40"/>
  <c r="A2752" i="40"/>
  <c r="A2751" i="40"/>
  <c r="A2749" i="40"/>
  <c r="A2748" i="40"/>
  <c r="A2747" i="40"/>
  <c r="A2746" i="40"/>
  <c r="A2745" i="40"/>
  <c r="A2734" i="40"/>
  <c r="A2733" i="40"/>
  <c r="A2732" i="40"/>
  <c r="A2731" i="40"/>
  <c r="A2729" i="40"/>
  <c r="A2728" i="40"/>
  <c r="A2727" i="40"/>
  <c r="A2726" i="40"/>
  <c r="A2725" i="40"/>
  <c r="A2724" i="40"/>
  <c r="A2723" i="40"/>
  <c r="A2722" i="40"/>
  <c r="A2721" i="40"/>
  <c r="A2719" i="40"/>
  <c r="A2718" i="40"/>
  <c r="A2717" i="40"/>
  <c r="A2716" i="40"/>
  <c r="A2715" i="40"/>
  <c r="A2714" i="40"/>
  <c r="A2713" i="40"/>
  <c r="A2712" i="40"/>
  <c r="A2711" i="40"/>
  <c r="A2709" i="40"/>
  <c r="A2708" i="40"/>
  <c r="A2707" i="40"/>
  <c r="A2706" i="40"/>
  <c r="A2705" i="40"/>
  <c r="A2704" i="40"/>
  <c r="A2703" i="40"/>
  <c r="A2702" i="40"/>
  <c r="A2701" i="40"/>
  <c r="A2699" i="40"/>
  <c r="A2698" i="40"/>
  <c r="A2697" i="40"/>
  <c r="A2696" i="40"/>
  <c r="A2695" i="40"/>
  <c r="A2694" i="40"/>
  <c r="A2693" i="40"/>
  <c r="A2692" i="40"/>
  <c r="A2691" i="40"/>
  <c r="A2689" i="40"/>
  <c r="A2688" i="40"/>
  <c r="A2687" i="40"/>
  <c r="A2686" i="40"/>
  <c r="A2685" i="40"/>
  <c r="A2684" i="40"/>
  <c r="A2599" i="40"/>
  <c r="A2598" i="40"/>
  <c r="A2597" i="40"/>
  <c r="A2596" i="40"/>
  <c r="A2595" i="40"/>
  <c r="A2594" i="40"/>
  <c r="A2593" i="40"/>
  <c r="A2592" i="40"/>
  <c r="A2591" i="40"/>
  <c r="A2589" i="40"/>
  <c r="A2588" i="40"/>
  <c r="A2587" i="40"/>
  <c r="A2586" i="40"/>
  <c r="A2585" i="40"/>
  <c r="A2426" i="40"/>
  <c r="A2425" i="40"/>
  <c r="A2424" i="40"/>
  <c r="A2423" i="40"/>
  <c r="A2422" i="40"/>
  <c r="A2420" i="40"/>
  <c r="A2419" i="40"/>
  <c r="A2418" i="40"/>
  <c r="A2417" i="40"/>
  <c r="A2416" i="40"/>
  <c r="A2415" i="40"/>
  <c r="A2414" i="40"/>
  <c r="A2413" i="40"/>
  <c r="A2412" i="40"/>
  <c r="A2410" i="40"/>
  <c r="A2409" i="40"/>
  <c r="A2408" i="40"/>
  <c r="A2407" i="40"/>
  <c r="A2406" i="40"/>
  <c r="A2405" i="40"/>
  <c r="A2404" i="40"/>
  <c r="A2403" i="40"/>
  <c r="A2402" i="40"/>
  <c r="A2400" i="40"/>
  <c r="A2399" i="40"/>
  <c r="A2378" i="40"/>
  <c r="A2376" i="40"/>
  <c r="A2375" i="40"/>
  <c r="A2374" i="40"/>
  <c r="A2373" i="40"/>
  <c r="A2372" i="40"/>
  <c r="A2361" i="40"/>
  <c r="A2360" i="40"/>
  <c r="A2359" i="40"/>
  <c r="A2358" i="40"/>
  <c r="A2356" i="40"/>
  <c r="A2355" i="40"/>
  <c r="A2354" i="40"/>
  <c r="A2353" i="40"/>
  <c r="A2352" i="40"/>
  <c r="A2351" i="40"/>
  <c r="A2350" i="40"/>
  <c r="A2349" i="40"/>
  <c r="A2348" i="40"/>
  <c r="A2346" i="40"/>
  <c r="A2345" i="40"/>
  <c r="A2344" i="40"/>
  <c r="A2343" i="40"/>
  <c r="A2342" i="40"/>
  <c r="A2341" i="40"/>
  <c r="A2340" i="40"/>
  <c r="A2339" i="40"/>
  <c r="A2338" i="40"/>
  <c r="A2336" i="40"/>
  <c r="A2335" i="40"/>
  <c r="A2334" i="40"/>
  <c r="A2333" i="40"/>
  <c r="A2332" i="40"/>
  <c r="A2331" i="40"/>
  <c r="A2330" i="40"/>
  <c r="A2329" i="40"/>
  <c r="A2328" i="40"/>
  <c r="A2326" i="40"/>
  <c r="A2325" i="40"/>
  <c r="A2324" i="40"/>
  <c r="A2323" i="40"/>
  <c r="A2322" i="40"/>
  <c r="A2321" i="40"/>
  <c r="A2320" i="40"/>
  <c r="A2319" i="40"/>
  <c r="A2318" i="40"/>
  <c r="A2316" i="40"/>
  <c r="A2315" i="40"/>
  <c r="A2314" i="40"/>
  <c r="A2313" i="40"/>
  <c r="A2312" i="40"/>
  <c r="A2311" i="40"/>
  <c r="A2310" i="40"/>
  <c r="A2309" i="40"/>
  <c r="A2308" i="40"/>
  <c r="A2306" i="40"/>
  <c r="A2305" i="40"/>
  <c r="A2304" i="40"/>
  <c r="A2303" i="40"/>
  <c r="A2302" i="40"/>
  <c r="A2301" i="40"/>
  <c r="A2300" i="40"/>
  <c r="A2299" i="40"/>
  <c r="A2298" i="40"/>
  <c r="A2296" i="40"/>
  <c r="A2295" i="40"/>
  <c r="A2294" i="40"/>
  <c r="A2293" i="40"/>
  <c r="A2292" i="40"/>
  <c r="A2291" i="40"/>
  <c r="A2290" i="40"/>
  <c r="A2289" i="40"/>
  <c r="A2288" i="40"/>
  <c r="A2286" i="40"/>
  <c r="A2285" i="40"/>
  <c r="A2284" i="40"/>
  <c r="A2283" i="40"/>
  <c r="A2282" i="40"/>
  <c r="A2281" i="40"/>
  <c r="A2280" i="40"/>
  <c r="A2279" i="40"/>
  <c r="A2278" i="40"/>
  <c r="A2276" i="40"/>
  <c r="A2275" i="40"/>
  <c r="A2274" i="40"/>
  <c r="A2273" i="40"/>
  <c r="A2272" i="40"/>
  <c r="A2261" i="40"/>
  <c r="A2260" i="40"/>
  <c r="A2259" i="40"/>
  <c r="A2258" i="40"/>
  <c r="A2256" i="40"/>
  <c r="A2255" i="40"/>
  <c r="A2254" i="40"/>
  <c r="A2253" i="40"/>
  <c r="A2252" i="40"/>
  <c r="A2251" i="40"/>
  <c r="A2250" i="40"/>
  <c r="A2249" i="40"/>
  <c r="A2248" i="40"/>
  <c r="A2246" i="40"/>
  <c r="A2245" i="40"/>
  <c r="A2244" i="40"/>
  <c r="A2243" i="40"/>
  <c r="A2242" i="40"/>
  <c r="A2241" i="40"/>
  <c r="A2240" i="40"/>
  <c r="A2239" i="40"/>
  <c r="A2238" i="40"/>
  <c r="A2236" i="40"/>
  <c r="A2235" i="40"/>
  <c r="A2234" i="40"/>
  <c r="A2233" i="40"/>
  <c r="A2232" i="40"/>
  <c r="A2231" i="40"/>
  <c r="A2230" i="40"/>
  <c r="A2229" i="40"/>
  <c r="A2228" i="40"/>
  <c r="A2226" i="40"/>
  <c r="A2225" i="40"/>
  <c r="A2224" i="40"/>
  <c r="A2223" i="40"/>
  <c r="A2222" i="40"/>
  <c r="A2221" i="40"/>
  <c r="A2220" i="40"/>
  <c r="A2219" i="40"/>
  <c r="A2218" i="40"/>
  <c r="A2216" i="40"/>
  <c r="A2215" i="40"/>
  <c r="A2214" i="40"/>
  <c r="A2213" i="40"/>
  <c r="A2212" i="40"/>
  <c r="A2211" i="40"/>
  <c r="A2210" i="40"/>
  <c r="A2209" i="40"/>
  <c r="A2208" i="40"/>
  <c r="A2206" i="40"/>
  <c r="A2205" i="40"/>
  <c r="A2204" i="40"/>
  <c r="A2203" i="40"/>
  <c r="A2202" i="40"/>
  <c r="A2201" i="40"/>
  <c r="A2200" i="40"/>
  <c r="A2199" i="40"/>
  <c r="A2198" i="40"/>
  <c r="A2196" i="40"/>
  <c r="A2195" i="40"/>
  <c r="A2194" i="40"/>
  <c r="A2193" i="40"/>
  <c r="A2192" i="40"/>
  <c r="A2191" i="40"/>
  <c r="A2190" i="40"/>
  <c r="A2189" i="40"/>
  <c r="A2188" i="40"/>
  <c r="A2186" i="40"/>
  <c r="A2185" i="40"/>
  <c r="A2184" i="40"/>
  <c r="A2183" i="40"/>
  <c r="A2182" i="40"/>
  <c r="A2181" i="40"/>
  <c r="A2180" i="40"/>
  <c r="A2179" i="40"/>
  <c r="A2178" i="40"/>
  <c r="A2176" i="40"/>
  <c r="A2175" i="40"/>
  <c r="A2174" i="40"/>
  <c r="A2173" i="40"/>
  <c r="A2172" i="40"/>
  <c r="A2161" i="40"/>
  <c r="A2160" i="40"/>
  <c r="A2159" i="40"/>
  <c r="A2158" i="40"/>
  <c r="A2156" i="40"/>
  <c r="A2155" i="40"/>
  <c r="A2154" i="40"/>
  <c r="A2153" i="40"/>
  <c r="A2152" i="40"/>
  <c r="A2151" i="40"/>
  <c r="A2150" i="40"/>
  <c r="A2149" i="40"/>
  <c r="A2148" i="40"/>
  <c r="A2146" i="40"/>
  <c r="A2145" i="40"/>
  <c r="A2144" i="40"/>
  <c r="A2143" i="40"/>
  <c r="A2142" i="40"/>
  <c r="A2141" i="40"/>
  <c r="A2140" i="40"/>
  <c r="A2139" i="40"/>
  <c r="A2138" i="40"/>
  <c r="A2136" i="40"/>
  <c r="A2135" i="40"/>
  <c r="A2134" i="40"/>
  <c r="A2133" i="40"/>
  <c r="A2132" i="40"/>
  <c r="A2131" i="40"/>
  <c r="A2130" i="40"/>
  <c r="A2129" i="40"/>
  <c r="A2128" i="40"/>
  <c r="A2126" i="40"/>
  <c r="A2125" i="40"/>
  <c r="A2124" i="40"/>
  <c r="A2123" i="40"/>
  <c r="A2122" i="40"/>
  <c r="A2121" i="40"/>
  <c r="A2120" i="40"/>
  <c r="A2119" i="40"/>
  <c r="A2118" i="40"/>
  <c r="A2116" i="40"/>
  <c r="A2115" i="40"/>
  <c r="A2114" i="40"/>
  <c r="A2113" i="40"/>
  <c r="A2112" i="40"/>
  <c r="A2111" i="40"/>
  <c r="A2110" i="40"/>
  <c r="A2109" i="40"/>
  <c r="A2108" i="40"/>
  <c r="A2106" i="40"/>
  <c r="A2105" i="40"/>
  <c r="A2104" i="40"/>
  <c r="A2103" i="40"/>
  <c r="A2102" i="40"/>
  <c r="A2101" i="40"/>
  <c r="A2100" i="40"/>
  <c r="A2099" i="40"/>
  <c r="A2098" i="40"/>
  <c r="A2096" i="40"/>
  <c r="A2095" i="40"/>
  <c r="A2094" i="40"/>
  <c r="A2093" i="40"/>
  <c r="A2092" i="40"/>
  <c r="A2091" i="40"/>
  <c r="A2090" i="40"/>
  <c r="A2089" i="40"/>
  <c r="A2088" i="40"/>
  <c r="A2086" i="40"/>
  <c r="A2085" i="40"/>
  <c r="A2084" i="40"/>
  <c r="A2083" i="40"/>
  <c r="A2082" i="40"/>
  <c r="A2081" i="40"/>
  <c r="A2080" i="40"/>
  <c r="A2079" i="40"/>
  <c r="A2078" i="40"/>
  <c r="A2076" i="40"/>
  <c r="A2075" i="40"/>
  <c r="A2074" i="40"/>
  <c r="A2073" i="40"/>
  <c r="A2072" i="40"/>
  <c r="A2061" i="40"/>
  <c r="A2060" i="40"/>
  <c r="A2059" i="40"/>
  <c r="A2058" i="40"/>
  <c r="A2056" i="40"/>
  <c r="A2055" i="40"/>
  <c r="A2054" i="40"/>
  <c r="A2053" i="40"/>
  <c r="A2052" i="40"/>
  <c r="A2051" i="40"/>
  <c r="A2050" i="40"/>
  <c r="A2049" i="40"/>
  <c r="A2048" i="40"/>
  <c r="A2046" i="40"/>
  <c r="A2045" i="40"/>
  <c r="A2044" i="40"/>
  <c r="A2043" i="40"/>
  <c r="A2042" i="40"/>
  <c r="A2041" i="40"/>
  <c r="A2040" i="40"/>
  <c r="A2039" i="40"/>
  <c r="A2038" i="40"/>
  <c r="A2036" i="40"/>
  <c r="A2035" i="40"/>
  <c r="A2034" i="40"/>
  <c r="A2033" i="40"/>
  <c r="A2032" i="40"/>
  <c r="A2031" i="40"/>
  <c r="A2030" i="40"/>
  <c r="A2029" i="40"/>
  <c r="A2028" i="40"/>
  <c r="A2026" i="40"/>
  <c r="A2025" i="40"/>
  <c r="A2024" i="40"/>
  <c r="A2023" i="40"/>
  <c r="A2022" i="40"/>
  <c r="A2021" i="40"/>
  <c r="A2020" i="40"/>
  <c r="A2019" i="40"/>
  <c r="A2018" i="40"/>
  <c r="A2016" i="40"/>
  <c r="A2015" i="40"/>
  <c r="A2014" i="40"/>
  <c r="A2013" i="40"/>
  <c r="A2012" i="40"/>
  <c r="A2011" i="40"/>
  <c r="A2010" i="40"/>
  <c r="A2009" i="40"/>
  <c r="A2008" i="40"/>
  <c r="A2006" i="40"/>
  <c r="A2005" i="40"/>
  <c r="A2004" i="40"/>
  <c r="A2003" i="40"/>
  <c r="A2002" i="40"/>
  <c r="A2001" i="40"/>
  <c r="A2000" i="40"/>
  <c r="A1999" i="40"/>
  <c r="A1998" i="40"/>
  <c r="A1996" i="40"/>
  <c r="A1995" i="40"/>
  <c r="A1994" i="40"/>
  <c r="A1993" i="40"/>
  <c r="A1992" i="40"/>
  <c r="A1991" i="40"/>
  <c r="A1990" i="40"/>
  <c r="A1989" i="40"/>
  <c r="A1988" i="40"/>
  <c r="A1986" i="40"/>
  <c r="A1985" i="40"/>
  <c r="A1984" i="40"/>
  <c r="A1983" i="40"/>
  <c r="A1982" i="40"/>
  <c r="A1981" i="40"/>
  <c r="A1980" i="40"/>
  <c r="A1979" i="40"/>
  <c r="A1978" i="40"/>
  <c r="A1976" i="40"/>
  <c r="A1975" i="40"/>
  <c r="A1974" i="40"/>
  <c r="A1973" i="40"/>
  <c r="A1972" i="40"/>
  <c r="A1961" i="40"/>
  <c r="A1960" i="40"/>
  <c r="A1959" i="40"/>
  <c r="A1958" i="40"/>
  <c r="A1956" i="40"/>
  <c r="A1955" i="40"/>
  <c r="A1954" i="40"/>
  <c r="A1953" i="40"/>
  <c r="A1952" i="40"/>
  <c r="A1951" i="40"/>
  <c r="A1950" i="40"/>
  <c r="A1949" i="40"/>
  <c r="A1948" i="40"/>
  <c r="A1946" i="40"/>
  <c r="A1945" i="40"/>
  <c r="A1944" i="40"/>
  <c r="A1943" i="40"/>
  <c r="A1942" i="40"/>
  <c r="A1941" i="40"/>
  <c r="A1940" i="40"/>
  <c r="A1939" i="40"/>
  <c r="A1938" i="40"/>
  <c r="A1936" i="40"/>
  <c r="A1935" i="40"/>
  <c r="A1934" i="40"/>
  <c r="A1876" i="40"/>
  <c r="A1875" i="40"/>
  <c r="A1874" i="40"/>
  <c r="A1873" i="40"/>
  <c r="A1872" i="40"/>
  <c r="A1870" i="40"/>
  <c r="A1869" i="40"/>
  <c r="A1868" i="40"/>
  <c r="A1867" i="40"/>
  <c r="A1866" i="40"/>
  <c r="A1865" i="40"/>
  <c r="A1864" i="40"/>
  <c r="A1863" i="40"/>
  <c r="A1862" i="40"/>
  <c r="A1860" i="40"/>
  <c r="A1859" i="40"/>
  <c r="A1858" i="40"/>
  <c r="A1857" i="40"/>
  <c r="A1856" i="40"/>
  <c r="A1845" i="40"/>
  <c r="A1844" i="40"/>
  <c r="A1843" i="40"/>
  <c r="A1842" i="40"/>
  <c r="A1840" i="40"/>
  <c r="A1839" i="40"/>
  <c r="A1838" i="40"/>
  <c r="A1837" i="40"/>
  <c r="A1836" i="40"/>
  <c r="A1835" i="40"/>
  <c r="A1834" i="40"/>
  <c r="A1833" i="40"/>
  <c r="A1832" i="40"/>
  <c r="A1830" i="40"/>
  <c r="A1829" i="40"/>
  <c r="A1828" i="40"/>
  <c r="A1827" i="40"/>
  <c r="A1826" i="40"/>
  <c r="A1825" i="40"/>
  <c r="A1824" i="40"/>
  <c r="A1823" i="40"/>
  <c r="A1822" i="40"/>
  <c r="A1820" i="40"/>
  <c r="A1819" i="40"/>
  <c r="A1818" i="40"/>
  <c r="A1817" i="40"/>
  <c r="A1816" i="40"/>
  <c r="A1815" i="40"/>
  <c r="A1814" i="40"/>
  <c r="A1813" i="40"/>
  <c r="A1812" i="40"/>
  <c r="A1810" i="40"/>
  <c r="A1809" i="40"/>
  <c r="A1808" i="40"/>
  <c r="A1807" i="40"/>
  <c r="A1806" i="40"/>
  <c r="A1805" i="40"/>
  <c r="A1804" i="40"/>
  <c r="A1803" i="40"/>
  <c r="A1802" i="40"/>
  <c r="A1800" i="40"/>
  <c r="A1799" i="40"/>
  <c r="A1798" i="40"/>
  <c r="A1797" i="40"/>
  <c r="A1796" i="40"/>
  <c r="A1795" i="40"/>
  <c r="A1794" i="40"/>
  <c r="A1793" i="40"/>
  <c r="A1792" i="40"/>
  <c r="A1790" i="40"/>
  <c r="A1789" i="40"/>
  <c r="A1788" i="40"/>
  <c r="A1787" i="40"/>
  <c r="A1786" i="40"/>
  <c r="A1785" i="40"/>
  <c r="A1784" i="40"/>
  <c r="A1783" i="40"/>
  <c r="A1782" i="40"/>
  <c r="A1780" i="40"/>
  <c r="A1779" i="40"/>
  <c r="A1778" i="40"/>
  <c r="A1777" i="40"/>
  <c r="A1776" i="40"/>
  <c r="A1775" i="40"/>
  <c r="A1774" i="40"/>
  <c r="A1773" i="40"/>
  <c r="A1772" i="40"/>
  <c r="A1770" i="40"/>
  <c r="A1769" i="40"/>
  <c r="A1768" i="40"/>
  <c r="A1767" i="40"/>
  <c r="A1766" i="40"/>
  <c r="A1765" i="40"/>
  <c r="A1764" i="40"/>
  <c r="A1763" i="40"/>
  <c r="A1762" i="40"/>
  <c r="A1760" i="40"/>
  <c r="A1759" i="40"/>
  <c r="A1758" i="40"/>
  <c r="A1757" i="40"/>
  <c r="A1756" i="40"/>
  <c r="A1745" i="40"/>
  <c r="A1744" i="40"/>
  <c r="A1743" i="40"/>
  <c r="A1742" i="40"/>
  <c r="A1740" i="40"/>
  <c r="A1739" i="40"/>
  <c r="A1738" i="40"/>
  <c r="A1737" i="40"/>
  <c r="A1736" i="40"/>
  <c r="A1735" i="40"/>
  <c r="A1734" i="40"/>
  <c r="A1733" i="40"/>
  <c r="A1732" i="40"/>
  <c r="A1730" i="40"/>
  <c r="A1729" i="40"/>
  <c r="A1728" i="40"/>
  <c r="A1727" i="40"/>
  <c r="A1726" i="40"/>
  <c r="A1725" i="40"/>
  <c r="A1724" i="40"/>
  <c r="A1723" i="40"/>
  <c r="A1722" i="40"/>
  <c r="A1720" i="40"/>
  <c r="A1719" i="40"/>
  <c r="A1718" i="40"/>
  <c r="A1717" i="40"/>
  <c r="A1716" i="40"/>
  <c r="A1715" i="40"/>
  <c r="A1714" i="40"/>
  <c r="A1713" i="40"/>
  <c r="A1712" i="40"/>
  <c r="A1710" i="40"/>
  <c r="A1709" i="40"/>
  <c r="A1708" i="40"/>
  <c r="A1707" i="40"/>
  <c r="A1706" i="40"/>
  <c r="A1705" i="40"/>
  <c r="A1704" i="40"/>
  <c r="A1703" i="40"/>
  <c r="A1702" i="40"/>
  <c r="A1700" i="40"/>
  <c r="A1699" i="40"/>
  <c r="A1698" i="40"/>
  <c r="A1697" i="40"/>
  <c r="A1696" i="40"/>
  <c r="A1695" i="40"/>
  <c r="A1694" i="40"/>
  <c r="A1693" i="40"/>
  <c r="A1692" i="40"/>
  <c r="A1690" i="40"/>
  <c r="A1689" i="40"/>
  <c r="A1688" i="40"/>
  <c r="A1687" i="40"/>
  <c r="A1686" i="40"/>
  <c r="A1685" i="40"/>
  <c r="A1684" i="40"/>
  <c r="A1683" i="40"/>
  <c r="E1680" i="40"/>
  <c r="A1679" i="40"/>
  <c r="A1678" i="40"/>
  <c r="A1677" i="40"/>
  <c r="A1676" i="40"/>
  <c r="A1675" i="40"/>
  <c r="A1674" i="40"/>
  <c r="A1673" i="40"/>
  <c r="A1672" i="40"/>
  <c r="A1670" i="40"/>
  <c r="A1669" i="40"/>
  <c r="A1668" i="40"/>
  <c r="A1667" i="40"/>
  <c r="A1666" i="40"/>
  <c r="A1665" i="40"/>
  <c r="A1664" i="40"/>
  <c r="A1663" i="40"/>
  <c r="A1662" i="40"/>
  <c r="A1660" i="40"/>
  <c r="A1659" i="40"/>
  <c r="A1658" i="40"/>
  <c r="A1657" i="40"/>
  <c r="A1656" i="40"/>
  <c r="A1645" i="40"/>
  <c r="A1644" i="40"/>
  <c r="A1643" i="40"/>
  <c r="A1642" i="40"/>
  <c r="A1640" i="40"/>
  <c r="A1639" i="40"/>
  <c r="A1638" i="40"/>
  <c r="A1637" i="40"/>
  <c r="A1636" i="40"/>
  <c r="A1635" i="40"/>
  <c r="A1634" i="40"/>
  <c r="A1633" i="40"/>
  <c r="A1632" i="40"/>
  <c r="A1630" i="40"/>
  <c r="A1629" i="40"/>
  <c r="A1628" i="40"/>
  <c r="A1627" i="40"/>
  <c r="A1626" i="40"/>
  <c r="A1625" i="40"/>
  <c r="A1624" i="40"/>
  <c r="A1623" i="40"/>
  <c r="A1622" i="40"/>
  <c r="A1620" i="40"/>
  <c r="A1619" i="40"/>
  <c r="A1618" i="40"/>
  <c r="A1617" i="40"/>
  <c r="A1616" i="40"/>
  <c r="A1615" i="40"/>
  <c r="A1614" i="40"/>
  <c r="A1613" i="40"/>
  <c r="A1612" i="40"/>
  <c r="A1610" i="40"/>
  <c r="A1609" i="40"/>
  <c r="A1608" i="40"/>
  <c r="A1607" i="40"/>
  <c r="A1606" i="40"/>
  <c r="A1605" i="40"/>
  <c r="A1604" i="40"/>
  <c r="A1603" i="40"/>
  <c r="A1602" i="40"/>
  <c r="A1600" i="40"/>
  <c r="A1599" i="40"/>
  <c r="A1598" i="40"/>
  <c r="A1597" i="40"/>
  <c r="A1596" i="40"/>
  <c r="A1489" i="40"/>
  <c r="A1488" i="40"/>
  <c r="A1487" i="40"/>
  <c r="A1486" i="40"/>
  <c r="A1485" i="40"/>
  <c r="A1484" i="40"/>
  <c r="A1483" i="40"/>
  <c r="A1482" i="40"/>
  <c r="A1480" i="40"/>
  <c r="A1442" i="40"/>
  <c r="A1441" i="40"/>
  <c r="A1440" i="40"/>
  <c r="A1439" i="40"/>
  <c r="A1438" i="40"/>
  <c r="A1437" i="40"/>
  <c r="A1435" i="40"/>
  <c r="A1434" i="40"/>
  <c r="A1433" i="40"/>
  <c r="A1432" i="40"/>
  <c r="A1430" i="40"/>
  <c r="A1429" i="40"/>
  <c r="A1428" i="40"/>
  <c r="A1427" i="40"/>
  <c r="A1426" i="40"/>
  <c r="A1425" i="40"/>
  <c r="A1424" i="40"/>
  <c r="A1423" i="40"/>
  <c r="A1422" i="40"/>
  <c r="A1420" i="40"/>
  <c r="A1419" i="40"/>
  <c r="A1418" i="40"/>
  <c r="A1417" i="40"/>
  <c r="A1416" i="40"/>
  <c r="A1415" i="40"/>
  <c r="A1414" i="40"/>
  <c r="A1413" i="40"/>
  <c r="A1412" i="40"/>
  <c r="A1410" i="40"/>
  <c r="A1409" i="40"/>
  <c r="A1408" i="40"/>
  <c r="A1407" i="40"/>
  <c r="A1406" i="40"/>
  <c r="A1405" i="40"/>
  <c r="A1404" i="40"/>
  <c r="A1403" i="40"/>
  <c r="A1402" i="40"/>
  <c r="A1400" i="40"/>
  <c r="A1399" i="40"/>
  <c r="A1398" i="40"/>
  <c r="A1397" i="40"/>
  <c r="A1396" i="40"/>
  <c r="A1395" i="40"/>
  <c r="A1394" i="40"/>
  <c r="A1393" i="40"/>
  <c r="A1392" i="40"/>
  <c r="A1390" i="40"/>
  <c r="A1389" i="40"/>
  <c r="A1388" i="40"/>
  <c r="A1387" i="40"/>
  <c r="A1386" i="40"/>
  <c r="A1385" i="40"/>
  <c r="A1384" i="40"/>
  <c r="A1383" i="40"/>
  <c r="A1382" i="40"/>
  <c r="A1380" i="40"/>
  <c r="A1379" i="40"/>
  <c r="A1378" i="40"/>
  <c r="A1377" i="40"/>
  <c r="A1376" i="40"/>
  <c r="A1375" i="40"/>
  <c r="A1374" i="40"/>
  <c r="A1373" i="40"/>
  <c r="A1372" i="40"/>
  <c r="A1370" i="40"/>
  <c r="A1369" i="40"/>
  <c r="A1368" i="40"/>
  <c r="A1367" i="40"/>
  <c r="A1366" i="40"/>
  <c r="A1355" i="40"/>
  <c r="A1354" i="40"/>
  <c r="A1353" i="40"/>
  <c r="A1352" i="40"/>
  <c r="A1350" i="40"/>
  <c r="A1349" i="40"/>
  <c r="A1348" i="40"/>
  <c r="A1347" i="40"/>
  <c r="A1346" i="40"/>
  <c r="A1345" i="40"/>
  <c r="A1344" i="40"/>
  <c r="A1343" i="40"/>
  <c r="A1342" i="40"/>
  <c r="A1340" i="40"/>
  <c r="A1339" i="40"/>
  <c r="A1338" i="40"/>
  <c r="A1337" i="40"/>
  <c r="A1336" i="40"/>
  <c r="A1335" i="40"/>
  <c r="A1334" i="40"/>
  <c r="A1333" i="40"/>
  <c r="A1332" i="40"/>
  <c r="A1330" i="40"/>
  <c r="A1329" i="40"/>
  <c r="A1328" i="40"/>
  <c r="A1327" i="40"/>
  <c r="A1326" i="40"/>
  <c r="A1325" i="40"/>
  <c r="A1324" i="40"/>
  <c r="A1323" i="40"/>
  <c r="A1322" i="40"/>
  <c r="A1320" i="40"/>
  <c r="A1319" i="40"/>
  <c r="A1318" i="40"/>
  <c r="A1317" i="40"/>
  <c r="A1316" i="40"/>
  <c r="A1315" i="40"/>
  <c r="A1314" i="40"/>
  <c r="A1313" i="40"/>
  <c r="A1312" i="40"/>
  <c r="A1310" i="40"/>
  <c r="A1309" i="40"/>
  <c r="A1308" i="40"/>
  <c r="A1307" i="40"/>
  <c r="A1306" i="40"/>
  <c r="A1305" i="40"/>
  <c r="A1304" i="40"/>
  <c r="A1303" i="40"/>
  <c r="A1302" i="40"/>
  <c r="A1300" i="40"/>
  <c r="A1299" i="40"/>
  <c r="A1298" i="40"/>
  <c r="A1297" i="40"/>
  <c r="A1296" i="40"/>
  <c r="A1295" i="40"/>
  <c r="A1294" i="40"/>
  <c r="A1293" i="40"/>
  <c r="A1292" i="40"/>
  <c r="A1290" i="40"/>
  <c r="A1289" i="40"/>
  <c r="A1288" i="40"/>
  <c r="A1287" i="40"/>
  <c r="A1286" i="40"/>
  <c r="A1285" i="40"/>
  <c r="A1284" i="40"/>
  <c r="A1283" i="40"/>
  <c r="A1282" i="40"/>
  <c r="A1280" i="40"/>
  <c r="A1279" i="40"/>
  <c r="A1278" i="40"/>
  <c r="A1277" i="40"/>
  <c r="A1276" i="40"/>
  <c r="A1275" i="40"/>
  <c r="A1274" i="40"/>
  <c r="A1273" i="40"/>
  <c r="A1272" i="40"/>
  <c r="A1270" i="40"/>
  <c r="A1269" i="40"/>
  <c r="A1268" i="40"/>
  <c r="A1267" i="40"/>
  <c r="A1266" i="40"/>
  <c r="A1234" i="40"/>
  <c r="A1233" i="40"/>
  <c r="A1232" i="40"/>
  <c r="A1230" i="40"/>
  <c r="A1229" i="40"/>
  <c r="A1228" i="40"/>
  <c r="A1227" i="40"/>
  <c r="A1226" i="40"/>
  <c r="A1225" i="40"/>
  <c r="A1224" i="40"/>
  <c r="A1223" i="40"/>
  <c r="A1222" i="40"/>
  <c r="A1220" i="40"/>
  <c r="A1219" i="40"/>
  <c r="A1218" i="40"/>
  <c r="A1217" i="40"/>
  <c r="A1216" i="40"/>
  <c r="A1215" i="40"/>
  <c r="A1214" i="40"/>
  <c r="A1213" i="40"/>
  <c r="A1212" i="40"/>
  <c r="A1210" i="40"/>
  <c r="A1209" i="40"/>
  <c r="A1208" i="40"/>
  <c r="A1207" i="40"/>
  <c r="A1206" i="40"/>
  <c r="A1205" i="40"/>
  <c r="A1204" i="40"/>
  <c r="A1203" i="40"/>
  <c r="A1202" i="40"/>
  <c r="A1200" i="40"/>
  <c r="A1199" i="40"/>
  <c r="A1198" i="40"/>
  <c r="A1197" i="40"/>
  <c r="A1196" i="40"/>
  <c r="A1195" i="40"/>
  <c r="A1194" i="40"/>
  <c r="A1193" i="40"/>
  <c r="A1192" i="40"/>
  <c r="A1190" i="40"/>
  <c r="A1189" i="40"/>
  <c r="A1188" i="40"/>
  <c r="A1187" i="40"/>
  <c r="A1186" i="40"/>
  <c r="A1185" i="40"/>
  <c r="A1184" i="40"/>
  <c r="A1183" i="40"/>
  <c r="A1182" i="40"/>
  <c r="A1180" i="40"/>
  <c r="A1179" i="40"/>
  <c r="A1178" i="40"/>
  <c r="A1177" i="40"/>
  <c r="A1176" i="40"/>
  <c r="A1175" i="40"/>
  <c r="A1174" i="40"/>
  <c r="A1173" i="40"/>
  <c r="A1172" i="40"/>
  <c r="A1170" i="40"/>
  <c r="A1169" i="40"/>
  <c r="A1168" i="40"/>
  <c r="A1167" i="40"/>
  <c r="A1166" i="40"/>
  <c r="A1165" i="40"/>
  <c r="A1164" i="40"/>
  <c r="A1163" i="40"/>
  <c r="A1162" i="40"/>
  <c r="A1160" i="40"/>
  <c r="A1159" i="40"/>
  <c r="A1158" i="40"/>
  <c r="A1157" i="40"/>
  <c r="A1156" i="40"/>
  <c r="A1145" i="40"/>
  <c r="A1144" i="40"/>
  <c r="A1143" i="40"/>
  <c r="A1142" i="40"/>
  <c r="A1140" i="40"/>
  <c r="A1139" i="40"/>
  <c r="A1138" i="40"/>
  <c r="A1137" i="40"/>
  <c r="A1136" i="40"/>
  <c r="A1135" i="40"/>
  <c r="A1134" i="40"/>
  <c r="A1133" i="40"/>
  <c r="E1130" i="40"/>
  <c r="A1129" i="40"/>
  <c r="A1128" i="40"/>
  <c r="A1127" i="40"/>
  <c r="A1126" i="40"/>
  <c r="A1125" i="40"/>
  <c r="A1124" i="40"/>
  <c r="A1123" i="40"/>
  <c r="A1122" i="40"/>
  <c r="A1120" i="40"/>
  <c r="A1119" i="40"/>
  <c r="A1118" i="40"/>
  <c r="A1117" i="40"/>
  <c r="A1116" i="40"/>
  <c r="A1115" i="40"/>
  <c r="A1114" i="40"/>
  <c r="A1113" i="40"/>
  <c r="A1112" i="40"/>
  <c r="A1110" i="40"/>
  <c r="A1109" i="40"/>
  <c r="A1108" i="40"/>
  <c r="A1107" i="40"/>
  <c r="A1106" i="40"/>
  <c r="A1105" i="40"/>
  <c r="A1104" i="40"/>
  <c r="A1103" i="40"/>
  <c r="A1102" i="40"/>
  <c r="A1100" i="40"/>
  <c r="A1099" i="40"/>
  <c r="A1098" i="40"/>
  <c r="A1097" i="40"/>
  <c r="A1096" i="40"/>
  <c r="A1095" i="40"/>
  <c r="A1094" i="40"/>
  <c r="A1093" i="40"/>
  <c r="A1092" i="40"/>
  <c r="A1090" i="40"/>
  <c r="A1089" i="40"/>
  <c r="A1088" i="40"/>
  <c r="A1087" i="40"/>
  <c r="A1086" i="40"/>
  <c r="A1085" i="40"/>
  <c r="A1084" i="40"/>
  <c r="A1083" i="40"/>
  <c r="A1082" i="40"/>
  <c r="A1080" i="40"/>
  <c r="A1079" i="40"/>
  <c r="A1078" i="40"/>
  <c r="A1077" i="40"/>
  <c r="A1076" i="40"/>
  <c r="A1075" i="40"/>
  <c r="A1074" i="40"/>
  <c r="A1073" i="40"/>
  <c r="A1072" i="40"/>
  <c r="A1070" i="40"/>
  <c r="A1069" i="40"/>
  <c r="A1068" i="40"/>
  <c r="A1067" i="40"/>
  <c r="A1066" i="40"/>
  <c r="A1065" i="40"/>
  <c r="A1064" i="40"/>
  <c r="A1063" i="40"/>
  <c r="A1062" i="40"/>
  <c r="A1060" i="40"/>
  <c r="A1059" i="40"/>
  <c r="A1058" i="40"/>
  <c r="A1057" i="40"/>
  <c r="A1056" i="40"/>
  <c r="A1045" i="40"/>
  <c r="A1044" i="40"/>
  <c r="A1043" i="40"/>
  <c r="A1042" i="40"/>
  <c r="A1040" i="40"/>
  <c r="A1039" i="40"/>
  <c r="A1038" i="40"/>
  <c r="A1037" i="40"/>
  <c r="A1036" i="40"/>
  <c r="A1035" i="40"/>
  <c r="A1034" i="40"/>
  <c r="A1033" i="40"/>
  <c r="A1032" i="40"/>
  <c r="A1030" i="40"/>
  <c r="A1029" i="40"/>
  <c r="A1028" i="40"/>
  <c r="A1027" i="40"/>
  <c r="A1026" i="40"/>
  <c r="A1025" i="40"/>
  <c r="A1024" i="40"/>
  <c r="A1023" i="40"/>
  <c r="A1022" i="40"/>
  <c r="A1020" i="40"/>
  <c r="A1019" i="40"/>
  <c r="A1018" i="40"/>
  <c r="A1017" i="40"/>
  <c r="A1016" i="40"/>
  <c r="A1015" i="40"/>
  <c r="A1014" i="40"/>
  <c r="A1013" i="40"/>
  <c r="A1012" i="40"/>
  <c r="A1010" i="40"/>
  <c r="A1009" i="40"/>
  <c r="A1008" i="40"/>
  <c r="A1007" i="40"/>
  <c r="A1006" i="40"/>
  <c r="A1005" i="40"/>
  <c r="A1004" i="40"/>
  <c r="A1003" i="40"/>
  <c r="A1002" i="40"/>
  <c r="A980" i="40"/>
  <c r="A979" i="40"/>
  <c r="A978" i="40"/>
  <c r="A977" i="40"/>
  <c r="A976" i="40"/>
  <c r="A975" i="40"/>
  <c r="A974" i="40"/>
  <c r="A938" i="40"/>
  <c r="A937" i="40"/>
  <c r="A935" i="40"/>
  <c r="A934" i="40"/>
  <c r="A933" i="40"/>
  <c r="A932" i="40"/>
  <c r="A931" i="40"/>
  <c r="A930" i="40"/>
  <c r="A928" i="40"/>
  <c r="A927" i="40"/>
  <c r="A926" i="40"/>
  <c r="A925" i="40"/>
  <c r="A924" i="40"/>
  <c r="A923" i="40"/>
  <c r="A922" i="40"/>
  <c r="A921" i="40"/>
  <c r="A920" i="40"/>
  <c r="A918" i="40"/>
  <c r="A917" i="40"/>
  <c r="A916" i="40"/>
  <c r="A915" i="40"/>
  <c r="A914" i="40"/>
  <c r="A913" i="40"/>
  <c r="A912" i="40"/>
  <c r="A911" i="40"/>
  <c r="A910" i="40"/>
  <c r="A908" i="40"/>
  <c r="A907" i="40"/>
  <c r="A906" i="40"/>
  <c r="A905" i="40"/>
  <c r="A904" i="40"/>
  <c r="A903" i="40"/>
  <c r="A902" i="40"/>
  <c r="A901" i="40"/>
  <c r="A900" i="40"/>
  <c r="A898" i="40"/>
  <c r="A897" i="40"/>
  <c r="A896" i="40"/>
  <c r="A895" i="40"/>
  <c r="A894" i="40"/>
  <c r="A893" i="40"/>
  <c r="A892" i="40"/>
  <c r="A891" i="40"/>
  <c r="A890" i="40"/>
  <c r="A888" i="40"/>
  <c r="A887" i="40"/>
  <c r="A886" i="40"/>
  <c r="A885" i="40"/>
  <c r="A884" i="40"/>
  <c r="A883" i="40"/>
  <c r="A882" i="40"/>
  <c r="A881" i="40"/>
  <c r="A880" i="40"/>
  <c r="A878" i="40"/>
  <c r="A877" i="40"/>
  <c r="A876" i="40"/>
  <c r="A875" i="40"/>
  <c r="A874" i="40"/>
  <c r="A873" i="40"/>
  <c r="A872" i="40"/>
  <c r="A871" i="40"/>
  <c r="A870" i="40"/>
  <c r="A868" i="40"/>
  <c r="A867" i="40"/>
  <c r="A866" i="40"/>
  <c r="A865" i="40"/>
  <c r="A864" i="40"/>
  <c r="A853" i="40"/>
  <c r="A852" i="40"/>
  <c r="A851" i="40"/>
  <c r="A850" i="40"/>
  <c r="A848" i="40"/>
  <c r="A847" i="40"/>
  <c r="A846" i="40"/>
  <c r="A845" i="40"/>
  <c r="A844" i="40"/>
  <c r="A843" i="40"/>
  <c r="A842" i="40"/>
  <c r="A841" i="40"/>
  <c r="A840" i="40"/>
  <c r="A838" i="40"/>
  <c r="A837" i="40"/>
  <c r="A836" i="40"/>
  <c r="A835" i="40"/>
  <c r="A834" i="40"/>
  <c r="A833" i="40"/>
  <c r="A832" i="40"/>
  <c r="A831" i="40"/>
  <c r="A830" i="40"/>
  <c r="A828" i="40"/>
  <c r="A827" i="40"/>
  <c r="A826" i="40"/>
  <c r="A825" i="40"/>
  <c r="A824" i="40"/>
  <c r="A823" i="40"/>
  <c r="A822" i="40"/>
  <c r="A821" i="40"/>
  <c r="A820" i="40"/>
  <c r="A818" i="40"/>
  <c r="A817" i="40"/>
  <c r="A816" i="40"/>
  <c r="A815" i="40"/>
  <c r="A814" i="40"/>
  <c r="A813" i="40"/>
  <c r="A812" i="40"/>
  <c r="A811" i="40"/>
  <c r="A810" i="40"/>
  <c r="A808" i="40"/>
  <c r="A807" i="40"/>
  <c r="A806" i="40"/>
  <c r="A805" i="40"/>
  <c r="A804" i="40"/>
  <c r="A803" i="40"/>
  <c r="A802" i="40"/>
  <c r="A801" i="40"/>
  <c r="A800" i="40"/>
  <c r="A798" i="40"/>
  <c r="A797" i="40"/>
  <c r="A796" i="40"/>
  <c r="A780" i="40"/>
  <c r="A779" i="40"/>
  <c r="A778" i="40"/>
  <c r="A777" i="40"/>
  <c r="A776" i="40"/>
  <c r="A775" i="40"/>
  <c r="A774" i="40"/>
  <c r="A772" i="40"/>
  <c r="A771" i="40"/>
  <c r="A770" i="40"/>
  <c r="A769" i="40"/>
  <c r="A768" i="40"/>
  <c r="A767" i="40"/>
  <c r="A766" i="40"/>
  <c r="A765" i="40"/>
  <c r="A764" i="40"/>
  <c r="A762" i="40"/>
  <c r="A761" i="40"/>
  <c r="A760" i="40"/>
  <c r="A759" i="40"/>
  <c r="A758" i="40"/>
  <c r="A747" i="40"/>
  <c r="A746" i="40"/>
  <c r="A745" i="40"/>
  <c r="A744" i="40"/>
  <c r="A742" i="40"/>
  <c r="A741" i="40"/>
  <c r="A740" i="40"/>
  <c r="A739" i="40"/>
  <c r="A738" i="40"/>
  <c r="A737" i="40"/>
  <c r="A736" i="40"/>
  <c r="A735" i="40"/>
  <c r="A734" i="40"/>
  <c r="A732" i="40"/>
  <c r="A731" i="40"/>
  <c r="A730" i="40"/>
  <c r="A729" i="40"/>
  <c r="A728" i="40"/>
  <c r="A727" i="40"/>
  <c r="A726" i="40"/>
  <c r="A725" i="40"/>
  <c r="A724" i="40"/>
  <c r="A722" i="40"/>
  <c r="A721" i="40"/>
  <c r="A720" i="40"/>
  <c r="A719" i="40"/>
  <c r="A718" i="40"/>
  <c r="A717" i="40"/>
  <c r="A716" i="40"/>
  <c r="A715" i="40"/>
  <c r="A714" i="40"/>
  <c r="A712" i="40"/>
  <c r="A711" i="40"/>
  <c r="A710" i="40"/>
  <c r="A709" i="40"/>
  <c r="A708" i="40"/>
  <c r="A707" i="40"/>
  <c r="A702" i="40"/>
  <c r="A701" i="40"/>
  <c r="A700" i="40"/>
  <c r="A699" i="40"/>
  <c r="A698" i="40"/>
  <c r="A697" i="40"/>
  <c r="A696" i="40"/>
  <c r="A695" i="40"/>
  <c r="A694" i="40"/>
  <c r="A692" i="40"/>
  <c r="A691" i="40"/>
  <c r="A690" i="40"/>
  <c r="A689" i="40"/>
  <c r="A688" i="40"/>
  <c r="A687" i="40"/>
  <c r="A686" i="40"/>
  <c r="A685" i="40"/>
  <c r="A684" i="40"/>
  <c r="A682" i="40"/>
  <c r="A681" i="40"/>
  <c r="A680" i="40"/>
  <c r="A679" i="40"/>
  <c r="A678" i="40"/>
  <c r="A677" i="40"/>
  <c r="A676" i="40"/>
  <c r="A675" i="40"/>
  <c r="A674" i="40"/>
  <c r="A672" i="40"/>
  <c r="A671" i="40"/>
  <c r="A670" i="40"/>
  <c r="A669" i="40"/>
  <c r="A668" i="40"/>
  <c r="A667" i="40"/>
  <c r="A666" i="40"/>
  <c r="A665" i="40"/>
  <c r="A664" i="40"/>
  <c r="A662" i="40"/>
  <c r="A661" i="40"/>
  <c r="A660" i="40"/>
  <c r="A659" i="40"/>
  <c r="A658" i="40"/>
  <c r="A647" i="40"/>
  <c r="A646" i="40"/>
  <c r="A645" i="40"/>
  <c r="A644" i="40"/>
  <c r="A642" i="40"/>
  <c r="A641" i="40"/>
  <c r="A640" i="40"/>
  <c r="A639" i="40"/>
  <c r="A638" i="40"/>
  <c r="A637" i="40"/>
  <c r="A636" i="40"/>
  <c r="A635" i="40"/>
  <c r="A634" i="40"/>
  <c r="A632" i="40"/>
  <c r="A631" i="40"/>
  <c r="A630" i="40"/>
  <c r="A629" i="40"/>
  <c r="A628" i="40"/>
  <c r="A627" i="40"/>
  <c r="A626" i="40"/>
  <c r="A625" i="40"/>
  <c r="A624" i="40"/>
  <c r="A622" i="40"/>
  <c r="A621" i="40"/>
  <c r="A620" i="40"/>
  <c r="A619" i="40"/>
  <c r="A618" i="40"/>
  <c r="A617" i="40"/>
  <c r="A616" i="40"/>
  <c r="A615" i="40"/>
  <c r="A614" i="40"/>
  <c r="A612" i="40"/>
  <c r="A611" i="40"/>
  <c r="A610" i="40"/>
  <c r="A609" i="40"/>
  <c r="A608" i="40"/>
  <c r="A607" i="40"/>
  <c r="A605" i="40"/>
  <c r="A604" i="40"/>
  <c r="A603" i="40"/>
  <c r="A602" i="40"/>
  <c r="A601" i="40"/>
  <c r="A497" i="40"/>
  <c r="A496" i="40"/>
  <c r="A495" i="40"/>
  <c r="A494" i="40"/>
  <c r="A492" i="40"/>
  <c r="A491" i="40"/>
  <c r="A490" i="40"/>
  <c r="A489" i="40"/>
  <c r="A488" i="40"/>
  <c r="A487" i="40"/>
  <c r="A486" i="40"/>
  <c r="A485" i="40"/>
  <c r="A484" i="40"/>
  <c r="A482" i="40"/>
  <c r="A481" i="40"/>
  <c r="A480" i="40"/>
  <c r="A479" i="40"/>
  <c r="A478" i="40"/>
  <c r="A477" i="40"/>
  <c r="A476" i="40"/>
  <c r="A475" i="40"/>
  <c r="A474" i="40"/>
  <c r="A472" i="40"/>
  <c r="A471" i="40"/>
  <c r="A470" i="40"/>
  <c r="A469" i="40"/>
  <c r="A468" i="40"/>
  <c r="A467" i="40"/>
  <c r="A466" i="40"/>
  <c r="A465" i="40"/>
  <c r="A464" i="40"/>
  <c r="A462" i="40"/>
  <c r="A461" i="40"/>
  <c r="A460" i="40"/>
  <c r="A459" i="40"/>
  <c r="A458" i="40"/>
  <c r="A447" i="40"/>
  <c r="A446" i="40"/>
  <c r="A445" i="40"/>
  <c r="A444" i="40"/>
  <c r="A442" i="40"/>
  <c r="A441" i="40"/>
  <c r="A440" i="40"/>
  <c r="A439" i="40"/>
  <c r="A438" i="40"/>
  <c r="A437" i="40"/>
  <c r="A436" i="40"/>
  <c r="A435" i="40"/>
  <c r="A434" i="40"/>
  <c r="A432" i="40"/>
  <c r="A431" i="40"/>
  <c r="A430" i="40"/>
  <c r="A429" i="40"/>
  <c r="A428" i="40"/>
  <c r="A427" i="40"/>
  <c r="A426" i="40"/>
  <c r="A425" i="40"/>
  <c r="A424" i="40"/>
  <c r="A422" i="40"/>
  <c r="A421" i="40"/>
  <c r="A420" i="40"/>
  <c r="A419" i="40"/>
  <c r="A418" i="40"/>
  <c r="A417" i="40"/>
  <c r="A416" i="40"/>
  <c r="A415" i="40"/>
  <c r="A414" i="40"/>
  <c r="A412" i="40"/>
  <c r="A411" i="40"/>
  <c r="A410" i="40"/>
  <c r="A409" i="40"/>
  <c r="A408" i="40"/>
  <c r="A407" i="40"/>
  <c r="A406" i="40"/>
  <c r="A405" i="40"/>
  <c r="A404" i="40"/>
  <c r="A402" i="40"/>
  <c r="A401" i="40"/>
  <c r="A400" i="40"/>
  <c r="A399" i="40"/>
  <c r="A398" i="40"/>
  <c r="A397" i="40"/>
  <c r="A396" i="40"/>
  <c r="A395" i="40"/>
  <c r="A394" i="40"/>
  <c r="A392" i="40"/>
  <c r="A391" i="40"/>
  <c r="A390" i="40"/>
  <c r="A389" i="40"/>
  <c r="A388" i="40"/>
  <c r="A387" i="40"/>
  <c r="A386" i="40"/>
  <c r="A385" i="40"/>
  <c r="A384" i="40"/>
  <c r="A382" i="40"/>
  <c r="A381" i="40"/>
  <c r="A380" i="40"/>
  <c r="A379" i="40"/>
  <c r="A378" i="40"/>
  <c r="A377" i="40"/>
  <c r="A376" i="40"/>
  <c r="A375" i="40"/>
  <c r="A374" i="40"/>
  <c r="A373" i="40"/>
  <c r="A372" i="40"/>
  <c r="A371" i="40"/>
  <c r="A370" i="40"/>
  <c r="A369" i="40"/>
  <c r="A368" i="40"/>
  <c r="A367" i="40"/>
  <c r="A365" i="40"/>
  <c r="A364" i="40"/>
  <c r="A363" i="40"/>
  <c r="A362" i="40"/>
  <c r="A361" i="40"/>
  <c r="A350" i="40"/>
  <c r="A349" i="40"/>
  <c r="A348" i="40"/>
  <c r="A347" i="40"/>
  <c r="A345" i="40"/>
  <c r="A344" i="40"/>
  <c r="A343" i="40"/>
  <c r="A342" i="40"/>
  <c r="A341" i="40"/>
  <c r="A340" i="40"/>
  <c r="A339" i="40"/>
  <c r="A338" i="40"/>
  <c r="A337" i="40"/>
  <c r="A335" i="40"/>
  <c r="A334" i="40"/>
  <c r="A333" i="40"/>
  <c r="A332" i="40"/>
  <c r="A331" i="40"/>
  <c r="A330" i="40"/>
  <c r="A329" i="40"/>
  <c r="A328" i="40"/>
  <c r="A327" i="40"/>
  <c r="A325" i="40"/>
  <c r="A324" i="40"/>
  <c r="A323" i="40"/>
  <c r="A322" i="40"/>
  <c r="A321" i="40"/>
  <c r="A320" i="40"/>
  <c r="A319" i="40"/>
  <c r="A318" i="40"/>
  <c r="A317" i="40"/>
  <c r="A315" i="40"/>
  <c r="A314" i="40"/>
  <c r="A313" i="40"/>
  <c r="A312" i="40"/>
  <c r="A311" i="40"/>
  <c r="A310" i="40"/>
  <c r="A309" i="40"/>
  <c r="A308" i="40"/>
  <c r="A307" i="40"/>
  <c r="A305" i="40"/>
  <c r="A304" i="40"/>
  <c r="A303" i="40"/>
  <c r="A302" i="40"/>
  <c r="A301" i="40"/>
  <c r="A300" i="40"/>
  <c r="A299" i="40"/>
  <c r="A298" i="40"/>
  <c r="A297" i="40"/>
  <c r="A292" i="40"/>
  <c r="A291" i="40"/>
  <c r="A290" i="40"/>
  <c r="A289" i="40"/>
  <c r="A288" i="40"/>
  <c r="A287" i="40"/>
  <c r="A286" i="40"/>
  <c r="A285" i="40"/>
  <c r="A284" i="40"/>
  <c r="A282" i="40"/>
  <c r="A281" i="40"/>
  <c r="A280" i="40"/>
  <c r="A279" i="40"/>
  <c r="A278" i="40"/>
  <c r="A277" i="40"/>
  <c r="A276" i="40"/>
  <c r="A275" i="40"/>
  <c r="A274" i="40"/>
  <c r="A272" i="40"/>
  <c r="A271" i="40"/>
  <c r="A270" i="40"/>
  <c r="A269" i="40"/>
  <c r="A268" i="40"/>
  <c r="A267" i="40"/>
  <c r="A266" i="40"/>
  <c r="A265" i="40"/>
  <c r="A264" i="40"/>
  <c r="A262" i="40"/>
  <c r="A261" i="40"/>
  <c r="A260" i="40"/>
  <c r="A259" i="40"/>
  <c r="A258" i="40"/>
  <c r="A247" i="40"/>
  <c r="A246" i="40"/>
  <c r="A245" i="40"/>
  <c r="A244" i="40"/>
  <c r="A242" i="40"/>
  <c r="A241" i="40"/>
  <c r="A240" i="40"/>
  <c r="A239" i="40"/>
  <c r="A238" i="40"/>
  <c r="A237" i="40"/>
  <c r="A236" i="40"/>
  <c r="A235" i="40"/>
  <c r="A234" i="40"/>
  <c r="A232" i="40"/>
  <c r="A231" i="40"/>
  <c r="A230" i="40"/>
  <c r="A229" i="40"/>
  <c r="A228" i="40"/>
  <c r="A227" i="40"/>
  <c r="A226" i="40"/>
  <c r="A225" i="40"/>
  <c r="A224" i="40"/>
  <c r="A222" i="40"/>
  <c r="A221" i="40"/>
  <c r="A220" i="40"/>
  <c r="A219" i="40"/>
  <c r="A218" i="40"/>
  <c r="A217" i="40"/>
  <c r="A216" i="40"/>
  <c r="A215" i="40"/>
  <c r="A214" i="40"/>
  <c r="A212" i="40"/>
  <c r="A211" i="40"/>
  <c r="A210" i="40"/>
  <c r="A209" i="40"/>
  <c r="A208" i="40"/>
  <c r="A207" i="40"/>
  <c r="A206" i="40"/>
  <c r="A205" i="40"/>
  <c r="A204" i="40"/>
  <c r="A202" i="40"/>
  <c r="A201" i="40"/>
  <c r="A200" i="40"/>
  <c r="A199" i="40"/>
  <c r="A198" i="40"/>
  <c r="A197" i="40"/>
  <c r="A196" i="40"/>
  <c r="A195" i="40"/>
  <c r="A194" i="40"/>
  <c r="A192" i="40"/>
  <c r="A191" i="40"/>
  <c r="A190" i="40"/>
  <c r="A189" i="40"/>
  <c r="A188" i="40"/>
  <c r="A187" i="40"/>
  <c r="A186" i="40"/>
  <c r="A185" i="40"/>
  <c r="A184" i="40"/>
  <c r="A182" i="40"/>
  <c r="A181" i="40"/>
  <c r="A180" i="40"/>
  <c r="A179" i="40"/>
  <c r="A178" i="40"/>
  <c r="A177" i="40"/>
  <c r="A176" i="40"/>
  <c r="A175" i="40"/>
  <c r="A174" i="40"/>
  <c r="A172" i="40"/>
  <c r="A171" i="40"/>
  <c r="A170" i="40"/>
  <c r="A169" i="40"/>
  <c r="A168" i="40"/>
  <c r="A167" i="40"/>
  <c r="A166" i="40"/>
  <c r="A165" i="40"/>
  <c r="A164" i="40"/>
  <c r="A162" i="40"/>
  <c r="A161" i="40"/>
  <c r="A160" i="40"/>
  <c r="A159" i="40"/>
  <c r="A158" i="40"/>
  <c r="A147" i="40"/>
  <c r="A146" i="40"/>
  <c r="A145" i="40"/>
  <c r="A144" i="40"/>
  <c r="A142" i="40"/>
  <c r="A141" i="40"/>
  <c r="A140" i="40"/>
  <c r="A139" i="40"/>
  <c r="A138" i="40"/>
  <c r="A137" i="40"/>
  <c r="A135" i="40"/>
  <c r="A134" i="40"/>
  <c r="A133" i="40"/>
  <c r="A132" i="40"/>
  <c r="A131" i="40"/>
  <c r="A130" i="40"/>
  <c r="A129" i="40"/>
  <c r="A128" i="40"/>
  <c r="A127" i="40"/>
  <c r="A125" i="40"/>
  <c r="A124" i="40"/>
  <c r="A123" i="40"/>
  <c r="A122" i="40"/>
  <c r="A121" i="40"/>
  <c r="A120" i="40"/>
  <c r="A119" i="40"/>
  <c r="A118" i="40"/>
  <c r="A117" i="40"/>
  <c r="A115" i="40"/>
  <c r="A114" i="40"/>
  <c r="A113" i="40"/>
  <c r="A112" i="40"/>
  <c r="A111" i="40"/>
  <c r="A110" i="40"/>
  <c r="A109" i="40"/>
  <c r="A108" i="40"/>
  <c r="A107" i="40"/>
  <c r="A105" i="40"/>
  <c r="A104" i="40"/>
  <c r="A103" i="40"/>
  <c r="A102" i="40"/>
  <c r="A101" i="40"/>
  <c r="A100" i="40"/>
  <c r="A99" i="40"/>
  <c r="A98" i="40"/>
  <c r="A97" i="40"/>
  <c r="A95" i="40"/>
  <c r="A94" i="40"/>
  <c r="A93" i="40"/>
  <c r="A92" i="40"/>
  <c r="A91" i="40"/>
  <c r="A90" i="40"/>
  <c r="A89" i="40"/>
  <c r="A88" i="40"/>
  <c r="A87" i="40"/>
  <c r="A85" i="40"/>
  <c r="A84" i="40"/>
  <c r="A83" i="40"/>
  <c r="A82" i="40"/>
  <c r="A81" i="40"/>
  <c r="A80" i="40"/>
  <c r="A79" i="40"/>
  <c r="A78" i="40"/>
  <c r="A77" i="40"/>
  <c r="A75" i="40"/>
  <c r="A74" i="40"/>
  <c r="A73" i="40"/>
  <c r="A72" i="40"/>
  <c r="A71" i="40"/>
  <c r="A70" i="40"/>
  <c r="A69" i="40"/>
  <c r="A68" i="40"/>
  <c r="A67" i="40"/>
  <c r="A65" i="40"/>
  <c r="A64" i="40"/>
  <c r="A63" i="40"/>
  <c r="A62" i="40"/>
  <c r="A47" i="40"/>
  <c r="A46" i="40"/>
  <c r="A45" i="40"/>
  <c r="A44" i="40"/>
  <c r="A42" i="40"/>
  <c r="A41" i="40"/>
  <c r="A40" i="40"/>
  <c r="A39" i="40"/>
  <c r="A38" i="40"/>
  <c r="A37" i="40"/>
  <c r="A36" i="40"/>
  <c r="A35" i="40"/>
  <c r="A34" i="40"/>
  <c r="A32" i="40"/>
  <c r="A31" i="40"/>
  <c r="A30" i="40"/>
  <c r="A29" i="40"/>
  <c r="A28" i="40"/>
  <c r="A27" i="40"/>
  <c r="A26" i="40"/>
  <c r="A25" i="40"/>
  <c r="A24" i="40"/>
  <c r="A22" i="40"/>
  <c r="A21" i="40"/>
  <c r="A20" i="40"/>
  <c r="A19" i="40"/>
  <c r="A18" i="40"/>
  <c r="A17" i="40"/>
  <c r="A16" i="40"/>
  <c r="A15" i="40"/>
  <c r="A14" i="40"/>
  <c r="A12" i="40"/>
  <c r="A11" i="40"/>
  <c r="A10" i="40"/>
  <c r="A9" i="40"/>
  <c r="A8" i="40"/>
  <c r="A7" i="40"/>
  <c r="A6" i="40"/>
  <c r="A5" i="40"/>
  <c r="A4" i="40"/>
  <c r="A2" i="40"/>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A3" i="23"/>
  <c r="A2" i="23"/>
  <c r="A4549" i="19"/>
  <c r="A4548" i="19"/>
  <c r="A4547" i="19"/>
  <c r="A4546" i="19"/>
  <c r="A4545" i="19"/>
  <c r="A4544" i="19"/>
  <c r="A4543" i="19"/>
  <c r="A4542" i="19"/>
  <c r="A4541" i="19"/>
  <c r="A4540" i="19"/>
  <c r="A4539" i="19"/>
  <c r="A4538" i="19"/>
  <c r="A4537" i="19"/>
  <c r="A4536" i="19"/>
  <c r="A4535" i="19"/>
  <c r="A4534" i="19"/>
  <c r="A4533" i="19"/>
  <c r="A4532" i="19"/>
  <c r="A4531" i="19"/>
  <c r="A4530" i="19"/>
  <c r="A4529" i="19"/>
  <c r="A4528" i="19"/>
  <c r="A4527" i="19"/>
  <c r="A4526" i="19"/>
  <c r="A4525" i="19"/>
  <c r="A4524" i="19"/>
  <c r="A4523" i="19"/>
  <c r="A4522" i="19"/>
  <c r="A4521" i="19"/>
  <c r="A4520" i="19"/>
  <c r="A4519" i="19"/>
  <c r="A4518" i="19"/>
  <c r="A4517" i="19"/>
  <c r="A4516" i="19"/>
  <c r="A4515" i="19"/>
  <c r="A4514" i="19"/>
  <c r="A4513" i="19"/>
  <c r="A4512" i="19"/>
  <c r="A4511" i="19"/>
  <c r="A4510" i="19"/>
  <c r="A4509" i="19"/>
  <c r="A4508" i="19"/>
  <c r="A4507" i="19"/>
  <c r="A4506" i="19"/>
  <c r="A4505" i="19"/>
  <c r="A4504" i="19"/>
  <c r="A4503" i="19"/>
  <c r="A4502" i="19"/>
  <c r="A4501" i="19"/>
  <c r="A4500" i="19"/>
  <c r="A4499" i="19"/>
  <c r="A4498" i="19"/>
  <c r="A4497" i="19"/>
  <c r="A4496" i="19"/>
  <c r="A4495" i="19"/>
  <c r="A4494" i="19"/>
  <c r="A4493" i="19"/>
  <c r="A4492" i="19"/>
  <c r="A4491" i="19"/>
  <c r="A4490" i="19"/>
  <c r="A4489" i="19"/>
  <c r="A4488" i="19"/>
  <c r="A4487" i="19"/>
  <c r="A4486" i="19"/>
  <c r="A4485" i="19"/>
  <c r="A4484" i="19"/>
  <c r="A4478" i="19"/>
  <c r="A4477" i="19"/>
  <c r="A4476" i="19"/>
  <c r="A4475" i="19"/>
  <c r="A4474" i="19"/>
  <c r="A4473" i="19"/>
  <c r="A4472" i="19"/>
  <c r="A4471" i="19"/>
  <c r="A4470" i="19"/>
  <c r="A4469" i="19"/>
  <c r="A4468" i="19"/>
  <c r="A4467" i="19"/>
  <c r="A4466" i="19"/>
  <c r="A4465" i="19"/>
  <c r="A4464" i="19"/>
  <c r="A4463" i="19"/>
  <c r="A4462" i="19"/>
  <c r="A4461" i="19"/>
  <c r="A4460" i="19"/>
  <c r="A4459" i="19"/>
  <c r="A4458" i="19"/>
  <c r="A4457" i="19"/>
  <c r="A4456" i="19"/>
  <c r="A4455" i="19"/>
  <c r="A4454" i="19"/>
  <c r="A4453" i="19"/>
  <c r="A4452" i="19"/>
  <c r="A4451" i="19"/>
  <c r="A4450" i="19"/>
  <c r="A4449" i="19"/>
  <c r="A4448" i="19"/>
  <c r="A4447" i="19"/>
  <c r="A4446" i="19"/>
  <c r="A4445" i="19"/>
  <c r="A4444" i="19"/>
  <c r="A4443" i="19"/>
  <c r="A4442" i="19"/>
  <c r="A4441" i="19"/>
  <c r="A4440" i="19"/>
  <c r="A4439" i="19"/>
  <c r="A4438" i="19"/>
  <c r="A4437" i="19"/>
  <c r="A4436" i="19"/>
  <c r="A4435" i="19"/>
  <c r="A4434" i="19"/>
  <c r="A4433" i="19"/>
  <c r="A4432" i="19"/>
  <c r="A4431" i="19"/>
  <c r="A4430" i="19"/>
  <c r="A4429" i="19"/>
  <c r="A4428" i="19"/>
  <c r="A4427" i="19"/>
  <c r="A4426" i="19"/>
  <c r="A4425" i="19"/>
  <c r="A4424" i="19"/>
  <c r="A4423" i="19"/>
  <c r="A4422" i="19"/>
  <c r="A4421" i="19"/>
  <c r="A4420" i="19"/>
  <c r="A4419" i="19"/>
  <c r="A4418" i="19"/>
  <c r="A4417" i="19"/>
  <c r="A4416" i="19"/>
  <c r="A4415" i="19"/>
  <c r="A4414" i="19"/>
  <c r="A4413" i="19"/>
  <c r="A4412" i="19"/>
  <c r="A4411" i="19"/>
  <c r="A4410" i="19"/>
  <c r="A4409" i="19"/>
  <c r="A4408" i="19"/>
  <c r="A4407" i="19"/>
  <c r="A4406" i="19"/>
  <c r="A4400" i="19"/>
  <c r="A4399" i="19"/>
  <c r="A4398" i="19"/>
  <c r="A4397" i="19"/>
  <c r="A4396" i="19"/>
  <c r="A4395" i="19"/>
  <c r="A4394" i="19"/>
  <c r="A4393" i="19"/>
  <c r="A4392" i="19"/>
  <c r="A4391" i="19"/>
  <c r="A4390" i="19"/>
  <c r="A4389" i="19"/>
  <c r="A4383" i="19"/>
  <c r="A4382" i="19"/>
  <c r="A4381" i="19"/>
  <c r="A4380" i="19"/>
  <c r="A4379" i="19"/>
  <c r="A4378" i="19"/>
  <c r="A4377" i="19"/>
  <c r="A4376" i="19"/>
  <c r="A4370" i="19"/>
  <c r="A4369" i="19"/>
  <c r="A4368" i="19"/>
  <c r="A4367" i="19"/>
  <c r="A4366" i="19"/>
  <c r="A4365" i="19"/>
  <c r="A4364" i="19"/>
  <c r="A4363" i="19"/>
  <c r="A4362" i="19"/>
  <c r="A4361" i="19"/>
  <c r="A4360" i="19"/>
  <c r="A4359" i="19"/>
  <c r="A4358" i="19"/>
  <c r="A4357" i="19"/>
  <c r="A4356" i="19"/>
  <c r="A4355" i="19"/>
  <c r="A4354" i="19"/>
  <c r="A4353" i="19"/>
  <c r="A4352" i="19"/>
  <c r="A4351" i="19"/>
  <c r="A4350" i="19"/>
  <c r="A4349" i="19"/>
  <c r="A4348" i="19"/>
  <c r="A4347" i="19"/>
  <c r="A4346" i="19"/>
  <c r="A4345" i="19"/>
  <c r="A4344" i="19"/>
  <c r="A4343" i="19"/>
  <c r="A4337" i="19"/>
  <c r="A4336" i="19"/>
  <c r="A4335" i="19"/>
  <c r="A4334" i="19"/>
  <c r="A4333" i="19"/>
  <c r="A4332" i="19"/>
  <c r="A4331" i="19"/>
  <c r="A4330" i="19"/>
  <c r="A4329" i="19"/>
  <c r="A4328" i="19"/>
  <c r="A4327" i="19"/>
  <c r="A4326" i="19"/>
  <c r="A4325" i="19"/>
  <c r="A4319" i="19"/>
  <c r="A4318" i="19"/>
  <c r="A4317" i="19"/>
  <c r="A4316" i="19"/>
  <c r="A4315" i="19"/>
  <c r="A4314" i="19"/>
  <c r="A4313" i="19"/>
  <c r="A4312" i="19"/>
  <c r="A4311" i="19"/>
  <c r="A4310" i="19"/>
  <c r="A4309" i="19"/>
  <c r="A4308" i="19"/>
  <c r="A4307" i="19"/>
  <c r="A4306" i="19"/>
  <c r="A4305" i="19"/>
  <c r="A4304" i="19"/>
  <c r="A4303" i="19"/>
  <c r="A4302" i="19"/>
  <c r="A4301" i="19"/>
  <c r="A4300" i="19"/>
  <c r="A4299" i="19"/>
  <c r="A4298" i="19"/>
  <c r="A4297" i="19"/>
  <c r="A4296" i="19"/>
  <c r="A4295" i="19"/>
  <c r="A4294" i="19"/>
  <c r="A4293" i="19"/>
  <c r="A4292" i="19"/>
  <c r="A4291" i="19"/>
  <c r="A4290" i="19"/>
  <c r="A4289" i="19"/>
  <c r="A4288" i="19"/>
  <c r="A4287" i="19"/>
  <c r="A4286" i="19"/>
  <c r="A4285" i="19"/>
  <c r="A4284" i="19"/>
  <c r="A4283" i="19"/>
  <c r="A4282" i="19"/>
  <c r="A4281" i="19"/>
  <c r="A4280" i="19"/>
  <c r="A4279" i="19"/>
  <c r="A4278" i="19"/>
  <c r="A4277" i="19"/>
  <c r="A4276" i="19"/>
  <c r="A4275" i="19"/>
  <c r="A4274" i="19"/>
  <c r="A4273" i="19"/>
  <c r="A4272" i="19"/>
  <c r="A4271" i="19"/>
  <c r="A4270" i="19"/>
  <c r="A4269" i="19"/>
  <c r="A4268" i="19"/>
  <c r="A4267" i="19"/>
  <c r="A4266" i="19"/>
  <c r="A4265" i="19"/>
  <c r="A4264" i="19"/>
  <c r="A4263" i="19"/>
  <c r="A4262" i="19"/>
  <c r="A4261" i="19"/>
  <c r="A4260" i="19"/>
  <c r="A4259" i="19"/>
  <c r="A4258" i="19"/>
  <c r="A4257" i="19"/>
  <c r="A4256" i="19"/>
  <c r="A4255" i="19"/>
  <c r="A4254" i="19"/>
  <c r="A4253" i="19"/>
  <c r="A4252" i="19"/>
  <c r="A4251" i="19"/>
  <c r="A4250" i="19"/>
  <c r="A4249" i="19"/>
  <c r="A4248" i="19"/>
  <c r="A4247" i="19"/>
  <c r="A4246" i="19"/>
  <c r="A4245" i="19"/>
  <c r="A4244" i="19"/>
  <c r="A4243" i="19"/>
  <c r="A4242" i="19"/>
  <c r="A4241" i="19"/>
  <c r="A4240" i="19"/>
  <c r="A4239" i="19"/>
  <c r="A4238" i="19"/>
  <c r="A4237" i="19"/>
  <c r="A4236" i="19"/>
  <c r="A4235" i="19"/>
  <c r="A4234" i="19"/>
  <c r="A4233" i="19"/>
  <c r="A4232" i="19"/>
  <c r="A4231" i="19"/>
  <c r="A4230" i="19"/>
  <c r="A4229" i="19"/>
  <c r="A4228" i="19"/>
  <c r="A4227" i="19"/>
  <c r="A4226" i="19"/>
  <c r="A4225" i="19"/>
  <c r="A4224" i="19"/>
  <c r="A4223" i="19"/>
  <c r="A4222" i="19"/>
  <c r="A4221" i="19"/>
  <c r="A4220" i="19"/>
  <c r="A4219" i="19"/>
  <c r="A4218" i="19"/>
  <c r="A4217" i="19"/>
  <c r="A4216" i="19"/>
  <c r="A4215" i="19"/>
  <c r="A4214" i="19"/>
  <c r="A4213" i="19"/>
  <c r="A4212" i="19"/>
  <c r="A4211" i="19"/>
  <c r="A4210" i="19"/>
  <c r="A4209" i="19"/>
  <c r="A4208" i="19"/>
  <c r="A4207" i="19"/>
  <c r="A4206" i="19"/>
  <c r="A4205" i="19"/>
  <c r="A4199" i="19"/>
  <c r="A4198" i="19"/>
  <c r="A4197" i="19"/>
  <c r="A4196" i="19"/>
  <c r="A4195" i="19"/>
  <c r="A4194" i="19"/>
  <c r="A4193" i="19"/>
  <c r="A4192" i="19"/>
  <c r="A4191" i="19"/>
  <c r="A4190" i="19"/>
  <c r="A4189" i="19"/>
  <c r="A4188" i="19"/>
  <c r="A4187" i="19"/>
  <c r="A4186" i="19"/>
  <c r="A4185" i="19"/>
  <c r="A4184" i="19"/>
  <c r="A4183" i="19"/>
  <c r="A4182" i="19"/>
  <c r="A4181" i="19"/>
  <c r="A4180" i="19"/>
  <c r="A4179" i="19"/>
  <c r="A4178" i="19"/>
  <c r="A4177" i="19"/>
  <c r="A4176" i="19"/>
  <c r="A4175" i="19"/>
  <c r="A4174" i="19"/>
  <c r="A4173" i="19"/>
  <c r="A4172" i="19"/>
  <c r="A4171" i="19"/>
  <c r="A4170" i="19"/>
  <c r="A4169" i="19"/>
  <c r="A4168" i="19"/>
  <c r="A4167" i="19"/>
  <c r="A4166" i="19"/>
  <c r="A4165" i="19"/>
  <c r="A4164" i="19"/>
  <c r="A4163" i="19"/>
  <c r="A4162" i="19"/>
  <c r="A4161" i="19"/>
  <c r="A4160" i="19"/>
  <c r="A4159" i="19"/>
  <c r="A4158" i="19"/>
  <c r="A4157" i="19"/>
  <c r="A4156" i="19"/>
  <c r="A4155" i="19"/>
  <c r="A4154" i="19"/>
  <c r="A4153" i="19"/>
  <c r="A4152" i="19"/>
  <c r="A4151" i="19"/>
  <c r="A4150" i="19"/>
  <c r="A4149" i="19"/>
  <c r="A4148" i="19"/>
  <c r="A4147" i="19"/>
  <c r="A4146" i="19"/>
  <c r="A4145" i="19"/>
  <c r="A4144" i="19"/>
  <c r="A4143" i="19"/>
  <c r="A4142" i="19"/>
  <c r="A4141" i="19"/>
  <c r="A4140" i="19"/>
  <c r="A4139" i="19"/>
  <c r="A4138" i="19"/>
  <c r="A4137" i="19"/>
  <c r="A4136" i="19"/>
  <c r="A4135" i="19"/>
  <c r="A4134" i="19"/>
  <c r="A4133" i="19"/>
  <c r="A4132" i="19"/>
  <c r="A4131" i="19"/>
  <c r="A4130" i="19"/>
  <c r="A4129" i="19"/>
  <c r="A4128" i="19"/>
  <c r="A4127" i="19"/>
  <c r="A4126" i="19"/>
  <c r="A4125" i="19"/>
  <c r="A4124" i="19"/>
  <c r="A4123" i="19"/>
  <c r="A4122" i="19"/>
  <c r="A4121" i="19"/>
  <c r="A4120" i="19"/>
  <c r="A4119" i="19"/>
  <c r="A4118" i="19"/>
  <c r="A4117" i="19"/>
  <c r="A4116" i="19"/>
  <c r="A4115" i="19"/>
  <c r="A4114" i="19"/>
  <c r="A4113" i="19"/>
  <c r="A4112" i="19"/>
  <c r="A4111" i="19"/>
  <c r="A4110" i="19"/>
  <c r="A4109" i="19"/>
  <c r="A4108" i="19"/>
  <c r="A4107" i="19"/>
  <c r="A4106" i="19"/>
  <c r="A4105" i="19"/>
  <c r="A4104" i="19"/>
  <c r="A4103" i="19"/>
  <c r="A4102" i="19"/>
  <c r="A4101" i="19"/>
  <c r="A4100" i="19"/>
  <c r="A4099" i="19"/>
  <c r="A4098" i="19"/>
  <c r="A4097" i="19"/>
  <c r="A4096" i="19"/>
  <c r="A4095" i="19"/>
  <c r="A4094" i="19"/>
  <c r="A4093" i="19"/>
  <c r="A4092" i="19"/>
  <c r="A4091" i="19"/>
  <c r="A4090" i="19"/>
  <c r="A4089" i="19"/>
  <c r="A4088" i="19"/>
  <c r="A4087" i="19"/>
  <c r="A4086" i="19"/>
  <c r="A4085" i="19"/>
  <c r="A4084" i="19"/>
  <c r="A4083" i="19"/>
  <c r="A4082" i="19"/>
  <c r="A4081" i="19"/>
  <c r="A4080" i="19"/>
  <c r="A4079" i="19"/>
  <c r="A4078" i="19"/>
  <c r="A4077" i="19"/>
  <c r="A4076" i="19"/>
  <c r="A4075" i="19"/>
  <c r="A4074" i="19"/>
  <c r="A4073" i="19"/>
  <c r="A4072" i="19"/>
  <c r="A4071" i="19"/>
  <c r="A4070" i="19"/>
  <c r="A4069" i="19"/>
  <c r="A4043" i="19"/>
  <c r="A4042" i="19"/>
  <c r="A4041" i="19"/>
  <c r="A4040" i="19"/>
  <c r="A4039" i="19"/>
  <c r="A4038" i="19"/>
  <c r="A4037" i="19"/>
  <c r="A4036" i="19"/>
  <c r="A4035" i="19"/>
  <c r="A4034" i="19"/>
  <c r="A4033" i="19"/>
  <c r="A4032" i="19"/>
  <c r="A4031" i="19"/>
  <c r="A4030" i="19"/>
  <c r="A4029" i="19"/>
  <c r="A4028" i="19"/>
  <c r="A4027" i="19"/>
  <c r="A4026" i="19"/>
  <c r="A4025" i="19"/>
  <c r="A4024" i="19"/>
  <c r="A4023" i="19"/>
  <c r="A4022" i="19"/>
  <c r="A4021" i="19"/>
  <c r="A4020" i="19"/>
  <c r="A4019" i="19"/>
  <c r="A4018" i="19"/>
  <c r="A4017" i="19"/>
  <c r="A4016" i="19"/>
  <c r="A4015" i="19"/>
  <c r="A4014" i="19"/>
  <c r="A4013" i="19"/>
  <c r="A4012" i="19"/>
  <c r="A4011" i="19"/>
  <c r="A4010" i="19"/>
  <c r="A4009" i="19"/>
  <c r="A4008" i="19"/>
  <c r="A4007" i="19"/>
  <c r="A4006" i="19"/>
  <c r="A4005" i="19"/>
  <c r="A4004" i="19"/>
  <c r="A4003" i="19"/>
  <c r="A4002" i="19"/>
  <c r="A4001" i="19"/>
  <c r="A4000" i="19"/>
  <c r="A3999" i="19"/>
  <c r="A3998" i="19"/>
  <c r="A3997" i="19"/>
  <c r="A3996" i="19"/>
  <c r="A3995" i="19"/>
  <c r="A3994" i="19"/>
  <c r="A3993" i="19"/>
  <c r="A3992" i="19"/>
  <c r="A3991" i="19"/>
  <c r="A3990" i="19"/>
  <c r="A3989" i="19"/>
  <c r="A3988" i="19"/>
  <c r="A3987" i="19"/>
  <c r="A3986" i="19"/>
  <c r="A3985" i="19"/>
  <c r="A3984" i="19"/>
  <c r="A3983" i="19"/>
  <c r="A3982" i="19"/>
  <c r="A3981" i="19"/>
  <c r="A3980" i="19"/>
  <c r="A3979" i="19"/>
  <c r="A3978" i="19"/>
  <c r="A3977" i="19"/>
  <c r="A3976" i="19"/>
  <c r="A3975" i="19"/>
  <c r="A3974" i="19"/>
  <c r="A3973" i="19"/>
  <c r="A3970" i="19"/>
  <c r="A3906" i="19"/>
  <c r="A3905" i="19"/>
  <c r="A3904" i="19"/>
  <c r="A3903" i="19"/>
  <c r="A3902" i="19"/>
  <c r="A3901" i="19"/>
  <c r="A3900" i="19"/>
  <c r="A3899" i="19"/>
  <c r="A3898" i="19"/>
  <c r="A3897" i="19"/>
  <c r="A3896" i="19"/>
  <c r="A3895" i="19"/>
  <c r="A3894" i="19"/>
  <c r="A3893" i="19"/>
  <c r="A3892" i="19"/>
  <c r="A3891" i="19"/>
  <c r="A3890" i="19"/>
  <c r="A3889" i="19"/>
  <c r="A3888" i="19"/>
  <c r="A3887" i="19"/>
  <c r="A3886" i="19"/>
  <c r="A3885" i="19"/>
  <c r="A3884" i="19"/>
  <c r="A3883" i="19"/>
  <c r="A3882" i="19"/>
  <c r="A3881" i="19"/>
  <c r="A3880" i="19"/>
  <c r="A3879" i="19"/>
  <c r="A3878" i="19"/>
  <c r="A3877" i="19"/>
  <c r="A3876" i="19"/>
  <c r="A3875" i="19"/>
  <c r="A3874" i="19"/>
  <c r="A3873" i="19"/>
  <c r="A3872" i="19"/>
  <c r="A3871" i="19"/>
  <c r="A3870" i="19"/>
  <c r="A3869" i="19"/>
  <c r="A3868" i="19"/>
  <c r="A3867" i="19"/>
  <c r="A3866" i="19"/>
  <c r="A3865" i="19"/>
  <c r="A3864" i="19"/>
  <c r="A3863" i="19"/>
  <c r="A3862" i="19"/>
  <c r="A3861" i="19"/>
  <c r="A3860" i="19"/>
  <c r="A3859" i="19"/>
  <c r="A3858" i="19"/>
  <c r="A3857" i="19"/>
  <c r="A3856" i="19"/>
  <c r="A3855" i="19"/>
  <c r="A3854" i="19"/>
  <c r="A3853" i="19"/>
  <c r="A3852" i="19"/>
  <c r="A3851" i="19"/>
  <c r="A3850" i="19"/>
  <c r="A3849" i="19"/>
  <c r="A3848" i="19"/>
  <c r="A3847" i="19"/>
  <c r="A3846" i="19"/>
  <c r="A3845" i="19"/>
  <c r="A3844" i="19"/>
  <c r="A3843" i="19"/>
  <c r="A3842" i="19"/>
  <c r="A3841" i="19"/>
  <c r="A3840" i="19"/>
  <c r="A3839" i="19"/>
  <c r="A3838" i="19"/>
  <c r="A3837" i="19"/>
  <c r="A3836" i="19"/>
  <c r="A3835" i="19"/>
  <c r="A3834" i="19"/>
  <c r="A3833" i="19"/>
  <c r="A3832" i="19"/>
  <c r="A3831" i="19"/>
  <c r="A3830" i="19"/>
  <c r="A3829" i="19"/>
  <c r="A3828" i="19"/>
  <c r="A3827" i="19"/>
  <c r="A3826" i="19"/>
  <c r="A3825" i="19"/>
  <c r="A3824" i="19"/>
  <c r="A3823" i="19"/>
  <c r="A3822" i="19"/>
  <c r="A3821" i="19"/>
  <c r="A3820" i="19"/>
  <c r="A3819" i="19"/>
  <c r="A3818" i="19"/>
  <c r="A3817" i="19"/>
  <c r="A3816" i="19"/>
  <c r="A3815" i="19"/>
  <c r="A3814" i="19"/>
  <c r="A3813" i="19"/>
  <c r="A3812" i="19"/>
  <c r="A3811" i="19"/>
  <c r="A3810" i="19"/>
  <c r="A3809" i="19"/>
  <c r="A3808" i="19"/>
  <c r="A3807" i="19"/>
  <c r="A3806" i="19"/>
  <c r="A3805" i="19"/>
  <c r="A3804" i="19"/>
  <c r="A3803" i="19"/>
  <c r="A3802" i="19"/>
  <c r="A3801" i="19"/>
  <c r="A3800" i="19"/>
  <c r="A3799" i="19"/>
  <c r="A3798" i="19"/>
  <c r="A3797" i="19"/>
  <c r="A3796" i="19"/>
  <c r="A3795" i="19"/>
  <c r="A3794" i="19"/>
  <c r="A3793" i="19"/>
  <c r="A3792" i="19"/>
  <c r="A3791" i="19"/>
  <c r="A3790" i="19"/>
  <c r="A3789" i="19"/>
  <c r="A3788" i="19"/>
  <c r="A3787" i="19"/>
  <c r="A3786" i="19"/>
  <c r="A3785" i="19"/>
  <c r="A3784" i="19"/>
  <c r="A3783" i="19"/>
  <c r="A3782" i="19"/>
  <c r="A3781" i="19"/>
  <c r="A3780" i="19"/>
  <c r="A3779" i="19"/>
  <c r="A3778" i="19"/>
  <c r="A3777" i="19"/>
  <c r="A3776" i="19"/>
  <c r="A3775" i="19"/>
  <c r="A3774" i="19"/>
  <c r="A3773" i="19"/>
  <c r="A3772" i="19"/>
  <c r="A3771" i="19"/>
  <c r="A3770" i="19"/>
  <c r="A3769" i="19"/>
  <c r="A3768" i="19"/>
  <c r="A3767" i="19"/>
  <c r="A3766" i="19"/>
  <c r="A3765" i="19"/>
  <c r="A3764" i="19"/>
  <c r="A3763" i="19"/>
  <c r="A3762" i="19"/>
  <c r="A3761" i="19"/>
  <c r="A3760" i="19"/>
  <c r="A3759" i="19"/>
  <c r="A3758" i="19"/>
  <c r="A3757" i="19"/>
  <c r="A3756" i="19"/>
  <c r="A3755" i="19"/>
  <c r="A3754" i="19"/>
  <c r="A3753" i="19"/>
  <c r="A3752" i="19"/>
  <c r="A3751" i="19"/>
  <c r="A3750" i="19"/>
  <c r="A3749" i="19"/>
  <c r="A3748" i="19"/>
  <c r="A3747" i="19"/>
  <c r="A3746" i="19"/>
  <c r="A3745" i="19"/>
  <c r="A3744" i="19"/>
  <c r="A3743" i="19"/>
  <c r="A3742" i="19"/>
  <c r="A3741" i="19"/>
  <c r="A3740" i="19"/>
  <c r="A3739" i="19"/>
  <c r="A3738" i="19"/>
  <c r="A3737" i="19"/>
  <c r="A3736" i="19"/>
  <c r="A3735" i="19"/>
  <c r="A3734" i="19"/>
  <c r="A3733" i="19"/>
  <c r="A3732" i="19"/>
  <c r="A3731" i="19"/>
  <c r="A3730" i="19"/>
  <c r="A3729" i="19"/>
  <c r="A3728" i="19"/>
  <c r="A3727" i="19"/>
  <c r="A3726" i="19"/>
  <c r="A3725" i="19"/>
  <c r="A3724" i="19"/>
  <c r="A3723" i="19"/>
  <c r="A3722" i="19"/>
  <c r="A3721" i="19"/>
  <c r="A3720" i="19"/>
  <c r="A3719" i="19"/>
  <c r="A3718" i="19"/>
  <c r="A3717" i="19"/>
  <c r="A3716" i="19"/>
  <c r="A3715" i="19"/>
  <c r="A3714" i="19"/>
  <c r="A3713" i="19"/>
  <c r="A3712" i="19"/>
  <c r="A3711" i="19"/>
  <c r="A3710" i="19"/>
  <c r="A3709" i="19"/>
  <c r="A3708" i="19"/>
  <c r="A3707" i="19"/>
  <c r="A3706" i="19"/>
  <c r="A3684" i="19"/>
  <c r="A3683" i="19"/>
  <c r="A3682" i="19"/>
  <c r="A3681" i="19"/>
  <c r="A3680" i="19"/>
  <c r="A3679" i="19"/>
  <c r="A3678" i="19"/>
  <c r="A3677" i="19"/>
  <c r="A3676" i="19"/>
  <c r="A3675" i="19"/>
  <c r="A3674" i="19"/>
  <c r="A3673" i="19"/>
  <c r="A3672" i="19"/>
  <c r="A3671" i="19"/>
  <c r="A3670" i="19"/>
  <c r="A3669" i="19"/>
  <c r="A3668" i="19"/>
  <c r="A3667" i="19"/>
  <c r="A3666" i="19"/>
  <c r="A3665" i="19"/>
  <c r="A3664" i="19"/>
  <c r="A3663" i="19"/>
  <c r="A3662" i="19"/>
  <c r="A3661" i="19"/>
  <c r="A3660" i="19"/>
  <c r="A3659" i="19"/>
  <c r="A3658" i="19"/>
  <c r="A3657" i="19"/>
  <c r="A3656" i="19"/>
  <c r="A3655" i="19"/>
  <c r="A3654" i="19"/>
  <c r="A3653" i="19"/>
  <c r="A3652" i="19"/>
  <c r="A3651" i="19"/>
  <c r="A3650" i="19"/>
  <c r="A3649" i="19"/>
  <c r="A3648" i="19"/>
  <c r="A3647" i="19"/>
  <c r="A3646" i="19"/>
  <c r="A3645" i="19"/>
  <c r="A3644" i="19"/>
  <c r="A3643" i="19"/>
  <c r="A3642" i="19"/>
  <c r="A3641" i="19"/>
  <c r="A3640" i="19"/>
  <c r="A3639" i="19"/>
  <c r="A3638" i="19"/>
  <c r="A3637" i="19"/>
  <c r="A3636" i="19"/>
  <c r="A3635" i="19"/>
  <c r="A3634" i="19"/>
  <c r="A3633" i="19"/>
  <c r="A3632" i="19"/>
  <c r="A3631" i="19"/>
  <c r="A3630" i="19"/>
  <c r="A3629" i="19"/>
  <c r="A3628" i="19"/>
  <c r="A3627" i="19"/>
  <c r="A3626" i="19"/>
  <c r="A3625" i="19"/>
  <c r="A3624" i="19"/>
  <c r="A3623" i="19"/>
  <c r="A3622" i="19"/>
  <c r="A3621" i="19"/>
  <c r="A3620" i="19"/>
  <c r="A3619" i="19"/>
  <c r="A3618" i="19"/>
  <c r="A3617" i="19"/>
  <c r="A3616" i="19"/>
  <c r="A3615" i="19"/>
  <c r="A3614" i="19"/>
  <c r="A3613" i="19"/>
  <c r="A3612" i="19"/>
  <c r="A3611" i="19"/>
  <c r="A3610" i="19"/>
  <c r="A3609" i="19"/>
  <c r="A3608" i="19"/>
  <c r="A3607" i="19"/>
  <c r="A3606" i="19"/>
  <c r="A3605" i="19"/>
  <c r="A3604" i="19"/>
  <c r="A3603" i="19"/>
  <c r="A3602" i="19"/>
  <c r="A3601" i="19"/>
  <c r="A3600" i="19"/>
  <c r="A3599" i="19"/>
  <c r="A3598" i="19"/>
  <c r="A3597" i="19"/>
  <c r="A3596" i="19"/>
  <c r="A3595" i="19"/>
  <c r="A3594" i="19"/>
  <c r="A3593" i="19"/>
  <c r="A3592" i="19"/>
  <c r="A3591" i="19"/>
  <c r="A3590" i="19"/>
  <c r="A3589" i="19"/>
  <c r="A3588" i="19"/>
  <c r="A3587" i="19"/>
  <c r="A3586" i="19"/>
  <c r="A3585" i="19"/>
  <c r="A3584" i="19"/>
  <c r="A3583" i="19"/>
  <c r="A3582" i="19"/>
  <c r="A3581" i="19"/>
  <c r="A3580" i="19"/>
  <c r="A3579" i="19"/>
  <c r="A3578" i="19"/>
  <c r="A3577" i="19"/>
  <c r="A3576" i="19"/>
  <c r="A3575" i="19"/>
  <c r="A3574" i="19"/>
  <c r="A3573" i="19"/>
  <c r="A3572" i="19"/>
  <c r="A3571" i="19"/>
  <c r="A3570" i="19"/>
  <c r="A3569" i="19"/>
  <c r="A3568" i="19"/>
  <c r="A3567" i="19"/>
  <c r="A3566" i="19"/>
  <c r="A3565" i="19"/>
  <c r="A3564" i="19"/>
  <c r="A3563" i="19"/>
  <c r="A3562" i="19"/>
  <c r="A3561" i="19"/>
  <c r="A3560" i="19"/>
  <c r="A3559" i="19"/>
  <c r="A3558" i="19"/>
  <c r="A3557" i="19"/>
  <c r="A3556" i="19"/>
  <c r="A3555" i="19"/>
  <c r="A3554" i="19"/>
  <c r="A3553" i="19"/>
  <c r="A3552" i="19"/>
  <c r="A3551" i="19"/>
  <c r="A3550" i="19"/>
  <c r="A3549" i="19"/>
  <c r="A3548" i="19"/>
  <c r="A3547" i="19"/>
  <c r="A3546" i="19"/>
  <c r="A3545" i="19"/>
  <c r="A3544" i="19"/>
  <c r="A3543" i="19"/>
  <c r="A3542" i="19"/>
  <c r="A3541" i="19"/>
  <c r="A3540" i="19"/>
  <c r="A3539" i="19"/>
  <c r="A3538" i="19"/>
  <c r="A3537" i="19"/>
  <c r="A3536" i="19"/>
  <c r="A3535" i="19"/>
  <c r="A3534" i="19"/>
  <c r="A3533" i="19"/>
  <c r="A3532" i="19"/>
  <c r="A3531" i="19"/>
  <c r="A3530" i="19"/>
  <c r="A3529" i="19"/>
  <c r="A3528" i="19"/>
  <c r="A3527" i="19"/>
  <c r="A3526" i="19"/>
  <c r="A3525" i="19"/>
  <c r="A3524" i="19"/>
  <c r="A3523" i="19"/>
  <c r="A3522" i="19"/>
  <c r="A3521" i="19"/>
  <c r="A3520" i="19"/>
  <c r="A3519" i="19"/>
  <c r="A3518" i="19"/>
  <c r="A3517" i="19"/>
  <c r="A3516" i="19"/>
  <c r="A3515" i="19"/>
  <c r="A3514" i="19"/>
  <c r="A3513" i="19"/>
  <c r="A3512" i="19"/>
  <c r="A3511" i="19"/>
  <c r="A3510" i="19"/>
  <c r="A3509" i="19"/>
  <c r="A3508" i="19"/>
  <c r="A3507" i="19"/>
  <c r="A3506" i="19"/>
  <c r="A3505" i="19"/>
  <c r="A3504" i="19"/>
  <c r="A3503" i="19"/>
  <c r="A3502" i="19"/>
  <c r="A3501" i="19"/>
  <c r="A3500" i="19"/>
  <c r="A3499" i="19"/>
  <c r="A3498" i="19"/>
  <c r="A3497" i="19"/>
  <c r="A3496" i="19"/>
  <c r="A3495" i="19"/>
  <c r="A3494" i="19"/>
  <c r="A3493" i="19"/>
  <c r="A3492" i="19"/>
  <c r="A3491" i="19"/>
  <c r="A3490" i="19"/>
  <c r="A3489" i="19"/>
  <c r="A3488" i="19"/>
  <c r="A3487" i="19"/>
  <c r="A3486" i="19"/>
  <c r="A3485" i="19"/>
  <c r="A3484" i="19"/>
  <c r="A3483" i="19"/>
  <c r="A3482" i="19"/>
  <c r="A3481" i="19"/>
  <c r="A3480" i="19"/>
  <c r="A3479" i="19"/>
  <c r="A3478" i="19"/>
  <c r="A3477" i="19"/>
  <c r="A3476" i="19"/>
  <c r="A3475" i="19"/>
  <c r="A3474" i="19"/>
  <c r="A3473" i="19"/>
  <c r="A3472" i="19"/>
  <c r="A3471" i="19"/>
  <c r="A3470" i="19"/>
  <c r="A3469" i="19"/>
  <c r="A3468" i="19"/>
  <c r="A3467" i="19"/>
  <c r="A3466" i="19"/>
  <c r="A3465" i="19"/>
  <c r="A3464" i="19"/>
  <c r="A3463" i="19"/>
  <c r="A3462" i="19"/>
  <c r="A3461" i="19"/>
  <c r="A3460" i="19"/>
  <c r="A3459" i="19"/>
  <c r="A3458" i="19"/>
  <c r="A3457" i="19"/>
  <c r="A3456" i="19"/>
  <c r="A3455" i="19"/>
  <c r="A3454" i="19"/>
  <c r="A3453" i="19"/>
  <c r="A3452" i="19"/>
  <c r="A3451" i="19"/>
  <c r="A3450" i="19"/>
  <c r="A3449" i="19"/>
  <c r="A3448" i="19"/>
  <c r="A3447" i="19"/>
  <c r="A3446" i="19"/>
  <c r="A3445" i="19"/>
  <c r="A3444" i="19"/>
  <c r="A3443" i="19"/>
  <c r="A3442" i="19"/>
  <c r="A3441" i="19"/>
  <c r="A3440" i="19"/>
  <c r="A3439" i="19"/>
  <c r="A3438" i="19"/>
  <c r="A3437" i="19"/>
  <c r="A3436" i="19"/>
  <c r="A3435" i="19"/>
  <c r="A3434" i="19"/>
  <c r="A3433" i="19"/>
  <c r="A3432" i="19"/>
  <c r="A3410" i="19"/>
  <c r="A3409" i="19"/>
  <c r="A3408" i="19"/>
  <c r="A3407" i="19"/>
  <c r="A3406" i="19"/>
  <c r="A3405" i="19"/>
  <c r="A3404" i="19"/>
  <c r="A3403" i="19"/>
  <c r="A3402" i="19"/>
  <c r="A3401" i="19"/>
  <c r="A3400" i="19"/>
  <c r="A3399" i="19"/>
  <c r="A3398" i="19"/>
  <c r="A3397" i="19"/>
  <c r="A3396" i="19"/>
  <c r="A3395" i="19"/>
  <c r="A3394" i="19"/>
  <c r="A3393" i="19"/>
  <c r="A3392" i="19"/>
  <c r="A3391" i="19"/>
  <c r="A3390" i="19"/>
  <c r="A3389" i="19"/>
  <c r="A3388" i="19"/>
  <c r="A3387" i="19"/>
  <c r="A3386" i="19"/>
  <c r="A3385" i="19"/>
  <c r="A3384" i="19"/>
  <c r="A3383" i="19"/>
  <c r="A3382" i="19"/>
  <c r="A3381" i="19"/>
  <c r="A3380" i="19"/>
  <c r="A3379" i="19"/>
  <c r="A3378" i="19"/>
  <c r="A3377" i="19"/>
  <c r="A3376" i="19"/>
  <c r="A3354" i="19"/>
  <c r="A3353" i="19"/>
  <c r="A3352" i="19"/>
  <c r="A3351" i="19"/>
  <c r="A3350" i="19"/>
  <c r="A3349" i="19"/>
  <c r="A3348" i="19"/>
  <c r="A3347" i="19"/>
  <c r="A3346" i="19"/>
  <c r="A3345" i="19"/>
  <c r="A3344" i="19"/>
  <c r="A3322" i="19"/>
  <c r="A3321" i="19"/>
  <c r="A3320" i="19"/>
  <c r="A3319" i="19"/>
  <c r="A3318" i="19"/>
  <c r="A3317" i="19"/>
  <c r="A3316" i="19"/>
  <c r="A3315" i="19"/>
  <c r="A3314" i="19"/>
  <c r="A3313" i="19"/>
  <c r="A3312" i="19"/>
  <c r="A3311" i="19"/>
  <c r="A3310" i="19"/>
  <c r="A3309" i="19"/>
  <c r="A3308" i="19"/>
  <c r="A3307" i="19"/>
  <c r="A3306" i="19"/>
  <c r="A3305" i="19"/>
  <c r="A3304" i="19"/>
  <c r="A3303" i="19"/>
  <c r="A3302" i="19"/>
  <c r="A3301" i="19"/>
  <c r="A3300" i="19"/>
  <c r="A3299" i="19"/>
  <c r="A3298" i="19"/>
  <c r="A3297" i="19"/>
  <c r="A3296" i="19"/>
  <c r="A3295" i="19"/>
  <c r="A3294" i="19"/>
  <c r="A3293" i="19"/>
  <c r="A3292" i="19"/>
  <c r="A3291" i="19"/>
  <c r="A3290" i="19"/>
  <c r="A3289" i="19"/>
  <c r="A3288" i="19"/>
  <c r="A3287" i="19"/>
  <c r="A3286" i="19"/>
  <c r="A3285" i="19"/>
  <c r="A3284" i="19"/>
  <c r="A3283" i="19"/>
  <c r="A3282" i="19"/>
  <c r="A3281" i="19"/>
  <c r="A3280" i="19"/>
  <c r="A3279" i="19"/>
  <c r="A3278" i="19"/>
  <c r="A3277" i="19"/>
  <c r="A3276" i="19"/>
  <c r="A3275" i="19"/>
  <c r="A3274" i="19"/>
  <c r="A3273" i="19"/>
  <c r="A3272" i="19"/>
  <c r="A3271" i="19"/>
  <c r="A3270" i="19"/>
  <c r="A3269" i="19"/>
  <c r="A3268" i="19"/>
  <c r="A3267" i="19"/>
  <c r="A3266" i="19"/>
  <c r="A3265" i="19"/>
  <c r="A3264" i="19"/>
  <c r="A3263" i="19"/>
  <c r="A3262" i="19"/>
  <c r="A3261" i="19"/>
  <c r="A3260" i="19"/>
  <c r="A3259" i="19"/>
  <c r="A3258" i="19"/>
  <c r="A3257" i="19"/>
  <c r="A3256" i="19"/>
  <c r="A3255" i="19"/>
  <c r="A3254" i="19"/>
  <c r="A3253" i="19"/>
  <c r="A3252" i="19"/>
  <c r="A3251" i="19"/>
  <c r="A3250" i="19"/>
  <c r="A3249" i="19"/>
  <c r="A3248" i="19"/>
  <c r="A3247" i="19"/>
  <c r="A3246" i="19"/>
  <c r="A3245" i="19"/>
  <c r="A3244" i="19"/>
  <c r="A3243" i="19"/>
  <c r="A3242" i="19"/>
  <c r="A3241" i="19"/>
  <c r="A3240" i="19"/>
  <c r="A3239" i="19"/>
  <c r="A3238" i="19"/>
  <c r="A3216" i="19"/>
  <c r="A3215" i="19"/>
  <c r="A3214" i="19"/>
  <c r="A3213" i="19"/>
  <c r="A3212" i="19"/>
  <c r="A3211" i="19"/>
  <c r="A3210" i="19"/>
  <c r="A3209" i="19"/>
  <c r="A3208" i="19"/>
  <c r="A3207" i="19"/>
  <c r="A3206" i="19"/>
  <c r="A3205" i="19"/>
  <c r="A3204" i="19"/>
  <c r="A3203" i="19"/>
  <c r="A3202" i="19"/>
  <c r="A3201" i="19"/>
  <c r="A3200" i="19"/>
  <c r="A3199" i="19"/>
  <c r="A3198" i="19"/>
  <c r="A3197" i="19"/>
  <c r="A3196" i="19"/>
  <c r="A3195" i="19"/>
  <c r="A3194" i="19"/>
  <c r="A3193" i="19"/>
  <c r="A3192" i="19"/>
  <c r="A3191" i="19"/>
  <c r="A3190" i="19"/>
  <c r="A3189" i="19"/>
  <c r="A3188" i="19"/>
  <c r="A3187" i="19"/>
  <c r="A3186" i="19"/>
  <c r="A3185" i="19"/>
  <c r="A3184" i="19"/>
  <c r="A3183" i="19"/>
  <c r="A3182" i="19"/>
  <c r="A3181" i="19"/>
  <c r="A3180" i="19"/>
  <c r="A3179" i="19"/>
  <c r="A3178" i="19"/>
  <c r="A3177" i="19"/>
  <c r="A3176" i="19"/>
  <c r="A3175" i="19"/>
  <c r="A3174" i="19"/>
  <c r="A3173" i="19"/>
  <c r="A3172" i="19"/>
  <c r="A3171" i="19"/>
  <c r="A3170" i="19"/>
  <c r="A3169" i="19"/>
  <c r="A3168" i="19"/>
  <c r="A3167" i="19"/>
  <c r="A3166" i="19"/>
  <c r="A3165" i="19"/>
  <c r="A3164" i="19"/>
  <c r="A3163" i="19"/>
  <c r="A3141" i="19"/>
  <c r="A3140" i="19"/>
  <c r="A3139" i="19"/>
  <c r="A3138" i="19"/>
  <c r="A3137" i="19"/>
  <c r="A3136" i="19"/>
  <c r="A3135" i="19"/>
  <c r="A3134" i="19"/>
  <c r="A3133" i="19"/>
  <c r="A3132" i="19"/>
  <c r="A3131" i="19"/>
  <c r="A3130" i="19"/>
  <c r="A3129" i="19"/>
  <c r="A3128" i="19"/>
  <c r="A3127" i="19"/>
  <c r="A3126" i="19"/>
  <c r="A3125" i="19"/>
  <c r="A3124" i="19"/>
  <c r="A3123" i="19"/>
  <c r="A3122" i="19"/>
  <c r="A3121" i="19"/>
  <c r="A3120" i="19"/>
  <c r="A3119" i="19"/>
  <c r="A3118" i="19"/>
  <c r="A3117" i="19"/>
  <c r="A3116" i="19"/>
  <c r="A3115" i="19"/>
  <c r="A3114" i="19"/>
  <c r="A3113" i="19"/>
  <c r="A3112" i="19"/>
  <c r="A3111" i="19"/>
  <c r="A3110" i="19"/>
  <c r="A3109" i="19"/>
  <c r="A3108" i="19"/>
  <c r="A3107" i="19"/>
  <c r="A3106" i="19"/>
  <c r="A3105" i="19"/>
  <c r="A3104" i="19"/>
  <c r="A3103" i="19"/>
  <c r="A3102" i="19"/>
  <c r="A3101" i="19"/>
  <c r="A3100" i="19"/>
  <c r="A3099" i="19"/>
  <c r="A3098" i="19"/>
  <c r="A3097" i="19"/>
  <c r="A3096" i="19"/>
  <c r="A3095" i="19"/>
  <c r="A3094" i="19"/>
  <c r="A3093" i="19"/>
  <c r="A3092" i="19"/>
  <c r="A3091" i="19"/>
  <c r="A3090" i="19"/>
  <c r="A3089" i="19"/>
  <c r="A3088" i="19"/>
  <c r="A3087" i="19"/>
  <c r="A3086" i="19"/>
  <c r="A3085" i="19"/>
  <c r="A3084" i="19"/>
  <c r="A3083" i="19"/>
  <c r="A3082" i="19"/>
  <c r="A3081" i="19"/>
  <c r="A3080" i="19"/>
  <c r="A3079" i="19"/>
  <c r="A3078" i="19"/>
  <c r="A3077" i="19"/>
  <c r="A3076" i="19"/>
  <c r="A3075" i="19"/>
  <c r="A3074" i="19"/>
  <c r="A3073" i="19"/>
  <c r="A3072" i="19"/>
  <c r="A3071" i="19"/>
  <c r="A3070" i="19"/>
  <c r="A3069" i="19"/>
  <c r="A3068" i="19"/>
  <c r="A3067" i="19"/>
  <c r="A3066" i="19"/>
  <c r="A3065" i="19"/>
  <c r="A3064" i="19"/>
  <c r="A3063" i="19"/>
  <c r="A3062" i="19"/>
  <c r="A3061" i="19"/>
  <c r="A3060" i="19"/>
  <c r="A3059" i="19"/>
  <c r="A3058" i="19"/>
  <c r="A3057" i="19"/>
  <c r="A3056" i="19"/>
  <c r="A3055" i="19"/>
  <c r="A3054" i="19"/>
  <c r="A3053" i="19"/>
  <c r="A3052" i="19"/>
  <c r="A3051" i="19"/>
  <c r="A3050" i="19"/>
  <c r="A3049" i="19"/>
  <c r="A3048" i="19"/>
  <c r="A3047" i="19"/>
  <c r="A3046" i="19"/>
  <c r="A3045" i="19"/>
  <c r="A3044" i="19"/>
  <c r="A3043" i="19"/>
  <c r="A3042" i="19"/>
  <c r="A3041" i="19"/>
  <c r="A3040" i="19"/>
  <c r="A3039" i="19"/>
  <c r="A3038" i="19"/>
  <c r="A3037" i="19"/>
  <c r="A3036" i="19"/>
  <c r="A3035" i="19"/>
  <c r="A3034" i="19"/>
  <c r="A3033" i="19"/>
  <c r="A3032" i="19"/>
  <c r="A3031" i="19"/>
  <c r="A3030" i="19"/>
  <c r="A3029" i="19"/>
  <c r="A3028" i="19"/>
  <c r="A3027" i="19"/>
  <c r="A3026" i="19"/>
  <c r="A3025" i="19"/>
  <c r="A3024" i="19"/>
  <c r="A3023" i="19"/>
  <c r="A3022" i="19"/>
  <c r="A3021" i="19"/>
  <c r="A3020" i="19"/>
  <c r="A3019" i="19"/>
  <c r="A3018" i="19"/>
  <c r="A3017" i="19"/>
  <c r="A3016" i="19"/>
  <c r="A3015" i="19"/>
  <c r="A3014" i="19"/>
  <c r="A3013" i="19"/>
  <c r="A3012" i="19"/>
  <c r="A3011" i="19"/>
  <c r="A3010" i="19"/>
  <c r="A3009" i="19"/>
  <c r="A3008" i="19"/>
  <c r="A3007" i="19"/>
  <c r="A3006" i="19"/>
  <c r="A3005" i="19"/>
  <c r="A3004" i="19"/>
  <c r="A3003" i="19"/>
  <c r="A3002" i="19"/>
  <c r="A3001" i="19"/>
  <c r="A3000" i="19"/>
  <c r="A2999" i="19"/>
  <c r="A2998" i="19"/>
  <c r="A2997" i="19"/>
  <c r="A2996" i="19"/>
  <c r="A2995" i="19"/>
  <c r="A2994" i="19"/>
  <c r="A2993" i="19"/>
  <c r="A2992" i="19"/>
  <c r="A2991" i="19"/>
  <c r="A2990" i="19"/>
  <c r="A2989" i="19"/>
  <c r="A2988" i="19"/>
  <c r="A2987" i="19"/>
  <c r="A2986" i="19"/>
  <c r="A2985" i="19"/>
  <c r="A2984" i="19"/>
  <c r="A2983" i="19"/>
  <c r="A2982" i="19"/>
  <c r="A2981" i="19"/>
  <c r="A2980" i="19"/>
  <c r="A2979" i="19"/>
  <c r="A2978" i="19"/>
  <c r="A2977" i="19"/>
  <c r="A2976" i="19"/>
  <c r="A2975" i="19"/>
  <c r="A2974" i="19"/>
  <c r="A2973" i="19"/>
  <c r="A2972" i="19"/>
  <c r="A2971" i="19"/>
  <c r="A2970" i="19"/>
  <c r="A2969" i="19"/>
  <c r="A2968" i="19"/>
  <c r="A2967" i="19"/>
  <c r="A2966" i="19"/>
  <c r="A2965" i="19"/>
  <c r="A2964" i="19"/>
  <c r="A2963" i="19"/>
  <c r="A2962" i="19"/>
  <c r="A2961" i="19"/>
  <c r="A2960" i="19"/>
  <c r="A2959" i="19"/>
  <c r="A2958" i="19"/>
  <c r="A2957" i="19"/>
  <c r="A2956" i="19"/>
  <c r="A2955" i="19"/>
  <c r="A2954" i="19"/>
  <c r="A2953" i="19"/>
  <c r="A2952" i="19"/>
  <c r="A2951" i="19"/>
  <c r="A2950" i="19"/>
  <c r="A2949" i="19"/>
  <c r="A2948" i="19"/>
  <c r="A2947" i="19"/>
  <c r="A2946" i="19"/>
  <c r="A2945" i="19"/>
  <c r="A2944" i="19"/>
  <c r="A2943" i="19"/>
  <c r="A2942" i="19"/>
  <c r="A2941" i="19"/>
  <c r="A2940" i="19"/>
  <c r="A2939" i="19"/>
  <c r="A2938" i="19"/>
  <c r="A2937" i="19"/>
  <c r="A2936" i="19"/>
  <c r="A2935" i="19"/>
  <c r="A2934" i="19"/>
  <c r="A2933" i="19"/>
  <c r="A2932" i="19"/>
  <c r="A2931" i="19"/>
  <c r="A2930" i="19"/>
  <c r="A2929" i="19"/>
  <c r="A2928" i="19"/>
  <c r="A2927" i="19"/>
  <c r="A2926" i="19"/>
  <c r="A2925" i="19"/>
  <c r="A2924" i="19"/>
  <c r="A2923" i="19"/>
  <c r="A2922" i="19"/>
  <c r="A2921" i="19"/>
  <c r="A2920" i="19"/>
  <c r="A2919" i="19"/>
  <c r="A2918" i="19"/>
  <c r="A2917" i="19"/>
  <c r="A2916" i="19"/>
  <c r="A2915" i="19"/>
  <c r="A2914" i="19"/>
  <c r="A2913" i="19"/>
  <c r="A2912" i="19"/>
  <c r="A2911" i="19"/>
  <c r="A2910" i="19"/>
  <c r="A2909" i="19"/>
  <c r="A2908" i="19"/>
  <c r="A2907" i="19"/>
  <c r="A2906" i="19"/>
  <c r="A2905" i="19"/>
  <c r="A2904" i="19"/>
  <c r="A2903" i="19"/>
  <c r="A2902" i="19"/>
  <c r="A2901" i="19"/>
  <c r="A2900" i="19"/>
  <c r="A2899" i="19"/>
  <c r="A2898" i="19"/>
  <c r="A2897" i="19"/>
  <c r="A2896" i="19"/>
  <c r="A2895" i="19"/>
  <c r="A2894" i="19"/>
  <c r="A2893" i="19"/>
  <c r="A2892" i="19"/>
  <c r="A2891" i="19"/>
  <c r="A2890" i="19"/>
  <c r="A2889" i="19"/>
  <c r="A2888" i="19"/>
  <c r="A2887" i="19"/>
  <c r="A2886" i="19"/>
  <c r="A2885" i="19"/>
  <c r="A2884" i="19"/>
  <c r="A2883" i="19"/>
  <c r="A2882" i="19"/>
  <c r="A2881" i="19"/>
  <c r="A2880" i="19"/>
  <c r="A2879" i="19"/>
  <c r="A2878" i="19"/>
  <c r="A2877" i="19"/>
  <c r="A2876" i="19"/>
  <c r="A2875" i="19"/>
  <c r="A2874" i="19"/>
  <c r="A2873" i="19"/>
  <c r="A2872" i="19"/>
  <c r="A2871" i="19"/>
  <c r="A2870" i="19"/>
  <c r="A2869" i="19"/>
  <c r="A2868" i="19"/>
  <c r="A2867" i="19"/>
  <c r="A2866" i="19"/>
  <c r="A2865" i="19"/>
  <c r="A2864" i="19"/>
  <c r="A2863" i="19"/>
  <c r="A2862" i="19"/>
  <c r="A2861" i="19"/>
  <c r="A2860" i="19"/>
  <c r="A2859" i="19"/>
  <c r="A2858" i="19"/>
  <c r="A2857" i="19"/>
  <c r="A2856" i="19"/>
  <c r="A2855" i="19"/>
  <c r="A2854" i="19"/>
  <c r="A2853" i="19"/>
  <c r="A2852" i="19"/>
  <c r="A2851" i="19"/>
  <c r="A2850" i="19"/>
  <c r="A2849" i="19"/>
  <c r="A2848" i="19"/>
  <c r="A2847" i="19"/>
  <c r="A2846" i="19"/>
  <c r="A2845" i="19"/>
  <c r="A2844" i="19"/>
  <c r="A2843" i="19"/>
  <c r="A2842" i="19"/>
  <c r="A2841" i="19"/>
  <c r="A2840" i="19"/>
  <c r="A2839" i="19"/>
  <c r="A2838" i="19"/>
  <c r="A2837" i="19"/>
  <c r="A2836" i="19"/>
  <c r="A2835" i="19"/>
  <c r="A2834" i="19"/>
  <c r="A2833" i="19"/>
  <c r="A2832" i="19"/>
  <c r="A2831" i="19"/>
  <c r="A2830" i="19"/>
  <c r="A2829" i="19"/>
  <c r="A2828" i="19"/>
  <c r="A2827" i="19"/>
  <c r="A2826" i="19"/>
  <c r="A2825" i="19"/>
  <c r="A2824" i="19"/>
  <c r="A2823" i="19"/>
  <c r="A2822" i="19"/>
  <c r="A2821" i="19"/>
  <c r="A2820" i="19"/>
  <c r="A2819" i="19"/>
  <c r="A2818" i="19"/>
  <c r="A2817" i="19"/>
  <c r="A2816" i="19"/>
  <c r="A2815" i="19"/>
  <c r="A2814" i="19"/>
  <c r="A2813" i="19"/>
  <c r="A2812" i="19"/>
  <c r="A2811" i="19"/>
  <c r="A2810" i="19"/>
  <c r="A2809" i="19"/>
  <c r="A2808" i="19"/>
  <c r="A2807" i="19"/>
  <c r="A2806" i="19"/>
  <c r="A2805" i="19"/>
  <c r="A2804" i="19"/>
  <c r="A2803" i="19"/>
  <c r="A2802" i="19"/>
  <c r="A2801" i="19"/>
  <c r="A2800" i="19"/>
  <c r="A2799" i="19"/>
  <c r="A2798" i="19"/>
  <c r="A2797" i="19"/>
  <c r="A2796" i="19"/>
  <c r="A2795" i="19"/>
  <c r="A2794" i="19"/>
  <c r="A2793" i="19"/>
  <c r="A2792" i="19"/>
  <c r="A2791" i="19"/>
  <c r="A2790" i="19"/>
  <c r="A2789" i="19"/>
  <c r="A2788" i="19"/>
  <c r="A2787" i="19"/>
  <c r="A2786" i="19"/>
  <c r="A2785" i="19"/>
  <c r="A2784" i="19"/>
  <c r="A2783" i="19"/>
  <c r="A2782" i="19"/>
  <c r="A2760" i="19"/>
  <c r="A2759" i="19"/>
  <c r="A2758" i="19"/>
  <c r="A2757" i="19"/>
  <c r="A2756" i="19"/>
  <c r="A2755" i="19"/>
  <c r="A2754" i="19"/>
  <c r="A2753" i="19"/>
  <c r="A2752" i="19"/>
  <c r="A2751" i="19"/>
  <c r="A2750" i="19"/>
  <c r="A2749" i="19"/>
  <c r="A2748" i="19"/>
  <c r="A2747" i="19"/>
  <c r="A2746" i="19"/>
  <c r="A2745" i="19"/>
  <c r="A2744" i="19"/>
  <c r="A2743" i="19"/>
  <c r="A2742" i="19"/>
  <c r="A2741" i="19"/>
  <c r="A2740" i="19"/>
  <c r="A2739" i="19"/>
  <c r="A2738" i="19"/>
  <c r="A2737" i="19"/>
  <c r="A2736" i="19"/>
  <c r="A2735" i="19"/>
  <c r="A2734" i="19"/>
  <c r="A2733" i="19"/>
  <c r="A2732" i="19"/>
  <c r="A2731" i="19"/>
  <c r="A2730" i="19"/>
  <c r="A2729" i="19"/>
  <c r="A2728" i="19"/>
  <c r="A2727" i="19"/>
  <c r="A2726" i="19"/>
  <c r="A2725" i="19"/>
  <c r="A2724" i="19"/>
  <c r="A2723" i="19"/>
  <c r="A2722" i="19"/>
  <c r="A2721" i="19"/>
  <c r="A2720" i="19"/>
  <c r="A2719" i="19"/>
  <c r="A2718" i="19"/>
  <c r="A2717" i="19"/>
  <c r="A2716" i="19"/>
  <c r="A2715" i="19"/>
  <c r="A2714" i="19"/>
  <c r="A2713" i="19"/>
  <c r="A2712" i="19"/>
  <c r="A2711" i="19"/>
  <c r="A2710" i="19"/>
  <c r="A2709" i="19"/>
  <c r="A2708" i="19"/>
  <c r="A2707" i="19"/>
  <c r="A2706" i="19"/>
  <c r="A2705" i="19"/>
  <c r="A2704" i="19"/>
  <c r="A2703" i="19"/>
  <c r="A2702" i="19"/>
  <c r="A2701" i="19"/>
  <c r="A2700" i="19"/>
  <c r="A2699" i="19"/>
  <c r="A2698" i="19"/>
  <c r="A2697" i="19"/>
  <c r="A2696" i="19"/>
  <c r="A2695" i="19"/>
  <c r="A2694" i="19"/>
  <c r="A2693" i="19"/>
  <c r="A2692" i="19"/>
  <c r="A2691" i="19"/>
  <c r="A2690" i="19"/>
  <c r="A2689" i="19"/>
  <c r="A2688" i="19"/>
  <c r="A2687" i="19"/>
  <c r="A2686" i="19"/>
  <c r="A2685" i="19"/>
  <c r="A2684" i="19"/>
  <c r="A2683" i="19"/>
  <c r="A2682" i="19"/>
  <c r="A2681" i="19"/>
  <c r="A2680" i="19"/>
  <c r="A2679" i="19"/>
  <c r="A2678" i="19"/>
  <c r="A2677" i="19"/>
  <c r="A2676" i="19"/>
  <c r="A2675" i="19"/>
  <c r="A2674" i="19"/>
  <c r="A2673" i="19"/>
  <c r="A2672" i="19"/>
  <c r="A2671" i="19"/>
  <c r="A2670" i="19"/>
  <c r="A2669" i="19"/>
  <c r="A2668" i="19"/>
  <c r="A2667" i="19"/>
  <c r="A2666" i="19"/>
  <c r="A2665" i="19"/>
  <c r="A2664" i="19"/>
  <c r="A2663" i="19"/>
  <c r="A2662" i="19"/>
  <c r="A2661" i="19"/>
  <c r="A2660" i="19"/>
  <c r="A2659" i="19"/>
  <c r="A2658" i="19"/>
  <c r="A2657" i="19"/>
  <c r="A2656" i="19"/>
  <c r="A2655" i="19"/>
  <c r="A2654" i="19"/>
  <c r="A2653" i="19"/>
  <c r="A2652" i="19"/>
  <c r="A2651" i="19"/>
  <c r="A2650" i="19"/>
  <c r="A2649" i="19"/>
  <c r="A2648" i="19"/>
  <c r="A2647" i="19"/>
  <c r="A2646" i="19"/>
  <c r="A2645" i="19"/>
  <c r="A2644" i="19"/>
  <c r="A2643" i="19"/>
  <c r="A2642" i="19"/>
  <c r="A2641" i="19"/>
  <c r="A2640" i="19"/>
  <c r="A2639" i="19"/>
  <c r="A2638" i="19"/>
  <c r="A2637" i="19"/>
  <c r="A2636" i="19"/>
  <c r="A2635" i="19"/>
  <c r="A2634" i="19"/>
  <c r="A2633" i="19"/>
  <c r="A2632" i="19"/>
  <c r="A2631" i="19"/>
  <c r="A2630" i="19"/>
  <c r="A2629" i="19"/>
  <c r="A2628" i="19"/>
  <c r="A2627" i="19"/>
  <c r="A2626" i="19"/>
  <c r="A2625" i="19"/>
  <c r="A2624" i="19"/>
  <c r="A2623" i="19"/>
  <c r="A2622" i="19"/>
  <c r="A2621" i="19"/>
  <c r="A2620" i="19"/>
  <c r="A2619" i="19"/>
  <c r="A2618" i="19"/>
  <c r="A2617" i="19"/>
  <c r="A2616" i="19"/>
  <c r="A2615" i="19"/>
  <c r="A2614" i="19"/>
  <c r="A2613" i="19"/>
  <c r="A2612" i="19"/>
  <c r="A2611" i="19"/>
  <c r="A2610" i="19"/>
  <c r="A2609" i="19"/>
  <c r="A2608" i="19"/>
  <c r="A2607" i="19"/>
  <c r="A2606" i="19"/>
  <c r="A2605" i="19"/>
  <c r="A2604" i="19"/>
  <c r="A2603" i="19"/>
  <c r="A2602" i="19"/>
  <c r="A2601" i="19"/>
  <c r="A2600" i="19"/>
  <c r="A2599" i="19"/>
  <c r="A2598" i="19"/>
  <c r="A2597" i="19"/>
  <c r="A2596" i="19"/>
  <c r="A2595" i="19"/>
  <c r="A2594" i="19"/>
  <c r="A2593" i="19"/>
  <c r="A2592" i="19"/>
  <c r="A2591" i="19"/>
  <c r="A2590" i="19"/>
  <c r="A2589" i="19"/>
  <c r="A2588" i="19"/>
  <c r="A2587" i="19"/>
  <c r="A2586" i="19"/>
  <c r="A2585" i="19"/>
  <c r="A2584" i="19"/>
  <c r="A2583" i="19"/>
  <c r="A2582" i="19"/>
  <c r="A2581" i="19"/>
  <c r="A2580" i="19"/>
  <c r="A2579" i="19"/>
  <c r="A2578" i="19"/>
  <c r="A2577" i="19"/>
  <c r="A2576" i="19"/>
  <c r="A2575" i="19"/>
  <c r="A2574" i="19"/>
  <c r="A2573" i="19"/>
  <c r="A2572" i="19"/>
  <c r="A2571" i="19"/>
  <c r="A2570" i="19"/>
  <c r="A2569" i="19"/>
  <c r="A2568" i="19"/>
  <c r="A2567" i="19"/>
  <c r="A2566" i="19"/>
  <c r="A2565" i="19"/>
  <c r="A2564" i="19"/>
  <c r="A2563" i="19"/>
  <c r="A2562" i="19"/>
  <c r="A2561" i="19"/>
  <c r="A2560" i="19"/>
  <c r="A2559" i="19"/>
  <c r="A2558" i="19"/>
  <c r="A2557" i="19"/>
  <c r="A2556" i="19"/>
  <c r="A2555" i="19"/>
  <c r="A2554" i="19"/>
  <c r="A2553" i="19"/>
  <c r="A2552" i="19"/>
  <c r="A2551" i="19"/>
  <c r="A2550" i="19"/>
  <c r="A2549" i="19"/>
  <c r="A2548" i="19"/>
  <c r="A2547" i="19"/>
  <c r="A2546" i="19"/>
  <c r="A2545" i="19"/>
  <c r="A2544" i="19"/>
  <c r="A2543" i="19"/>
  <c r="A2542" i="19"/>
  <c r="A2541" i="19"/>
  <c r="A2540" i="19"/>
  <c r="A2539" i="19"/>
  <c r="A2538" i="19"/>
  <c r="A2537" i="19"/>
  <c r="A2536" i="19"/>
  <c r="A2535" i="19"/>
  <c r="A2534" i="19"/>
  <c r="A2533" i="19"/>
  <c r="A2532" i="19"/>
  <c r="A2531" i="19"/>
  <c r="A2530" i="19"/>
  <c r="A2529" i="19"/>
  <c r="A2528" i="19"/>
  <c r="A2527" i="19"/>
  <c r="A2526" i="19"/>
  <c r="A2525" i="19"/>
  <c r="A2524" i="19"/>
  <c r="A2523" i="19"/>
  <c r="A2522" i="19"/>
  <c r="A2521" i="19"/>
  <c r="A2520" i="19"/>
  <c r="A2519" i="19"/>
  <c r="A2518" i="19"/>
  <c r="A2517" i="19"/>
  <c r="A2516" i="19"/>
  <c r="A2515" i="19"/>
  <c r="A2514" i="19"/>
  <c r="A2513" i="19"/>
  <c r="A2512" i="19"/>
  <c r="A2511" i="19"/>
  <c r="A2510" i="19"/>
  <c r="A2509" i="19"/>
  <c r="A2508" i="19"/>
  <c r="A2507" i="19"/>
  <c r="A2506" i="19"/>
  <c r="A2505" i="19"/>
  <c r="A2504" i="19"/>
  <c r="A2503" i="19"/>
  <c r="A2502" i="19"/>
  <c r="A2501" i="19"/>
  <c r="A2500" i="19"/>
  <c r="A2499" i="19"/>
  <c r="A2498" i="19"/>
  <c r="A2497" i="19"/>
  <c r="A2496" i="19"/>
  <c r="A2495" i="19"/>
  <c r="A2494" i="19"/>
  <c r="A2493" i="19"/>
  <c r="A2492" i="19"/>
  <c r="A2491" i="19"/>
  <c r="A2490" i="19"/>
  <c r="A2489" i="19"/>
  <c r="A2488" i="19"/>
  <c r="A2487" i="19"/>
  <c r="A2486" i="19"/>
  <c r="A2485" i="19"/>
  <c r="A2484" i="19"/>
  <c r="A2483" i="19"/>
  <c r="A2482" i="19"/>
  <c r="A2481" i="19"/>
  <c r="A2480" i="19"/>
  <c r="A2479" i="19"/>
  <c r="A2478" i="19"/>
  <c r="A2477" i="19"/>
  <c r="A2476" i="19"/>
  <c r="A2475" i="19"/>
  <c r="A2474" i="19"/>
  <c r="A2473" i="19"/>
  <c r="A2472" i="19"/>
  <c r="A2471" i="19"/>
  <c r="A2470" i="19"/>
  <c r="A2469" i="19"/>
  <c r="A2468" i="19"/>
  <c r="A2467" i="19"/>
  <c r="A2466" i="19"/>
  <c r="A2465" i="19"/>
  <c r="A2464" i="19"/>
  <c r="A2463" i="19"/>
  <c r="A2462" i="19"/>
  <c r="A2461" i="19"/>
  <c r="A2460" i="19"/>
  <c r="A2459" i="19"/>
  <c r="A2458" i="19"/>
  <c r="A2457" i="19"/>
  <c r="A2456" i="19"/>
  <c r="A2455" i="19"/>
  <c r="A2454" i="19"/>
  <c r="A2453" i="19"/>
  <c r="A2452" i="19"/>
  <c r="A2451" i="19"/>
  <c r="A2450" i="19"/>
  <c r="A2449" i="19"/>
  <c r="A2448" i="19"/>
  <c r="A2447" i="19"/>
  <c r="A2446" i="19"/>
  <c r="A2445" i="19"/>
  <c r="A2444" i="19"/>
  <c r="A2443" i="19"/>
  <c r="A2442" i="19"/>
  <c r="A2441" i="19"/>
  <c r="A2440" i="19"/>
  <c r="A2439" i="19"/>
  <c r="A2438" i="19"/>
  <c r="A2437" i="19"/>
  <c r="A2436" i="19"/>
  <c r="A2435" i="19"/>
  <c r="A2434" i="19"/>
  <c r="A2433" i="19"/>
  <c r="A2432" i="19"/>
  <c r="A2431" i="19"/>
  <c r="A2430" i="19"/>
  <c r="A2429" i="19"/>
  <c r="A2428" i="19"/>
  <c r="A2427" i="19"/>
  <c r="A2426" i="19"/>
  <c r="A2425" i="19"/>
  <c r="A2424" i="19"/>
  <c r="A2423" i="19"/>
  <c r="A2422" i="19"/>
  <c r="A2421" i="19"/>
  <c r="A2420" i="19"/>
  <c r="A2419" i="19"/>
  <c r="A2418" i="19"/>
  <c r="A2417" i="19"/>
  <c r="A2416" i="19"/>
  <c r="A2415" i="19"/>
  <c r="A2414" i="19"/>
  <c r="A2413" i="19"/>
  <c r="A2412" i="19"/>
  <c r="A2411" i="19"/>
  <c r="A2410" i="19"/>
  <c r="A2409" i="19"/>
  <c r="A2408" i="19"/>
  <c r="A2407" i="19"/>
  <c r="A2406" i="19"/>
  <c r="A2405" i="19"/>
  <c r="A2404" i="19"/>
  <c r="A2403" i="19"/>
  <c r="A2402" i="19"/>
  <c r="A2401" i="19"/>
  <c r="A2400" i="19"/>
  <c r="A2399" i="19"/>
  <c r="A2398" i="19"/>
  <c r="A2397" i="19"/>
  <c r="A2396" i="19"/>
  <c r="A2395" i="19"/>
  <c r="A2394" i="19"/>
  <c r="A2393" i="19"/>
  <c r="A2392" i="19"/>
  <c r="A2391" i="19"/>
  <c r="A2390" i="19"/>
  <c r="A2389" i="19"/>
  <c r="A2388" i="19"/>
  <c r="A2387" i="19"/>
  <c r="A2386" i="19"/>
  <c r="A2385" i="19"/>
  <c r="A2384" i="19"/>
  <c r="A2383" i="19"/>
  <c r="A2382" i="19"/>
  <c r="A2381" i="19"/>
  <c r="A2380" i="19"/>
  <c r="A2379" i="19"/>
  <c r="A2378" i="19"/>
  <c r="A2377" i="19"/>
  <c r="A2376" i="19"/>
  <c r="A2375" i="19"/>
  <c r="A2374" i="19"/>
  <c r="A2373" i="19"/>
  <c r="A2372" i="19"/>
  <c r="A2371" i="19"/>
  <c r="A2370" i="19"/>
  <c r="A2369" i="19"/>
  <c r="A2368" i="19"/>
  <c r="A2367" i="19"/>
  <c r="A2366" i="19"/>
  <c r="A2365" i="19"/>
  <c r="A2364" i="19"/>
  <c r="A2363" i="19"/>
  <c r="A2362" i="19"/>
  <c r="A2361" i="19"/>
  <c r="A2360" i="19"/>
  <c r="A2359" i="19"/>
  <c r="A2358" i="19"/>
  <c r="A2357" i="19"/>
  <c r="A2356" i="19"/>
  <c r="A2355" i="19"/>
  <c r="A2354" i="19"/>
  <c r="A2353" i="19"/>
  <c r="A2352" i="19"/>
  <c r="A2351" i="19"/>
  <c r="A2350" i="19"/>
  <c r="A2349" i="19"/>
  <c r="A2348" i="19"/>
  <c r="A2347" i="19"/>
  <c r="A2346" i="19"/>
  <c r="A2345" i="19"/>
  <c r="A2344" i="19"/>
  <c r="A2343" i="19"/>
  <c r="A2342" i="19"/>
  <c r="A2341" i="19"/>
  <c r="A2340" i="19"/>
  <c r="A2339" i="19"/>
  <c r="A2338" i="19"/>
  <c r="A2337" i="19"/>
  <c r="A2336" i="19"/>
  <c r="A2335" i="19"/>
  <c r="A2334" i="19"/>
  <c r="A2333" i="19"/>
  <c r="A2332" i="19"/>
  <c r="A2331" i="19"/>
  <c r="A2330" i="19"/>
  <c r="A2329" i="19"/>
  <c r="A2328" i="19"/>
  <c r="A2327" i="19"/>
  <c r="A2326" i="19"/>
  <c r="A2325" i="19"/>
  <c r="A2235" i="19"/>
  <c r="A2234" i="19"/>
  <c r="A2233" i="19"/>
  <c r="A2232" i="19"/>
  <c r="A2231" i="19"/>
  <c r="A2230" i="19"/>
  <c r="A2229" i="19"/>
  <c r="A2228" i="19"/>
  <c r="A2227" i="19"/>
  <c r="A2226" i="19"/>
  <c r="A2225" i="19"/>
  <c r="A2224" i="19"/>
  <c r="A2223" i="19"/>
  <c r="A2222" i="19"/>
  <c r="A2221" i="19"/>
  <c r="A2220" i="19"/>
  <c r="A2219" i="19"/>
  <c r="A2218" i="19"/>
  <c r="A2217" i="19"/>
  <c r="A2216" i="19"/>
  <c r="A2215" i="19"/>
  <c r="A2214" i="19"/>
  <c r="A2213" i="19"/>
  <c r="A2212" i="19"/>
  <c r="A2211" i="19"/>
  <c r="A2210" i="19"/>
  <c r="A2209" i="19"/>
  <c r="A2208" i="19"/>
  <c r="A2207" i="19"/>
  <c r="A2206" i="19"/>
  <c r="A2205" i="19"/>
  <c r="A2204" i="19"/>
  <c r="A2203" i="19"/>
  <c r="A2202" i="19"/>
  <c r="A2201" i="19"/>
  <c r="A2200" i="19"/>
  <c r="A2199" i="19"/>
  <c r="A2198" i="19"/>
  <c r="A2197" i="19"/>
  <c r="A2196" i="19"/>
  <c r="A2195" i="19"/>
  <c r="A2194" i="19"/>
  <c r="A2193" i="19"/>
  <c r="A2192" i="19"/>
  <c r="A2191" i="19"/>
  <c r="A2190" i="19"/>
  <c r="A2189" i="19"/>
  <c r="A2188" i="19"/>
  <c r="A2187" i="19"/>
  <c r="A2186" i="19"/>
  <c r="A2185" i="19"/>
  <c r="A2184" i="19"/>
  <c r="A2183" i="19"/>
  <c r="A2182" i="19"/>
  <c r="A2181" i="19"/>
  <c r="A2180" i="19"/>
  <c r="A2179" i="19"/>
  <c r="A2178" i="19"/>
  <c r="A2177" i="19"/>
  <c r="A2176" i="19"/>
  <c r="A2175" i="19"/>
  <c r="A2174" i="19"/>
  <c r="A2173" i="19"/>
  <c r="A2172" i="19"/>
  <c r="A2171" i="19"/>
  <c r="A2170" i="19"/>
  <c r="A2169" i="19"/>
  <c r="A2168" i="19"/>
  <c r="A2167" i="19"/>
  <c r="A2166" i="19"/>
  <c r="A2165" i="19"/>
  <c r="A2164" i="19"/>
  <c r="A2163" i="19"/>
  <c r="A2162" i="19"/>
  <c r="A2161" i="19"/>
  <c r="A2160" i="19"/>
  <c r="A2159" i="19"/>
  <c r="A2158" i="19"/>
  <c r="A2157" i="19"/>
  <c r="A2156" i="19"/>
  <c r="A2155" i="19"/>
  <c r="A2154" i="19"/>
  <c r="A2153" i="19"/>
  <c r="A2152" i="19"/>
  <c r="A2151" i="19"/>
  <c r="A2150" i="19"/>
  <c r="A2149" i="19"/>
  <c r="A2148" i="19"/>
  <c r="A2147" i="19"/>
  <c r="A2146" i="19"/>
  <c r="A2145" i="19"/>
  <c r="A2144" i="19"/>
  <c r="A2143" i="19"/>
  <c r="A2142" i="19"/>
  <c r="A2141" i="19"/>
  <c r="A2140" i="19"/>
  <c r="A2139" i="19"/>
  <c r="A2138" i="19"/>
  <c r="A2137" i="19"/>
  <c r="A2136" i="19"/>
  <c r="A2135" i="19"/>
  <c r="A2134" i="19"/>
  <c r="A2133" i="19"/>
  <c r="A2132" i="19"/>
  <c r="A2131" i="19"/>
  <c r="A2130" i="19"/>
  <c r="A2129" i="19"/>
  <c r="A2128" i="19"/>
  <c r="A2127" i="19"/>
  <c r="A2126" i="19"/>
  <c r="A2125" i="19"/>
  <c r="A2124" i="19"/>
  <c r="A2123" i="19"/>
  <c r="A2122" i="19"/>
  <c r="A2121" i="19"/>
  <c r="A2120" i="19"/>
  <c r="A2119" i="19"/>
  <c r="A2118" i="19"/>
  <c r="A2117" i="19"/>
  <c r="A2116" i="19"/>
  <c r="A2115" i="19"/>
  <c r="A2114" i="19"/>
  <c r="A2113" i="19"/>
  <c r="A2112" i="19"/>
  <c r="A2111" i="19"/>
  <c r="A2110" i="19"/>
  <c r="A2109" i="19"/>
  <c r="A2108" i="19"/>
  <c r="A2107" i="19"/>
  <c r="A2106" i="19"/>
  <c r="A2105" i="19"/>
  <c r="A2104" i="19"/>
  <c r="A2103" i="19"/>
  <c r="A2102" i="19"/>
  <c r="A2101" i="19"/>
  <c r="A2100" i="19"/>
  <c r="A2099" i="19"/>
  <c r="A2098" i="19"/>
  <c r="A2097" i="19"/>
  <c r="A2096" i="19"/>
  <c r="A2095" i="19"/>
  <c r="A2094" i="19"/>
  <c r="A2093" i="19"/>
  <c r="A2092" i="19"/>
  <c r="A2091" i="19"/>
  <c r="A2090" i="19"/>
  <c r="A2089" i="19"/>
  <c r="A2088" i="19"/>
  <c r="A2087" i="19"/>
  <c r="A2086" i="19"/>
  <c r="A2085" i="19"/>
  <c r="A2084" i="19"/>
  <c r="A2083" i="19"/>
  <c r="A2082" i="19"/>
  <c r="A2081" i="19"/>
  <c r="A2080" i="19"/>
  <c r="A2079" i="19"/>
  <c r="A2078" i="19"/>
  <c r="A2077" i="19"/>
  <c r="A2076" i="19"/>
  <c r="A2075" i="19"/>
  <c r="A2074" i="19"/>
  <c r="A2073" i="19"/>
  <c r="A2072" i="19"/>
  <c r="A2071" i="19"/>
  <c r="A2070" i="19"/>
  <c r="A2069" i="19"/>
  <c r="A2068" i="19"/>
  <c r="A2067" i="19"/>
  <c r="A2066" i="19"/>
  <c r="A2065" i="19"/>
  <c r="A2064" i="19"/>
  <c r="A2063" i="19"/>
  <c r="A2062" i="19"/>
  <c r="A2061" i="19"/>
  <c r="A2060" i="19"/>
  <c r="A2059" i="19"/>
  <c r="A2058" i="19"/>
  <c r="A2057" i="19"/>
  <c r="A2056" i="19"/>
  <c r="A2055" i="19"/>
  <c r="A2054" i="19"/>
  <c r="A2053" i="19"/>
  <c r="A2052" i="19"/>
  <c r="A2051" i="19"/>
  <c r="A2050" i="19"/>
  <c r="A2049" i="19"/>
  <c r="A2048" i="19"/>
  <c r="A2047" i="19"/>
  <c r="A2046" i="19"/>
  <c r="A2045" i="19"/>
  <c r="A2044" i="19"/>
  <c r="A2043" i="19"/>
  <c r="A2042" i="19"/>
  <c r="A2041" i="19"/>
  <c r="A2040" i="19"/>
  <c r="A2039" i="19"/>
  <c r="A2038" i="19"/>
  <c r="A2037" i="19"/>
  <c r="A2036" i="19"/>
  <c r="A2035" i="19"/>
  <c r="A2034" i="19"/>
  <c r="A2033" i="19"/>
  <c r="A2032" i="19"/>
  <c r="A2031" i="19"/>
  <c r="A2030" i="19"/>
  <c r="A2029" i="19"/>
  <c r="A2028" i="19"/>
  <c r="A2027" i="19"/>
  <c r="A2026" i="19"/>
  <c r="A2025" i="19"/>
  <c r="A2024" i="19"/>
  <c r="A2023" i="19"/>
  <c r="A2022" i="19"/>
  <c r="A2021" i="19"/>
  <c r="A2020" i="19"/>
  <c r="A2019" i="19"/>
  <c r="A2018" i="19"/>
  <c r="A2017" i="19"/>
  <c r="A2016" i="19"/>
  <c r="A2015" i="19"/>
  <c r="A2014" i="19"/>
  <c r="A2013" i="19"/>
  <c r="A2012" i="19"/>
  <c r="A2011" i="19"/>
  <c r="A2009" i="19"/>
  <c r="A1993" i="19"/>
  <c r="A1992" i="19"/>
  <c r="A1991" i="19"/>
  <c r="A1990" i="19"/>
  <c r="A1989" i="19"/>
  <c r="A1988" i="19"/>
  <c r="A1987" i="19"/>
  <c r="A1986" i="19"/>
  <c r="A1985" i="19"/>
  <c r="A1984" i="19"/>
  <c r="A1983" i="19"/>
  <c r="A1982" i="19"/>
  <c r="A1981" i="19"/>
  <c r="A1980" i="19"/>
  <c r="A1979" i="19"/>
  <c r="A1978" i="19"/>
  <c r="A1977" i="19"/>
  <c r="A1976" i="19"/>
  <c r="A1975" i="19"/>
  <c r="A1974" i="19"/>
  <c r="A1973" i="19"/>
  <c r="A1972" i="19"/>
  <c r="A1971" i="19"/>
  <c r="A1970" i="19"/>
  <c r="A1969" i="19"/>
  <c r="A1968" i="19"/>
  <c r="A1967" i="19"/>
  <c r="A1966" i="19"/>
  <c r="A1965" i="19"/>
  <c r="A1964" i="19"/>
  <c r="A1963" i="19"/>
  <c r="A1962" i="19"/>
  <c r="A1961" i="19"/>
  <c r="A1960" i="19"/>
  <c r="A1959" i="19"/>
  <c r="A1958" i="19"/>
  <c r="A1957" i="19"/>
  <c r="A1956" i="19"/>
  <c r="A1955" i="19"/>
  <c r="A1954" i="19"/>
  <c r="A1953" i="19"/>
  <c r="A1952" i="19"/>
  <c r="A1951" i="19"/>
  <c r="A1950" i="19"/>
  <c r="A1949" i="19"/>
  <c r="A1948" i="19"/>
  <c r="A1947" i="19"/>
  <c r="A1946" i="19"/>
  <c r="A1945" i="19"/>
  <c r="A1944" i="19"/>
  <c r="A1943" i="19"/>
  <c r="A1942" i="19"/>
  <c r="A1941" i="19"/>
  <c r="A1940" i="19"/>
  <c r="A1939" i="19"/>
  <c r="A1938" i="19"/>
  <c r="A1937" i="19"/>
  <c r="A1936" i="19"/>
  <c r="A1935" i="19"/>
  <c r="A1934" i="19"/>
  <c r="A1933" i="19"/>
  <c r="A1932" i="19"/>
  <c r="A1931" i="19"/>
  <c r="A1925" i="19"/>
  <c r="A1924" i="19"/>
  <c r="A1923" i="19"/>
  <c r="A1922" i="19"/>
  <c r="A1921" i="19"/>
  <c r="A1920" i="19"/>
  <c r="A1919" i="19"/>
  <c r="A1918" i="19"/>
  <c r="A1917" i="19"/>
  <c r="A1916" i="19"/>
  <c r="A1915" i="19"/>
  <c r="A1914" i="19"/>
  <c r="A1913" i="19"/>
  <c r="A1912" i="19"/>
  <c r="A1911" i="19"/>
  <c r="A1910" i="19"/>
  <c r="A1909" i="19"/>
  <c r="A1908" i="19"/>
  <c r="A1907" i="19"/>
  <c r="A1906" i="19"/>
  <c r="A1905" i="19"/>
  <c r="A1904" i="19"/>
  <c r="A1903" i="19"/>
  <c r="A1902" i="19"/>
  <c r="A1901" i="19"/>
  <c r="A1900" i="19"/>
  <c r="A1899" i="19"/>
  <c r="A1898" i="19"/>
  <c r="A1897" i="19"/>
  <c r="A1896" i="19"/>
  <c r="A1895" i="19"/>
  <c r="A1894" i="19"/>
  <c r="A1893" i="19"/>
  <c r="A1892" i="19"/>
  <c r="A1891" i="19"/>
  <c r="A1890" i="19"/>
  <c r="A1889" i="19"/>
  <c r="A1888" i="19"/>
  <c r="A1887" i="19"/>
  <c r="A1886" i="19"/>
  <c r="A1885" i="19"/>
  <c r="A1884" i="19"/>
  <c r="A1883" i="19"/>
  <c r="A1882" i="19"/>
  <c r="A1881" i="19"/>
  <c r="A1880" i="19"/>
  <c r="A1879" i="19"/>
  <c r="A1878" i="19"/>
  <c r="A1877" i="19"/>
  <c r="A1876" i="19"/>
  <c r="A1875" i="19"/>
  <c r="A1874" i="19"/>
  <c r="A1873" i="19"/>
  <c r="A1872" i="19"/>
  <c r="A1871" i="19"/>
  <c r="A1870" i="19"/>
  <c r="A1869" i="19"/>
  <c r="A1868" i="19"/>
  <c r="A1867" i="19"/>
  <c r="A1866" i="19"/>
  <c r="A1865" i="19"/>
  <c r="A1864" i="19"/>
  <c r="A1863" i="19"/>
  <c r="A1862" i="19"/>
  <c r="A1861" i="19"/>
  <c r="A1860" i="19"/>
  <c r="A1859" i="19"/>
  <c r="A1858" i="19"/>
  <c r="A1857" i="19"/>
  <c r="A1856" i="19"/>
  <c r="A1855" i="19"/>
  <c r="A1854" i="19"/>
  <c r="A1853" i="19"/>
  <c r="A1852" i="19"/>
  <c r="A1846" i="19"/>
  <c r="A1845" i="19"/>
  <c r="A1844" i="19"/>
  <c r="A1843" i="19"/>
  <c r="A1842" i="19"/>
  <c r="A1841" i="19"/>
  <c r="A1840" i="19"/>
  <c r="A1839" i="19"/>
  <c r="A1838" i="19"/>
  <c r="A1837" i="19"/>
  <c r="A1836" i="19"/>
  <c r="A1830" i="19"/>
  <c r="A1829" i="19"/>
  <c r="A1828" i="19"/>
  <c r="A1827" i="19"/>
  <c r="A1826" i="19"/>
  <c r="A1825" i="19"/>
  <c r="A1824" i="19"/>
  <c r="A1823" i="19"/>
  <c r="A1818" i="19"/>
  <c r="A1817" i="19"/>
  <c r="A1816" i="19"/>
  <c r="A1815" i="19"/>
  <c r="A1814" i="19"/>
  <c r="A1813" i="19"/>
  <c r="A1812" i="19"/>
  <c r="A1811" i="19"/>
  <c r="A1810" i="19"/>
  <c r="A1809" i="19"/>
  <c r="A1808" i="19"/>
  <c r="A1807" i="19"/>
  <c r="A1806" i="19"/>
  <c r="A1805" i="19"/>
  <c r="A1804" i="19"/>
  <c r="A1803" i="19"/>
  <c r="A1802" i="19"/>
  <c r="A1801" i="19"/>
  <c r="A1800" i="19"/>
  <c r="A1799" i="19"/>
  <c r="A1798" i="19"/>
  <c r="A1797" i="19"/>
  <c r="A1796" i="19"/>
  <c r="A1795" i="19"/>
  <c r="A1794" i="19"/>
  <c r="A1793" i="19"/>
  <c r="A1792" i="19"/>
  <c r="A1791" i="19"/>
  <c r="A1785" i="19"/>
  <c r="A1784" i="19"/>
  <c r="A1783" i="19"/>
  <c r="A1782" i="19"/>
  <c r="A1781" i="19"/>
  <c r="A1780" i="19"/>
  <c r="A1779" i="19"/>
  <c r="A1778" i="19"/>
  <c r="A1777" i="19"/>
  <c r="A1776" i="19"/>
  <c r="A1775" i="19"/>
  <c r="A1774" i="19"/>
  <c r="A1773" i="19"/>
  <c r="A1772" i="19"/>
  <c r="A1771" i="19"/>
  <c r="A1765" i="19"/>
  <c r="A1764" i="19"/>
  <c r="A1763" i="19"/>
  <c r="A1762" i="19"/>
  <c r="A1761" i="19"/>
  <c r="A1760" i="19"/>
  <c r="A1759" i="19"/>
  <c r="A1758" i="19"/>
  <c r="A1757" i="19"/>
  <c r="A1756" i="19"/>
  <c r="A1755" i="19"/>
  <c r="A1754" i="19"/>
  <c r="A1753" i="19"/>
  <c r="A1752" i="19"/>
  <c r="A1751" i="19"/>
  <c r="A1750" i="19"/>
  <c r="A1749" i="19"/>
  <c r="A1748" i="19"/>
  <c r="A1747" i="19"/>
  <c r="A1746" i="19"/>
  <c r="A1745" i="19"/>
  <c r="A1744" i="19"/>
  <c r="A1743" i="19"/>
  <c r="A1742" i="19"/>
  <c r="A1741" i="19"/>
  <c r="A1740" i="19"/>
  <c r="A1739" i="19"/>
  <c r="A1738" i="19"/>
  <c r="A1737" i="19"/>
  <c r="A1736" i="19"/>
  <c r="A1735" i="19"/>
  <c r="A1734" i="19"/>
  <c r="A1733" i="19"/>
  <c r="A1732" i="19"/>
  <c r="A1731" i="19"/>
  <c r="A1730" i="19"/>
  <c r="A1729" i="19"/>
  <c r="A1728" i="19"/>
  <c r="A1727" i="19"/>
  <c r="A1726" i="19"/>
  <c r="A1725" i="19"/>
  <c r="A1724" i="19"/>
  <c r="A1723" i="19"/>
  <c r="A1722" i="19"/>
  <c r="A1721" i="19"/>
  <c r="A1720" i="19"/>
  <c r="A1719" i="19"/>
  <c r="A1718" i="19"/>
  <c r="A1717" i="19"/>
  <c r="A1716" i="19"/>
  <c r="A1715" i="19"/>
  <c r="A1714" i="19"/>
  <c r="A1713" i="19"/>
  <c r="A1712" i="19"/>
  <c r="A1711" i="19"/>
  <c r="A1710" i="19"/>
  <c r="A1709" i="19"/>
  <c r="A1708" i="19"/>
  <c r="A1707" i="19"/>
  <c r="A1706" i="19"/>
  <c r="A1705" i="19"/>
  <c r="A1704" i="19"/>
  <c r="A1703" i="19"/>
  <c r="A1702" i="19"/>
  <c r="A1701" i="19"/>
  <c r="A1700" i="19"/>
  <c r="A1699" i="19"/>
  <c r="A1698" i="19"/>
  <c r="A1697" i="19"/>
  <c r="A1696" i="19"/>
  <c r="A1695" i="19"/>
  <c r="A1694" i="19"/>
  <c r="A1693" i="19"/>
  <c r="A1692" i="19"/>
  <c r="A1691" i="19"/>
  <c r="A1690" i="19"/>
  <c r="A1689" i="19"/>
  <c r="A1688" i="19"/>
  <c r="A1687" i="19"/>
  <c r="A1686" i="19"/>
  <c r="A1685" i="19"/>
  <c r="A1684" i="19"/>
  <c r="A1683" i="19"/>
  <c r="A1682" i="19"/>
  <c r="A1681" i="19"/>
  <c r="A1680" i="19"/>
  <c r="A1679" i="19"/>
  <c r="A1678" i="19"/>
  <c r="A1677" i="19"/>
  <c r="A1676" i="19"/>
  <c r="A1675" i="19"/>
  <c r="A1674" i="19"/>
  <c r="A1673" i="19"/>
  <c r="A1672" i="19"/>
  <c r="A1671" i="19"/>
  <c r="A1670" i="19"/>
  <c r="A1669" i="19"/>
  <c r="A1668" i="19"/>
  <c r="A1667" i="19"/>
  <c r="A1666" i="19"/>
  <c r="A1665" i="19"/>
  <c r="A1664" i="19"/>
  <c r="A1663" i="19"/>
  <c r="A1662" i="19"/>
  <c r="A1661" i="19"/>
  <c r="A1660" i="19"/>
  <c r="A1654" i="19"/>
  <c r="A1653" i="19"/>
  <c r="A1652" i="19"/>
  <c r="A1651" i="19"/>
  <c r="A1650" i="19"/>
  <c r="A1649" i="19"/>
  <c r="A1648" i="19"/>
  <c r="A1647" i="19"/>
  <c r="A1646" i="19"/>
  <c r="A1645" i="19"/>
  <c r="A1644" i="19"/>
  <c r="A1643" i="19"/>
  <c r="A1642" i="19"/>
  <c r="A1641" i="19"/>
  <c r="A1640" i="19"/>
  <c r="A1639" i="19"/>
  <c r="A1638" i="19"/>
  <c r="A1637" i="19"/>
  <c r="A1636" i="19"/>
  <c r="A1635" i="19"/>
  <c r="A1634" i="19"/>
  <c r="A1633" i="19"/>
  <c r="A1632" i="19"/>
  <c r="A1631" i="19"/>
  <c r="A1630" i="19"/>
  <c r="A1629" i="19"/>
  <c r="A1628" i="19"/>
  <c r="A1627" i="19"/>
  <c r="A1626" i="19"/>
  <c r="A1625" i="19"/>
  <c r="A1624" i="19"/>
  <c r="A1623" i="19"/>
  <c r="A1622" i="19"/>
  <c r="A1621" i="19"/>
  <c r="A1620" i="19"/>
  <c r="A1619" i="19"/>
  <c r="A1618" i="19"/>
  <c r="A1617" i="19"/>
  <c r="A1616" i="19"/>
  <c r="A1615" i="19"/>
  <c r="A1614" i="19"/>
  <c r="A1613" i="19"/>
  <c r="A1612" i="19"/>
  <c r="A1611" i="19"/>
  <c r="A1610" i="19"/>
  <c r="A1609" i="19"/>
  <c r="A1608" i="19"/>
  <c r="A1607" i="19"/>
  <c r="A1606" i="19"/>
  <c r="A1605" i="19"/>
  <c r="A1604" i="19"/>
  <c r="A1603" i="19"/>
  <c r="A1602" i="19"/>
  <c r="A1601" i="19"/>
  <c r="A1600" i="19"/>
  <c r="A1599" i="19"/>
  <c r="A1598" i="19"/>
  <c r="A1597" i="19"/>
  <c r="A1596" i="19"/>
  <c r="A1595" i="19"/>
  <c r="A1594" i="19"/>
  <c r="A1593" i="19"/>
  <c r="A1592" i="19"/>
  <c r="A1591" i="19"/>
  <c r="A1590" i="19"/>
  <c r="A1589" i="19"/>
  <c r="A1588" i="19"/>
  <c r="A1587" i="19"/>
  <c r="A1586" i="19"/>
  <c r="A1585" i="19"/>
  <c r="A1584" i="19"/>
  <c r="A1583" i="19"/>
  <c r="A1582" i="19"/>
  <c r="A1581" i="19"/>
  <c r="A1580" i="19"/>
  <c r="A1579" i="19"/>
  <c r="A1578" i="19"/>
  <c r="A1577" i="19"/>
  <c r="A1576" i="19"/>
  <c r="A1575" i="19"/>
  <c r="A1574" i="19"/>
  <c r="A1573" i="19"/>
  <c r="A1572" i="19"/>
  <c r="A1571" i="19"/>
  <c r="A1570" i="19"/>
  <c r="A1569" i="19"/>
  <c r="A1568" i="19"/>
  <c r="A1567" i="19"/>
  <c r="A1566" i="19"/>
  <c r="A1565" i="19"/>
  <c r="A1564" i="19"/>
  <c r="A1563" i="19"/>
  <c r="A1562" i="19"/>
  <c r="A1561" i="19"/>
  <c r="A1560" i="19"/>
  <c r="A1559" i="19"/>
  <c r="A1558" i="19"/>
  <c r="A1557" i="19"/>
  <c r="A1556" i="19"/>
  <c r="A1555" i="19"/>
  <c r="A1554" i="19"/>
  <c r="A1553" i="19"/>
  <c r="A1552" i="19"/>
  <c r="A1551" i="19"/>
  <c r="A1550" i="19"/>
  <c r="A1549" i="19"/>
  <c r="A1548" i="19"/>
  <c r="A1547" i="19"/>
  <c r="A1546" i="19"/>
  <c r="A1545" i="19"/>
  <c r="A1544" i="19"/>
  <c r="A1543" i="19"/>
  <c r="A1542" i="19"/>
  <c r="A1541" i="19"/>
  <c r="A1540" i="19"/>
  <c r="A1539" i="19"/>
  <c r="A1538" i="19"/>
  <c r="A1537" i="19"/>
  <c r="A1536" i="19"/>
  <c r="A1535" i="19"/>
  <c r="A1534" i="19"/>
  <c r="A1533" i="19"/>
  <c r="A1532" i="19"/>
  <c r="A1531" i="19"/>
  <c r="A1530" i="19"/>
  <c r="A1529" i="19"/>
  <c r="A1528" i="19"/>
  <c r="A1527" i="19"/>
  <c r="A1526" i="19"/>
  <c r="A1525" i="19"/>
  <c r="A1524" i="19"/>
  <c r="A1523" i="19"/>
  <c r="A1522" i="19"/>
  <c r="A1521" i="19"/>
  <c r="A1520" i="19"/>
  <c r="A1519" i="19"/>
  <c r="A1518" i="19"/>
  <c r="A1517" i="19"/>
  <c r="A1516" i="19"/>
  <c r="A1515" i="19"/>
  <c r="A1514" i="19"/>
  <c r="A1505" i="19"/>
  <c r="A1504" i="19"/>
  <c r="A1503" i="19"/>
  <c r="A1502" i="19"/>
  <c r="A1501" i="19"/>
  <c r="A1500" i="19"/>
  <c r="A1499" i="19"/>
  <c r="A1498" i="19"/>
  <c r="A1497" i="19"/>
  <c r="A1491" i="19"/>
  <c r="A1490" i="19"/>
  <c r="A1489" i="19"/>
  <c r="A1488" i="19"/>
  <c r="A1487" i="19"/>
  <c r="A1486" i="19"/>
  <c r="A1485" i="19"/>
  <c r="A1484" i="19"/>
  <c r="A1483" i="19"/>
  <c r="A1482" i="19"/>
  <c r="A1481" i="19"/>
  <c r="A1480" i="19"/>
  <c r="A1479" i="19"/>
  <c r="A1478" i="19"/>
  <c r="A1477" i="19"/>
  <c r="A1476" i="19"/>
  <c r="A1475" i="19"/>
  <c r="A1474" i="19"/>
  <c r="A1473" i="19"/>
  <c r="A1472" i="19"/>
  <c r="A1471" i="19"/>
  <c r="A1470" i="19"/>
  <c r="A1469" i="19"/>
  <c r="A1468" i="19"/>
  <c r="A1467" i="19"/>
  <c r="A1466" i="19"/>
  <c r="A1465" i="19"/>
  <c r="A1464" i="19"/>
  <c r="A1463" i="19"/>
  <c r="A1462" i="19"/>
  <c r="A1461" i="19"/>
  <c r="A1460" i="19"/>
  <c r="A1459" i="19"/>
  <c r="A1458" i="19"/>
  <c r="A1457" i="19"/>
  <c r="A1456" i="19"/>
  <c r="A1455" i="19"/>
  <c r="A1454" i="19"/>
  <c r="A1453" i="19"/>
  <c r="A1452" i="19"/>
  <c r="A1451" i="19"/>
  <c r="A1450" i="19"/>
  <c r="A1449" i="19"/>
  <c r="A1448" i="19"/>
  <c r="A1447" i="19"/>
  <c r="A1446" i="19"/>
  <c r="A1445" i="19"/>
  <c r="A1444" i="19"/>
  <c r="A1443" i="19"/>
  <c r="A1442" i="19"/>
  <c r="A1441" i="19"/>
  <c r="A1440" i="19"/>
  <c r="A1439" i="19"/>
  <c r="A1438" i="19"/>
  <c r="A1437" i="19"/>
  <c r="A1436" i="19"/>
  <c r="A1435" i="19"/>
  <c r="A1434" i="19"/>
  <c r="A1433" i="19"/>
  <c r="A1432" i="19"/>
  <c r="A1431" i="19"/>
  <c r="A1430" i="19"/>
  <c r="A1429" i="19"/>
  <c r="A1428" i="19"/>
  <c r="A1427" i="19"/>
  <c r="A1426" i="19"/>
  <c r="A1425" i="19"/>
  <c r="A1424" i="19"/>
  <c r="A1423" i="19"/>
  <c r="A1422" i="19"/>
  <c r="A1421" i="19"/>
  <c r="A1420" i="19"/>
  <c r="A1419" i="19"/>
  <c r="A1417" i="19"/>
  <c r="A1400" i="19"/>
  <c r="A1399" i="19"/>
  <c r="A1398" i="19"/>
  <c r="A1397" i="19"/>
  <c r="A1396" i="19"/>
  <c r="A1395" i="19"/>
  <c r="A1394" i="19"/>
  <c r="A1393" i="19"/>
  <c r="A1392" i="19"/>
  <c r="A1391" i="19"/>
  <c r="A1390" i="19"/>
  <c r="A1389" i="19"/>
  <c r="A1388" i="19"/>
  <c r="A1387" i="19"/>
  <c r="A1386" i="19"/>
  <c r="A1385" i="19"/>
  <c r="A1384" i="19"/>
  <c r="A1383" i="19"/>
  <c r="A1382" i="19"/>
  <c r="A1381" i="19"/>
  <c r="A1380" i="19"/>
  <c r="A1379" i="19"/>
  <c r="A1378" i="19"/>
  <c r="A1377" i="19"/>
  <c r="A1376" i="19"/>
  <c r="A1375" i="19"/>
  <c r="A1374" i="19"/>
  <c r="A1373" i="19"/>
  <c r="A1372" i="19"/>
  <c r="A1371" i="19"/>
  <c r="A1370" i="19"/>
  <c r="A1369" i="19"/>
  <c r="A1368" i="19"/>
  <c r="A1367" i="19"/>
  <c r="A1366" i="19"/>
  <c r="A1365" i="19"/>
  <c r="A1364" i="19"/>
  <c r="A1363" i="19"/>
  <c r="A1362" i="19"/>
  <c r="A1361" i="19"/>
  <c r="A1360" i="19"/>
  <c r="A1359" i="19"/>
  <c r="A1358" i="19"/>
  <c r="A1357" i="19"/>
  <c r="A1356" i="19"/>
  <c r="A1355" i="19"/>
  <c r="A1354" i="19"/>
  <c r="A1353" i="19"/>
  <c r="A1352" i="19"/>
  <c r="A1351" i="19"/>
  <c r="A1350" i="19"/>
  <c r="A1349" i="19"/>
  <c r="A1348" i="19"/>
  <c r="A1347" i="19"/>
  <c r="A1346" i="19"/>
  <c r="A1345" i="19"/>
  <c r="A1344" i="19"/>
  <c r="A1343" i="19"/>
  <c r="A1342" i="19"/>
  <c r="A1341" i="19"/>
  <c r="A1340" i="19"/>
  <c r="A1339" i="19"/>
  <c r="A1338" i="19"/>
  <c r="A1337" i="19"/>
  <c r="A1336" i="19"/>
  <c r="A1335" i="19"/>
  <c r="A1334" i="19"/>
  <c r="A1333" i="19"/>
  <c r="A1332" i="19"/>
  <c r="A1331" i="19"/>
  <c r="A1330" i="19"/>
  <c r="A1329" i="19"/>
  <c r="A1328" i="19"/>
  <c r="A1327" i="19"/>
  <c r="A1326" i="19"/>
  <c r="A1325" i="19"/>
  <c r="A1324" i="19"/>
  <c r="A1323" i="19"/>
  <c r="A1322" i="19"/>
  <c r="A1316" i="19"/>
  <c r="A1315" i="19"/>
  <c r="A1314" i="19"/>
  <c r="A1313" i="19"/>
  <c r="A1312" i="19"/>
  <c r="A1311" i="19"/>
  <c r="A1310" i="19"/>
  <c r="A1309" i="19"/>
  <c r="A1308" i="19"/>
  <c r="A1307" i="19"/>
  <c r="A1306" i="19"/>
  <c r="A1305" i="19"/>
  <c r="A1304" i="19"/>
  <c r="A1303" i="19"/>
  <c r="A1302" i="19"/>
  <c r="A1301" i="19"/>
  <c r="A1300" i="19"/>
  <c r="A1299" i="19"/>
  <c r="A1298" i="19"/>
  <c r="A1297" i="19"/>
  <c r="A1296" i="19"/>
  <c r="A1295" i="19"/>
  <c r="A1294" i="19"/>
  <c r="A1293" i="19"/>
  <c r="A1292" i="19"/>
  <c r="A1291" i="19"/>
  <c r="A1290" i="19"/>
  <c r="A1289" i="19"/>
  <c r="A1288" i="19"/>
  <c r="A1287" i="19"/>
  <c r="A1286" i="19"/>
  <c r="A1285" i="19"/>
  <c r="A1284" i="19"/>
  <c r="A1283" i="19"/>
  <c r="A1282" i="19"/>
  <c r="A1281" i="19"/>
  <c r="A1280" i="19"/>
  <c r="A1279" i="19"/>
  <c r="A1278" i="19"/>
  <c r="A1277" i="19"/>
  <c r="A1276" i="19"/>
  <c r="A1275" i="19"/>
  <c r="A1274" i="19"/>
  <c r="A1273" i="19"/>
  <c r="A1272" i="19"/>
  <c r="A1271" i="19"/>
  <c r="A1270" i="19"/>
  <c r="A1269" i="19"/>
  <c r="A1268" i="19"/>
  <c r="A1267" i="19"/>
  <c r="A1266" i="19"/>
  <c r="A1265" i="19"/>
  <c r="A1264" i="19"/>
  <c r="A1263" i="19"/>
  <c r="A1262" i="19"/>
  <c r="A1261" i="19"/>
  <c r="A1260" i="19"/>
  <c r="A1259" i="19"/>
  <c r="A1258" i="19"/>
  <c r="A1257" i="19"/>
  <c r="A1256" i="19"/>
  <c r="A1255" i="19"/>
  <c r="A1254" i="19"/>
  <c r="A1253" i="19"/>
  <c r="A1252" i="19"/>
  <c r="A1251" i="19"/>
  <c r="A1250" i="19"/>
  <c r="A1249" i="19"/>
  <c r="A1248" i="19"/>
  <c r="A1247" i="19"/>
  <c r="A1246" i="19"/>
  <c r="A1245" i="19"/>
  <c r="A1244" i="19"/>
  <c r="A1243" i="19"/>
  <c r="A1242" i="19"/>
  <c r="A1241" i="19"/>
  <c r="A1240" i="19"/>
  <c r="A1239" i="19"/>
  <c r="A1238" i="19"/>
  <c r="A1237" i="19"/>
  <c r="A1236" i="19"/>
  <c r="A1235" i="19"/>
  <c r="A1234" i="19"/>
  <c r="A1233" i="19"/>
  <c r="A1232" i="19"/>
  <c r="A1231" i="19"/>
  <c r="A1230" i="19"/>
  <c r="A1223" i="19"/>
  <c r="A1222" i="19"/>
  <c r="A1221" i="19"/>
  <c r="A1220" i="19"/>
  <c r="A1219" i="19"/>
  <c r="A1218" i="19"/>
  <c r="A1217" i="19"/>
  <c r="A1216" i="19"/>
  <c r="A1215" i="19"/>
  <c r="A1214" i="19"/>
  <c r="A1213" i="19"/>
  <c r="A1212" i="19"/>
  <c r="A1211" i="19"/>
  <c r="A1210" i="19"/>
  <c r="A1209" i="19"/>
  <c r="A1208" i="19"/>
  <c r="A1207" i="19"/>
  <c r="A1201" i="19"/>
  <c r="A1200" i="19"/>
  <c r="A1199" i="19"/>
  <c r="A1198" i="19"/>
  <c r="A1197" i="19"/>
  <c r="A1196" i="19"/>
  <c r="A1195" i="19"/>
  <c r="A1194" i="19"/>
  <c r="A1188" i="19"/>
  <c r="A1187" i="19"/>
  <c r="A1186" i="19"/>
  <c r="A1185" i="19"/>
  <c r="A1184" i="19"/>
  <c r="A1183" i="19"/>
  <c r="A1182" i="19"/>
  <c r="A1181" i="19"/>
  <c r="A1180" i="19"/>
  <c r="A1179" i="19"/>
  <c r="A1178" i="19"/>
  <c r="A1177" i="19"/>
  <c r="A1176" i="19"/>
  <c r="A1175" i="19"/>
  <c r="A1174" i="19"/>
  <c r="A1173" i="19"/>
  <c r="A1172" i="19"/>
  <c r="A1171" i="19"/>
  <c r="A1170" i="19"/>
  <c r="A1169" i="19"/>
  <c r="A1168" i="19"/>
  <c r="A1167" i="19"/>
  <c r="A1166" i="19"/>
  <c r="A1165" i="19"/>
  <c r="A1164" i="19"/>
  <c r="A1163" i="19"/>
  <c r="A1162" i="19"/>
  <c r="A1161" i="19"/>
  <c r="A1160" i="19"/>
  <c r="A1159" i="19"/>
  <c r="A1158" i="19"/>
  <c r="A1157" i="19"/>
  <c r="A1156" i="19"/>
  <c r="A1150" i="19"/>
  <c r="A1149" i="19"/>
  <c r="A1148" i="19"/>
  <c r="A1147" i="19"/>
  <c r="A1146" i="19"/>
  <c r="A1145" i="19"/>
  <c r="A1144" i="19"/>
  <c r="A1143" i="19"/>
  <c r="A1142" i="19"/>
  <c r="A1141" i="19"/>
  <c r="A1140" i="19"/>
  <c r="A1139" i="19"/>
  <c r="A1138" i="19"/>
  <c r="A1137" i="19"/>
  <c r="A1136" i="19"/>
  <c r="A1135" i="19"/>
  <c r="A1129" i="19"/>
  <c r="A1128" i="19"/>
  <c r="A1127" i="19"/>
  <c r="A1126" i="19"/>
  <c r="A1125" i="19"/>
  <c r="A1124" i="19"/>
  <c r="A1123" i="19"/>
  <c r="A1122" i="19"/>
  <c r="A1121" i="19"/>
  <c r="A1120" i="19"/>
  <c r="A1119" i="19"/>
  <c r="A1118" i="19"/>
  <c r="A1117" i="19"/>
  <c r="A1116" i="19"/>
  <c r="A1115" i="19"/>
  <c r="A1114" i="19"/>
  <c r="A1113" i="19"/>
  <c r="A1112" i="19"/>
  <c r="A1111" i="19"/>
  <c r="A1110" i="19"/>
  <c r="A1109" i="19"/>
  <c r="A1108" i="19"/>
  <c r="A1107" i="19"/>
  <c r="A1106" i="19"/>
  <c r="A1105" i="19"/>
  <c r="A1104" i="19"/>
  <c r="A1103" i="19"/>
  <c r="A1102" i="19"/>
  <c r="A1101" i="19"/>
  <c r="A1100" i="19"/>
  <c r="A1099" i="19"/>
  <c r="A1098" i="19"/>
  <c r="A1097" i="19"/>
  <c r="A1096" i="19"/>
  <c r="A1095" i="19"/>
  <c r="A1094" i="19"/>
  <c r="A1093" i="19"/>
  <c r="A1092" i="19"/>
  <c r="A1091" i="19"/>
  <c r="A1090" i="19"/>
  <c r="A1089" i="19"/>
  <c r="A1088" i="19"/>
  <c r="A1087" i="19"/>
  <c r="A1086" i="19"/>
  <c r="A1085" i="19"/>
  <c r="A1084" i="19"/>
  <c r="A1083" i="19"/>
  <c r="A1082" i="19"/>
  <c r="A1081" i="19"/>
  <c r="A1080" i="19"/>
  <c r="A1079" i="19"/>
  <c r="A1078" i="19"/>
  <c r="A1077" i="19"/>
  <c r="A1076" i="19"/>
  <c r="A1075" i="19"/>
  <c r="A1074" i="19"/>
  <c r="A1073" i="19"/>
  <c r="A1072" i="19"/>
  <c r="A1071" i="19"/>
  <c r="A1070" i="19"/>
  <c r="A1069" i="19"/>
  <c r="A1068" i="19"/>
  <c r="A1067" i="19"/>
  <c r="A1066" i="19"/>
  <c r="A1065" i="19"/>
  <c r="A1064" i="19"/>
  <c r="A1063" i="19"/>
  <c r="A1062" i="19"/>
  <c r="A1061" i="19"/>
  <c r="A1060" i="19"/>
  <c r="A1059" i="19"/>
  <c r="A1058" i="19"/>
  <c r="A1057" i="19"/>
  <c r="A1056" i="19"/>
  <c r="A1055" i="19"/>
  <c r="A1054" i="19"/>
  <c r="A1053" i="19"/>
  <c r="A1052" i="19"/>
  <c r="A1051" i="19"/>
  <c r="A1050" i="19"/>
  <c r="A1049" i="19"/>
  <c r="A1048" i="19"/>
  <c r="A1047" i="19"/>
  <c r="A1046" i="19"/>
  <c r="A1045" i="19"/>
  <c r="A1044" i="19"/>
  <c r="A1043" i="19"/>
  <c r="A1042" i="19"/>
  <c r="A1041" i="19"/>
  <c r="A1040" i="19"/>
  <c r="A1039" i="19"/>
  <c r="A1038" i="19"/>
  <c r="A1037" i="19"/>
  <c r="A1036" i="19"/>
  <c r="A1035" i="19"/>
  <c r="A1034" i="19"/>
  <c r="A1033" i="19"/>
  <c r="A1032" i="19"/>
  <c r="A1031" i="19"/>
  <c r="A1030" i="19"/>
  <c r="A1029" i="19"/>
  <c r="A1028" i="19"/>
  <c r="A1027" i="19"/>
  <c r="A1026" i="19"/>
  <c r="A1025" i="19"/>
  <c r="A1024" i="19"/>
  <c r="A1023" i="19"/>
  <c r="A1022" i="19"/>
  <c r="A1021" i="19"/>
  <c r="A1020" i="19"/>
  <c r="A1019" i="19"/>
  <c r="A1018" i="19"/>
  <c r="A1017" i="19"/>
  <c r="A1016" i="19"/>
  <c r="A1015" i="19"/>
  <c r="A1014" i="19"/>
  <c r="A1013" i="19"/>
  <c r="A1012" i="19"/>
  <c r="A1011" i="19"/>
  <c r="A1010" i="19"/>
  <c r="A1009" i="19"/>
  <c r="A1008" i="19"/>
  <c r="A1007" i="19"/>
  <c r="A1006" i="19"/>
  <c r="A1005" i="19"/>
  <c r="A1004" i="19"/>
  <c r="A1003" i="19"/>
  <c r="A1002" i="19"/>
  <c r="A1001" i="19"/>
  <c r="A1000" i="19"/>
  <c r="A999" i="19"/>
  <c r="A998" i="19"/>
  <c r="A997" i="19"/>
  <c r="A996" i="19"/>
  <c r="A995" i="19"/>
  <c r="A994" i="19"/>
  <c r="A993" i="19"/>
  <c r="A992" i="19"/>
  <c r="A991" i="19"/>
  <c r="A990" i="19"/>
  <c r="A989" i="19"/>
  <c r="A988" i="19"/>
  <c r="A982" i="19"/>
  <c r="A981" i="19"/>
  <c r="A980" i="19"/>
  <c r="A979" i="19"/>
  <c r="A978" i="19"/>
  <c r="A977" i="19"/>
  <c r="A976" i="19"/>
  <c r="A975" i="19"/>
  <c r="A974" i="19"/>
  <c r="A973" i="19"/>
  <c r="A972" i="19"/>
  <c r="A971" i="19"/>
  <c r="A970" i="19"/>
  <c r="A969" i="19"/>
  <c r="A968" i="19"/>
  <c r="A967" i="19"/>
  <c r="A966" i="19"/>
  <c r="A965" i="19"/>
  <c r="A964" i="19"/>
  <c r="A963" i="19"/>
  <c r="A962" i="19"/>
  <c r="A961" i="19"/>
  <c r="A960" i="19"/>
  <c r="A959" i="19"/>
  <c r="A958" i="19"/>
  <c r="A957" i="19"/>
  <c r="A956" i="19"/>
  <c r="A955" i="19"/>
  <c r="A954" i="19"/>
  <c r="A953" i="19"/>
  <c r="A952" i="19"/>
  <c r="A951" i="19"/>
  <c r="A950" i="19"/>
  <c r="A949" i="19"/>
  <c r="A948" i="19"/>
  <c r="A947" i="19"/>
  <c r="A946" i="19"/>
  <c r="A945" i="19"/>
  <c r="A944" i="19"/>
  <c r="A943" i="19"/>
  <c r="A942" i="19"/>
  <c r="A941" i="19"/>
  <c r="A940" i="19"/>
  <c r="A939" i="19"/>
  <c r="A938" i="19"/>
  <c r="A937" i="19"/>
  <c r="A936" i="19"/>
  <c r="A935" i="19"/>
  <c r="A934" i="19"/>
  <c r="A933" i="19"/>
  <c r="A932" i="19"/>
  <c r="A931" i="19"/>
  <c r="A930" i="19"/>
  <c r="A929" i="19"/>
  <c r="A928" i="19"/>
  <c r="A927" i="19"/>
  <c r="A926" i="19"/>
  <c r="A925" i="19"/>
  <c r="A924" i="19"/>
  <c r="A923" i="19"/>
  <c r="A922" i="19"/>
  <c r="A921" i="19"/>
  <c r="A920" i="19"/>
  <c r="A919" i="19"/>
  <c r="A918" i="19"/>
  <c r="A917" i="19"/>
  <c r="A916" i="19"/>
  <c r="A915" i="19"/>
  <c r="A914" i="19"/>
  <c r="A913" i="19"/>
  <c r="A912" i="19"/>
  <c r="A911" i="19"/>
  <c r="A910" i="19"/>
  <c r="A909" i="19"/>
  <c r="A908" i="19"/>
  <c r="A907" i="19"/>
  <c r="A906" i="19"/>
  <c r="A905" i="19"/>
  <c r="A904" i="19"/>
  <c r="A903" i="19"/>
  <c r="A902" i="19"/>
  <c r="A901" i="19"/>
  <c r="A900" i="19"/>
  <c r="A899" i="19"/>
  <c r="A898" i="19"/>
  <c r="A897" i="19"/>
  <c r="A896" i="19"/>
  <c r="A895" i="19"/>
  <c r="A894" i="19"/>
  <c r="A893" i="19"/>
  <c r="A892" i="19"/>
  <c r="A891" i="19"/>
  <c r="A890" i="19"/>
  <c r="A889" i="19"/>
  <c r="A888" i="19"/>
  <c r="A887" i="19"/>
  <c r="A886" i="19"/>
  <c r="A885" i="19"/>
  <c r="A884" i="19"/>
  <c r="A883" i="19"/>
  <c r="A882" i="19"/>
  <c r="A881" i="19"/>
  <c r="A880" i="19"/>
  <c r="A879" i="19"/>
  <c r="A878" i="19"/>
  <c r="A877" i="19"/>
  <c r="A876" i="19"/>
  <c r="A875" i="19"/>
  <c r="A874" i="19"/>
  <c r="A873" i="19"/>
  <c r="A872" i="19"/>
  <c r="A871" i="19"/>
  <c r="A870" i="19"/>
  <c r="A869" i="19"/>
  <c r="A868" i="19"/>
  <c r="A867" i="19"/>
  <c r="A866" i="19"/>
  <c r="A865" i="19"/>
  <c r="A864" i="19"/>
  <c r="A863" i="19"/>
  <c r="A862" i="19"/>
  <c r="A861" i="19"/>
  <c r="A860" i="19"/>
  <c r="A859" i="19"/>
  <c r="A858" i="19"/>
  <c r="A857" i="19"/>
  <c r="A856" i="19"/>
  <c r="A855" i="19"/>
  <c r="A854" i="19"/>
  <c r="A853" i="19"/>
  <c r="A852" i="19"/>
  <c r="A851" i="19"/>
  <c r="A850" i="19"/>
  <c r="A849" i="19"/>
  <c r="A848" i="19"/>
  <c r="A847" i="19"/>
  <c r="A846" i="19"/>
  <c r="A845" i="19"/>
  <c r="A844" i="19"/>
  <c r="A843" i="19"/>
  <c r="A842" i="19"/>
  <c r="A841" i="19"/>
  <c r="A840" i="19"/>
  <c r="A839" i="19"/>
  <c r="A838" i="19"/>
  <c r="A837" i="19"/>
  <c r="A836" i="19"/>
  <c r="A835" i="19"/>
  <c r="A834" i="19"/>
  <c r="A833" i="19"/>
  <c r="A832" i="19"/>
  <c r="A831" i="19"/>
  <c r="A830" i="19"/>
  <c r="A829" i="19"/>
  <c r="A828" i="19"/>
  <c r="A827" i="19"/>
  <c r="A826" i="19"/>
  <c r="A825" i="19"/>
  <c r="A824" i="19"/>
  <c r="A823" i="19"/>
  <c r="A822" i="19"/>
  <c r="A793" i="19"/>
  <c r="A792" i="19"/>
  <c r="A791" i="19"/>
  <c r="A790" i="19"/>
  <c r="A789" i="19"/>
  <c r="A788" i="19"/>
  <c r="A787" i="19"/>
  <c r="A786" i="19"/>
  <c r="A785" i="19"/>
  <c r="A784" i="19"/>
  <c r="A783" i="19"/>
  <c r="A782" i="19"/>
  <c r="A781" i="19"/>
  <c r="A780" i="19"/>
  <c r="A779" i="19"/>
  <c r="A778" i="19"/>
  <c r="A777" i="19"/>
  <c r="A776" i="19"/>
  <c r="A775" i="19"/>
  <c r="A774" i="19"/>
  <c r="A773" i="19"/>
  <c r="A772" i="19"/>
  <c r="A771" i="19"/>
  <c r="A770" i="19"/>
  <c r="A769" i="19"/>
  <c r="A768" i="19"/>
  <c r="A767" i="19"/>
  <c r="A766" i="19"/>
  <c r="A765" i="19"/>
  <c r="A764" i="19"/>
  <c r="A763" i="19"/>
  <c r="A762" i="19"/>
  <c r="A761" i="19"/>
  <c r="A760" i="19"/>
  <c r="A759" i="19"/>
  <c r="A758" i="19"/>
  <c r="A757" i="19"/>
  <c r="A756" i="19"/>
  <c r="A755" i="19"/>
  <c r="A754" i="19"/>
  <c r="A753" i="19"/>
  <c r="A752" i="19"/>
  <c r="A751" i="19"/>
  <c r="A750" i="19"/>
  <c r="A749" i="19"/>
  <c r="A748" i="19"/>
  <c r="A747" i="19"/>
  <c r="A746" i="19"/>
  <c r="A745" i="19"/>
  <c r="A744" i="19"/>
  <c r="A743" i="19"/>
  <c r="A742" i="19"/>
  <c r="A741" i="19"/>
  <c r="A740" i="19"/>
  <c r="A739" i="19"/>
  <c r="A738" i="19"/>
  <c r="A737" i="19"/>
  <c r="A736" i="19"/>
  <c r="A735" i="19"/>
  <c r="A734" i="19"/>
  <c r="A733" i="19"/>
  <c r="A732" i="19"/>
  <c r="A731" i="19"/>
  <c r="A730" i="19"/>
  <c r="A729" i="19"/>
  <c r="A728" i="19"/>
  <c r="A727" i="19"/>
  <c r="A726" i="19"/>
  <c r="A725" i="19"/>
  <c r="A724" i="19"/>
  <c r="A723" i="19"/>
  <c r="A722" i="19"/>
  <c r="A721" i="19"/>
  <c r="A720" i="19"/>
  <c r="A719" i="19"/>
  <c r="A718" i="19"/>
  <c r="A717" i="19"/>
  <c r="A716" i="19"/>
  <c r="A715" i="19"/>
  <c r="A714" i="19"/>
  <c r="A713" i="19"/>
  <c r="A712" i="19"/>
  <c r="A711" i="19"/>
  <c r="A710" i="19"/>
  <c r="A709" i="19"/>
  <c r="A708" i="19"/>
  <c r="A704" i="19"/>
  <c r="A703" i="19"/>
  <c r="A702" i="19"/>
  <c r="A701" i="19"/>
  <c r="A700" i="19"/>
  <c r="A699" i="19"/>
  <c r="A698" i="19"/>
  <c r="A697" i="19"/>
  <c r="A696" i="19"/>
  <c r="A695" i="19"/>
  <c r="A694" i="19"/>
  <c r="A693" i="19"/>
  <c r="A692" i="19"/>
  <c r="A691" i="19"/>
  <c r="A690" i="19"/>
  <c r="A689" i="19"/>
  <c r="A688" i="19"/>
  <c r="A687" i="19"/>
  <c r="A686" i="19"/>
  <c r="A685" i="19"/>
  <c r="A684" i="19"/>
  <c r="A683" i="19"/>
  <c r="A682" i="19"/>
  <c r="A681" i="19"/>
  <c r="A680" i="19"/>
  <c r="A679" i="19"/>
  <c r="A678" i="19"/>
  <c r="A677" i="19"/>
  <c r="A676" i="19"/>
  <c r="A675" i="19"/>
  <c r="A674" i="19"/>
  <c r="A673" i="19"/>
  <c r="A672" i="19"/>
  <c r="A671" i="19"/>
  <c r="A670" i="19"/>
  <c r="A669" i="19"/>
  <c r="A668" i="19"/>
  <c r="A667" i="19"/>
  <c r="A666" i="19"/>
  <c r="A665" i="19"/>
  <c r="A664" i="19"/>
  <c r="A663" i="19"/>
  <c r="A662" i="19"/>
  <c r="A661" i="19"/>
  <c r="A660" i="19"/>
  <c r="A659" i="19"/>
  <c r="A658" i="19"/>
  <c r="A657" i="19"/>
  <c r="A656" i="19"/>
  <c r="A655" i="19"/>
  <c r="A654" i="19"/>
  <c r="A653" i="19"/>
  <c r="A652" i="19"/>
  <c r="A651" i="19"/>
  <c r="A650" i="19"/>
  <c r="A649" i="19"/>
  <c r="A648" i="19"/>
  <c r="A647" i="19"/>
  <c r="A646" i="19"/>
  <c r="A645" i="19"/>
  <c r="A644" i="19"/>
  <c r="A643" i="19"/>
  <c r="A642" i="19"/>
  <c r="A641" i="19"/>
  <c r="A640" i="19"/>
  <c r="A639" i="19"/>
  <c r="A638" i="19"/>
  <c r="A637" i="19"/>
  <c r="A636" i="19"/>
  <c r="A635" i="19"/>
  <c r="A634" i="19"/>
  <c r="A633" i="19"/>
  <c r="A632" i="19"/>
  <c r="A631" i="19"/>
  <c r="A630" i="19"/>
  <c r="A629" i="19"/>
  <c r="A628" i="19"/>
  <c r="A627" i="19"/>
  <c r="A626" i="19"/>
  <c r="A625" i="19"/>
  <c r="A624" i="19"/>
  <c r="A623" i="19"/>
  <c r="A622" i="19"/>
  <c r="A621" i="19"/>
  <c r="A620" i="19"/>
  <c r="A619" i="19"/>
  <c r="A618" i="19"/>
  <c r="A617" i="19"/>
  <c r="A616" i="19"/>
  <c r="A615" i="19"/>
  <c r="A614" i="19"/>
  <c r="A613" i="19"/>
  <c r="A612" i="19"/>
  <c r="A611" i="19"/>
  <c r="A610" i="19"/>
  <c r="A609" i="19"/>
  <c r="A608" i="19"/>
  <c r="A607" i="19"/>
  <c r="A606" i="19"/>
  <c r="A605" i="19"/>
  <c r="A604" i="19"/>
  <c r="A603" i="19"/>
  <c r="A602" i="19"/>
  <c r="A601" i="19"/>
  <c r="A600" i="19"/>
  <c r="A599" i="19"/>
  <c r="A598" i="19"/>
  <c r="A597" i="19"/>
  <c r="A596" i="19"/>
  <c r="A595" i="19"/>
  <c r="A594" i="19"/>
  <c r="A593" i="19"/>
  <c r="A592" i="19"/>
  <c r="A591" i="19"/>
  <c r="A590" i="19"/>
  <c r="A589" i="19"/>
  <c r="A588" i="19"/>
  <c r="A587" i="19"/>
  <c r="A586" i="19"/>
  <c r="A585" i="19"/>
  <c r="A584" i="19"/>
  <c r="A583" i="19"/>
  <c r="A582" i="19"/>
  <c r="A581" i="19"/>
  <c r="A580" i="19"/>
  <c r="A579" i="19"/>
  <c r="A578" i="19"/>
  <c r="A577" i="19"/>
  <c r="A576" i="19"/>
  <c r="A575" i="19"/>
  <c r="A574" i="19"/>
  <c r="A573" i="19"/>
  <c r="A572" i="19"/>
  <c r="A571" i="19"/>
  <c r="A570" i="19"/>
  <c r="A569" i="19"/>
  <c r="A568" i="19"/>
  <c r="A567" i="19"/>
  <c r="A566" i="19"/>
  <c r="A565" i="19"/>
  <c r="A564" i="19"/>
  <c r="A563" i="19"/>
  <c r="A562" i="19"/>
  <c r="A561" i="19"/>
  <c r="A560" i="19"/>
  <c r="A559" i="19"/>
  <c r="A558" i="19"/>
  <c r="A557" i="19"/>
  <c r="A556" i="19"/>
  <c r="A555" i="19"/>
  <c r="A554" i="19"/>
  <c r="A553" i="19"/>
  <c r="A552" i="19"/>
  <c r="A551" i="19"/>
  <c r="A550" i="19"/>
  <c r="A549" i="19"/>
  <c r="A548" i="19"/>
  <c r="A547" i="19"/>
  <c r="A546" i="19"/>
  <c r="A545" i="19"/>
  <c r="A544" i="19"/>
  <c r="A543" i="19"/>
  <c r="A542" i="19"/>
  <c r="A541" i="19"/>
  <c r="A540" i="19"/>
  <c r="A539" i="19"/>
  <c r="A538" i="19"/>
  <c r="A537" i="19"/>
  <c r="A536" i="19"/>
  <c r="A535" i="19"/>
  <c r="A534" i="19"/>
  <c r="A533" i="19"/>
  <c r="A532" i="19"/>
  <c r="A531" i="19"/>
  <c r="A527" i="19"/>
  <c r="A526" i="19"/>
  <c r="A525" i="19"/>
  <c r="A524" i="19"/>
  <c r="A523" i="19"/>
  <c r="A522" i="19"/>
  <c r="A521" i="19"/>
  <c r="A520" i="19"/>
  <c r="A519" i="19"/>
  <c r="A518" i="19"/>
  <c r="A517" i="19"/>
  <c r="A516" i="19"/>
  <c r="A515" i="19"/>
  <c r="A514" i="19"/>
  <c r="A513" i="19"/>
  <c r="A512" i="19"/>
  <c r="A511" i="19"/>
  <c r="A510" i="19"/>
  <c r="A509" i="19"/>
  <c r="A508" i="19"/>
  <c r="A507" i="19"/>
  <c r="A506" i="19"/>
  <c r="A505" i="19"/>
  <c r="A504" i="19"/>
  <c r="A503" i="19"/>
  <c r="A502" i="19"/>
  <c r="A501" i="19"/>
  <c r="A500" i="19"/>
  <c r="A499" i="19"/>
  <c r="A498" i="19"/>
  <c r="A497" i="19"/>
  <c r="A496" i="19"/>
  <c r="A495" i="19"/>
  <c r="A494" i="19"/>
  <c r="A493" i="19"/>
  <c r="A492" i="19"/>
  <c r="A491" i="19"/>
  <c r="A490" i="19"/>
  <c r="A489" i="19"/>
  <c r="A488" i="19"/>
  <c r="A487" i="19"/>
  <c r="A486" i="19"/>
  <c r="A485" i="19"/>
  <c r="A484" i="19"/>
  <c r="A483" i="19"/>
  <c r="A482" i="19"/>
  <c r="A481" i="19"/>
  <c r="A480" i="19"/>
  <c r="A479" i="19"/>
  <c r="A478" i="19"/>
  <c r="A477" i="19"/>
  <c r="A476" i="19"/>
  <c r="A475" i="19"/>
  <c r="A474" i="19"/>
  <c r="A473" i="19"/>
  <c r="A472" i="19"/>
  <c r="A471" i="19"/>
  <c r="A470" i="19"/>
  <c r="A469" i="19"/>
  <c r="A468" i="19"/>
  <c r="A467" i="19"/>
  <c r="A466" i="19"/>
  <c r="A465" i="19"/>
  <c r="A464" i="19"/>
  <c r="A463" i="19"/>
  <c r="A462" i="19"/>
  <c r="A461" i="19"/>
  <c r="A460" i="19"/>
  <c r="A459" i="19"/>
  <c r="A458" i="19"/>
  <c r="A457" i="19"/>
  <c r="A456" i="19"/>
  <c r="A455" i="19"/>
  <c r="A454" i="19"/>
  <c r="A453" i="19"/>
  <c r="A452" i="19"/>
  <c r="A451" i="19"/>
  <c r="A450" i="19"/>
  <c r="A449" i="19"/>
  <c r="A448" i="19"/>
  <c r="A447" i="19"/>
  <c r="A446" i="19"/>
  <c r="A445" i="19"/>
  <c r="A444" i="19"/>
  <c r="A443" i="19"/>
  <c r="A442" i="19"/>
  <c r="A441" i="19"/>
  <c r="A440" i="19"/>
  <c r="A439" i="19"/>
  <c r="A438" i="19"/>
  <c r="A437" i="19"/>
  <c r="A436" i="19"/>
  <c r="A435" i="19"/>
  <c r="A434" i="19"/>
  <c r="A433" i="19"/>
  <c r="A432" i="19"/>
  <c r="A431" i="19"/>
  <c r="A430" i="19"/>
  <c r="A429" i="19"/>
  <c r="A428" i="19"/>
  <c r="A427" i="19"/>
  <c r="A426" i="19"/>
  <c r="A425" i="19"/>
  <c r="A424" i="19"/>
  <c r="A423" i="19"/>
  <c r="A422" i="19"/>
  <c r="A421" i="19"/>
  <c r="A420" i="19"/>
  <c r="A419" i="19"/>
  <c r="A418" i="19"/>
  <c r="A417" i="19"/>
  <c r="A416" i="19"/>
  <c r="A415" i="19"/>
  <c r="A414" i="19"/>
  <c r="A413" i="19"/>
  <c r="A412" i="19"/>
  <c r="A411" i="19"/>
  <c r="A410" i="19"/>
  <c r="A409" i="19"/>
  <c r="A408" i="19"/>
  <c r="A407" i="19"/>
  <c r="A406" i="19"/>
  <c r="A405" i="19"/>
  <c r="A404" i="19"/>
  <c r="A403" i="19"/>
  <c r="A402" i="19"/>
  <c r="A401" i="19"/>
  <c r="A400" i="19"/>
  <c r="A399" i="19"/>
  <c r="A398" i="19"/>
  <c r="A397" i="19"/>
  <c r="A396" i="19"/>
  <c r="A395" i="19"/>
  <c r="A394" i="19"/>
  <c r="A393" i="19"/>
  <c r="A392" i="19"/>
  <c r="A391" i="19"/>
  <c r="A390" i="19"/>
  <c r="A389" i="19"/>
  <c r="A388" i="19"/>
  <c r="A387" i="19"/>
  <c r="A386" i="19"/>
  <c r="A385" i="19"/>
  <c r="A384" i="19"/>
  <c r="A383" i="19"/>
  <c r="A382" i="19"/>
  <c r="A381" i="19"/>
  <c r="A380" i="19"/>
  <c r="A379" i="19"/>
  <c r="A378" i="19"/>
  <c r="A377" i="19"/>
  <c r="A376" i="19"/>
  <c r="A375" i="19"/>
  <c r="A374" i="19"/>
  <c r="A373" i="19"/>
  <c r="A372" i="19"/>
  <c r="A371" i="19"/>
  <c r="A370" i="19"/>
  <c r="A369" i="19"/>
  <c r="A368" i="19"/>
  <c r="A367" i="19"/>
  <c r="A366" i="19"/>
  <c r="A365" i="19"/>
  <c r="A364" i="19"/>
  <c r="A363" i="19"/>
  <c r="A362" i="19"/>
  <c r="A361" i="19"/>
  <c r="A360" i="19"/>
  <c r="A359" i="19"/>
  <c r="A358" i="19"/>
  <c r="A357" i="19"/>
  <c r="A356" i="19"/>
  <c r="A355" i="19"/>
  <c r="A354" i="19"/>
  <c r="A353" i="19"/>
  <c r="A352" i="19"/>
  <c r="A351" i="19"/>
  <c r="A350" i="19"/>
  <c r="A349" i="19"/>
  <c r="A348" i="19"/>
  <c r="A347" i="19"/>
  <c r="A346" i="19"/>
  <c r="A345" i="19"/>
  <c r="A344" i="19"/>
  <c r="A343" i="19"/>
  <c r="A342" i="19"/>
  <c r="A341" i="19"/>
  <c r="A340" i="19"/>
  <c r="A339" i="19"/>
  <c r="A338" i="19"/>
  <c r="A337" i="19"/>
  <c r="A336" i="19"/>
  <c r="A335" i="19"/>
  <c r="A334" i="19"/>
  <c r="A333" i="19"/>
  <c r="A332" i="19"/>
  <c r="A331" i="19"/>
  <c r="A330" i="19"/>
  <c r="A329" i="19"/>
  <c r="A328" i="19"/>
  <c r="A327" i="19"/>
  <c r="A326" i="19"/>
  <c r="A325" i="19"/>
  <c r="A324" i="19"/>
  <c r="A323" i="19"/>
  <c r="A322" i="19"/>
  <c r="A321" i="19"/>
  <c r="A320" i="19"/>
  <c r="A319" i="19"/>
  <c r="A318" i="19"/>
  <c r="A317" i="19"/>
  <c r="A316" i="19"/>
  <c r="A315" i="19"/>
  <c r="A314" i="19"/>
  <c r="A313" i="19"/>
  <c r="A312" i="19"/>
  <c r="A311" i="19"/>
  <c r="A310" i="19"/>
  <c r="A309" i="19"/>
  <c r="A308" i="19"/>
  <c r="A307" i="19"/>
  <c r="A306" i="19"/>
  <c r="A305" i="19"/>
  <c r="A304" i="19"/>
  <c r="A303" i="19"/>
  <c r="A302" i="19"/>
  <c r="A301" i="19"/>
  <c r="A300" i="19"/>
  <c r="A299" i="19"/>
  <c r="A298" i="19"/>
  <c r="A297" i="19"/>
  <c r="A293" i="19"/>
  <c r="A292" i="19"/>
  <c r="A291" i="19"/>
  <c r="A290" i="19"/>
  <c r="A289" i="19"/>
  <c r="A288" i="19"/>
  <c r="A287" i="19"/>
  <c r="A286" i="19"/>
  <c r="A285" i="19"/>
  <c r="A284" i="19"/>
  <c r="A283" i="19"/>
  <c r="A282" i="19"/>
  <c r="A281" i="19"/>
  <c r="A280" i="19"/>
  <c r="A279" i="19"/>
  <c r="A278" i="19"/>
  <c r="A277" i="19"/>
  <c r="A276" i="19"/>
  <c r="A275" i="19"/>
  <c r="A274" i="19"/>
  <c r="A273" i="19"/>
  <c r="A272" i="19"/>
  <c r="A271" i="19"/>
  <c r="A270" i="19"/>
  <c r="A269" i="19"/>
  <c r="A268" i="19"/>
  <c r="A267" i="19"/>
  <c r="A266" i="19"/>
  <c r="A265" i="19"/>
  <c r="A264" i="19"/>
  <c r="A263" i="19"/>
  <c r="A262" i="19"/>
  <c r="A261" i="19"/>
  <c r="A260" i="19"/>
  <c r="A259" i="19"/>
  <c r="A258" i="19"/>
  <c r="A257" i="19"/>
  <c r="A256" i="19"/>
  <c r="A255" i="19"/>
  <c r="A254" i="19"/>
  <c r="A253" i="19"/>
  <c r="A252" i="19"/>
  <c r="A251" i="19"/>
  <c r="A250" i="19"/>
  <c r="A249" i="19"/>
  <c r="A248" i="19"/>
  <c r="A247" i="19"/>
  <c r="A246" i="19"/>
  <c r="A245" i="19"/>
  <c r="A244" i="19"/>
  <c r="A243" i="19"/>
  <c r="A242" i="19"/>
  <c r="A241" i="19"/>
  <c r="A240" i="19"/>
  <c r="A239" i="19"/>
  <c r="A238" i="19"/>
  <c r="A237" i="19"/>
  <c r="A236" i="19"/>
  <c r="A235" i="19"/>
  <c r="A234" i="19"/>
  <c r="A233" i="19"/>
  <c r="A232" i="19"/>
  <c r="A231" i="19"/>
  <c r="A230" i="19"/>
  <c r="A229" i="19"/>
  <c r="A228" i="19"/>
  <c r="A227" i="19"/>
  <c r="A226" i="19"/>
  <c r="A225" i="19"/>
  <c r="A224" i="19"/>
  <c r="A223" i="19"/>
  <c r="A222" i="19"/>
  <c r="A221" i="19"/>
  <c r="A220" i="19"/>
  <c r="A219" i="19"/>
  <c r="A218" i="19"/>
  <c r="A217" i="19"/>
  <c r="A216" i="19"/>
  <c r="A215" i="19"/>
  <c r="A214" i="19"/>
  <c r="A213" i="19"/>
  <c r="A212" i="19"/>
  <c r="A211" i="19"/>
  <c r="A210" i="19"/>
  <c r="A209" i="19"/>
  <c r="A208" i="19"/>
  <c r="A207" i="19"/>
  <c r="A206" i="19"/>
  <c r="A205" i="19"/>
  <c r="A204" i="19"/>
  <c r="A203" i="19"/>
  <c r="A202" i="19"/>
  <c r="A201" i="19"/>
  <c r="A200" i="19"/>
  <c r="A199" i="19"/>
  <c r="A198" i="19"/>
  <c r="A197" i="19"/>
  <c r="A196" i="19"/>
  <c r="A195" i="19"/>
  <c r="A194" i="19"/>
  <c r="A193" i="19"/>
  <c r="A192" i="19"/>
  <c r="A191" i="19"/>
  <c r="A190" i="19"/>
  <c r="A189" i="19"/>
  <c r="A188" i="19"/>
  <c r="A187" i="19"/>
  <c r="A186" i="19"/>
  <c r="A185" i="19"/>
  <c r="A184" i="19"/>
  <c r="A183" i="19"/>
  <c r="A182" i="19"/>
  <c r="A181" i="19"/>
  <c r="A180" i="19"/>
  <c r="A179" i="19"/>
  <c r="A178" i="19"/>
  <c r="A177" i="19"/>
  <c r="A176" i="19"/>
  <c r="A175" i="19"/>
  <c r="A174" i="19"/>
  <c r="A173" i="19"/>
  <c r="A172" i="19"/>
  <c r="A171" i="19"/>
  <c r="A170" i="19"/>
  <c r="A169" i="19"/>
  <c r="A168" i="19"/>
  <c r="A167" i="19"/>
  <c r="A166" i="19"/>
  <c r="A165" i="19"/>
  <c r="A164" i="19"/>
  <c r="A163" i="19"/>
  <c r="A162" i="19"/>
  <c r="A161" i="19"/>
  <c r="A160" i="19"/>
  <c r="A159" i="19"/>
  <c r="A158" i="19"/>
  <c r="A157" i="19"/>
  <c r="A156" i="19"/>
  <c r="A155" i="19"/>
  <c r="A154" i="19"/>
  <c r="A153" i="19"/>
  <c r="A152" i="19"/>
  <c r="A151" i="19"/>
  <c r="A150" i="19"/>
  <c r="A149"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BS18" i="51" l="1"/>
  <c r="BM17" i="51"/>
  <c r="BQ17" i="51"/>
  <c r="BK18" i="51"/>
  <c r="BO18" i="51"/>
  <c r="BK16" i="51"/>
  <c r="BO16" i="51"/>
  <c r="BS16" i="51"/>
  <c r="BK13" i="51"/>
  <c r="BO13" i="51"/>
  <c r="BS13" i="51"/>
  <c r="BN14" i="51"/>
  <c r="BR14" i="51"/>
  <c r="BM12" i="51"/>
  <c r="BQ12" i="51"/>
  <c r="BS10" i="51"/>
  <c r="BM9" i="51"/>
  <c r="BQ9" i="51"/>
  <c r="BK10" i="51"/>
  <c r="BO10" i="51"/>
  <c r="BK8" i="51"/>
  <c r="BO8" i="51"/>
  <c r="BS8" i="51"/>
  <c r="BL17" i="51"/>
  <c r="BP17" i="51"/>
  <c r="BJ18" i="51"/>
  <c r="BN18" i="51"/>
  <c r="BR18" i="51"/>
  <c r="BN16" i="51"/>
  <c r="BR16" i="51"/>
  <c r="BJ13" i="51"/>
  <c r="BN13" i="51"/>
  <c r="BR13" i="51"/>
  <c r="BM14" i="51"/>
  <c r="BQ14" i="51"/>
  <c r="BL12" i="51"/>
  <c r="BP12" i="51"/>
  <c r="BJ12" i="51"/>
  <c r="BL9" i="51"/>
  <c r="BP9" i="51"/>
  <c r="BJ10" i="51"/>
  <c r="BN10" i="51"/>
  <c r="BR10" i="51"/>
  <c r="BN8" i="51"/>
  <c r="BR8" i="51"/>
  <c r="BK17" i="51"/>
  <c r="BO17" i="51"/>
  <c r="BS17" i="51"/>
  <c r="BM18" i="51"/>
  <c r="BQ18" i="51"/>
  <c r="BM16" i="51"/>
  <c r="BQ16" i="51"/>
  <c r="BJ14" i="51"/>
  <c r="BM13" i="51"/>
  <c r="BQ13" i="51"/>
  <c r="BL14" i="51"/>
  <c r="BP14" i="51"/>
  <c r="BK12" i="51"/>
  <c r="BO12" i="51"/>
  <c r="BS12" i="51"/>
  <c r="BK9" i="51"/>
  <c r="BO9" i="51"/>
  <c r="BS9" i="51"/>
  <c r="BM10" i="51"/>
  <c r="BQ10" i="51"/>
  <c r="BM8" i="51"/>
  <c r="BQ8" i="51"/>
  <c r="BJ17" i="51"/>
  <c r="BN17" i="51"/>
  <c r="BR17" i="51"/>
  <c r="BL18" i="51"/>
  <c r="BP18" i="51"/>
  <c r="BL16" i="51"/>
  <c r="BP16" i="51"/>
  <c r="BJ16" i="51"/>
  <c r="BL13" i="51"/>
  <c r="BP13" i="51"/>
  <c r="BK14" i="51"/>
  <c r="BO14" i="51"/>
  <c r="BS14" i="51"/>
  <c r="BN12" i="51"/>
  <c r="BR12" i="51"/>
  <c r="M47" i="51" s="1"/>
  <c r="BJ9" i="51"/>
  <c r="BN9" i="51"/>
  <c r="BR9" i="51"/>
  <c r="BL10" i="51"/>
  <c r="BP10" i="51"/>
  <c r="BL8" i="51"/>
  <c r="BP8" i="51"/>
  <c r="BJ8" i="51"/>
  <c r="J47" i="51"/>
  <c r="G48" i="51"/>
  <c r="K45" i="51"/>
  <c r="I43" i="51"/>
  <c r="F53" i="51"/>
  <c r="N53" i="51"/>
  <c r="G53" i="51"/>
  <c r="BB16" i="53"/>
  <c r="I18" i="53" s="1"/>
  <c r="BA16" i="53"/>
  <c r="H18" i="53" s="1"/>
  <c r="BD16" i="53"/>
  <c r="K18" i="53" s="1"/>
  <c r="BD17" i="53"/>
  <c r="K19" i="53" s="1"/>
  <c r="BA17" i="53"/>
  <c r="H19" i="53" s="1"/>
  <c r="BB17" i="53"/>
  <c r="I19" i="53" s="1"/>
  <c r="BF16" i="53"/>
  <c r="M18" i="53" s="1"/>
  <c r="BC16" i="53"/>
  <c r="J18" i="53" s="1"/>
  <c r="BE16" i="53"/>
  <c r="L18" i="53" s="1"/>
  <c r="BF17" i="53"/>
  <c r="M19" i="53" s="1"/>
  <c r="BE17" i="53"/>
  <c r="L19" i="53" s="1"/>
  <c r="BC17" i="53"/>
  <c r="J19" i="53" s="1"/>
  <c r="BE10" i="50"/>
  <c r="F9" i="50" s="1"/>
  <c r="BE12" i="50"/>
  <c r="F12" i="50" s="1"/>
  <c r="BE11" i="50"/>
  <c r="F11" i="50" s="1"/>
  <c r="BD11" i="50"/>
  <c r="BD10" i="50"/>
  <c r="BF10" i="50" s="1"/>
  <c r="BD12" i="50"/>
  <c r="BF12" i="50" s="1"/>
  <c r="BD49" i="50"/>
  <c r="BD47" i="50"/>
  <c r="BD45" i="50"/>
  <c r="BE49" i="50"/>
  <c r="BE47" i="50"/>
  <c r="F50" i="50" s="1"/>
  <c r="BE45" i="50"/>
  <c r="F48" i="50" s="1"/>
  <c r="BD48" i="50"/>
  <c r="BD46" i="50"/>
  <c r="BE48" i="50"/>
  <c r="F51" i="50" s="1"/>
  <c r="BE46" i="50"/>
  <c r="F49" i="50" s="1"/>
  <c r="BD22" i="50"/>
  <c r="BD20" i="50"/>
  <c r="BD18" i="50"/>
  <c r="BE22" i="50"/>
  <c r="F24" i="50" s="1"/>
  <c r="BE20" i="50"/>
  <c r="F22" i="50" s="1"/>
  <c r="BE18" i="50"/>
  <c r="F20" i="50" s="1"/>
  <c r="BD21" i="50"/>
  <c r="BD19" i="50"/>
  <c r="BE21" i="50"/>
  <c r="F23" i="50" s="1"/>
  <c r="BE19" i="50"/>
  <c r="F21" i="50" s="1"/>
  <c r="BD16" i="50"/>
  <c r="BD14" i="50"/>
  <c r="BE16" i="50"/>
  <c r="F17" i="50" s="1"/>
  <c r="BE14" i="50"/>
  <c r="F15" i="50" s="1"/>
  <c r="BD17" i="50"/>
  <c r="BD15" i="50"/>
  <c r="BD13" i="50"/>
  <c r="BE17" i="50"/>
  <c r="F18" i="50" s="1"/>
  <c r="BE15" i="50"/>
  <c r="F16" i="50" s="1"/>
  <c r="BE13" i="50"/>
  <c r="BD42" i="50"/>
  <c r="BD40" i="50"/>
  <c r="BD38" i="50"/>
  <c r="BD36" i="50"/>
  <c r="BD34" i="50"/>
  <c r="BD32" i="50"/>
  <c r="BD30" i="50"/>
  <c r="BD28" i="50"/>
  <c r="BD26" i="50"/>
  <c r="BD24" i="50"/>
  <c r="BE42" i="50"/>
  <c r="F45" i="50" s="1"/>
  <c r="BE40" i="50"/>
  <c r="F43" i="50" s="1"/>
  <c r="BE38" i="50"/>
  <c r="F41" i="50" s="1"/>
  <c r="BE36" i="50"/>
  <c r="F39" i="50" s="1"/>
  <c r="BE34" i="50"/>
  <c r="F37" i="50" s="1"/>
  <c r="BE32" i="50"/>
  <c r="F35" i="50" s="1"/>
  <c r="BE30" i="50"/>
  <c r="F33" i="50" s="1"/>
  <c r="BE28" i="50"/>
  <c r="F31" i="50" s="1"/>
  <c r="BE26" i="50"/>
  <c r="F29" i="50" s="1"/>
  <c r="BE24" i="50"/>
  <c r="F27" i="50" s="1"/>
  <c r="BD43" i="50"/>
  <c r="BD41" i="50"/>
  <c r="BD39" i="50"/>
  <c r="BD37" i="50"/>
  <c r="BD35" i="50"/>
  <c r="BD33" i="50"/>
  <c r="BD31" i="50"/>
  <c r="BD29" i="50"/>
  <c r="BD27" i="50"/>
  <c r="BD25" i="50"/>
  <c r="BD23" i="50"/>
  <c r="BE43" i="50"/>
  <c r="F46" i="50" s="1"/>
  <c r="BE41" i="50"/>
  <c r="F44" i="50" s="1"/>
  <c r="BE39" i="50"/>
  <c r="F42" i="50" s="1"/>
  <c r="BE37" i="50"/>
  <c r="F40" i="50" s="1"/>
  <c r="BE35" i="50"/>
  <c r="F38" i="50" s="1"/>
  <c r="BE33" i="50"/>
  <c r="F36" i="50" s="1"/>
  <c r="BE31" i="50"/>
  <c r="F34" i="50" s="1"/>
  <c r="BE29" i="50"/>
  <c r="F32" i="50" s="1"/>
  <c r="BE27" i="50"/>
  <c r="F30" i="50" s="1"/>
  <c r="BE25" i="50"/>
  <c r="F28" i="50" s="1"/>
  <c r="BE23" i="50"/>
  <c r="F26" i="50" s="1"/>
  <c r="BE18" i="47"/>
  <c r="F14" i="47" s="1"/>
  <c r="E44" i="51"/>
  <c r="I44" i="51"/>
  <c r="M44" i="51"/>
  <c r="G45" i="51"/>
  <c r="F43" i="51"/>
  <c r="J43" i="51"/>
  <c r="N43" i="51"/>
  <c r="G52" i="51"/>
  <c r="K52" i="51"/>
  <c r="E53" i="51"/>
  <c r="I53" i="51"/>
  <c r="M53" i="51"/>
  <c r="H51" i="51"/>
  <c r="L51" i="51"/>
  <c r="F44" i="51"/>
  <c r="J44" i="51"/>
  <c r="N44" i="51"/>
  <c r="H45" i="51"/>
  <c r="L45" i="51"/>
  <c r="G43" i="51"/>
  <c r="K43" i="51"/>
  <c r="E43" i="51"/>
  <c r="H52" i="51"/>
  <c r="L52" i="51"/>
  <c r="J53" i="51"/>
  <c r="I51" i="51"/>
  <c r="M51" i="51"/>
  <c r="N49" i="51"/>
  <c r="J49" i="51"/>
  <c r="F49" i="51"/>
  <c r="L48" i="51"/>
  <c r="H48" i="51"/>
  <c r="F47" i="51"/>
  <c r="N47" i="51"/>
  <c r="K49" i="51"/>
  <c r="G49" i="51"/>
  <c r="M48" i="51"/>
  <c r="I48" i="51"/>
  <c r="E48" i="51"/>
  <c r="I47" i="51"/>
  <c r="G44" i="51"/>
  <c r="K44" i="51"/>
  <c r="E45" i="51"/>
  <c r="I45" i="51"/>
  <c r="M45" i="51"/>
  <c r="H43" i="51"/>
  <c r="L43" i="51"/>
  <c r="E52" i="51"/>
  <c r="I52" i="51"/>
  <c r="M52" i="51"/>
  <c r="K53" i="51"/>
  <c r="F51" i="51"/>
  <c r="J51" i="51"/>
  <c r="N51" i="51"/>
  <c r="H44" i="51"/>
  <c r="L44" i="51"/>
  <c r="F45" i="51"/>
  <c r="J45" i="51"/>
  <c r="N45" i="51"/>
  <c r="M43" i="51"/>
  <c r="F52" i="51"/>
  <c r="J52" i="51"/>
  <c r="N52" i="51"/>
  <c r="H53" i="51"/>
  <c r="L53" i="51"/>
  <c r="G51" i="51"/>
  <c r="K51" i="51"/>
  <c r="E51" i="51"/>
  <c r="L49" i="51"/>
  <c r="H49" i="51"/>
  <c r="N48" i="51"/>
  <c r="J48" i="51"/>
  <c r="F48" i="51"/>
  <c r="H47" i="51"/>
  <c r="L47" i="51"/>
  <c r="M49" i="51"/>
  <c r="I49" i="51"/>
  <c r="E49" i="51"/>
  <c r="K48" i="51"/>
  <c r="G47" i="51"/>
  <c r="K47" i="51"/>
  <c r="E47" i="51"/>
  <c r="BD52" i="47"/>
  <c r="E50" i="47" s="1"/>
  <c r="BE7" i="46"/>
  <c r="K8" i="46" s="1"/>
  <c r="BG7" i="46"/>
  <c r="M8" i="46" s="1"/>
  <c r="BB7" i="46"/>
  <c r="H8" i="46" s="1"/>
  <c r="BF7" i="46"/>
  <c r="L8" i="46" s="1"/>
  <c r="BD7" i="46"/>
  <c r="J8" i="46" s="1"/>
  <c r="BC7" i="46"/>
  <c r="I8" i="46" s="1"/>
  <c r="BD50" i="47"/>
  <c r="E48" i="47" s="1"/>
  <c r="BE51" i="47"/>
  <c r="F49" i="47" s="1"/>
  <c r="BD53" i="47"/>
  <c r="E51" i="47" s="1"/>
  <c r="BE54" i="47"/>
  <c r="F52" i="47" s="1"/>
  <c r="BD51" i="47"/>
  <c r="E49" i="47" s="1"/>
  <c r="BE50" i="47"/>
  <c r="F48" i="47" s="1"/>
  <c r="BE53" i="47"/>
  <c r="F51" i="47" s="1"/>
  <c r="BE52" i="47"/>
  <c r="F50" i="47" s="1"/>
  <c r="F52" i="50"/>
  <c r="F14" i="50"/>
  <c r="BD33" i="47"/>
  <c r="E31" i="47" s="1"/>
  <c r="BD54" i="47"/>
  <c r="E52" i="47" s="1"/>
  <c r="BD12" i="53"/>
  <c r="K14" i="53" s="1"/>
  <c r="BE12" i="53"/>
  <c r="L14" i="53" s="1"/>
  <c r="BD10" i="53"/>
  <c r="K12" i="53" s="1"/>
  <c r="BB8" i="53"/>
  <c r="I10" i="53" s="1"/>
  <c r="BB20" i="53"/>
  <c r="I22" i="53" s="1"/>
  <c r="BD7" i="53"/>
  <c r="K9" i="53" s="1"/>
  <c r="BB7" i="53"/>
  <c r="I9" i="53" s="1"/>
  <c r="BA19" i="53"/>
  <c r="H21" i="53" s="1"/>
  <c r="BC15" i="53"/>
  <c r="J17" i="53" s="1"/>
  <c r="BB15" i="53"/>
  <c r="I17" i="53" s="1"/>
  <c r="BD18" i="53"/>
  <c r="K20" i="53" s="1"/>
  <c r="BE9" i="53"/>
  <c r="L11" i="53" s="1"/>
  <c r="BF9" i="53"/>
  <c r="M11" i="53" s="1"/>
  <c r="BD14" i="53"/>
  <c r="K16" i="53" s="1"/>
  <c r="BC21" i="53"/>
  <c r="BE13" i="53"/>
  <c r="L15" i="53" s="1"/>
  <c r="BF13" i="53"/>
  <c r="M15" i="53" s="1"/>
  <c r="BA11" i="53"/>
  <c r="H13" i="53" s="1"/>
  <c r="BF12" i="53"/>
  <c r="M14" i="53" s="1"/>
  <c r="BA12" i="53"/>
  <c r="H14" i="53" s="1"/>
  <c r="BE10" i="53"/>
  <c r="L12" i="53" s="1"/>
  <c r="BC8" i="53"/>
  <c r="J10" i="53" s="1"/>
  <c r="BC20" i="53"/>
  <c r="J22" i="53" s="1"/>
  <c r="BC7" i="53"/>
  <c r="J9" i="53" s="1"/>
  <c r="BA7" i="53"/>
  <c r="H9" i="53" s="1"/>
  <c r="BF19" i="53"/>
  <c r="M21" i="53" s="1"/>
  <c r="BE15" i="53"/>
  <c r="L17" i="53" s="1"/>
  <c r="BD15" i="53"/>
  <c r="K17" i="53" s="1"/>
  <c r="BE18" i="53"/>
  <c r="L20" i="53" s="1"/>
  <c r="BA9" i="53"/>
  <c r="H11" i="53" s="1"/>
  <c r="BB9" i="53"/>
  <c r="I11" i="53" s="1"/>
  <c r="BE14" i="53"/>
  <c r="L16" i="53" s="1"/>
  <c r="BD21" i="53"/>
  <c r="BA13" i="53"/>
  <c r="H15" i="53" s="1"/>
  <c r="BB13" i="53"/>
  <c r="I15" i="53" s="1"/>
  <c r="BF11" i="53"/>
  <c r="M13" i="53" s="1"/>
  <c r="BB12" i="53"/>
  <c r="I14" i="53" s="1"/>
  <c r="BF10" i="53"/>
  <c r="M12" i="53" s="1"/>
  <c r="BA10" i="53"/>
  <c r="H12" i="53" s="1"/>
  <c r="BD8" i="53"/>
  <c r="K10" i="53" s="1"/>
  <c r="BE8" i="53"/>
  <c r="L10" i="53" s="1"/>
  <c r="BD20" i="53"/>
  <c r="K22" i="53" s="1"/>
  <c r="BE20" i="53"/>
  <c r="L22" i="53" s="1"/>
  <c r="BE7" i="53"/>
  <c r="L9" i="53" s="1"/>
  <c r="BC19" i="53"/>
  <c r="J21" i="53" s="1"/>
  <c r="BB19" i="53"/>
  <c r="I21" i="53" s="1"/>
  <c r="BA15" i="53"/>
  <c r="H17" i="53" s="1"/>
  <c r="BF18" i="53"/>
  <c r="M20" i="53" s="1"/>
  <c r="BA18" i="53"/>
  <c r="H20" i="53" s="1"/>
  <c r="BC9" i="53"/>
  <c r="J11" i="53" s="1"/>
  <c r="BF14" i="53"/>
  <c r="M16" i="53" s="1"/>
  <c r="BA14" i="53"/>
  <c r="H16" i="53" s="1"/>
  <c r="BE21" i="53"/>
  <c r="BF21" i="53"/>
  <c r="BC13" i="53"/>
  <c r="J15" i="53" s="1"/>
  <c r="BC11" i="53"/>
  <c r="J13" i="53" s="1"/>
  <c r="BB11" i="53"/>
  <c r="I13" i="53" s="1"/>
  <c r="BC12" i="53"/>
  <c r="J14" i="53" s="1"/>
  <c r="BB10" i="53"/>
  <c r="I12" i="53" s="1"/>
  <c r="BC10" i="53"/>
  <c r="J12" i="53" s="1"/>
  <c r="BF8" i="53"/>
  <c r="M10" i="53" s="1"/>
  <c r="BA8" i="53"/>
  <c r="H10" i="53" s="1"/>
  <c r="BF20" i="53"/>
  <c r="M22" i="53" s="1"/>
  <c r="BA20" i="53"/>
  <c r="H22" i="53" s="1"/>
  <c r="BF7" i="53"/>
  <c r="M9" i="53" s="1"/>
  <c r="BE19" i="53"/>
  <c r="L21" i="53" s="1"/>
  <c r="BD19" i="53"/>
  <c r="K21" i="53" s="1"/>
  <c r="BF15" i="53"/>
  <c r="M17" i="53" s="1"/>
  <c r="BB18" i="53"/>
  <c r="I20" i="53" s="1"/>
  <c r="BC18" i="53"/>
  <c r="J20" i="53" s="1"/>
  <c r="BD9" i="53"/>
  <c r="K11" i="53" s="1"/>
  <c r="BB14" i="53"/>
  <c r="I16" i="53" s="1"/>
  <c r="BC14" i="53"/>
  <c r="J16" i="53" s="1"/>
  <c r="BA21" i="53"/>
  <c r="BB21" i="53"/>
  <c r="BD13" i="53"/>
  <c r="K15" i="53" s="1"/>
  <c r="BE11" i="53"/>
  <c r="L13" i="53" s="1"/>
  <c r="BD11" i="53"/>
  <c r="K13" i="53" s="1"/>
  <c r="BD27" i="47"/>
  <c r="E24" i="47" s="1"/>
  <c r="BE17" i="47"/>
  <c r="F12" i="47" s="1"/>
  <c r="BE16" i="47"/>
  <c r="F11" i="47" s="1"/>
  <c r="BD19" i="47"/>
  <c r="BD29" i="47"/>
  <c r="E27" i="47" s="1"/>
  <c r="BD16" i="47"/>
  <c r="BD22" i="47"/>
  <c r="BE19" i="47"/>
  <c r="F15" i="47" s="1"/>
  <c r="BD23" i="47"/>
  <c r="BE46" i="47"/>
  <c r="F44" i="47" s="1"/>
  <c r="BE38" i="47"/>
  <c r="F36" i="47" s="1"/>
  <c r="BE30" i="47"/>
  <c r="F28" i="47" s="1"/>
  <c r="BD48" i="47"/>
  <c r="BD40" i="47"/>
  <c r="E38" i="47" s="1"/>
  <c r="BD32" i="47"/>
  <c r="BD28" i="47"/>
  <c r="BE41" i="47"/>
  <c r="F39" i="47" s="1"/>
  <c r="BE33" i="47"/>
  <c r="F31" i="47" s="1"/>
  <c r="BD25" i="47"/>
  <c r="BD43" i="47"/>
  <c r="BD35" i="47"/>
  <c r="BD20" i="47"/>
  <c r="BE26" i="47"/>
  <c r="F23" i="47" s="1"/>
  <c r="BE36" i="47"/>
  <c r="F34" i="47" s="1"/>
  <c r="BD46" i="47"/>
  <c r="BD30" i="47"/>
  <c r="BE39" i="47"/>
  <c r="F37" i="47" s="1"/>
  <c r="BE28" i="47"/>
  <c r="F26" i="47" s="1"/>
  <c r="BD41" i="47"/>
  <c r="BE15" i="47"/>
  <c r="BD17" i="47"/>
  <c r="BE22" i="47"/>
  <c r="F18" i="47" s="1"/>
  <c r="BD18" i="47"/>
  <c r="BD21" i="47"/>
  <c r="BE24" i="47"/>
  <c r="F21" i="47" s="1"/>
  <c r="BE42" i="47"/>
  <c r="F40" i="47" s="1"/>
  <c r="BE34" i="47"/>
  <c r="F32" i="47" s="1"/>
  <c r="BD26" i="47"/>
  <c r="BD44" i="47"/>
  <c r="BD36" i="47"/>
  <c r="BE27" i="47"/>
  <c r="F24" i="47" s="1"/>
  <c r="BE45" i="47"/>
  <c r="F43" i="47" s="1"/>
  <c r="BE37" i="47"/>
  <c r="F35" i="47" s="1"/>
  <c r="BE29" i="47"/>
  <c r="F27" i="47" s="1"/>
  <c r="BD47" i="47"/>
  <c r="BD39" i="47"/>
  <c r="BD31" i="47"/>
  <c r="BE44" i="47"/>
  <c r="F42" i="47" s="1"/>
  <c r="BE23" i="47"/>
  <c r="F20" i="47" s="1"/>
  <c r="BD38" i="47"/>
  <c r="BE47" i="47"/>
  <c r="F45" i="47" s="1"/>
  <c r="BE31" i="47"/>
  <c r="F29" i="47" s="1"/>
  <c r="BD15" i="47"/>
  <c r="E9" i="47" s="1"/>
  <c r="BE20" i="47"/>
  <c r="F16" i="47" s="1"/>
  <c r="BE21" i="47"/>
  <c r="F17" i="47" s="1"/>
  <c r="BE48" i="47"/>
  <c r="F46" i="47" s="1"/>
  <c r="BE40" i="47"/>
  <c r="F38" i="47" s="1"/>
  <c r="BE32" i="47"/>
  <c r="F30" i="47" s="1"/>
  <c r="BD24" i="47"/>
  <c r="BD42" i="47"/>
  <c r="BD34" i="47"/>
  <c r="BE25" i="47"/>
  <c r="F22" i="47" s="1"/>
  <c r="BE43" i="47"/>
  <c r="F41" i="47" s="1"/>
  <c r="BE35" i="47"/>
  <c r="F33" i="47" s="1"/>
  <c r="BD45" i="47"/>
  <c r="BD37" i="47"/>
  <c r="BF22" i="46"/>
  <c r="BD22" i="46"/>
  <c r="BB22" i="46"/>
  <c r="BG22" i="46"/>
  <c r="BC22" i="46"/>
  <c r="BE22" i="46"/>
  <c r="BF11" i="50" l="1"/>
  <c r="BF46" i="47"/>
  <c r="G44" i="47" s="1"/>
  <c r="BF49" i="50"/>
  <c r="G52" i="50" s="1"/>
  <c r="E52" i="50"/>
  <c r="BF48" i="50"/>
  <c r="G51" i="50" s="1"/>
  <c r="E51" i="50"/>
  <c r="BF47" i="50"/>
  <c r="G50" i="50" s="1"/>
  <c r="E50" i="50"/>
  <c r="E49" i="50"/>
  <c r="BF46" i="50"/>
  <c r="G49" i="50" s="1"/>
  <c r="E22" i="50"/>
  <c r="BF20" i="50"/>
  <c r="G22" i="50" s="1"/>
  <c r="E48" i="50"/>
  <c r="BF45" i="50"/>
  <c r="G48" i="50" s="1"/>
  <c r="BF21" i="50"/>
  <c r="G23" i="50" s="1"/>
  <c r="E23" i="50"/>
  <c r="BF19" i="50"/>
  <c r="G21" i="50" s="1"/>
  <c r="E21" i="50"/>
  <c r="E20" i="50"/>
  <c r="BF18" i="50"/>
  <c r="G20" i="50" s="1"/>
  <c r="E24" i="50"/>
  <c r="BF22" i="50"/>
  <c r="G24" i="50" s="1"/>
  <c r="E26" i="50"/>
  <c r="BF23" i="50"/>
  <c r="G26" i="50" s="1"/>
  <c r="E45" i="50"/>
  <c r="BF42" i="50"/>
  <c r="G45" i="50" s="1"/>
  <c r="BF25" i="50"/>
  <c r="G28" i="50" s="1"/>
  <c r="E28" i="50"/>
  <c r="E34" i="50"/>
  <c r="BF31" i="50"/>
  <c r="G34" i="50" s="1"/>
  <c r="E40" i="50"/>
  <c r="BF37" i="50"/>
  <c r="G40" i="50" s="1"/>
  <c r="E37" i="50"/>
  <c r="BF34" i="50"/>
  <c r="G37" i="50" s="1"/>
  <c r="E36" i="50"/>
  <c r="BF33" i="50"/>
  <c r="G36" i="50" s="1"/>
  <c r="E46" i="50"/>
  <c r="BF43" i="50"/>
  <c r="G46" i="50" s="1"/>
  <c r="E43" i="50"/>
  <c r="BF40" i="50"/>
  <c r="G43" i="50" s="1"/>
  <c r="E41" i="50"/>
  <c r="BF38" i="50"/>
  <c r="G41" i="50" s="1"/>
  <c r="BF29" i="50"/>
  <c r="G32" i="50" s="1"/>
  <c r="E32" i="50"/>
  <c r="E29" i="50"/>
  <c r="BF26" i="50"/>
  <c r="G29" i="50" s="1"/>
  <c r="E42" i="50"/>
  <c r="BF39" i="50"/>
  <c r="G42" i="50" s="1"/>
  <c r="E38" i="50"/>
  <c r="BF35" i="50"/>
  <c r="G38" i="50" s="1"/>
  <c r="BF32" i="50"/>
  <c r="G35" i="50" s="1"/>
  <c r="E35" i="50"/>
  <c r="E44" i="50"/>
  <c r="BF41" i="50"/>
  <c r="G44" i="50" s="1"/>
  <c r="E39" i="50"/>
  <c r="BF36" i="50"/>
  <c r="G39" i="50" s="1"/>
  <c r="E31" i="50"/>
  <c r="BF28" i="50"/>
  <c r="G31" i="50" s="1"/>
  <c r="E33" i="50"/>
  <c r="BF30" i="50"/>
  <c r="G33" i="50" s="1"/>
  <c r="E30" i="50"/>
  <c r="BF27" i="50"/>
  <c r="G30" i="50" s="1"/>
  <c r="E27" i="50"/>
  <c r="BF24" i="50"/>
  <c r="G27" i="50" s="1"/>
  <c r="BF16" i="50"/>
  <c r="G17" i="50" s="1"/>
  <c r="E17" i="50"/>
  <c r="BF14" i="50"/>
  <c r="G15" i="50" s="1"/>
  <c r="E15" i="50"/>
  <c r="E9" i="50"/>
  <c r="BF13" i="50"/>
  <c r="G14" i="50" s="1"/>
  <c r="E14" i="50"/>
  <c r="E18" i="50"/>
  <c r="BF17" i="50"/>
  <c r="G18" i="50" s="1"/>
  <c r="E16" i="50"/>
  <c r="BF15" i="50"/>
  <c r="G16" i="50" s="1"/>
  <c r="E11" i="50"/>
  <c r="G11" i="50"/>
  <c r="E12" i="50"/>
  <c r="G12" i="50"/>
  <c r="BF33" i="47"/>
  <c r="F9" i="47"/>
  <c r="E35" i="47"/>
  <c r="E34" i="47"/>
  <c r="E12" i="47"/>
  <c r="E26" i="47"/>
  <c r="E11" i="47"/>
  <c r="BF45" i="47"/>
  <c r="G43" i="47" s="1"/>
  <c r="E16" i="47"/>
  <c r="E22" i="47"/>
  <c r="E18" i="47"/>
  <c r="E40" i="47"/>
  <c r="E36" i="47"/>
  <c r="E37" i="47"/>
  <c r="E23" i="47"/>
  <c r="E17" i="47"/>
  <c r="E39" i="47"/>
  <c r="E44" i="47"/>
  <c r="BF17" i="47"/>
  <c r="G12" i="47" s="1"/>
  <c r="E21" i="47"/>
  <c r="E45" i="47"/>
  <c r="BF18" i="47"/>
  <c r="G14" i="47" s="1"/>
  <c r="E33" i="47"/>
  <c r="E46" i="47"/>
  <c r="E20" i="47"/>
  <c r="E15" i="47"/>
  <c r="BF23" i="47"/>
  <c r="G20" i="47" s="1"/>
  <c r="BF27" i="47"/>
  <c r="G24" i="47" s="1"/>
  <c r="BF29" i="47"/>
  <c r="BF34" i="47"/>
  <c r="G32" i="47" s="1"/>
  <c r="BF43" i="47"/>
  <c r="G41" i="47" s="1"/>
  <c r="BF31" i="47"/>
  <c r="G29" i="47" s="1"/>
  <c r="BF30" i="47"/>
  <c r="G28" i="47" s="1"/>
  <c r="BF19" i="47"/>
  <c r="G15" i="47" s="1"/>
  <c r="BF16" i="47"/>
  <c r="G11" i="47" s="1"/>
  <c r="E41" i="47"/>
  <c r="BF44" i="47"/>
  <c r="G42" i="47" s="1"/>
  <c r="BF48" i="47"/>
  <c r="G46" i="47" s="1"/>
  <c r="BF26" i="47"/>
  <c r="G23" i="47" s="1"/>
  <c r="BF36" i="47"/>
  <c r="G34" i="47" s="1"/>
  <c r="BF32" i="47"/>
  <c r="G30" i="47" s="1"/>
  <c r="E14" i="47"/>
  <c r="BF39" i="47"/>
  <c r="G37" i="47" s="1"/>
  <c r="E42" i="47"/>
  <c r="BF42" i="47"/>
  <c r="G40" i="47" s="1"/>
  <c r="BF20" i="47"/>
  <c r="G16" i="47" s="1"/>
  <c r="E29" i="47"/>
  <c r="BF38" i="47"/>
  <c r="G36" i="47" s="1"/>
  <c r="BF40" i="47"/>
  <c r="G38" i="47" s="1"/>
  <c r="E30" i="47"/>
  <c r="BF25" i="47"/>
  <c r="G22" i="47" s="1"/>
  <c r="BF28" i="47"/>
  <c r="G26" i="47" s="1"/>
  <c r="BF52" i="47"/>
  <c r="BF54" i="47"/>
  <c r="E32" i="47"/>
  <c r="BF41" i="47"/>
  <c r="G39" i="47" s="1"/>
  <c r="E28" i="47"/>
  <c r="BF22" i="47"/>
  <c r="BF24" i="47"/>
  <c r="G21" i="47" s="1"/>
  <c r="E43" i="47"/>
  <c r="BF37" i="47"/>
  <c r="G35" i="47" s="1"/>
  <c r="BF47" i="47"/>
  <c r="G45" i="47" s="1"/>
  <c r="BF50" i="47"/>
  <c r="G48" i="47" s="1"/>
  <c r="BF15" i="47"/>
  <c r="BF51" i="47"/>
  <c r="BF53" i="47"/>
  <c r="BF21" i="47"/>
  <c r="G17" i="47" s="1"/>
  <c r="BF35" i="47"/>
  <c r="G33" i="47" s="1"/>
  <c r="G31" i="47"/>
  <c r="BF16" i="46"/>
  <c r="L17" i="46" s="1"/>
  <c r="BD16" i="46"/>
  <c r="J17" i="46" s="1"/>
  <c r="BB16" i="46"/>
  <c r="H17" i="46" s="1"/>
  <c r="BG16" i="46"/>
  <c r="M17" i="46" s="1"/>
  <c r="BC16" i="46"/>
  <c r="I17" i="46" s="1"/>
  <c r="BE16" i="46"/>
  <c r="K17" i="46" s="1"/>
  <c r="BF12" i="46"/>
  <c r="L13" i="46" s="1"/>
  <c r="BD12" i="46"/>
  <c r="J13" i="46" s="1"/>
  <c r="BB12" i="46"/>
  <c r="H13" i="46" s="1"/>
  <c r="BE12" i="46"/>
  <c r="K13" i="46" s="1"/>
  <c r="BC12" i="46"/>
  <c r="I13" i="46" s="1"/>
  <c r="BG12" i="46"/>
  <c r="M13" i="46" s="1"/>
  <c r="BG8" i="46"/>
  <c r="M9" i="46" s="1"/>
  <c r="BE8" i="46"/>
  <c r="K9" i="46" s="1"/>
  <c r="BD8" i="46"/>
  <c r="J9" i="46" s="1"/>
  <c r="BB8" i="46"/>
  <c r="H9" i="46" s="1"/>
  <c r="BF8" i="46"/>
  <c r="L9" i="46" s="1"/>
  <c r="BC8" i="46"/>
  <c r="I9" i="46" s="1"/>
  <c r="BF17" i="46"/>
  <c r="L18" i="46" s="1"/>
  <c r="BD17" i="46"/>
  <c r="J18" i="46" s="1"/>
  <c r="BB17" i="46"/>
  <c r="H18" i="46" s="1"/>
  <c r="BE17" i="46"/>
  <c r="K18" i="46" s="1"/>
  <c r="BC17" i="46"/>
  <c r="I18" i="46" s="1"/>
  <c r="BG17" i="46"/>
  <c r="M18" i="46" s="1"/>
  <c r="BF21" i="46"/>
  <c r="L22" i="46" s="1"/>
  <c r="BD21" i="46"/>
  <c r="J22" i="46" s="1"/>
  <c r="BB21" i="46"/>
  <c r="H22" i="46" s="1"/>
  <c r="BE21" i="46"/>
  <c r="K22" i="46" s="1"/>
  <c r="BC21" i="46"/>
  <c r="I22" i="46" s="1"/>
  <c r="BG21" i="46"/>
  <c r="M22" i="46" s="1"/>
  <c r="BF13" i="46"/>
  <c r="L14" i="46" s="1"/>
  <c r="BD13" i="46"/>
  <c r="J14" i="46" s="1"/>
  <c r="BB13" i="46"/>
  <c r="H14" i="46" s="1"/>
  <c r="BG13" i="46"/>
  <c r="M14" i="46" s="1"/>
  <c r="BC13" i="46"/>
  <c r="I14" i="46" s="1"/>
  <c r="BE13" i="46"/>
  <c r="K14" i="46" s="1"/>
  <c r="BF20" i="46"/>
  <c r="L21" i="46" s="1"/>
  <c r="BD20" i="46"/>
  <c r="J21" i="46" s="1"/>
  <c r="BB20" i="46"/>
  <c r="H21" i="46" s="1"/>
  <c r="BG20" i="46"/>
  <c r="M21" i="46" s="1"/>
  <c r="BC20" i="46"/>
  <c r="I21" i="46" s="1"/>
  <c r="BE20" i="46"/>
  <c r="K21" i="46" s="1"/>
  <c r="BF14" i="46"/>
  <c r="L15" i="46" s="1"/>
  <c r="BG14" i="46"/>
  <c r="M15" i="46" s="1"/>
  <c r="BD14" i="46"/>
  <c r="J15" i="46" s="1"/>
  <c r="BB14" i="46"/>
  <c r="H15" i="46" s="1"/>
  <c r="BE14" i="46"/>
  <c r="K15" i="46" s="1"/>
  <c r="BC14" i="46"/>
  <c r="I15" i="46" s="1"/>
  <c r="BF10" i="46"/>
  <c r="L11" i="46" s="1"/>
  <c r="BD10" i="46"/>
  <c r="J11" i="46" s="1"/>
  <c r="BB10" i="46"/>
  <c r="H11" i="46" s="1"/>
  <c r="BE10" i="46"/>
  <c r="K11" i="46" s="1"/>
  <c r="BG10" i="46"/>
  <c r="M11" i="46" s="1"/>
  <c r="BC10" i="46"/>
  <c r="I11" i="46" s="1"/>
  <c r="BF11" i="46"/>
  <c r="L12" i="46" s="1"/>
  <c r="BD11" i="46"/>
  <c r="J12" i="46" s="1"/>
  <c r="BB11" i="46"/>
  <c r="H12" i="46" s="1"/>
  <c r="BG11" i="46"/>
  <c r="M12" i="46" s="1"/>
  <c r="BC11" i="46"/>
  <c r="I12" i="46" s="1"/>
  <c r="BE11" i="46"/>
  <c r="K12" i="46" s="1"/>
  <c r="BF15" i="46"/>
  <c r="L16" i="46" s="1"/>
  <c r="BD15" i="46"/>
  <c r="J16" i="46" s="1"/>
  <c r="BB15" i="46"/>
  <c r="H16" i="46" s="1"/>
  <c r="BE15" i="46"/>
  <c r="K16" i="46" s="1"/>
  <c r="BG15" i="46"/>
  <c r="M16" i="46" s="1"/>
  <c r="BC15" i="46"/>
  <c r="I16" i="46" s="1"/>
  <c r="BF19" i="46"/>
  <c r="L20" i="46" s="1"/>
  <c r="BD19" i="46"/>
  <c r="J20" i="46" s="1"/>
  <c r="BB19" i="46"/>
  <c r="H20" i="46" s="1"/>
  <c r="BE19" i="46"/>
  <c r="K20" i="46" s="1"/>
  <c r="BG19" i="46"/>
  <c r="M20" i="46" s="1"/>
  <c r="BC19" i="46"/>
  <c r="I20" i="46" s="1"/>
  <c r="BF18" i="46"/>
  <c r="L19" i="46" s="1"/>
  <c r="BD18" i="46"/>
  <c r="J19" i="46" s="1"/>
  <c r="BB18" i="46"/>
  <c r="H19" i="46" s="1"/>
  <c r="BG18" i="46"/>
  <c r="M19" i="46" s="1"/>
  <c r="BC18" i="46"/>
  <c r="I19" i="46" s="1"/>
  <c r="BE18" i="46"/>
  <c r="K19" i="46" s="1"/>
  <c r="BF9" i="46"/>
  <c r="L10" i="46" s="1"/>
  <c r="BD9" i="46"/>
  <c r="J10" i="46" s="1"/>
  <c r="BB9" i="46"/>
  <c r="H10" i="46" s="1"/>
  <c r="BG9" i="46"/>
  <c r="M10" i="46" s="1"/>
  <c r="BC9" i="46"/>
  <c r="I10" i="46" s="1"/>
  <c r="BE9" i="46"/>
  <c r="K10" i="46" s="1"/>
  <c r="G9" i="50" l="1"/>
  <c r="G9" i="47"/>
  <c r="G51" i="47"/>
  <c r="G49" i="47"/>
  <c r="G52" i="47"/>
  <c r="G27" i="47"/>
  <c r="G50" i="47"/>
  <c r="G18" i="47"/>
</calcChain>
</file>

<file path=xl/sharedStrings.xml><?xml version="1.0" encoding="utf-8"?>
<sst xmlns="http://schemas.openxmlformats.org/spreadsheetml/2006/main" count="30866" uniqueCount="383">
  <si>
    <t>Female</t>
  </si>
  <si>
    <t>Male</t>
  </si>
  <si>
    <t>Allsex</t>
  </si>
  <si>
    <t>Sex</t>
  </si>
  <si>
    <t>AllSex</t>
  </si>
  <si>
    <t>Year</t>
  </si>
  <si>
    <t>Total</t>
  </si>
  <si>
    <t>Number</t>
  </si>
  <si>
    <t>Rate</t>
  </si>
  <si>
    <t>ICD Chapter</t>
  </si>
  <si>
    <t>75+</t>
  </si>
  <si>
    <t>Subgroup</t>
  </si>
  <si>
    <t>Northland</t>
  </si>
  <si>
    <t>Waitemata</t>
  </si>
  <si>
    <t>Auckland</t>
  </si>
  <si>
    <t>Counties Manukau</t>
  </si>
  <si>
    <t>Waikato</t>
  </si>
  <si>
    <t>Lakes</t>
  </si>
  <si>
    <t>Bay of Plenty</t>
  </si>
  <si>
    <t>Tairawhiti</t>
  </si>
  <si>
    <t>Taranaki</t>
  </si>
  <si>
    <t>MidCentral</t>
  </si>
  <si>
    <t>Whanganui</t>
  </si>
  <si>
    <t>Hutt Valley</t>
  </si>
  <si>
    <t>Wairarapa</t>
  </si>
  <si>
    <t>Nelson Marlborough</t>
  </si>
  <si>
    <t>West Coast</t>
  </si>
  <si>
    <t>Canterbury</t>
  </si>
  <si>
    <t>South Canterbury</t>
  </si>
  <si>
    <t>Southern</t>
  </si>
  <si>
    <t>Capital &amp; Coast</t>
  </si>
  <si>
    <t>Ethnic group</t>
  </si>
  <si>
    <t>AllEth</t>
  </si>
  <si>
    <t>Combo</t>
  </si>
  <si>
    <t>Value</t>
  </si>
  <si>
    <t>Select a value:</t>
  </si>
  <si>
    <t>All</t>
  </si>
  <si>
    <t>0–24</t>
  </si>
  <si>
    <t>25–44</t>
  </si>
  <si>
    <t>45–64</t>
  </si>
  <si>
    <t>Cancer (ICD Code)</t>
  </si>
  <si>
    <t>AgeBandID</t>
  </si>
  <si>
    <t>Select a cancer:</t>
  </si>
  <si>
    <t>Deprivation quintile</t>
  </si>
  <si>
    <t>Hawkes Bay</t>
  </si>
  <si>
    <t>CountOfID</t>
  </si>
  <si>
    <t>Dep Quintiles</t>
  </si>
  <si>
    <t>DHBRptID</t>
  </si>
  <si>
    <t>65–74</t>
  </si>
  <si>
    <t>Life-stage (years)</t>
  </si>
  <si>
    <t>Total population</t>
  </si>
  <si>
    <t>ICDChapID</t>
  </si>
  <si>
    <t>SubgroupID</t>
  </si>
  <si>
    <t>Digestive organs (C15–C26 )</t>
  </si>
  <si>
    <t>Respiratory system and intrathoracic organs (C30–C39)</t>
  </si>
  <si>
    <t>Bones, joints and articular cartilage (C40–C41)</t>
  </si>
  <si>
    <t>Skin (C43–C44)</t>
  </si>
  <si>
    <t>Mesothelial and soft tissue (C45–C49)</t>
  </si>
  <si>
    <t>Breast (C50)</t>
  </si>
  <si>
    <t>Female genital organs (C51–C58)</t>
  </si>
  <si>
    <t>Male genital organs (C60–C63)</t>
  </si>
  <si>
    <t>Urinary tract (C64–C68)</t>
  </si>
  <si>
    <t>Eye, Brain and other parts of the central nervous system (C69–C72)</t>
  </si>
  <si>
    <t xml:space="preserve">Thyroid and other endocrine glands (C73–C75) </t>
  </si>
  <si>
    <t>Ill-defined, secondary or unspecified sites (C76–C80)</t>
  </si>
  <si>
    <t>Lymphoid, haematopoietic and related tissue (C81–C96, D45–D47)</t>
  </si>
  <si>
    <t>Lip (C00)</t>
  </si>
  <si>
    <t>Tongue - base of (C01)</t>
  </si>
  <si>
    <t>Tongue - other and unspecified (C02)</t>
  </si>
  <si>
    <t>Gum (C03)</t>
  </si>
  <si>
    <t>Mouth - floor of (C04)</t>
  </si>
  <si>
    <t>Palate (C05)</t>
  </si>
  <si>
    <t>Mouth - other and unspecified (C06)</t>
  </si>
  <si>
    <t>Parotid gland (C07)</t>
  </si>
  <si>
    <t>Major salivary glands - other and unspecified (C08)</t>
  </si>
  <si>
    <t>Tonsil (C09)</t>
  </si>
  <si>
    <t>Oropharynx (C10)</t>
  </si>
  <si>
    <t>Nasopharynx (C11)</t>
  </si>
  <si>
    <t>Pyriform sinus (C12)</t>
  </si>
  <si>
    <t>Hypopharynx (C13)</t>
  </si>
  <si>
    <t>Lip, oral cavity and pharynx - other and ill-defined sites (C14)</t>
  </si>
  <si>
    <t>Oesophagus (C15)</t>
  </si>
  <si>
    <t>Stomach (C16)</t>
  </si>
  <si>
    <t>Small intestine (C17)</t>
  </si>
  <si>
    <t>Colorectum and anus (C18–C21)</t>
  </si>
  <si>
    <t>Liver and intrahepatic bile ducts (C22)</t>
  </si>
  <si>
    <t>Gallbladder (C23)</t>
  </si>
  <si>
    <t>Biliary tract - other and unspecified parts (C24)</t>
  </si>
  <si>
    <t>Pancreas (C25)</t>
  </si>
  <si>
    <t>Digestive organs - other and ill-defined (C26)</t>
  </si>
  <si>
    <t>Nasal cavity and middle ear (C30)</t>
  </si>
  <si>
    <t>Accessory sinuses (C31)</t>
  </si>
  <si>
    <t>Larynx (C32)</t>
  </si>
  <si>
    <t>Lung (C33–C34)</t>
  </si>
  <si>
    <t>Thymus (C37)</t>
  </si>
  <si>
    <t>Heart, mediastinum and pleura (C38)</t>
  </si>
  <si>
    <t>Respiratory system and intrathoracic organs - other and ill-defined sites (C39)</t>
  </si>
  <si>
    <t>Bone and articular cartilage of limbs (C40)</t>
  </si>
  <si>
    <t>Bone and articular cartilage of other and unspecified sites (C41)</t>
  </si>
  <si>
    <t>Melanoma (C43)</t>
  </si>
  <si>
    <t>Skin - other (C44)</t>
  </si>
  <si>
    <t>Mesothelioma (C45)</t>
  </si>
  <si>
    <t>Kaposi sarcoma (C46)</t>
  </si>
  <si>
    <t>Peripheral nerves and autonomic nervous system (C47)</t>
  </si>
  <si>
    <t>Retroperitoneum and peritoneum (C48)</t>
  </si>
  <si>
    <t>Other connective and soft tissue (C49)</t>
  </si>
  <si>
    <t>Vulva (C51)</t>
  </si>
  <si>
    <t>Vagina (C52)</t>
  </si>
  <si>
    <t>Cervix (C53)</t>
  </si>
  <si>
    <t>Ovary (C56)</t>
  </si>
  <si>
    <t>Placenta (C58)</t>
  </si>
  <si>
    <t>Penis (C60)</t>
  </si>
  <si>
    <t>Prostate (C61)</t>
  </si>
  <si>
    <t>Testis (C62)</t>
  </si>
  <si>
    <t>Male genital organs - other and unspecified (C63)</t>
  </si>
  <si>
    <t>Kidney - except renal pelvis (C64)</t>
  </si>
  <si>
    <t>Renal pelvis (C65)</t>
  </si>
  <si>
    <t>Ureter (C66)</t>
  </si>
  <si>
    <t>Bladder (C67)</t>
  </si>
  <si>
    <t>Urinary organs - other and unspecified (C68)</t>
  </si>
  <si>
    <t>Eye and adnexa (C69)</t>
  </si>
  <si>
    <t>Meninges (C70)</t>
  </si>
  <si>
    <t>Brain (C71)</t>
  </si>
  <si>
    <t>Spinal cord, cranial nerves and other parts of central nervous system (C72)</t>
  </si>
  <si>
    <t>Thyroid gland (C73)</t>
  </si>
  <si>
    <t>Adrenal gland (C74)</t>
  </si>
  <si>
    <t>Endocrine glands and related structures - other (C75)</t>
  </si>
  <si>
    <t>Other and ill-defined sites (C76)</t>
  </si>
  <si>
    <t>Lymph nodes - secondary and unspecified (C77)</t>
  </si>
  <si>
    <t>Respiratory and digestive organs - secondary (C78)</t>
  </si>
  <si>
    <t>Secondary other sites (C79)</t>
  </si>
  <si>
    <t>Malignant neoplasm without specification of site (C80)</t>
  </si>
  <si>
    <t>Hodgkin lymphoma (C81)</t>
  </si>
  <si>
    <t>Non-Hodgkin lymphoma (C82–C85, C96)</t>
  </si>
  <si>
    <t>Malignant immunoproliferative diseases (C88)</t>
  </si>
  <si>
    <t>Multiple myeloma and malignant plasma cell neoplasms (C90)</t>
  </si>
  <si>
    <t>Leukaemia (C91–C95)</t>
  </si>
  <si>
    <t>Polycythaemia vera (D45)</t>
  </si>
  <si>
    <t>Myelodysplastic syndromes (D46)</t>
  </si>
  <si>
    <t>Lymphoid, haematopoietic and related tissue - other neoplasms of uncertain or unknown behaviour (D47)</t>
  </si>
  <si>
    <t>Unknown</t>
  </si>
  <si>
    <t>CancerNetworkID</t>
  </si>
  <si>
    <t>Cancer Network</t>
  </si>
  <si>
    <t>Regional cancer network</t>
  </si>
  <si>
    <t>Midland</t>
  </si>
  <si>
    <t>Central</t>
  </si>
  <si>
    <t>Q_Network</t>
  </si>
  <si>
    <t>Priority</t>
  </si>
  <si>
    <t>PriorityID</t>
  </si>
  <si>
    <t>Key facts</t>
  </si>
  <si>
    <t>Subgroup + AgeBand + Sex + Num</t>
  </si>
  <si>
    <t>Subgrp + Dep + sex + Num</t>
  </si>
  <si>
    <t>Subgrp + sex + DHB</t>
  </si>
  <si>
    <t>Subgrp + Network + Sex + Num</t>
  </si>
  <si>
    <t>Key Facts</t>
  </si>
  <si>
    <t>Breast - female (C50)</t>
  </si>
  <si>
    <t>Index</t>
  </si>
  <si>
    <t>Māori</t>
  </si>
  <si>
    <t>Non-Māori</t>
  </si>
  <si>
    <t>Total population by sex</t>
  </si>
  <si>
    <t>Māori population by sex</t>
  </si>
  <si>
    <t>Non-Māori population by sex</t>
  </si>
  <si>
    <t xml:space="preserve">Female </t>
  </si>
  <si>
    <t>Title</t>
  </si>
  <si>
    <t>Source: New Zealand Cancer Registry</t>
  </si>
  <si>
    <t>Life-Stage</t>
  </si>
  <si>
    <t>District health board</t>
  </si>
  <si>
    <t>Source: New Zealand Mortality Collection</t>
  </si>
  <si>
    <t>Y axis</t>
  </si>
  <si>
    <t>Registrations</t>
  </si>
  <si>
    <t>Deaths</t>
  </si>
  <si>
    <t xml:space="preserve">Table </t>
  </si>
  <si>
    <t>Number of cases</t>
  </si>
  <si>
    <t>Rate (cases per 100,000)</t>
  </si>
  <si>
    <t>ICDChap_7_ASR</t>
  </si>
  <si>
    <t>Note: all eth run with tEstNat table, Maori/Non-Maori run with tEst_byEthMN</t>
  </si>
  <si>
    <t>Number of deaths</t>
  </si>
  <si>
    <t>Rate (deaths per 100,000)</t>
  </si>
  <si>
    <t>-</t>
  </si>
  <si>
    <t>Female genital organs - other and unspecified (C57)</t>
  </si>
  <si>
    <t xml:space="preserve">In 2012:
• There were 320 new cases of bladder cancer registered. The rate was 4.3 cases per 100,000 population. 
• Bladder cancer was the 13th most common cancer registered and affected more males than females. 
• The male registration rate was 3.4 times the female rate.
• More than 50% of bladder cancers was diagnosed in people aged 75 years and over.
• The number of Māori registrations for bladder cancer was small and therefore comparison between ethnic groups is not appropriate.
Between 2003 and 2012:
• From 1 January 2005 superficial transitional cell carcinoma of the bladder was no longer coded as an invasive cancer. This coding change resulted in a decrease in the number of bladder cancer registrations compared with previous years. Therefore registration rates are only compared between 2005 and 2012.
• Between 2005 and 2012 registration rates decreased slightly for males and remained relatively stable for females.
</t>
  </si>
  <si>
    <t>In 2012:
• There were 3025 new cases of breast cancer registered for females. The rate was 96.9 cases per 100,000 females. 
• Breast cancer was the second most common cancer registered overall and the most common cancer registered for females. 
• Breast cancer accounted for 28.9% of all cancers in females.
• More than 50% of breast cancers were diagnosed in females aged 45–64 years.
• Māori females had a significantly higher registration rate than non-Māori females (119.5 and 94.5 per 100,000, respectively).
Between 2003 and 2012:
• The age-standardised rate of breast cancer for females increased from 89.1 to 96.9 per 100,000.
• The registration rate for non-Māori females remained slightly lower than Māori females.</t>
  </si>
  <si>
    <t xml:space="preserve">In 2012:
• There were 166 new cases of cervical cancer registered. The rate was 6.3 cases per 100,000 females.
• Cervical cancer was the 11th most common cancer registered for females. 
• Cervical cancer accounted for 1.6% of all cancers in females.
• Cervical cancer was most commonly diagnosed in females aged 25–44 years.
• The registration rate for Māori females was 2.4 times the rate for non-Māori females (12.6 and 5.3 per 100,000, respectively).
Between 2003 and 2012:
• Registration rates for cervical cancer showed a general downward trend.
• The registration rate for Māori females was consistently at least 1.7 times the rate for non-Māori females each year.
</t>
  </si>
  <si>
    <t>In 2012:
• There were 2324 new cases of melanoma registered. The rate was 36.9 cases per 100,000 population. 
• Melanoma was the fourth most common cancer registered, accounting for 10.7% of all cancers registered.
• More than a third of melanomas were diagnosed in people aged 45–64 years.
• Māori registrations accounted for just 1.6% of all melanoma cases.
Between 2003 and 2012:
• The age-standardised rate for melanoma remained relatively stable.
• The registration rate for males was consistently higher than the female rate.</t>
  </si>
  <si>
    <t>In 2012:
• There were 742 new cases of non-Hodgkin lymphoma registered. The rate was 11.5 cases per 100,000 population. 
• Non-Hodgkin lymphoma was more common in males than females.
• More than a third of non-Hodgkin lymphomas were diagnosed in people aged 45–64 years.
• Māori registrations accounted for just 8.0% of all non-Hodgkin lymphoma cases.
Between 2003 and 2012:
• The age-standardised rate for non-Hodgkin lymphoma was relatively stable.
• The registration rate for males was consistently higher than the female rate.</t>
  </si>
  <si>
    <t xml:space="preserve">In 2012:
• There were 266 new cases of ovarian cancer registered. The rate was 8.0 cases per 100,000 females. 
• Ovarian cancer accounted for 2.5% of all cancers in females.
• More than a third of ovarian cancers were diagnosed in females aged 45–64 years.
Between 2003 and 2012:
• The age-standardised rate of ovarian cancer for females fluctuated between 7.8 and 10.4 cases per 100,000 females.
• There was no consistent ethnic difference in rates of ovarian cancer. Low numbers of registrations for ovarian cancer in Māori females likely contributed to the wide variation seen from year to year.
</t>
  </si>
  <si>
    <t xml:space="preserve">In 2012:
• There were 549 new cases of pancreatic cancer registered. The rate was 7.7 cases per 100,000 population. 
• Pancreatic cancer was most commonly diagnosed in people aged 75 years and over.
• The number of registrations for Māori was small. These accounted for 10.6% of all pancreatic cancer registrations.
Between 2003 and 2012:
• The registration rate for pancreatic cancer showed a slight upward trend. 
• The highest registration rate for pancreatic cancer recorded over the last 10 years was in 2012. 
• There was greater variation in Māori registration rates than non-Māori registration rates from smaller numbers.
</t>
  </si>
  <si>
    <t xml:space="preserve">In 2012:
• There were 381 new cases of stomach cancer registered. The rate was 5.6 cases per 100,000 population. 
• Stomach cancer affected more males than females; the male registration rate was 1.8 times the female rate.
• Over a third of stomach cancer cases registered were for those aged 75 years and over.
• The registration rate for Māori was 3.3 times the rate for non-Māori (15.8 compared with 4.8 per 100,000).
Between 2003 and 2012:
• The registration rate for stomach cancer showed a slight downward trend.
• The rate for Māori was consistently at least 2.9 times the rate for non-Māori each year. 
</t>
  </si>
  <si>
    <t xml:space="preserve">In 2012:
• There were 3129 new cases of prostate cancer registered. The rate was 98.2 cases per 100,000 males. 
• Prostate cancer was the most common cancer registered overall.
• Approximately 40% of prostate cancer were registered for males aged 65–74 years.
• The number of registrations for Māori was small. These accounted for 5.8% of all prostate cancer registrations.
Between 2003 and 2012:
• Historically, registration rates for prostate cancer have been variable, which may reflect the volume of prostate-specific antigen (PSA) testing being undertaken in the community at any one time. This topic is discussed further in Cancer Projections: Incidence 2004–08 to 2014–18 (Ministry of Health 2011). 
</t>
  </si>
  <si>
    <t>Colorectum (C18–C20)</t>
  </si>
  <si>
    <t>Anus (C21)</t>
  </si>
  <si>
    <t xml:space="preserve">In 2012:
• There were 207 deaths from bladder cancer. The mortality rate was 2.6 deaths per 100,000 population. 
• Bladder cancer was the 13th most common cause of death from cancer. 
• The mortality rate for males was 2.3 times the female rate.
• Almost 70% of bladder cancer deaths occurred in people aged 75 years and over.
• The number of Māori deaths from bladder cancer were small and therefore comparison between ethnic groups is not appropriate.
Between 2003 and 2012:
• Mortality rates showed a small downward trend for males but were relatively stable for females.
• The mortality rate for males was consistently higher than the rate for females each year.
</t>
  </si>
  <si>
    <t>In 2012:
• There were 617 deaths from breast cancer. The mortality rate was 17.7 deaths per 100,000 female population. 
• Breast cancer was the third most common cause of cancer death for females. 
• Deaths from breast cancer accounted for 14.8% of all cancers in females.
• A third of breast cancer deaths were aged 75+ years of age.
• Māori females had a significantly higher mortality rate than non-Māori females (26.5 and 16.9 per 100,000).
Between 2003 and 2012:
• The mortality rate for breast cancer decreased from 23.0 to 17.7 per 100,000.
• The mortality rate for non-Māori females remained lower than Māori females.</t>
  </si>
  <si>
    <t xml:space="preserve">In 2012:
• There were 56 deaths from cervical cancer. The mortality rate was 1.8 deaths per 100,000 female population.
• Cervical cancer deaths accounted for 1.3% of all cancer deaths in females.
• Nearly 20% of deaths from cervical cancer were in Māori females.
Between 2003 and 2012:
• Mortality rates for cervical cancer fluctuated between 1.4 and 2.6 per 100,000.
• The mortality rate for Māori females was more variable than non-Māori rates due to small numbers.
</t>
  </si>
  <si>
    <r>
      <t xml:space="preserve">In 2012:
• There were 1283 deaths from colorectal cancer. The mortality rate was 17.4 deaths per 100,000 population.
• Colorectal cancer was the second most common cause of cancer death, accounting for 14.4% of all cancer deaths. 
• The mortality rate for males was significantly higher than the rate for females.
• Half of colorectal cancer deaths occurred in those aged 75 years and over.
• Māori accounted for 5% of all colorectal cancer deaths.
</t>
    </r>
    <r>
      <rPr>
        <sz val="10"/>
        <color rgb="FFFFFF00"/>
        <rFont val="Arial"/>
        <family val="2"/>
      </rPr>
      <t xml:space="preserve">Between 2003 and 2012:
• Mortality rates for non-Māori males and females showed a general downward trend until 2011 followed by a slight increase in 2012.
• Mortality rates for Māori males and females were more variable than for non-Māori.
</t>
    </r>
  </si>
  <si>
    <t xml:space="preserve">In 2012:
• There were 346 deaths from leukaemia. The mortality rate was 5.0 deaths per 100,000 population. 
• Leukaemia accounted for 3.9% of all cancer deaths.
• Nearly 50% of leukaemia deaths was in people aged 75 years and over.
• The mortality rate for males was higher than the rate for females (6.1 and 4.0 per 100,000).
Between 2003 and 2012:
• Mortality rates for leukaemia fluctuated between 4.0 and 5.2 per 100,000.
</t>
  </si>
  <si>
    <t xml:space="preserve">In 2012:
• There were 1628 deaths from lung cancer. The mortality rate was 23.1 deaths per 100,000 population.
• Lung cancer was the most common cause of cancer death. Nearly one in five cancer deaths were from lung cancer.
• The mortality rate for males was signficantly higher than the rate for females (27.1 and 19.7 per 100,000).
• Māori had a significantly higher mortality rate than non-Māori (65.7 and 19.5 per 100,000).
• One in three Māori cancer deaths was from lung cancer.
Between 2003 and 2012:
• Mortality rates for non-Māori males showed a downward trend but rates for females were more stable. 
• Māori males and females had more variable rates, likely from smaller numbers.
• Mortality rates for Māori were consistently at least 2.9 times the rate for non-Māori each year.
</t>
  </si>
  <si>
    <t>In 2012:
• There were 354 deaths from melanoma. The mortality rate was 5.1 deaths per 100,000 population. 
• Melanoma was the sixth most common cause of cancer death, accounting for 4.0% of all cancer deaths.
• More than 40% of melanoma deaths occurred in those aged 75 years and over.
• Māori accounted for less than 1% of melanoma deaths (3 deaths).
Between 2003 and 2012:
• Mortality rates fluctuated between 4.4 and 5.4 deaths per 100,000.
• The mortality rate for males was consistently higher than rate for females each year.</t>
  </si>
  <si>
    <t>In 2012:
• There were 274 deaths from non-Hodgkin lymphoma. The mortality rate was 4.0 deaths per 100,000 population. 
• Non-Hodgkin lymphoma accounted for 3.1% of all deaths from cancer. 
• The mortality rate for males was 1.5 times the rate for females.
• More than 70% of non-Hodgkin lymphoma deaths occurred in those aged 65 years and above.
• Māori deaths accounted for just 9.5% (26 deaths) of all non-Hodgkin lymphoma deaths.
Between 2003 and 2012:
• The total mortality rate trended downwards, falling by a third over the period.
• The mortality rate for males was consistently higher than the rate for females each year.</t>
  </si>
  <si>
    <t xml:space="preserve">In 2012:
• There were 175 deaths from ovarian cancer. The mortality rate was 4.8 deaths per 100,000 female population. 
• Ovarian cancer was the fifth most common cause of cancer death in females.
• Ovarian cancer was the most common cause of gynaecological cancer death.
Between 2003 and 2012:
• Mortality rates were relatively stable between 2003 and 2011, fluctuating between 5.5 and 6.5 deaths per 100,000.
• The lowest mortality rate for ovarian cancer recorded over the last 10 years was in 2012 (4.8 per 100,000). 
• The small number of deaths for Māori likely contributed to the wide variation seen from year to year for Māori females.
</t>
  </si>
  <si>
    <t xml:space="preserve">In 2012:
• There were 463 deaths from pancreatic cancer. The mortality rate was 6.2 deaths per 100,000 population. 
• Pancreatic cancer was the fifth most common cause of cancer death.
• The mortality rate for males was higher than for females (6.8 and 5.8 per 100,000).
• Around half of all pancreatic cancer deaths occurred in those aged 75 years and over.
Between 2003 and 2012:
• The mortality rate for pancreatic cancer fluctuated between 5.4 and 6.8 per 100,000.
• The mortality rate for males was consistently higher than the rate for females each year.
</t>
  </si>
  <si>
    <t xml:space="preserve">In 2012:
• There were 607 deaths from prostate cancer. The mortality rate was 17.0 deaths per 100,000 male population.
• Prostate cancer was the third most common cause of cancer death in males, after lung and colorectal cancer.
• Nearly 70% of prostate cancer deaths occurred in males aged 75 years and over.
• The mortality rate for Māori males was higher than the rate for non-Māori males (18.1 and 16.4 per 100,000).
Between 2003 and 2012:
• Mortality rates showed a general downward trend, falling 19.4% over the period.
• The mortality rate for Māori males was consistently higher than the rate for non-Māori males, except for 2003.
</t>
  </si>
  <si>
    <t xml:space="preserve">In 2012:
• There were 302 deaths from stomach cancer. The mortality rate was 4.3 deaths per 100,000 population. 
• Stomach cancer was the eighth most common cause of cancer death.
• The mortality rate for males was significantly higher than for females (5.5 and 3.2 per 100,000).
• Nearly half of stomach cancer deaths occurred in those aged 75 years and over.
• The mortality rate for Māori was significantly higher than the rate for non-Māori (13.1 and 3.5 per 100,000).
Between 2003 and 2012:
• Mortality rates showed a downwards trend.
• The mortality rate for Māori was consistently at least 2.2 times the rate for non-Māori.
</t>
  </si>
  <si>
    <t>Select a cancer group:</t>
  </si>
  <si>
    <t>Title:</t>
  </si>
  <si>
    <t>Summary:</t>
  </si>
  <si>
    <t>Published:</t>
  </si>
  <si>
    <t xml:space="preserve">Data source: </t>
  </si>
  <si>
    <t>New Zealand Cancer Registry and New Zealand Mortality Collection</t>
  </si>
  <si>
    <t>If you require information not included in this file, the Ministry of Health is able to provide customised data extracts tailored to your needs. These may incur a charge (at Official Information Act rates). See below for contact details.</t>
  </si>
  <si>
    <t>Postal address:</t>
  </si>
  <si>
    <t>Analytical Services</t>
  </si>
  <si>
    <t>Ministry of Health</t>
  </si>
  <si>
    <t>PO Box 5013</t>
  </si>
  <si>
    <t>Wellington</t>
  </si>
  <si>
    <t>New Zealand</t>
  </si>
  <si>
    <t>Email:</t>
  </si>
  <si>
    <t>data-enquiries@moh.govt.nz</t>
  </si>
  <si>
    <t>Phone:</t>
  </si>
  <si>
    <t>(04) 496 2000</t>
  </si>
  <si>
    <t xml:space="preserve">Fax: </t>
  </si>
  <si>
    <t>(04) 816 2898</t>
  </si>
  <si>
    <t>Contents</t>
  </si>
  <si>
    <t xml:space="preserve">Selected cancers: key facts, numbers and rates by ethnic group and sex, 2003–2012 </t>
  </si>
  <si>
    <t>Cancer groups: numbers and rates by sex, 2012</t>
  </si>
  <si>
    <t>Populations data</t>
  </si>
  <si>
    <t xml:space="preserve">These tables provide supplementary registration and mortality data for the Cancer: New registrations and deaths 2012 publication, including key facts for selected cancers and underlying data used to create graphs and maps in the publication. </t>
  </si>
  <si>
    <t>Additional information:</t>
  </si>
  <si>
    <t>Section</t>
  </si>
  <si>
    <t>Cancer registrations</t>
  </si>
  <si>
    <t>Cancer deaths</t>
  </si>
  <si>
    <t>Help using this file</t>
  </si>
  <si>
    <t>Introduction</t>
  </si>
  <si>
    <t>Figures data</t>
  </si>
  <si>
    <t>Individual cancers: numbers by demographic variables, 2012</t>
  </si>
  <si>
    <t>Table 1: Estimated resident population by age and sex, mean year ended 31 December 2012</t>
  </si>
  <si>
    <t>Table 2: Estimated resident population by age, ethnic group and sex, mean year ended 31 December 2012</t>
  </si>
  <si>
    <t xml:space="preserve">Tabs </t>
  </si>
  <si>
    <t>Description</t>
  </si>
  <si>
    <t>Selected cancers</t>
  </si>
  <si>
    <t>Cancer groups</t>
  </si>
  <si>
    <t>Cancer types by common demographic variables</t>
  </si>
  <si>
    <t>Figures Data</t>
  </si>
  <si>
    <t>PubData</t>
  </si>
  <si>
    <t>Population data</t>
  </si>
  <si>
    <r>
      <t xml:space="preserve">This tab contains tables presenting the underlying data used to generate figures and maps in the </t>
    </r>
    <r>
      <rPr>
        <i/>
        <sz val="10"/>
        <color theme="1"/>
        <rFont val="Arial"/>
        <family val="2"/>
      </rPr>
      <t xml:space="preserve">Cancer: new registrations and deaths 2012 </t>
    </r>
    <r>
      <rPr>
        <sz val="10"/>
        <color theme="1"/>
        <rFont val="Arial"/>
        <family val="2"/>
      </rPr>
      <t xml:space="preserve">publication. </t>
    </r>
  </si>
  <si>
    <t>This tab contains population data used to calculate age-specific and age-standardised rates for cancer registrations and deaths in 2012.</t>
  </si>
  <si>
    <t>Populations</t>
  </si>
  <si>
    <r>
      <t xml:space="preserve">These tables contain additional information to supplement the data provided in the </t>
    </r>
    <r>
      <rPr>
        <i/>
        <sz val="10"/>
        <color theme="1"/>
        <rFont val="Arial"/>
        <family val="2"/>
      </rPr>
      <t>Cancer: new registrations and deaths 2012 publication.</t>
    </r>
  </si>
  <si>
    <t>These tabs contain data for individual cancers (eg, breast cancer [C50]) for 2012. The user selects a cancer from the dropdown box and data updates to show numbers by sex, ethnic group, life-stage age group, deprivation quintile, district health board region of domicile and regional cancer network.</t>
  </si>
  <si>
    <t>Back to contents</t>
  </si>
  <si>
    <t>DHB of domicile</t>
  </si>
  <si>
    <t>Number of deaths, 2012</t>
  </si>
  <si>
    <t>Number of new cases, 2012</t>
  </si>
  <si>
    <t>Regs_SelCancers</t>
  </si>
  <si>
    <t>Deaths_SelCancers</t>
  </si>
  <si>
    <t>Regs_CancerGroup</t>
  </si>
  <si>
    <t>Deaths_CancerGroup</t>
  </si>
  <si>
    <t>Regs_CancerbyDemo</t>
  </si>
  <si>
    <t>Deaths_CancerbyDemo</t>
  </si>
  <si>
    <r>
      <t xml:space="preserve">These tabs contain data for 13 cancers with high incidence and mortality in New Zealand. Users can select a cancer from the dropdown box and data updates based on the selection. Data is presented by all ethnicities, Māori and non-Māori, and by sex for 2003–2012. Key facts accompany the graphs and table and describe the 2012 data and trends over the last 10 years. Users can choose to see data presented as numbers or age-standardised rates.
Rates for 2003–2012 have been calculated using populations updated post 2013 census and therefore may differ slightly from rates published in previous versions of </t>
    </r>
    <r>
      <rPr>
        <i/>
        <sz val="10"/>
        <color theme="1"/>
        <rFont val="Arial"/>
        <family val="2"/>
      </rPr>
      <t xml:space="preserve">Cancer: new registrations and deaths.
</t>
    </r>
    <r>
      <rPr>
        <sz val="10"/>
        <color theme="1"/>
        <rFont val="Arial"/>
        <family val="2"/>
      </rPr>
      <t>Note that "Colorectum and anus" includes ICD codes C18–C21. Data presented by cancer group and cancer type by demographic variables presents "Colorectum (C18–C20)" and "Anus (C21)" separately.</t>
    </r>
  </si>
  <si>
    <t>Figure</t>
  </si>
  <si>
    <t>0–4</t>
  </si>
  <si>
    <t>5–9</t>
  </si>
  <si>
    <t>10–14</t>
  </si>
  <si>
    <t>15–19</t>
  </si>
  <si>
    <t>20–24</t>
  </si>
  <si>
    <t>25–29</t>
  </si>
  <si>
    <t>30–34</t>
  </si>
  <si>
    <t>35–39</t>
  </si>
  <si>
    <t>40–44</t>
  </si>
  <si>
    <t>45–49</t>
  </si>
  <si>
    <t>50–54</t>
  </si>
  <si>
    <t>55–59</t>
  </si>
  <si>
    <t>60–64</t>
  </si>
  <si>
    <t>65–69</t>
  </si>
  <si>
    <t>70–74</t>
  </si>
  <si>
    <t>75–79</t>
  </si>
  <si>
    <t>80–84</t>
  </si>
  <si>
    <t>85+</t>
  </si>
  <si>
    <t>Cases</t>
  </si>
  <si>
    <t>Table 1: Numbers and age-specific rates of cancer registrations, by age group, 2012</t>
  </si>
  <si>
    <t>Age group (years)</t>
  </si>
  <si>
    <t>Table 2: Age-specific rates of cancer, by sex and age group, 2012</t>
  </si>
  <si>
    <t>2002</t>
  </si>
  <si>
    <t>2003</t>
  </si>
  <si>
    <t>2004</t>
  </si>
  <si>
    <t>2005</t>
  </si>
  <si>
    <t>2006</t>
  </si>
  <si>
    <t>2007</t>
  </si>
  <si>
    <t>2008</t>
  </si>
  <si>
    <t>2009</t>
  </si>
  <si>
    <t>2010</t>
  </si>
  <si>
    <t>2011</t>
  </si>
  <si>
    <t>Quintile 1 (least deprived)</t>
  </si>
  <si>
    <t>Quintile 2</t>
  </si>
  <si>
    <t>Quintile 3</t>
  </si>
  <si>
    <t>Quintile 4</t>
  </si>
  <si>
    <t>Quintile 5 (most deprived)</t>
  </si>
  <si>
    <t>Note: rates are expressed as cases per 100,000 population.</t>
  </si>
  <si>
    <t>Table 6: Registration rates for the most common male cancers, by deprivation quintile, 2012</t>
  </si>
  <si>
    <t>Table 7: Registration rates for the most common female cancers, by deprivation quintile, 2012</t>
  </si>
  <si>
    <t>Hawke's Bay</t>
  </si>
  <si>
    <t>Table 8: Cancer registration rates, by DHB of domicile, 2010–2012</t>
  </si>
  <si>
    <t>Publication chapter</t>
  </si>
  <si>
    <t>Cancer Registrations</t>
  </si>
  <si>
    <t>Table 1</t>
  </si>
  <si>
    <t>Table 3</t>
  </si>
  <si>
    <t>Table 4</t>
  </si>
  <si>
    <t>Table 5</t>
  </si>
  <si>
    <t>Table 6</t>
  </si>
  <si>
    <t>Table 7</t>
  </si>
  <si>
    <t>Table 8</t>
  </si>
  <si>
    <t>Table 2</t>
  </si>
  <si>
    <t>Corresponding data table</t>
  </si>
  <si>
    <t>Figure 1: Numbers and age-specific rates of cancer registrations, by age group, 2012</t>
  </si>
  <si>
    <t>Figure 2: Age-specific rates of cancer, by sex and age group, 2012</t>
  </si>
  <si>
    <t>Cancer Deaths</t>
  </si>
  <si>
    <r>
      <t xml:space="preserve">This tab contains tables presenting the underlying data used to generate figures and maps in the </t>
    </r>
    <r>
      <rPr>
        <i/>
        <sz val="10"/>
        <color theme="1"/>
        <rFont val="Arial"/>
        <family val="2"/>
      </rPr>
      <t>Cancer: new registrations and deaths 2012</t>
    </r>
    <r>
      <rPr>
        <sz val="10"/>
        <color theme="1"/>
        <rFont val="Arial"/>
        <family val="2"/>
      </rPr>
      <t xml:space="preserve"> publication. </t>
    </r>
  </si>
  <si>
    <t>Table 9: Numbers and age-specific rates of cancer deaths, by age group, 2012</t>
  </si>
  <si>
    <t>Table 10: Age-specific rates of cancer death, by sex and age group, 2012</t>
  </si>
  <si>
    <t>Table 12: Cancer mortality rates for males and females, by ethnic group, 2002–2012</t>
  </si>
  <si>
    <t>Table 16: Cancer mortality rates, by DHB of domicile, 2010–2012</t>
  </si>
  <si>
    <t>Table 9</t>
  </si>
  <si>
    <t>Table 10</t>
  </si>
  <si>
    <t>Table 11</t>
  </si>
  <si>
    <t>Table 12</t>
  </si>
  <si>
    <t>Table 13</t>
  </si>
  <si>
    <t>Table 14</t>
  </si>
  <si>
    <t>Table 15</t>
  </si>
  <si>
    <t>Table 16</t>
  </si>
  <si>
    <t>Figure 13: Cancer registration rates for males and females, by ethnic group, 2002–2012</t>
  </si>
  <si>
    <t>Figure 17: Registration rates for the most common male cancers, by deprivation quintile, 2012</t>
  </si>
  <si>
    <t>Figure 18: Registration rates for the most common female cancers, by deprivation quintile, 2012</t>
  </si>
  <si>
    <t>Figure 19: Cancer registration rates, by DHB of domicile, 2010–2012</t>
  </si>
  <si>
    <t>Note: rates are expressed as deaths per 100,000 population.</t>
  </si>
  <si>
    <t xml:space="preserve">Notes: </t>
  </si>
  <si>
    <t xml:space="preserve">List of publication figures and corresponding data tables </t>
  </si>
  <si>
    <t>Back to top</t>
  </si>
  <si>
    <t>Cancer trends 2012</t>
  </si>
  <si>
    <t>Table 3: Estimated resident population by age, sex and DHB as at 30 June, 2010–2012</t>
  </si>
  <si>
    <t>All ages</t>
  </si>
  <si>
    <t>DHB</t>
  </si>
  <si>
    <t>Rates calculations prior to 2012:</t>
  </si>
  <si>
    <r>
      <t xml:space="preserve">Data tables for cancer registration figures in </t>
    </r>
    <r>
      <rPr>
        <i/>
        <u/>
        <sz val="10"/>
        <color theme="10"/>
        <rFont val="Arial"/>
        <family val="2"/>
      </rPr>
      <t xml:space="preserve">Cancer: new registrations and deaths 2012 </t>
    </r>
  </si>
  <si>
    <r>
      <t xml:space="preserve">Data tables for cancer deaths figures in </t>
    </r>
    <r>
      <rPr>
        <i/>
        <u/>
        <sz val="10"/>
        <color theme="10"/>
        <rFont val="Arial"/>
        <family val="2"/>
      </rPr>
      <t xml:space="preserve">Cancer: new registrations and deaths 2012 </t>
    </r>
  </si>
  <si>
    <r>
      <t xml:space="preserve">• In the </t>
    </r>
    <r>
      <rPr>
        <i/>
        <sz val="10"/>
        <color theme="1"/>
        <rFont val="Arial"/>
        <family val="2"/>
      </rPr>
      <t>Cancer: new registrations and deaths 2012</t>
    </r>
    <r>
      <rPr>
        <sz val="10"/>
        <color theme="1"/>
        <rFont val="Arial"/>
        <family val="2"/>
      </rPr>
      <t xml:space="preserve"> publication, rates presented for years prior to 2012 are historically calculated and appear as they did in the year of publication.</t>
    </r>
  </si>
  <si>
    <r>
      <t xml:space="preserve">This tab contains data sets from Statistics New Zealand used to derive denominators for calculating cancer registration and deaths rates in the </t>
    </r>
    <r>
      <rPr>
        <i/>
        <sz val="10"/>
        <color theme="1"/>
        <rFont val="Arial"/>
        <family val="2"/>
      </rPr>
      <t>Cancer: new registrations and deaths 2012</t>
    </r>
    <r>
      <rPr>
        <sz val="10"/>
        <color theme="1"/>
        <rFont val="Arial"/>
        <family val="2"/>
      </rPr>
      <t xml:space="preserve"> publication. </t>
    </r>
  </si>
  <si>
    <t xml:space="preserve">In 2012:
• There were 3016 new cases of colorectal cancer. The rate was 43.5 cases per 100,000 population.
• Colorectal cancer was the 3rd most common cancer registered overall, accounting for 13.8% of all cancers. 
• The male registration rate for colorectal cancer was significantly higher than the female rate.
• Around 40% of colorectal cancers were diagnosed in those aged 75 years and over.
• The registration rate for non-Māori was higher than the registration rate for Māori (43.8 and 34.3 per 100,000, respectively).
Between 2003 and 2012:
• Registration rates for non-Māori males and females showed a downward trend. 
• Registration rates for Māori males and females were more variable.
</t>
  </si>
  <si>
    <t xml:space="preserve">In 2012:
• There were 595 new cases of leukaemia registered. The rate was 9.8 cases per 100,000 population. 
• Leukaemia accounted for 2.7% of all new cancer registrations.
• Nearly a third of leukaemias were diagnosed in people aged 75 years and over.
• Male registration rates for leukaemia were 1.6 times the female rate.
Between 2003 and 2012:
• The age-standardised rates for leukaemia showed a downward trend.
• Registration rates for non-Māori were higher in 2003 and 2004 than between 2005–2012.
• Registration rates for Māori were more variable than non-Māori rates due to small numbers. 
</t>
  </si>
  <si>
    <t xml:space="preserve">In 2012:
• There were 2027 new cases of lung cancer registered. The rate was 29.4 cases per 100,000 population.
• Lung cancer was the fifth most common cancer registered, accounting for 9.3% of all registrations.
• Lung cancer was more commonly registered for males than females.
• The registration rate for Māori males was significantly higher than the rate for non-Māori males (77.4 and 28.6 per 100,000).
• The registration rate for Māori females was significantly higher than the rate for non-Māori females (89.8 and 21.5 per 100,000).
Between 2003 and 2012:
• Registration rates for males showed a downward trend. Rates for females were more stable. 
• Registration rates for Māori were more variable than non-Māori rates due to small numbers. 
• Māori females had a registration rate of at least 4.0 times the rate for non-Māori females each year, except in 2007.
• Māori males had a registration rate of at least 2.2 times the rate for non-Māori males each year.
</t>
  </si>
  <si>
    <t>Northern</t>
  </si>
  <si>
    <t>lower CI</t>
  </si>
  <si>
    <t>upper CI</t>
  </si>
  <si>
    <t>Confidence intervals (CI) are 95%.</t>
  </si>
  <si>
    <t>Confidence intervals (CI) are 99%.</t>
  </si>
  <si>
    <t>Note: rates are expressed per 100,000 population and age-standardised to the WHO World Standard Population.</t>
  </si>
  <si>
    <t>Lip, oral cavity and pharynx (C00–C14)</t>
  </si>
  <si>
    <t>Uterus (C54–C55)</t>
  </si>
  <si>
    <t xml:space="preserve">In 2012:
• There were 513 new cases of uterine cancer registered. The rate was 16.2 cases per 100,000 females. 
• Over 50% of uterine cancer cases registered were for those aged 45–64 years.
• The registration rate for Māori was 1.9 times the rate for non-Māori (28.2 compared with 14.9 per 100,000 females).
Between 2003 and 2012:
• The registration rate for uterine cancer showed an upward trend.
• A general upward trend was evident in both Māori and non-Māori registration rates, but the Māori rate was more variable. 
</t>
  </si>
  <si>
    <t xml:space="preserve"> </t>
  </si>
  <si>
    <t xml:space="preserve">In 2012:
• There were 121 deaths from uterine cancer. The mortality rate was 3.2 deaths per 100,000 female population. 
• Uterine cancer was the 9th most common cause of cancer death in females, alongside non-Hodgkin lymphoma.
• Nearly three-quarters of uterine cancer deaths were in females aged 65 years and older.
Between 2003 and 2012:
• Mortality rates fluctuated between 2.3 and 3.2 per 100,000.
• The mortality rate for Māori was at least 1.6 times the rate for non-Māori females each year. However the number of Māori deaths is generally small (&lt;25 deaths) and therefore rates should be compared with caution.
</t>
  </si>
  <si>
    <t>Rates are expressed per 100,000 population and age-standardised to the WHO World Standard Population.</t>
  </si>
  <si>
    <t>Figure 21: Numbers and age-specific rates of cancer deaths, by age group, 2012</t>
  </si>
  <si>
    <t>Figure 22: Age-specific rates of cancer deaths, by sex and age group, 2012</t>
  </si>
  <si>
    <t>Figure 33: Cancer mortality rates for males and females, by ethnic group, 2002–2012</t>
  </si>
  <si>
    <t>Figure 39: Cancer mortality rates, by DHB of domicile, 2010–2012</t>
  </si>
  <si>
    <t>Table 14: Mortality rates of the most common causes of cancer death for males, by deprivation quintile, 2012</t>
  </si>
  <si>
    <t>Table 15: Mortality rates of the most common causes of cancer death for females, by deprivation quintile, 2012</t>
  </si>
  <si>
    <t>Figure 37: Mortality rates of the most common causes of cancer death for males, by deprivation quintile, 2012</t>
  </si>
  <si>
    <t>Figure 38: Mortality rates of the most common causes of cancer death for females, by deprivation quintile, 2012</t>
  </si>
  <si>
    <t>Table 3: Cancer registration rates for males and females, by life-stage group, 2002–2012</t>
  </si>
  <si>
    <t>Table 4: Cancer registration rates for males and females, by ethnic group, 2002–2012</t>
  </si>
  <si>
    <t>Table 5: Cancer registration rates, by deprivation quintile and by sex, 2012</t>
  </si>
  <si>
    <t>Table 11: Cancer mortality rates for males and females, by life-stage group, 2002–2012</t>
  </si>
  <si>
    <t>Table 13: Cancer mortality rates, by deprivation quintile and by sex, 2012</t>
  </si>
  <si>
    <t>Figure 7: Cancer registration rates for males and females, by life-stage group, 2002–2012</t>
  </si>
  <si>
    <t>Figure 16: Cancer registration rates, by deprivation quintile and sex, 2012</t>
  </si>
  <si>
    <t>Figure 27: Cancer mortality rates for males and females, by life-stage group, 2002–2012</t>
  </si>
  <si>
    <t>Figure 36: Cancer mortality rates, by deprivation quintile and sex, 2012</t>
  </si>
  <si>
    <t>These tabs contain data for groups of cancer (eg, digestive organs [C15–C26]), by sex for 2012. The user selects a cancer group from the dropdown box and data updates to show numbers and age-standardised rates for the cancer group and cancer sites included in the group. Groups are based on categories of cancer outlined in the International Statistical Classification of Diseases and Related Health Problems (ICD). Caution is advised when interpreting rates derived from small numbers as they may fluctuate markedly over time. This may apply to both small numbers of cancer cases or deaths and/or small population groups.</t>
  </si>
  <si>
    <t>Estimated resident population datasets in Tables 1 and 3 use populations that are updated to align with the 2013 Census results. The estimated resident population dataset in Table 2 uses a population based on 2006 Census results.</t>
  </si>
  <si>
    <r>
      <t xml:space="preserve">• In the </t>
    </r>
    <r>
      <rPr>
        <i/>
        <sz val="10"/>
        <color theme="1"/>
        <rFont val="Arial"/>
        <family val="2"/>
      </rPr>
      <t>Cancer trends 2012</t>
    </r>
    <r>
      <rPr>
        <sz val="10"/>
        <color theme="1"/>
        <rFont val="Arial"/>
        <family val="2"/>
      </rPr>
      <t xml:space="preserve"> tables, rates presented for years prior to 2012 are calculated using populations updated to align with the 2013 Census results.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</si>
</sst>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64" formatCode="0.0"/>
    <numFmt numFmtId="165" formatCode="0.000"/>
    <numFmt numFmtId="166" formatCode="0.0000000000000"/>
    <numFmt numFmtId="167" formatCode="_(* #,##0.00_);_(* \(#,##0.00\);_(* &quot;-&quot;??_);_(@_)"/>
    <numFmt numFmtId="168" formatCode="#,##0_ ;\-#,##0\ "/>
  </numFmts>
  <fonts count="92">
    <font>
      <sz val="10"/>
      <color theme="1"/>
      <name val="Arial"/>
      <family val="2"/>
    </font>
    <font>
      <sz val="11"/>
      <color indexed="8"/>
      <name val="Calibri"/>
      <family val="2"/>
    </font>
    <font>
      <sz val="10"/>
      <color indexed="8"/>
      <name val="Arial"/>
      <family val="2"/>
    </font>
    <font>
      <sz val="10"/>
      <color indexed="8"/>
      <name val="Arial"/>
      <family val="2"/>
    </font>
    <font>
      <sz val="11"/>
      <color indexed="8"/>
      <name val="Calibri"/>
      <family val="2"/>
    </font>
    <font>
      <sz val="10"/>
      <color theme="1"/>
      <name val="Arial"/>
      <family val="2"/>
    </font>
    <font>
      <b/>
      <sz val="10"/>
      <color theme="1"/>
      <name val="Arial"/>
      <family val="2"/>
    </font>
    <font>
      <sz val="10"/>
      <color theme="0"/>
      <name val="Arial"/>
      <family val="2"/>
    </font>
    <font>
      <sz val="10"/>
      <name val="Arial"/>
      <family val="2"/>
    </font>
    <font>
      <b/>
      <sz val="10"/>
      <name val="Arial"/>
      <family val="2"/>
    </font>
    <font>
      <b/>
      <sz val="12"/>
      <color theme="1"/>
      <name val="Arial"/>
      <family val="2"/>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Narrow"/>
      <family val="2"/>
    </font>
    <font>
      <sz val="10"/>
      <color indexed="9"/>
      <name val="Arial Narrow"/>
      <family val="2"/>
    </font>
    <font>
      <sz val="10"/>
      <color indexed="20"/>
      <name val="Arial Narrow"/>
      <family val="2"/>
    </font>
    <font>
      <b/>
      <sz val="10"/>
      <color indexed="52"/>
      <name val="Arial Narrow"/>
      <family val="2"/>
    </font>
    <font>
      <b/>
      <sz val="10"/>
      <color indexed="9"/>
      <name val="Arial Narrow"/>
      <family val="2"/>
    </font>
    <font>
      <i/>
      <sz val="10"/>
      <color indexed="23"/>
      <name val="Arial Narrow"/>
      <family val="2"/>
    </font>
    <font>
      <sz val="10"/>
      <color indexed="17"/>
      <name val="Arial Narrow"/>
      <family val="2"/>
    </font>
    <font>
      <b/>
      <sz val="15"/>
      <color indexed="56"/>
      <name val="Arial Narrow"/>
      <family val="2"/>
    </font>
    <font>
      <b/>
      <sz val="13"/>
      <color indexed="56"/>
      <name val="Arial Narrow"/>
      <family val="2"/>
    </font>
    <font>
      <b/>
      <sz val="11"/>
      <color indexed="56"/>
      <name val="Arial Narrow"/>
      <family val="2"/>
    </font>
    <font>
      <sz val="10"/>
      <color indexed="62"/>
      <name val="Arial Narrow"/>
      <family val="2"/>
    </font>
    <font>
      <sz val="10"/>
      <color indexed="52"/>
      <name val="Arial Narrow"/>
      <family val="2"/>
    </font>
    <font>
      <sz val="10"/>
      <color indexed="60"/>
      <name val="Arial Narrow"/>
      <family val="2"/>
    </font>
    <font>
      <sz val="10"/>
      <name val="Arial Narrow"/>
      <family val="2"/>
    </font>
    <font>
      <sz val="10"/>
      <color indexed="8"/>
      <name val="Arial Mäori"/>
      <family val="2"/>
    </font>
    <font>
      <b/>
      <sz val="10"/>
      <color indexed="63"/>
      <name val="Arial Narrow"/>
      <family val="2"/>
    </font>
    <font>
      <b/>
      <sz val="10"/>
      <color indexed="8"/>
      <name val="Arial Narrow"/>
      <family val="2"/>
    </font>
    <font>
      <sz val="10"/>
      <color indexed="10"/>
      <name val="Arial Narrow"/>
      <family val="2"/>
    </font>
    <font>
      <sz val="11"/>
      <color theme="1"/>
      <name val="Calibri"/>
      <family val="2"/>
      <scheme val="minor"/>
    </font>
    <font>
      <u/>
      <sz val="10"/>
      <color theme="10"/>
      <name val="Arial"/>
      <family val="2"/>
    </font>
    <font>
      <u/>
      <sz val="11"/>
      <color theme="10"/>
      <name val="Calibri"/>
      <family val="2"/>
      <scheme val="minor"/>
    </font>
    <font>
      <sz val="10"/>
      <color theme="1"/>
      <name val="Arial Mäori"/>
      <family val="2"/>
    </font>
    <font>
      <sz val="10"/>
      <color theme="1"/>
      <name val="Arial Narrow"/>
      <family val="2"/>
    </font>
    <font>
      <sz val="14"/>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tint="-0.14999847407452621"/>
      <name val="Arial"/>
      <family val="2"/>
    </font>
    <font>
      <b/>
      <sz val="14"/>
      <color theme="1"/>
      <name val="Arial"/>
      <family val="2"/>
    </font>
    <font>
      <b/>
      <sz val="18"/>
      <color theme="1"/>
      <name val="Arial"/>
      <family val="2"/>
    </font>
    <font>
      <b/>
      <sz val="11"/>
      <color theme="1"/>
      <name val="Arial"/>
      <family val="2"/>
    </font>
    <font>
      <sz val="9"/>
      <color theme="1"/>
      <name val="Arial"/>
      <family val="2"/>
    </font>
    <font>
      <sz val="8"/>
      <color theme="1"/>
      <name val="Arial"/>
      <family val="2"/>
    </font>
    <font>
      <sz val="10"/>
      <color rgb="FFFF0000"/>
      <name val="Arial"/>
      <family val="2"/>
    </font>
    <font>
      <sz val="10"/>
      <color rgb="FFFFFF00"/>
      <name val="Arial"/>
      <family val="2"/>
    </font>
    <font>
      <b/>
      <sz val="10"/>
      <color theme="0"/>
      <name val="Arial"/>
      <family val="2"/>
    </font>
    <font>
      <i/>
      <sz val="10"/>
      <color theme="1"/>
      <name val="Arial"/>
      <family val="2"/>
    </font>
    <font>
      <b/>
      <sz val="16"/>
      <color theme="1"/>
      <name val="Arial"/>
      <family val="2"/>
    </font>
    <font>
      <sz val="11"/>
      <color theme="1"/>
      <name val="Arial"/>
      <family val="2"/>
    </font>
    <font>
      <i/>
      <u/>
      <sz val="10"/>
      <color theme="10"/>
      <name val="Arial"/>
      <family val="2"/>
    </font>
    <font>
      <u/>
      <sz val="11"/>
      <color theme="10"/>
      <name val="Arial"/>
      <family val="2"/>
    </font>
    <font>
      <sz val="11"/>
      <color theme="1"/>
      <name val="Calibri"/>
      <family val="2"/>
    </font>
    <font>
      <u/>
      <sz val="9"/>
      <color rgb="FF0070C0"/>
      <name val="Arial"/>
      <family val="2"/>
    </font>
    <font>
      <b/>
      <sz val="16"/>
      <color theme="1" tint="0.24994659260841701"/>
      <name val="Arial"/>
      <family val="2"/>
    </font>
    <font>
      <b/>
      <sz val="10"/>
      <color theme="1" tint="0.24994659260841701"/>
      <name val="Arial"/>
      <family val="2"/>
    </font>
    <font>
      <sz val="10"/>
      <name val="Times New Roman"/>
      <family val="1"/>
    </font>
    <font>
      <u/>
      <sz val="10"/>
      <color theme="10"/>
      <name val="Arial Narrow"/>
      <family val="2"/>
    </font>
    <font>
      <sz val="10"/>
      <name val="MS Sans Serif"/>
      <family val="2"/>
    </font>
    <font>
      <sz val="10"/>
      <color theme="1"/>
      <name val="Arial Unicode MS"/>
      <family val="2"/>
    </font>
    <font>
      <sz val="10"/>
      <color theme="0" tint="-0.249977111117893"/>
      <name val="Arial"/>
      <family val="2"/>
    </font>
    <font>
      <b/>
      <sz val="10"/>
      <color theme="0" tint="-0.14999847407452621"/>
      <name val="Arial"/>
      <family val="2"/>
    </font>
  </fonts>
  <fills count="6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EFF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0.24994659260841701"/>
        <bgColor indexed="64"/>
      </patternFill>
    </fill>
    <fill>
      <patternFill patternType="solid">
        <fgColor rgb="FFDDDDDD"/>
        <bgColor indexed="64"/>
      </patternFill>
    </fill>
  </fills>
  <borders count="58">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diagonal/>
    </border>
    <border>
      <left/>
      <right/>
      <top style="thin">
        <color auto="1"/>
      </top>
      <bottom style="thin">
        <color theme="0" tint="-0.499984740745262"/>
      </bottom>
      <diagonal/>
    </border>
    <border>
      <left/>
      <right/>
      <top style="thin">
        <color theme="0" tint="-0.14996795556505021"/>
      </top>
      <bottom style="thin">
        <color indexed="64"/>
      </bottom>
      <diagonal/>
    </border>
    <border>
      <left style="thin">
        <color theme="0" tint="-0.14996795556505021"/>
      </left>
      <right/>
      <top style="thin">
        <color indexed="64"/>
      </top>
      <bottom/>
      <diagonal/>
    </border>
    <border>
      <left style="thin">
        <color theme="0" tint="-0.14996795556505021"/>
      </left>
      <right/>
      <top style="thin">
        <color theme="0" tint="-0.14996795556505021"/>
      </top>
      <bottom style="thin">
        <color indexed="64"/>
      </bottom>
      <diagonal/>
    </border>
    <border>
      <left/>
      <right style="thin">
        <color theme="0" tint="-0.14996795556505021"/>
      </right>
      <top style="thin">
        <color indexed="64"/>
      </top>
      <bottom/>
      <diagonal/>
    </border>
    <border>
      <left/>
      <right style="thin">
        <color theme="0" tint="-0.14996795556505021"/>
      </right>
      <top style="thin">
        <color theme="0" tint="-0.14996795556505021"/>
      </top>
      <bottom style="thin">
        <color indexed="64"/>
      </bottom>
      <diagonal/>
    </border>
    <border>
      <left/>
      <right/>
      <top/>
      <bottom style="thin">
        <color theme="0" tint="-0.14996795556505021"/>
      </bottom>
      <diagonal/>
    </border>
    <border>
      <left/>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right/>
      <top style="thin">
        <color indexed="64"/>
      </top>
      <bottom style="thin">
        <color indexed="64"/>
      </bottom>
      <diagonal/>
    </border>
    <border>
      <left/>
      <right/>
      <top style="thin">
        <color indexed="64"/>
      </top>
      <bottom/>
      <diagonal/>
    </border>
    <border>
      <left style="thin">
        <color theme="0" tint="-0.14996795556505021"/>
      </left>
      <right/>
      <top/>
      <bottom style="thin">
        <color indexed="64"/>
      </bottom>
      <diagonal/>
    </border>
    <border>
      <left/>
      <right style="thin">
        <color theme="0" tint="-0.14996795556505021"/>
      </right>
      <top style="thin">
        <color indexed="64"/>
      </top>
      <bottom style="thin">
        <color theme="0" tint="-0.14996795556505021"/>
      </bottom>
      <diagonal/>
    </border>
    <border>
      <left/>
      <right style="thin">
        <color theme="0" tint="-0.14996795556505021"/>
      </right>
      <top/>
      <bottom/>
      <diagonal/>
    </border>
    <border>
      <left style="thin">
        <color theme="0" tint="-0.14996795556505021"/>
      </left>
      <right/>
      <top/>
      <bottom/>
      <diagonal/>
    </border>
    <border>
      <left/>
      <right style="thin">
        <color theme="0" tint="-0.14993743705557422"/>
      </right>
      <top/>
      <bottom/>
      <diagonal/>
    </border>
    <border>
      <left style="thin">
        <color theme="0" tint="-0.14993743705557422"/>
      </left>
      <right/>
      <top/>
      <bottom/>
      <diagonal/>
    </border>
    <border>
      <left/>
      <right/>
      <top style="thin">
        <color theme="0" tint="-0.14993743705557422"/>
      </top>
      <bottom style="thin">
        <color indexed="64"/>
      </bottom>
      <diagonal/>
    </border>
    <border>
      <left style="thin">
        <color theme="0" tint="-0.14990691854609822"/>
      </left>
      <right/>
      <top style="thin">
        <color theme="0" tint="-0.14993743705557422"/>
      </top>
      <bottom style="thin">
        <color indexed="64"/>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3743705557422"/>
      </left>
      <right/>
      <top style="thin">
        <color theme="0" tint="-0.14996795556505021"/>
      </top>
      <bottom style="thin">
        <color indexed="64"/>
      </bottom>
      <diagonal/>
    </border>
    <border>
      <left/>
      <right style="thin">
        <color theme="0" tint="-0.14996795556505021"/>
      </right>
      <top/>
      <bottom style="thin">
        <color indexed="64"/>
      </bottom>
      <diagonal/>
    </border>
    <border>
      <left/>
      <right style="thin">
        <color theme="0" tint="-0.14996795556505021"/>
      </right>
      <top style="thin">
        <color theme="0" tint="-0.1498764000366222"/>
      </top>
      <bottom style="thin">
        <color theme="0" tint="-0.14990691854609822"/>
      </bottom>
      <diagonal/>
    </border>
    <border>
      <left/>
      <right/>
      <top style="thin">
        <color theme="0" tint="-0.1498764000366222"/>
      </top>
      <bottom style="thin">
        <color theme="0" tint="-0.14990691854609822"/>
      </bottom>
      <diagonal/>
    </border>
    <border>
      <left style="thin">
        <color theme="0" tint="-0.14996795556505021"/>
      </left>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thin">
        <color theme="0" tint="-0.14996795556505021"/>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1" tint="0.499984740745262"/>
      </top>
      <bottom/>
      <diagonal/>
    </border>
    <border>
      <left/>
      <right/>
      <top/>
      <bottom style="medium">
        <color indexed="64"/>
      </bottom>
      <diagonal/>
    </border>
    <border>
      <left/>
      <right/>
      <top style="thin">
        <color theme="0" tint="-0.499984740745262"/>
      </top>
      <bottom style="thin">
        <color theme="0" tint="-0.499984740745262"/>
      </bottom>
      <diagonal/>
    </border>
  </borders>
  <cellStyleXfs count="315">
    <xf numFmtId="0" fontId="0" fillId="0" borderId="0"/>
    <xf numFmtId="0" fontId="8"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8"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8"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8"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8"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1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8"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8"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9"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9"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29"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9"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9"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29"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9" fillId="2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1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29" fillId="21" borderId="0" applyNumberFormat="0" applyBorder="0" applyAlignment="0" applyProtection="0"/>
    <xf numFmtId="0" fontId="30"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22" borderId="5" applyNumberFormat="0" applyAlignment="0" applyProtection="0"/>
    <xf numFmtId="0" fontId="14" fillId="22" borderId="5" applyNumberFormat="0" applyAlignment="0" applyProtection="0"/>
    <xf numFmtId="0" fontId="14" fillId="22" borderId="5" applyNumberFormat="0" applyAlignment="0" applyProtection="0"/>
    <xf numFmtId="0" fontId="31" fillId="22" borderId="5" applyNumberFormat="0" applyAlignment="0" applyProtection="0"/>
    <xf numFmtId="0" fontId="15" fillId="23" borderId="6" applyNumberFormat="0" applyAlignment="0" applyProtection="0"/>
    <xf numFmtId="0" fontId="15" fillId="23" borderId="6" applyNumberFormat="0" applyAlignment="0" applyProtection="0"/>
    <xf numFmtId="0" fontId="15" fillId="23" borderId="6" applyNumberFormat="0" applyAlignment="0" applyProtection="0"/>
    <xf numFmtId="0" fontId="32" fillId="23" borderId="6" applyNumberFormat="0" applyAlignment="0" applyProtection="0"/>
    <xf numFmtId="43" fontId="2" fillId="0" borderId="0" applyFont="0" applyFill="0" applyBorder="0" applyAlignment="0" applyProtection="0"/>
    <xf numFmtId="43" fontId="8"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4" fillId="6" borderId="0" applyNumberFormat="0" applyBorder="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35" fillId="0" borderId="7"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36" fillId="0" borderId="8"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37"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11"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11" fillId="0" borderId="0" applyNumberFormat="0" applyFill="0" applyBorder="0" applyAlignment="0" applyProtection="0">
      <alignment vertical="top"/>
      <protection locked="0"/>
    </xf>
    <xf numFmtId="0" fontId="21" fillId="9" borderId="5" applyNumberFormat="0" applyAlignment="0" applyProtection="0"/>
    <xf numFmtId="0" fontId="21" fillId="9" borderId="5" applyNumberFormat="0" applyAlignment="0" applyProtection="0"/>
    <xf numFmtId="0" fontId="21" fillId="9" borderId="5" applyNumberFormat="0" applyAlignment="0" applyProtection="0"/>
    <xf numFmtId="0" fontId="38" fillId="9" borderId="5" applyNumberFormat="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39" fillId="0" borderId="10" applyNumberFormat="0" applyFill="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40" fillId="24" borderId="0" applyNumberFormat="0" applyBorder="0" applyAlignment="0" applyProtection="0"/>
    <xf numFmtId="0" fontId="5" fillId="0" borderId="0"/>
    <xf numFmtId="0" fontId="41" fillId="0" borderId="0"/>
    <xf numFmtId="0" fontId="8" fillId="0" borderId="0"/>
    <xf numFmtId="0" fontId="8" fillId="0" borderId="0"/>
    <xf numFmtId="0" fontId="46" fillId="0" borderId="0"/>
    <xf numFmtId="0" fontId="49" fillId="0" borderId="0"/>
    <xf numFmtId="0" fontId="8" fillId="0" borderId="0"/>
    <xf numFmtId="0" fontId="41" fillId="0" borderId="0"/>
    <xf numFmtId="0" fontId="8" fillId="0" borderId="0"/>
    <xf numFmtId="0" fontId="42" fillId="0" borderId="0"/>
    <xf numFmtId="0" fontId="41" fillId="0" borderId="0"/>
    <xf numFmtId="0" fontId="50" fillId="0" borderId="0"/>
    <xf numFmtId="0" fontId="8" fillId="0" borderId="0"/>
    <xf numFmtId="0" fontId="46" fillId="0" borderId="0"/>
    <xf numFmtId="0" fontId="46" fillId="0" borderId="0"/>
    <xf numFmtId="0" fontId="41" fillId="0" borderId="0"/>
    <xf numFmtId="0" fontId="8" fillId="0" borderId="0"/>
    <xf numFmtId="0" fontId="8" fillId="0" borderId="0"/>
    <xf numFmtId="0" fontId="46" fillId="0" borderId="0"/>
    <xf numFmtId="0" fontId="41" fillId="0" borderId="0"/>
    <xf numFmtId="0" fontId="8" fillId="0" borderId="0"/>
    <xf numFmtId="0" fontId="5" fillId="0" borderId="0"/>
    <xf numFmtId="0" fontId="41" fillId="0" borderId="0"/>
    <xf numFmtId="0" fontId="5" fillId="0" borderId="0"/>
    <xf numFmtId="0" fontId="8" fillId="25" borderId="1" applyNumberFormat="0" applyFont="0" applyAlignment="0" applyProtection="0"/>
    <xf numFmtId="0" fontId="8" fillId="25" borderId="1" applyNumberFormat="0" applyFont="0" applyAlignment="0" applyProtection="0"/>
    <xf numFmtId="0" fontId="8" fillId="25" borderId="1" applyNumberFormat="0" applyFont="0" applyAlignment="0" applyProtection="0"/>
    <xf numFmtId="0" fontId="8" fillId="25" borderId="1" applyNumberFormat="0" applyFont="0" applyAlignment="0" applyProtection="0"/>
    <xf numFmtId="0" fontId="8" fillId="25" borderId="1" applyNumberFormat="0" applyFont="0" applyAlignment="0" applyProtection="0"/>
    <xf numFmtId="0" fontId="28" fillId="25" borderId="1" applyNumberFormat="0" applyFont="0" applyAlignment="0" applyProtection="0"/>
    <xf numFmtId="0" fontId="24" fillId="22" borderId="11" applyNumberFormat="0" applyAlignment="0" applyProtection="0"/>
    <xf numFmtId="0" fontId="24" fillId="22" borderId="11" applyNumberFormat="0" applyAlignment="0" applyProtection="0"/>
    <xf numFmtId="0" fontId="24" fillId="22" borderId="11" applyNumberFormat="0" applyAlignment="0" applyProtection="0"/>
    <xf numFmtId="0" fontId="43" fillId="22" borderId="11" applyNumberFormat="0" applyAlignment="0" applyProtection="0"/>
    <xf numFmtId="9" fontId="2"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44" fillId="0" borderId="12"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52" fillId="0" borderId="0" applyNumberFormat="0" applyFill="0" applyBorder="0" applyAlignment="0" applyProtection="0"/>
    <xf numFmtId="0" fontId="46" fillId="34" borderId="0" applyNumberFormat="0" applyBorder="0" applyAlignment="0" applyProtection="0"/>
    <xf numFmtId="0" fontId="46" fillId="38" borderId="0" applyNumberFormat="0" applyBorder="0" applyAlignment="0" applyProtection="0"/>
    <xf numFmtId="0" fontId="46" fillId="42" borderId="0" applyNumberFormat="0" applyBorder="0" applyAlignment="0" applyProtection="0"/>
    <xf numFmtId="0" fontId="46" fillId="46" borderId="0" applyNumberFormat="0" applyBorder="0" applyAlignment="0" applyProtection="0"/>
    <xf numFmtId="0" fontId="46" fillId="50" borderId="0" applyNumberFormat="0" applyBorder="0" applyAlignment="0" applyProtection="0"/>
    <xf numFmtId="0" fontId="46" fillId="54" borderId="0" applyNumberFormat="0" applyBorder="0" applyAlignment="0" applyProtection="0"/>
    <xf numFmtId="0" fontId="46" fillId="35" borderId="0" applyNumberFormat="0" applyBorder="0" applyAlignment="0" applyProtection="0"/>
    <xf numFmtId="0" fontId="46" fillId="39" borderId="0" applyNumberFormat="0" applyBorder="0" applyAlignment="0" applyProtection="0"/>
    <xf numFmtId="0" fontId="46" fillId="43" borderId="0" applyNumberFormat="0" applyBorder="0" applyAlignment="0" applyProtection="0"/>
    <xf numFmtId="0" fontId="46" fillId="47" borderId="0" applyNumberFormat="0" applyBorder="0" applyAlignment="0" applyProtection="0"/>
    <xf numFmtId="0" fontId="46" fillId="51" borderId="0" applyNumberFormat="0" applyBorder="0" applyAlignment="0" applyProtection="0"/>
    <xf numFmtId="0" fontId="46" fillId="55" borderId="0" applyNumberFormat="0" applyBorder="0" applyAlignment="0" applyProtection="0"/>
    <xf numFmtId="0" fontId="67" fillId="36" borderId="0" applyNumberFormat="0" applyBorder="0" applyAlignment="0" applyProtection="0"/>
    <xf numFmtId="0" fontId="67" fillId="40" borderId="0" applyNumberFormat="0" applyBorder="0" applyAlignment="0" applyProtection="0"/>
    <xf numFmtId="0" fontId="67" fillId="44" borderId="0" applyNumberFormat="0" applyBorder="0" applyAlignment="0" applyProtection="0"/>
    <xf numFmtId="0" fontId="67" fillId="48" borderId="0" applyNumberFormat="0" applyBorder="0" applyAlignment="0" applyProtection="0"/>
    <xf numFmtId="0" fontId="67" fillId="52" borderId="0" applyNumberFormat="0" applyBorder="0" applyAlignment="0" applyProtection="0"/>
    <xf numFmtId="0" fontId="67" fillId="56" borderId="0" applyNumberFormat="0" applyBorder="0" applyAlignment="0" applyProtection="0"/>
    <xf numFmtId="0" fontId="67" fillId="33" borderId="0" applyNumberFormat="0" applyBorder="0" applyAlignment="0" applyProtection="0"/>
    <xf numFmtId="0" fontId="67" fillId="37" borderId="0" applyNumberFormat="0" applyBorder="0" applyAlignment="0" applyProtection="0"/>
    <xf numFmtId="0" fontId="67" fillId="41" borderId="0" applyNumberFormat="0" applyBorder="0" applyAlignment="0" applyProtection="0"/>
    <xf numFmtId="0" fontId="67" fillId="45" borderId="0" applyNumberFormat="0" applyBorder="0" applyAlignment="0" applyProtection="0"/>
    <xf numFmtId="0" fontId="67" fillId="49" borderId="0" applyNumberFormat="0" applyBorder="0" applyAlignment="0" applyProtection="0"/>
    <xf numFmtId="0" fontId="67" fillId="53" borderId="0" applyNumberFormat="0" applyBorder="0" applyAlignment="0" applyProtection="0"/>
    <xf numFmtId="0" fontId="57" fillId="27" borderId="0" applyNumberFormat="0" applyBorder="0" applyAlignment="0" applyProtection="0"/>
    <xf numFmtId="0" fontId="61" fillId="30" borderId="16" applyNumberFormat="0" applyAlignment="0" applyProtection="0"/>
    <xf numFmtId="0" fontId="63" fillId="31" borderId="19" applyNumberFormat="0" applyAlignment="0" applyProtection="0"/>
    <xf numFmtId="0" fontId="65" fillId="0" borderId="0" applyNumberFormat="0" applyFill="0" applyBorder="0" applyAlignment="0" applyProtection="0"/>
    <xf numFmtId="0" fontId="56" fillId="26" borderId="0" applyNumberFormat="0" applyBorder="0" applyAlignment="0" applyProtection="0"/>
    <xf numFmtId="0" fontId="53" fillId="0" borderId="13" applyNumberFormat="0" applyFill="0" applyAlignment="0" applyProtection="0"/>
    <xf numFmtId="0" fontId="54" fillId="0" borderId="14" applyNumberFormat="0" applyFill="0" applyAlignment="0" applyProtection="0"/>
    <xf numFmtId="0" fontId="55" fillId="0" borderId="15" applyNumberFormat="0" applyFill="0" applyAlignment="0" applyProtection="0"/>
    <xf numFmtId="0" fontId="55" fillId="0" borderId="0" applyNumberFormat="0" applyFill="0" applyBorder="0" applyAlignment="0" applyProtection="0"/>
    <xf numFmtId="0" fontId="59" fillId="29" borderId="16" applyNumberFormat="0" applyAlignment="0" applyProtection="0"/>
    <xf numFmtId="0" fontId="62" fillId="0" borderId="18" applyNumberFormat="0" applyFill="0" applyAlignment="0" applyProtection="0"/>
    <xf numFmtId="0" fontId="58" fillId="28" borderId="0" applyNumberFormat="0" applyBorder="0" applyAlignment="0" applyProtection="0"/>
    <xf numFmtId="0" fontId="46" fillId="32" borderId="20" applyNumberFormat="0" applyFont="0" applyAlignment="0" applyProtection="0"/>
    <xf numFmtId="0" fontId="60" fillId="30" borderId="17" applyNumberFormat="0" applyAlignment="0" applyProtection="0"/>
    <xf numFmtId="0" fontId="66" fillId="0" borderId="21" applyNumberFormat="0" applyFill="0" applyAlignment="0" applyProtection="0"/>
    <xf numFmtId="0" fontId="64" fillId="0" borderId="0" applyNumberFormat="0" applyFill="0" applyBorder="0" applyAlignment="0" applyProtection="0"/>
    <xf numFmtId="0" fontId="3" fillId="0" borderId="0"/>
    <xf numFmtId="0" fontId="47" fillId="0" borderId="0" applyNumberFormat="0" applyFill="0" applyBorder="0" applyAlignment="0" applyProtection="0"/>
    <xf numFmtId="0" fontId="5" fillId="0" borderId="0"/>
    <xf numFmtId="0" fontId="14" fillId="22" borderId="52" applyNumberFormat="0" applyAlignment="0" applyProtection="0"/>
    <xf numFmtId="0" fontId="14" fillId="22" borderId="52" applyNumberFormat="0" applyAlignment="0" applyProtection="0"/>
    <xf numFmtId="0" fontId="14" fillId="22" borderId="52" applyNumberFormat="0" applyAlignment="0" applyProtection="0"/>
    <xf numFmtId="0" fontId="31" fillId="22" borderId="52" applyNumberFormat="0" applyAlignment="0" applyProtection="0"/>
    <xf numFmtId="0" fontId="21" fillId="9" borderId="52" applyNumberFormat="0" applyAlignment="0" applyProtection="0"/>
    <xf numFmtId="0" fontId="21" fillId="9" borderId="52" applyNumberFormat="0" applyAlignment="0" applyProtection="0"/>
    <xf numFmtId="0" fontId="21" fillId="9" borderId="52" applyNumberFormat="0" applyAlignment="0" applyProtection="0"/>
    <xf numFmtId="0" fontId="38" fillId="9" borderId="52" applyNumberFormat="0" applyAlignment="0" applyProtection="0"/>
    <xf numFmtId="0" fontId="8" fillId="25" borderId="51" applyNumberFormat="0" applyFont="0" applyAlignment="0" applyProtection="0"/>
    <xf numFmtId="0" fontId="8" fillId="25" borderId="51" applyNumberFormat="0" applyFont="0" applyAlignment="0" applyProtection="0"/>
    <xf numFmtId="0" fontId="8" fillId="25" borderId="51" applyNumberFormat="0" applyFont="0" applyAlignment="0" applyProtection="0"/>
    <xf numFmtId="0" fontId="8" fillId="25" borderId="51" applyNumberFormat="0" applyFont="0" applyAlignment="0" applyProtection="0"/>
    <xf numFmtId="0" fontId="8" fillId="25" borderId="51" applyNumberFormat="0" applyFont="0" applyAlignment="0" applyProtection="0"/>
    <xf numFmtId="0" fontId="28" fillId="25" borderId="51" applyNumberFormat="0" applyFont="0" applyAlignment="0" applyProtection="0"/>
    <xf numFmtId="0" fontId="24" fillId="22" borderId="53" applyNumberFormat="0" applyAlignment="0" applyProtection="0"/>
    <xf numFmtId="0" fontId="24" fillId="22" borderId="53" applyNumberFormat="0" applyAlignment="0" applyProtection="0"/>
    <xf numFmtId="0" fontId="24" fillId="22" borderId="53" applyNumberFormat="0" applyAlignment="0" applyProtection="0"/>
    <xf numFmtId="0" fontId="43" fillId="22" borderId="53" applyNumberFormat="0" applyAlignment="0" applyProtection="0"/>
    <xf numFmtId="0" fontId="26" fillId="0" borderId="54" applyNumberFormat="0" applyFill="0" applyAlignment="0" applyProtection="0"/>
    <xf numFmtId="0" fontId="26" fillId="0" borderId="54" applyNumberFormat="0" applyFill="0" applyAlignment="0" applyProtection="0"/>
    <xf numFmtId="0" fontId="26" fillId="0" borderId="54" applyNumberFormat="0" applyFill="0" applyAlignment="0" applyProtection="0"/>
    <xf numFmtId="0" fontId="44" fillId="0" borderId="54" applyNumberFormat="0" applyFill="0" applyAlignment="0" applyProtection="0"/>
    <xf numFmtId="0" fontId="82" fillId="0" borderId="0"/>
    <xf numFmtId="0" fontId="72" fillId="0" borderId="0" applyNumberFormat="0" applyFill="0" applyBorder="0" applyAlignment="0" applyProtection="0"/>
    <xf numFmtId="0" fontId="84" fillId="0" borderId="13" applyNumberFormat="0" applyFill="0" applyBorder="0" applyProtection="0">
      <alignment vertical="center"/>
    </xf>
    <xf numFmtId="0" fontId="85" fillId="0" borderId="0">
      <alignment vertical="center"/>
      <protection locked="0"/>
    </xf>
    <xf numFmtId="0" fontId="85" fillId="0" borderId="0">
      <alignment vertical="center"/>
      <protection locked="0"/>
    </xf>
    <xf numFmtId="0" fontId="85" fillId="2" borderId="0">
      <alignment vertical="center"/>
      <protection locked="0"/>
    </xf>
    <xf numFmtId="43" fontId="5" fillId="0" borderId="0" applyFont="0" applyFill="0" applyBorder="0" applyAlignment="0" applyProtection="0"/>
    <xf numFmtId="167" fontId="8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83" fillId="0" borderId="0" applyNumberFormat="0" applyFill="0" applyBorder="0" applyAlignment="0" applyProtection="0"/>
    <xf numFmtId="0" fontId="87" fillId="0" borderId="0" applyNumberFormat="0" applyFont="0" applyFill="0" applyBorder="0" applyAlignment="0" applyProtection="0"/>
    <xf numFmtId="0" fontId="87" fillId="0" borderId="0" applyNumberFormat="0" applyFill="0" applyBorder="0" applyAlignment="0" applyProtection="0"/>
    <xf numFmtId="0" fontId="5" fillId="0" borderId="0"/>
    <xf numFmtId="0" fontId="5" fillId="0" borderId="0"/>
    <xf numFmtId="0" fontId="46" fillId="0" borderId="0"/>
    <xf numFmtId="0" fontId="50" fillId="0" borderId="0"/>
    <xf numFmtId="0" fontId="86" fillId="0" borderId="0"/>
    <xf numFmtId="0" fontId="50" fillId="0" borderId="0"/>
    <xf numFmtId="0" fontId="8" fillId="0" borderId="0"/>
    <xf numFmtId="0" fontId="41" fillId="0" borderId="0"/>
    <xf numFmtId="0" fontId="41" fillId="0" borderId="0"/>
    <xf numFmtId="0" fontId="88" fillId="0" borderId="0"/>
    <xf numFmtId="0" fontId="8" fillId="0" borderId="0"/>
    <xf numFmtId="0" fontId="88" fillId="0" borderId="0"/>
    <xf numFmtId="0" fontId="5" fillId="0" borderId="0"/>
    <xf numFmtId="0" fontId="5" fillId="0" borderId="0"/>
    <xf numFmtId="0" fontId="5" fillId="0" borderId="0"/>
    <xf numFmtId="0" fontId="5" fillId="0" borderId="0"/>
    <xf numFmtId="0" fontId="5" fillId="0" borderId="0"/>
    <xf numFmtId="0" fontId="5" fillId="0" borderId="0"/>
    <xf numFmtId="0" fontId="88" fillId="0" borderId="0"/>
    <xf numFmtId="0" fontId="88" fillId="0" borderId="0"/>
    <xf numFmtId="0" fontId="5" fillId="0" borderId="0"/>
    <xf numFmtId="41" fontId="46" fillId="0" borderId="56"/>
    <xf numFmtId="168" fontId="89" fillId="2" borderId="0"/>
    <xf numFmtId="0" fontId="76" fillId="61" borderId="57" applyNumberFormat="0" applyProtection="0">
      <alignment vertical="center"/>
    </xf>
    <xf numFmtId="0" fontId="6" fillId="62" borderId="55"/>
  </cellStyleXfs>
  <cellXfs count="304">
    <xf numFmtId="0" fontId="0" fillId="0" borderId="0" xfId="0"/>
    <xf numFmtId="11" fontId="0" fillId="0" borderId="0" xfId="0" applyNumberFormat="1"/>
    <xf numFmtId="0" fontId="0" fillId="2" borderId="0" xfId="0" applyFill="1"/>
    <xf numFmtId="0" fontId="0" fillId="2" borderId="0" xfId="0" applyFill="1" applyBorder="1"/>
    <xf numFmtId="0" fontId="0" fillId="0" borderId="0" xfId="0" applyFill="1"/>
    <xf numFmtId="0" fontId="10" fillId="2" borderId="0" xfId="0" applyFont="1" applyFill="1"/>
    <xf numFmtId="0" fontId="0" fillId="2" borderId="0" xfId="0" applyFill="1" applyAlignment="1">
      <alignment vertical="center"/>
    </xf>
    <xf numFmtId="0" fontId="7" fillId="3" borderId="0" xfId="0" applyFont="1" applyFill="1"/>
    <xf numFmtId="0" fontId="0" fillId="3" borderId="0" xfId="0" applyFill="1"/>
    <xf numFmtId="0" fontId="69" fillId="3" borderId="0" xfId="0" applyFont="1" applyFill="1"/>
    <xf numFmtId="0" fontId="0" fillId="3" borderId="0" xfId="0" applyFill="1" applyBorder="1"/>
    <xf numFmtId="0" fontId="4" fillId="3" borderId="0" xfId="243" applyFont="1" applyFill="1" applyBorder="1" applyAlignment="1">
      <alignment horizontal="center"/>
    </xf>
    <xf numFmtId="0" fontId="4" fillId="3" borderId="0" xfId="243" applyFont="1" applyFill="1" applyBorder="1" applyAlignment="1">
      <alignment wrapText="1"/>
    </xf>
    <xf numFmtId="0" fontId="6" fillId="3" borderId="0" xfId="0" applyFont="1" applyFill="1" applyBorder="1"/>
    <xf numFmtId="0" fontId="6" fillId="3" borderId="0" xfId="0" applyFont="1" applyFill="1" applyBorder="1" applyAlignment="1"/>
    <xf numFmtId="0" fontId="4" fillId="3" borderId="0" xfId="243" applyFont="1" applyFill="1" applyBorder="1" applyAlignment="1">
      <alignment horizontal="right" wrapText="1"/>
    </xf>
    <xf numFmtId="164" fontId="0" fillId="3" borderId="0" xfId="0" applyNumberFormat="1" applyFill="1" applyBorder="1"/>
    <xf numFmtId="0" fontId="0" fillId="3" borderId="0" xfId="0" applyFill="1" applyBorder="1" applyAlignment="1">
      <alignment vertical="top" wrapText="1"/>
    </xf>
    <xf numFmtId="0" fontId="0" fillId="3" borderId="0" xfId="0" applyFill="1" applyAlignment="1"/>
    <xf numFmtId="0" fontId="51" fillId="0" borderId="0" xfId="0" applyFont="1"/>
    <xf numFmtId="0" fontId="7" fillId="2" borderId="0" xfId="0" applyFont="1" applyFill="1"/>
    <xf numFmtId="0" fontId="8" fillId="3" borderId="0" xfId="0" applyFont="1" applyFill="1" applyBorder="1"/>
    <xf numFmtId="0" fontId="0" fillId="3" borderId="0" xfId="0" applyNumberFormat="1" applyFill="1" applyBorder="1"/>
    <xf numFmtId="0" fontId="0" fillId="3" borderId="0" xfId="0" applyFill="1" applyAlignment="1">
      <alignment horizontal="right"/>
    </xf>
    <xf numFmtId="0" fontId="0" fillId="3" borderId="0" xfId="0" applyFill="1" applyAlignment="1">
      <alignment horizontal="left"/>
    </xf>
    <xf numFmtId="164" fontId="0" fillId="3" borderId="0" xfId="0" applyNumberFormat="1" applyFill="1" applyBorder="1" applyAlignment="1">
      <alignment horizontal="right"/>
    </xf>
    <xf numFmtId="165" fontId="0" fillId="3" borderId="0" xfId="0" applyNumberFormat="1" applyFill="1"/>
    <xf numFmtId="165" fontId="0" fillId="3" borderId="0" xfId="0" applyNumberFormat="1" applyFill="1" applyBorder="1"/>
    <xf numFmtId="0" fontId="0" fillId="3" borderId="0" xfId="0" applyNumberFormat="1" applyFill="1"/>
    <xf numFmtId="164" fontId="0" fillId="0" borderId="0" xfId="0" applyNumberFormat="1"/>
    <xf numFmtId="164" fontId="0" fillId="0" borderId="0" xfId="0" applyNumberFormat="1" applyFill="1"/>
    <xf numFmtId="0" fontId="0" fillId="0" borderId="0" xfId="0" applyFill="1" applyAlignment="1"/>
    <xf numFmtId="0" fontId="6" fillId="3" borderId="0" xfId="0" applyFont="1" applyFill="1"/>
    <xf numFmtId="2" fontId="0" fillId="3" borderId="0" xfId="0" applyNumberFormat="1" applyFill="1"/>
    <xf numFmtId="0" fontId="74" fillId="3" borderId="0" xfId="0" applyFont="1" applyFill="1"/>
    <xf numFmtId="1" fontId="0" fillId="3" borderId="0" xfId="0" applyNumberFormat="1" applyFill="1" applyBorder="1" applyAlignment="1">
      <alignment horizontal="right" vertical="center"/>
    </xf>
    <xf numFmtId="0" fontId="0" fillId="3" borderId="0" xfId="0" applyFont="1" applyFill="1"/>
    <xf numFmtId="0" fontId="6" fillId="2" borderId="0" xfId="0" applyFont="1" applyFill="1"/>
    <xf numFmtId="0" fontId="0" fillId="2" borderId="0" xfId="0" applyFont="1" applyFill="1"/>
    <xf numFmtId="0" fontId="0" fillId="2" borderId="0" xfId="0" applyFont="1" applyFill="1" applyAlignment="1">
      <alignment vertical="center"/>
    </xf>
    <xf numFmtId="0" fontId="6" fillId="2" borderId="0" xfId="0" applyFont="1" applyFill="1" applyAlignment="1">
      <alignment vertical="center"/>
    </xf>
    <xf numFmtId="0" fontId="9" fillId="2" borderId="0" xfId="244" applyFont="1" applyFill="1" applyAlignment="1">
      <alignment vertical="center"/>
    </xf>
    <xf numFmtId="0" fontId="7" fillId="2" borderId="0" xfId="0" applyFont="1" applyFill="1" applyAlignment="1">
      <alignment vertical="center"/>
    </xf>
    <xf numFmtId="0" fontId="6" fillId="3" borderId="0" xfId="0" applyFont="1" applyFill="1" applyAlignment="1">
      <alignment vertical="center"/>
    </xf>
    <xf numFmtId="0" fontId="47" fillId="2" borderId="0" xfId="244" applyFill="1" applyAlignment="1">
      <alignment vertical="center"/>
    </xf>
    <xf numFmtId="0" fontId="76" fillId="59" borderId="0" xfId="0" applyFont="1" applyFill="1" applyAlignment="1">
      <alignment vertical="center"/>
    </xf>
    <xf numFmtId="0" fontId="6" fillId="59" borderId="0" xfId="0" applyFont="1" applyFill="1" applyAlignment="1">
      <alignment vertical="center"/>
    </xf>
    <xf numFmtId="0" fontId="78" fillId="2" borderId="0" xfId="0" applyFont="1" applyFill="1" applyAlignment="1">
      <alignment vertical="center"/>
    </xf>
    <xf numFmtId="0" fontId="0" fillId="3" borderId="0" xfId="0" applyFill="1" applyAlignment="1">
      <alignment vertical="center" wrapText="1"/>
    </xf>
    <xf numFmtId="0" fontId="6" fillId="58" borderId="22" xfId="0" applyFont="1" applyFill="1" applyBorder="1" applyAlignment="1">
      <alignment vertical="center"/>
    </xf>
    <xf numFmtId="0" fontId="0" fillId="3" borderId="0" xfId="0" applyFill="1" applyAlignment="1">
      <alignment vertical="center"/>
    </xf>
    <xf numFmtId="0" fontId="7" fillId="3" borderId="0" xfId="0" applyFont="1" applyFill="1" applyBorder="1"/>
    <xf numFmtId="0" fontId="0" fillId="3" borderId="0" xfId="0" applyFill="1" applyBorder="1" applyAlignment="1">
      <alignment vertical="center"/>
    </xf>
    <xf numFmtId="164" fontId="0" fillId="3" borderId="0" xfId="0" applyNumberFormat="1" applyFill="1" applyBorder="1" applyAlignment="1">
      <alignment vertical="center"/>
    </xf>
    <xf numFmtId="0" fontId="0" fillId="0" borderId="0" xfId="0" applyAlignment="1">
      <alignment vertical="center"/>
    </xf>
    <xf numFmtId="0" fontId="6" fillId="0" borderId="0" xfId="0" applyFont="1" applyAlignment="1">
      <alignment vertical="center"/>
    </xf>
    <xf numFmtId="164" fontId="0" fillId="0" borderId="0" xfId="0" applyNumberFormat="1" applyAlignment="1">
      <alignment vertical="center"/>
    </xf>
    <xf numFmtId="0" fontId="0" fillId="0" borderId="3" xfId="0" applyBorder="1" applyAlignment="1">
      <alignment vertical="center"/>
    </xf>
    <xf numFmtId="0" fontId="0" fillId="0" borderId="0" xfId="0" applyAlignment="1">
      <alignment horizontal="left" vertical="center"/>
    </xf>
    <xf numFmtId="0" fontId="0" fillId="0" borderId="3" xfId="0" applyBorder="1" applyAlignment="1">
      <alignment horizontal="left" vertical="center"/>
    </xf>
    <xf numFmtId="164" fontId="0" fillId="0" borderId="3" xfId="0" applyNumberFormat="1" applyBorder="1" applyAlignment="1">
      <alignment vertical="center"/>
    </xf>
    <xf numFmtId="2" fontId="0" fillId="0" borderId="0" xfId="0" applyNumberFormat="1" applyAlignment="1">
      <alignment vertical="center"/>
    </xf>
    <xf numFmtId="0" fontId="76" fillId="60" borderId="4" xfId="0" applyFont="1" applyFill="1" applyBorder="1" applyAlignment="1">
      <alignment vertical="center"/>
    </xf>
    <xf numFmtId="0" fontId="76" fillId="60" borderId="4" xfId="0" applyFont="1" applyFill="1" applyBorder="1" applyAlignment="1">
      <alignment horizontal="center" vertical="center"/>
    </xf>
    <xf numFmtId="0" fontId="76" fillId="60" borderId="24" xfId="0" applyFont="1" applyFill="1" applyBorder="1" applyAlignment="1">
      <alignment horizontal="center" vertical="center"/>
    </xf>
    <xf numFmtId="0" fontId="76" fillId="60" borderId="26" xfId="0" applyFont="1" applyFill="1" applyBorder="1" applyAlignment="1">
      <alignment horizontal="center" vertical="center"/>
    </xf>
    <xf numFmtId="0" fontId="76" fillId="60" borderId="28" xfId="0" applyFont="1" applyFill="1" applyBorder="1" applyAlignment="1">
      <alignment horizontal="center" vertical="center"/>
    </xf>
    <xf numFmtId="0" fontId="76" fillId="60" borderId="3" xfId="0" applyFont="1" applyFill="1" applyBorder="1" applyAlignment="1">
      <alignment vertical="center"/>
    </xf>
    <xf numFmtId="164" fontId="0" fillId="0" borderId="2" xfId="0" applyNumberFormat="1" applyBorder="1" applyAlignment="1">
      <alignment vertical="center"/>
    </xf>
    <xf numFmtId="164" fontId="0" fillId="0" borderId="0" xfId="0" applyNumberFormat="1" applyBorder="1" applyAlignment="1">
      <alignment vertical="center"/>
    </xf>
    <xf numFmtId="0" fontId="6" fillId="3" borderId="2" xfId="0" applyFont="1" applyFill="1" applyBorder="1" applyAlignment="1">
      <alignment vertical="center"/>
    </xf>
    <xf numFmtId="0" fontId="0" fillId="3" borderId="2" xfId="0" applyFill="1" applyBorder="1" applyAlignment="1">
      <alignment vertical="center"/>
    </xf>
    <xf numFmtId="0" fontId="72" fillId="0" borderId="0" xfId="0" applyFont="1" applyAlignment="1">
      <alignment vertical="center"/>
    </xf>
    <xf numFmtId="0" fontId="0" fillId="0" borderId="0" xfId="0" applyBorder="1" applyAlignment="1">
      <alignment vertical="center"/>
    </xf>
    <xf numFmtId="0" fontId="76" fillId="60" borderId="32" xfId="0" applyFont="1" applyFill="1" applyBorder="1" applyAlignment="1">
      <alignment vertical="center"/>
    </xf>
    <xf numFmtId="0" fontId="0" fillId="0" borderId="32" xfId="0" applyBorder="1" applyAlignment="1">
      <alignment vertical="center"/>
    </xf>
    <xf numFmtId="0" fontId="0" fillId="3" borderId="3" xfId="0" applyFill="1" applyBorder="1" applyAlignment="1">
      <alignment vertical="center"/>
    </xf>
    <xf numFmtId="0" fontId="76" fillId="60" borderId="3" xfId="0" applyFont="1" applyFill="1" applyBorder="1" applyAlignment="1">
      <alignment horizontal="center" vertical="center"/>
    </xf>
    <xf numFmtId="0" fontId="76" fillId="60" borderId="34" xfId="0" applyFont="1" applyFill="1" applyBorder="1" applyAlignment="1">
      <alignment horizontal="center" vertical="center"/>
    </xf>
    <xf numFmtId="0" fontId="0" fillId="0" borderId="0" xfId="0" applyFill="1" applyBorder="1" applyAlignment="1">
      <alignment vertical="center"/>
    </xf>
    <xf numFmtId="0" fontId="71" fillId="2" borderId="0" xfId="0" applyFont="1" applyFill="1"/>
    <xf numFmtId="0" fontId="79" fillId="2" borderId="0" xfId="0" applyFont="1" applyFill="1" applyAlignment="1">
      <alignment vertical="center"/>
    </xf>
    <xf numFmtId="0" fontId="79" fillId="2" borderId="0" xfId="0" applyFont="1" applyFill="1"/>
    <xf numFmtId="0" fontId="79" fillId="2" borderId="0" xfId="0" applyFont="1" applyFill="1" applyAlignment="1">
      <alignment vertical="top" wrapText="1"/>
    </xf>
    <xf numFmtId="17" fontId="79" fillId="2" borderId="0" xfId="0" applyNumberFormat="1" applyFont="1" applyFill="1"/>
    <xf numFmtId="0" fontId="47" fillId="2" borderId="0" xfId="244" applyFill="1"/>
    <xf numFmtId="0" fontId="0" fillId="0" borderId="3" xfId="0" applyBorder="1" applyAlignment="1">
      <alignment horizontal="left" vertical="center"/>
    </xf>
    <xf numFmtId="0" fontId="76" fillId="60" borderId="3" xfId="0" applyFont="1" applyFill="1" applyBorder="1" applyAlignment="1">
      <alignment horizontal="center" vertical="center"/>
    </xf>
    <xf numFmtId="164" fontId="0" fillId="0" borderId="0" xfId="0" applyNumberFormat="1" applyFont="1" applyAlignment="1">
      <alignment vertical="center"/>
    </xf>
    <xf numFmtId="164" fontId="0" fillId="0" borderId="0" xfId="0" applyNumberFormat="1" applyFont="1" applyAlignment="1">
      <alignment horizontal="right" vertical="center"/>
    </xf>
    <xf numFmtId="0" fontId="76" fillId="60" borderId="40" xfId="0" applyFont="1" applyFill="1" applyBorder="1" applyAlignment="1">
      <alignment horizontal="center" vertical="center"/>
    </xf>
    <xf numFmtId="0" fontId="76" fillId="60" borderId="41" xfId="0" applyFont="1" applyFill="1" applyBorder="1" applyAlignment="1">
      <alignment horizontal="center" vertical="center"/>
    </xf>
    <xf numFmtId="0" fontId="6" fillId="0" borderId="0" xfId="0" applyFont="1" applyFill="1" applyAlignment="1">
      <alignment vertical="center"/>
    </xf>
    <xf numFmtId="164" fontId="0" fillId="0" borderId="3" xfId="0" applyNumberFormat="1" applyFont="1" applyBorder="1" applyAlignment="1">
      <alignment horizontal="right" vertical="center"/>
    </xf>
    <xf numFmtId="0" fontId="72" fillId="0" borderId="0" xfId="0" applyFont="1" applyBorder="1" applyAlignment="1">
      <alignment vertical="center"/>
    </xf>
    <xf numFmtId="0" fontId="76" fillId="60" borderId="44" xfId="0" applyFont="1" applyFill="1" applyBorder="1" applyAlignment="1">
      <alignment horizontal="center" vertical="center"/>
    </xf>
    <xf numFmtId="0" fontId="6" fillId="60" borderId="33" xfId="0" applyFont="1" applyFill="1" applyBorder="1" applyAlignment="1">
      <alignment vertical="center"/>
    </xf>
    <xf numFmtId="164" fontId="0" fillId="0" borderId="3" xfId="0" applyNumberFormat="1" applyFont="1" applyBorder="1" applyAlignment="1">
      <alignment vertical="center"/>
    </xf>
    <xf numFmtId="164" fontId="0" fillId="0" borderId="37" xfId="0" applyNumberFormat="1" applyFont="1" applyBorder="1" applyAlignment="1">
      <alignment vertical="center"/>
    </xf>
    <xf numFmtId="164" fontId="0" fillId="0" borderId="0" xfId="0" applyNumberFormat="1" applyFont="1" applyBorder="1" applyAlignment="1">
      <alignment vertical="center"/>
    </xf>
    <xf numFmtId="164" fontId="0" fillId="0" borderId="36" xfId="0" applyNumberFormat="1" applyFont="1" applyBorder="1" applyAlignment="1">
      <alignment vertical="center"/>
    </xf>
    <xf numFmtId="164" fontId="0" fillId="0" borderId="34" xfId="0" applyNumberFormat="1" applyFont="1" applyBorder="1" applyAlignment="1">
      <alignment vertical="center"/>
    </xf>
    <xf numFmtId="164" fontId="0" fillId="0" borderId="45" xfId="0" applyNumberFormat="1" applyFont="1" applyBorder="1" applyAlignment="1">
      <alignment vertical="center"/>
    </xf>
    <xf numFmtId="0" fontId="76" fillId="60" borderId="32" xfId="0" applyFont="1" applyFill="1" applyBorder="1" applyAlignment="1">
      <alignment horizontal="center" vertical="center"/>
    </xf>
    <xf numFmtId="2" fontId="0" fillId="0" borderId="0" xfId="0" applyNumberFormat="1" applyBorder="1" applyAlignment="1">
      <alignment vertical="center"/>
    </xf>
    <xf numFmtId="2" fontId="0" fillId="0" borderId="33" xfId="0" applyNumberFormat="1" applyBorder="1" applyAlignment="1">
      <alignment vertical="center"/>
    </xf>
    <xf numFmtId="164" fontId="0" fillId="0" borderId="33" xfId="0" applyNumberFormat="1" applyFont="1" applyBorder="1" applyAlignment="1">
      <alignment vertical="center"/>
    </xf>
    <xf numFmtId="0" fontId="76" fillId="60" borderId="50" xfId="0" applyFont="1" applyFill="1" applyBorder="1" applyAlignment="1">
      <alignment horizontal="center" vertical="center"/>
    </xf>
    <xf numFmtId="0" fontId="6" fillId="0" borderId="0" xfId="0" applyFont="1" applyFill="1" applyBorder="1" applyAlignment="1">
      <alignment vertical="center"/>
    </xf>
    <xf numFmtId="0" fontId="81" fillId="2" borderId="0" xfId="244" applyFont="1" applyFill="1"/>
    <xf numFmtId="164" fontId="0" fillId="0" borderId="0" xfId="0" applyNumberFormat="1" applyFont="1" applyFill="1" applyAlignment="1">
      <alignment horizontal="right" vertical="center"/>
    </xf>
    <xf numFmtId="0" fontId="0" fillId="0" borderId="0" xfId="0"/>
    <xf numFmtId="0" fontId="0" fillId="0" borderId="0" xfId="0"/>
    <xf numFmtId="0" fontId="0" fillId="0" borderId="0" xfId="0" applyFill="1"/>
    <xf numFmtId="0" fontId="0" fillId="0" borderId="0" xfId="0" applyFill="1"/>
    <xf numFmtId="0" fontId="0" fillId="0" borderId="0" xfId="0"/>
    <xf numFmtId="0" fontId="76" fillId="60" borderId="3" xfId="0" applyFont="1" applyFill="1" applyBorder="1" applyAlignment="1">
      <alignment horizontal="center" vertical="center"/>
    </xf>
    <xf numFmtId="164" fontId="0" fillId="3" borderId="0" xfId="0" applyNumberFormat="1" applyFill="1"/>
    <xf numFmtId="0" fontId="0" fillId="0" borderId="0" xfId="0" applyFill="1" applyAlignment="1">
      <alignment horizontal="left"/>
    </xf>
    <xf numFmtId="164" fontId="0" fillId="0" borderId="0" xfId="0" applyNumberFormat="1" applyFill="1" applyAlignment="1">
      <alignment vertical="center"/>
    </xf>
    <xf numFmtId="164" fontId="0" fillId="0" borderId="3" xfId="0" applyNumberFormat="1" applyFill="1" applyBorder="1" applyAlignment="1">
      <alignment vertical="center"/>
    </xf>
    <xf numFmtId="0" fontId="0" fillId="0" borderId="3" xfId="0" applyFont="1" applyBorder="1" applyAlignment="1">
      <alignment vertical="center"/>
    </xf>
    <xf numFmtId="0" fontId="0" fillId="3" borderId="33" xfId="0" applyFill="1" applyBorder="1" applyAlignment="1">
      <alignment vertical="center"/>
    </xf>
    <xf numFmtId="0" fontId="0" fillId="60" borderId="32" xfId="0" applyFill="1" applyBorder="1" applyAlignment="1">
      <alignment vertical="center"/>
    </xf>
    <xf numFmtId="0" fontId="0" fillId="3" borderId="33" xfId="0" applyFill="1" applyBorder="1" applyAlignment="1">
      <alignment horizontal="left" vertical="center"/>
    </xf>
    <xf numFmtId="0" fontId="90" fillId="3" borderId="0" xfId="0" applyFont="1" applyFill="1"/>
    <xf numFmtId="0" fontId="90" fillId="3" borderId="0" xfId="0" applyNumberFormat="1" applyFont="1" applyFill="1"/>
    <xf numFmtId="0" fontId="68" fillId="3" borderId="0" xfId="0" applyFont="1" applyFill="1"/>
    <xf numFmtId="0" fontId="68" fillId="3" borderId="0" xfId="0" applyFont="1" applyFill="1" applyAlignment="1"/>
    <xf numFmtId="165" fontId="68" fillId="3" borderId="0" xfId="0" applyNumberFormat="1" applyFont="1" applyFill="1"/>
    <xf numFmtId="0" fontId="68" fillId="3" borderId="0" xfId="0" applyNumberFormat="1" applyFont="1" applyFill="1"/>
    <xf numFmtId="0" fontId="68" fillId="3" borderId="0" xfId="0" applyFont="1" applyFill="1" applyBorder="1"/>
    <xf numFmtId="165" fontId="68" fillId="3" borderId="0" xfId="0" applyNumberFormat="1" applyFont="1" applyFill="1" applyBorder="1"/>
    <xf numFmtId="0" fontId="91" fillId="3" borderId="0" xfId="0" applyFont="1" applyFill="1" applyBorder="1" applyAlignment="1"/>
    <xf numFmtId="0" fontId="91" fillId="3" borderId="0" xfId="0" applyFont="1" applyFill="1" applyBorder="1"/>
    <xf numFmtId="0" fontId="68" fillId="3" borderId="0" xfId="0" applyFont="1" applyFill="1" applyBorder="1" applyAlignment="1">
      <alignment horizontal="left"/>
    </xf>
    <xf numFmtId="0" fontId="68" fillId="3" borderId="0" xfId="0" applyFont="1" applyFill="1" applyAlignment="1">
      <alignment horizontal="right"/>
    </xf>
    <xf numFmtId="166" fontId="68" fillId="3" borderId="0" xfId="0" applyNumberFormat="1" applyFont="1" applyFill="1"/>
    <xf numFmtId="164" fontId="68" fillId="3" borderId="0" xfId="0" applyNumberFormat="1" applyFont="1" applyFill="1" applyBorder="1" applyAlignment="1">
      <alignment horizontal="right"/>
    </xf>
    <xf numFmtId="0" fontId="7" fillId="3" borderId="0" xfId="0" applyFont="1" applyFill="1" applyProtection="1">
      <protection locked="0"/>
    </xf>
    <xf numFmtId="0" fontId="0" fillId="3" borderId="0" xfId="0" applyFill="1" applyProtection="1">
      <protection locked="0"/>
    </xf>
    <xf numFmtId="0" fontId="7" fillId="2" borderId="0" xfId="0" applyFont="1" applyFill="1" applyProtection="1">
      <protection locked="0"/>
    </xf>
    <xf numFmtId="0" fontId="0" fillId="2" borderId="0" xfId="0" applyFill="1" applyProtection="1">
      <protection locked="0"/>
    </xf>
    <xf numFmtId="0" fontId="47" fillId="2" borderId="0" xfId="244" applyFill="1" applyAlignment="1" applyProtection="1">
      <alignment horizontal="center" vertical="center"/>
      <protection locked="0"/>
    </xf>
    <xf numFmtId="0" fontId="69" fillId="2" borderId="0" xfId="0" applyFont="1" applyFill="1" applyProtection="1">
      <protection locked="0"/>
    </xf>
    <xf numFmtId="0" fontId="10" fillId="2" borderId="0" xfId="0" applyFont="1" applyFill="1" applyBorder="1" applyAlignment="1" applyProtection="1">
      <protection locked="0"/>
    </xf>
    <xf numFmtId="0" fontId="10" fillId="2" borderId="0" xfId="0" applyFont="1" applyFill="1" applyBorder="1" applyProtection="1">
      <protection locked="0"/>
    </xf>
    <xf numFmtId="0" fontId="0" fillId="2" borderId="0" xfId="0" applyFill="1" applyBorder="1" applyProtection="1">
      <protection locked="0"/>
    </xf>
    <xf numFmtId="0" fontId="7" fillId="2" borderId="0" xfId="0" applyFont="1" applyFill="1" applyBorder="1" applyProtection="1">
      <protection locked="0"/>
    </xf>
    <xf numFmtId="0" fontId="70" fillId="57" borderId="0" xfId="0" applyFont="1" applyFill="1" applyBorder="1" applyAlignment="1" applyProtection="1">
      <alignment vertical="top"/>
      <protection locked="0"/>
    </xf>
    <xf numFmtId="0" fontId="0" fillId="57" borderId="0" xfId="0" applyFill="1" applyBorder="1" applyProtection="1">
      <protection locked="0"/>
    </xf>
    <xf numFmtId="0" fontId="0" fillId="57" borderId="0" xfId="0" applyFill="1" applyProtection="1">
      <protection locked="0"/>
    </xf>
    <xf numFmtId="0" fontId="0" fillId="2" borderId="0" xfId="0" applyFill="1" applyBorder="1" applyAlignment="1" applyProtection="1">
      <alignment vertical="top" wrapText="1"/>
      <protection locked="0"/>
    </xf>
    <xf numFmtId="0" fontId="8" fillId="2" borderId="0" xfId="0" applyFont="1" applyFill="1" applyBorder="1" applyProtection="1">
      <protection locked="0"/>
    </xf>
    <xf numFmtId="0" fontId="51" fillId="2" borderId="0" xfId="0" applyFont="1" applyFill="1" applyBorder="1" applyProtection="1">
      <protection locked="0"/>
    </xf>
    <xf numFmtId="0" fontId="10" fillId="2" borderId="0" xfId="0" applyFont="1" applyFill="1" applyAlignment="1" applyProtection="1">
      <alignment vertical="center"/>
      <protection locked="0"/>
    </xf>
    <xf numFmtId="0" fontId="6" fillId="2" borderId="0" xfId="0" applyFont="1" applyFill="1" applyBorder="1" applyProtection="1">
      <protection locked="0"/>
    </xf>
    <xf numFmtId="0" fontId="6" fillId="2" borderId="0" xfId="0" applyFont="1" applyFill="1" applyBorder="1" applyAlignment="1" applyProtection="1">
      <alignment horizontal="right"/>
      <protection locked="0"/>
    </xf>
    <xf numFmtId="0" fontId="0" fillId="57" borderId="2" xfId="0" applyFill="1" applyBorder="1" applyProtection="1">
      <protection locked="0"/>
    </xf>
    <xf numFmtId="164" fontId="0" fillId="2" borderId="0" xfId="0" applyNumberFormat="1" applyFill="1" applyBorder="1" applyAlignment="1" applyProtection="1">
      <alignment horizontal="right"/>
      <protection locked="0"/>
    </xf>
    <xf numFmtId="164" fontId="0" fillId="57" borderId="2" xfId="0" applyNumberFormat="1" applyFill="1" applyBorder="1" applyAlignment="1" applyProtection="1">
      <alignment horizontal="right"/>
      <protection locked="0"/>
    </xf>
    <xf numFmtId="0" fontId="0" fillId="2" borderId="3" xfId="0" applyFill="1" applyBorder="1" applyProtection="1">
      <protection locked="0"/>
    </xf>
    <xf numFmtId="164" fontId="0" fillId="2" borderId="3" xfId="0" applyNumberFormat="1" applyFill="1" applyBorder="1" applyAlignment="1" applyProtection="1">
      <alignment horizontal="right"/>
      <protection locked="0"/>
    </xf>
    <xf numFmtId="0" fontId="73" fillId="2" borderId="0" xfId="0" applyFont="1" applyFill="1" applyAlignment="1" applyProtection="1">
      <alignment horizontal="left"/>
      <protection locked="0"/>
    </xf>
    <xf numFmtId="0" fontId="73" fillId="2" borderId="0" xfId="0" applyFont="1" applyFill="1" applyBorder="1" applyAlignment="1" applyProtection="1">
      <alignment horizontal="left" vertical="top"/>
      <protection locked="0"/>
    </xf>
    <xf numFmtId="0" fontId="68" fillId="3" borderId="0" xfId="0" applyFont="1" applyFill="1" applyProtection="1">
      <protection locked="0"/>
    </xf>
    <xf numFmtId="0" fontId="68" fillId="3" borderId="0" xfId="0" applyFont="1" applyFill="1" applyBorder="1" applyProtection="1">
      <protection locked="0"/>
    </xf>
    <xf numFmtId="164" fontId="68" fillId="3" borderId="0" xfId="0" applyNumberFormat="1" applyFont="1" applyFill="1" applyBorder="1" applyProtection="1">
      <protection locked="0"/>
    </xf>
    <xf numFmtId="0" fontId="68" fillId="3" borderId="0" xfId="0" applyFont="1" applyFill="1" applyAlignment="1" applyProtection="1">
      <protection locked="0"/>
    </xf>
    <xf numFmtId="0" fontId="0" fillId="3" borderId="0" xfId="0" applyFill="1" applyBorder="1" applyProtection="1"/>
    <xf numFmtId="0" fontId="7" fillId="3" borderId="0" xfId="0" applyFont="1" applyFill="1" applyProtection="1"/>
    <xf numFmtId="0" fontId="0" fillId="3" borderId="0" xfId="0" applyFill="1" applyProtection="1"/>
    <xf numFmtId="0" fontId="0" fillId="2" borderId="0" xfId="0" applyFill="1" applyProtection="1"/>
    <xf numFmtId="0" fontId="73" fillId="3" borderId="0" xfId="0" applyFont="1" applyFill="1" applyProtection="1"/>
    <xf numFmtId="0" fontId="7" fillId="3" borderId="0" xfId="0" applyFont="1" applyFill="1" applyBorder="1" applyProtection="1"/>
    <xf numFmtId="0" fontId="0" fillId="3" borderId="0" xfId="0" applyFill="1" applyBorder="1" applyAlignment="1" applyProtection="1">
      <alignment vertical="center"/>
    </xf>
    <xf numFmtId="164" fontId="0" fillId="3" borderId="0" xfId="0" applyNumberFormat="1" applyFill="1" applyBorder="1" applyAlignment="1" applyProtection="1">
      <alignment vertical="center"/>
    </xf>
    <xf numFmtId="0" fontId="0" fillId="3" borderId="0" xfId="0" applyFill="1" applyBorder="1" applyAlignment="1" applyProtection="1">
      <alignment vertical="top" wrapText="1"/>
    </xf>
    <xf numFmtId="0" fontId="7" fillId="2" borderId="0" xfId="0" applyFont="1" applyFill="1" applyProtection="1"/>
    <xf numFmtId="0" fontId="10" fillId="2" borderId="0" xfId="0" applyFont="1" applyFill="1" applyProtection="1">
      <protection locked="0"/>
    </xf>
    <xf numFmtId="0" fontId="8" fillId="2" borderId="3" xfId="0" applyFont="1" applyFill="1" applyBorder="1" applyAlignment="1" applyProtection="1">
      <alignment vertical="center"/>
      <protection locked="0"/>
    </xf>
    <xf numFmtId="0" fontId="0" fillId="2" borderId="0" xfId="0" applyFill="1" applyAlignment="1" applyProtection="1">
      <alignment vertical="center"/>
      <protection locked="0"/>
    </xf>
    <xf numFmtId="0" fontId="6" fillId="57" borderId="0" xfId="0" applyFont="1" applyFill="1" applyBorder="1" applyAlignment="1" applyProtection="1">
      <alignment horizontal="center" vertical="center"/>
      <protection locked="0"/>
    </xf>
    <xf numFmtId="0" fontId="0" fillId="2" borderId="23" xfId="0" applyFont="1" applyFill="1" applyBorder="1" applyAlignment="1" applyProtection="1">
      <alignment vertical="center"/>
      <protection locked="0"/>
    </xf>
    <xf numFmtId="0" fontId="0" fillId="2" borderId="23" xfId="0" applyFill="1" applyBorder="1" applyAlignment="1" applyProtection="1">
      <alignment vertical="center"/>
      <protection locked="0"/>
    </xf>
    <xf numFmtId="0" fontId="0" fillId="2" borderId="23" xfId="0" applyFill="1" applyBorder="1" applyProtection="1">
      <protection locked="0"/>
    </xf>
    <xf numFmtId="0" fontId="0" fillId="2" borderId="23" xfId="0" applyFill="1" applyBorder="1" applyAlignment="1" applyProtection="1">
      <alignment horizontal="right"/>
      <protection locked="0"/>
    </xf>
    <xf numFmtId="0" fontId="0" fillId="2" borderId="23" xfId="0" applyFill="1" applyBorder="1" applyAlignment="1" applyProtection="1">
      <alignment horizontal="right" vertical="center"/>
      <protection locked="0"/>
    </xf>
    <xf numFmtId="164" fontId="0" fillId="2" borderId="23" xfId="0" applyNumberFormat="1" applyFill="1" applyBorder="1" applyAlignment="1" applyProtection="1">
      <alignment horizontal="right" vertical="center"/>
      <protection locked="0"/>
    </xf>
    <xf numFmtId="0" fontId="0" fillId="2" borderId="0" xfId="0" applyFill="1" applyBorder="1" applyAlignment="1" applyProtection="1">
      <alignment horizontal="left" vertical="center"/>
      <protection locked="0"/>
    </xf>
    <xf numFmtId="0" fontId="0" fillId="2" borderId="0" xfId="0" applyFill="1" applyBorder="1" applyAlignment="1" applyProtection="1">
      <alignment horizontal="right" vertical="center"/>
      <protection locked="0"/>
    </xf>
    <xf numFmtId="164" fontId="0" fillId="2" borderId="0" xfId="0" applyNumberFormat="1" applyFill="1" applyBorder="1" applyAlignment="1" applyProtection="1">
      <alignment horizontal="right" vertical="center"/>
      <protection locked="0"/>
    </xf>
    <xf numFmtId="0" fontId="0" fillId="2" borderId="0" xfId="0" applyFill="1" applyAlignment="1" applyProtection="1">
      <alignment horizontal="left" vertical="center"/>
      <protection locked="0"/>
    </xf>
    <xf numFmtId="0" fontId="0" fillId="2" borderId="0" xfId="0" applyFill="1" applyAlignment="1" applyProtection="1">
      <alignment horizontal="right" vertical="center"/>
      <protection locked="0"/>
    </xf>
    <xf numFmtId="0" fontId="0" fillId="2" borderId="0" xfId="0" applyFill="1" applyAlignment="1" applyProtection="1">
      <alignment horizontal="right"/>
      <protection locked="0"/>
    </xf>
    <xf numFmtId="0" fontId="73" fillId="2" borderId="0" xfId="0" applyFont="1" applyFill="1" applyProtection="1">
      <protection locked="0"/>
    </xf>
    <xf numFmtId="0" fontId="73" fillId="2" borderId="0" xfId="0" applyFont="1" applyFill="1" applyBorder="1" applyAlignment="1" applyProtection="1">
      <alignment vertical="top"/>
      <protection locked="0"/>
    </xf>
    <xf numFmtId="0" fontId="0" fillId="2" borderId="0" xfId="0" applyFill="1" applyBorder="1" applyAlignment="1" applyProtection="1">
      <alignment vertical="center"/>
      <protection locked="0"/>
    </xf>
    <xf numFmtId="164" fontId="0" fillId="2" borderId="0" xfId="0" applyNumberFormat="1" applyFill="1" applyBorder="1" applyAlignment="1" applyProtection="1">
      <alignment vertical="center"/>
      <protection locked="0"/>
    </xf>
    <xf numFmtId="0" fontId="91" fillId="3" borderId="0" xfId="0" applyFont="1" applyFill="1" applyBorder="1" applyAlignment="1" applyProtection="1">
      <protection locked="0"/>
    </xf>
    <xf numFmtId="0" fontId="91" fillId="3" borderId="0" xfId="0" applyFont="1" applyFill="1" applyBorder="1" applyProtection="1">
      <protection locked="0"/>
    </xf>
    <xf numFmtId="0" fontId="0" fillId="2" borderId="3" xfId="0" applyFill="1" applyBorder="1" applyAlignment="1" applyProtection="1">
      <protection locked="0"/>
    </xf>
    <xf numFmtId="0" fontId="6" fillId="2" borderId="3" xfId="0" applyFont="1" applyFill="1" applyBorder="1" applyAlignment="1" applyProtection="1">
      <alignment horizontal="center"/>
      <protection locked="0"/>
    </xf>
    <xf numFmtId="0" fontId="6" fillId="2" borderId="0" xfId="0" applyFont="1" applyFill="1" applyBorder="1" applyAlignment="1" applyProtection="1">
      <protection locked="0"/>
    </xf>
    <xf numFmtId="0" fontId="6" fillId="2" borderId="0" xfId="0" applyFont="1" applyFill="1" applyBorder="1" applyAlignment="1" applyProtection="1">
      <alignment horizontal="center"/>
      <protection locked="0"/>
    </xf>
    <xf numFmtId="0" fontId="0" fillId="2" borderId="3" xfId="0" applyFill="1" applyBorder="1" applyAlignment="1" applyProtection="1">
      <alignment horizontal="left"/>
      <protection locked="0"/>
    </xf>
    <xf numFmtId="0" fontId="0" fillId="2" borderId="3" xfId="0" applyFill="1" applyBorder="1" applyAlignment="1" applyProtection="1">
      <alignment horizontal="right" vertical="center"/>
      <protection locked="0"/>
    </xf>
    <xf numFmtId="1" fontId="0" fillId="2" borderId="0" xfId="0" applyNumberFormat="1" applyFill="1" applyBorder="1" applyAlignment="1" applyProtection="1">
      <alignment horizontal="right" vertical="center"/>
      <protection locked="0"/>
    </xf>
    <xf numFmtId="0" fontId="0" fillId="57" borderId="2" xfId="0" applyFill="1" applyBorder="1" applyAlignment="1" applyProtection="1">
      <alignment horizontal="left"/>
      <protection locked="0"/>
    </xf>
    <xf numFmtId="1" fontId="0" fillId="2" borderId="0" xfId="0" applyNumberFormat="1" applyFill="1" applyBorder="1" applyProtection="1">
      <protection locked="0"/>
    </xf>
    <xf numFmtId="0" fontId="0" fillId="2" borderId="0" xfId="0" applyFill="1" applyBorder="1" applyAlignment="1" applyProtection="1">
      <alignment horizontal="left"/>
      <protection locked="0"/>
    </xf>
    <xf numFmtId="0" fontId="0" fillId="57" borderId="2" xfId="0" applyFill="1" applyBorder="1" applyAlignment="1" applyProtection="1">
      <alignment horizontal="right" vertical="center"/>
      <protection locked="0"/>
    </xf>
    <xf numFmtId="0" fontId="0" fillId="2" borderId="0" xfId="0" applyFill="1" applyAlignment="1" applyProtection="1">
      <alignment horizontal="left"/>
      <protection locked="0"/>
    </xf>
    <xf numFmtId="0" fontId="0" fillId="57" borderId="2" xfId="0" applyFill="1" applyBorder="1" applyAlignment="1" applyProtection="1">
      <alignment horizontal="left" vertical="top"/>
      <protection locked="0"/>
    </xf>
    <xf numFmtId="0" fontId="0" fillId="57" borderId="2" xfId="0" applyFill="1" applyBorder="1" applyAlignment="1" applyProtection="1">
      <alignment vertical="top" wrapText="1"/>
      <protection locked="0"/>
    </xf>
    <xf numFmtId="0" fontId="68" fillId="57" borderId="2" xfId="0" applyFont="1" applyFill="1" applyBorder="1" applyAlignment="1" applyProtection="1">
      <alignment horizontal="right" vertical="center"/>
      <protection locked="0"/>
    </xf>
    <xf numFmtId="0" fontId="68" fillId="3" borderId="0" xfId="0" applyFont="1" applyFill="1" applyBorder="1" applyAlignment="1" applyProtection="1">
      <alignment horizontal="left"/>
      <protection locked="0"/>
    </xf>
    <xf numFmtId="0" fontId="68" fillId="3" borderId="0" xfId="0" applyFont="1" applyFill="1" applyBorder="1" applyAlignment="1" applyProtection="1">
      <alignment horizontal="right"/>
      <protection locked="0"/>
    </xf>
    <xf numFmtId="0" fontId="68" fillId="3" borderId="0" xfId="0" applyFont="1" applyFill="1" applyAlignment="1" applyProtection="1">
      <alignment horizontal="left"/>
      <protection locked="0"/>
    </xf>
    <xf numFmtId="0" fontId="68" fillId="3" borderId="0" xfId="0" applyFont="1" applyFill="1" applyAlignment="1" applyProtection="1">
      <alignment horizontal="right"/>
      <protection locked="0"/>
    </xf>
    <xf numFmtId="0" fontId="47" fillId="2" borderId="0" xfId="244" applyFill="1" applyAlignment="1" applyProtection="1">
      <alignment vertical="center"/>
      <protection locked="0"/>
    </xf>
    <xf numFmtId="0" fontId="10" fillId="2" borderId="0" xfId="0" applyFont="1" applyFill="1" applyBorder="1" applyAlignment="1" applyProtection="1">
      <alignment vertical="center"/>
      <protection locked="0"/>
    </xf>
    <xf numFmtId="0" fontId="6" fillId="2" borderId="4" xfId="0" applyFont="1" applyFill="1" applyBorder="1" applyAlignment="1" applyProtection="1">
      <alignment horizontal="right"/>
      <protection locked="0"/>
    </xf>
    <xf numFmtId="0" fontId="9" fillId="2" borderId="3" xfId="0" applyFont="1" applyFill="1" applyBorder="1" applyAlignment="1" applyProtection="1">
      <alignment vertical="center"/>
      <protection locked="0"/>
    </xf>
    <xf numFmtId="0" fontId="6" fillId="57" borderId="0" xfId="0" applyFont="1" applyFill="1" applyBorder="1" applyAlignment="1" applyProtection="1">
      <alignment horizontal="right" vertical="center"/>
      <protection locked="0"/>
    </xf>
    <xf numFmtId="0" fontId="4" fillId="2" borderId="0" xfId="243" applyFont="1" applyFill="1" applyBorder="1" applyAlignment="1" applyProtection="1">
      <alignment horizontal="center"/>
      <protection locked="0"/>
    </xf>
    <xf numFmtId="0" fontId="6" fillId="2" borderId="0" xfId="0" applyFont="1" applyFill="1" applyBorder="1" applyAlignment="1" applyProtection="1">
      <alignment horizontal="center" vertical="center"/>
      <protection locked="0"/>
    </xf>
    <xf numFmtId="0" fontId="4" fillId="2" borderId="0" xfId="243" applyFont="1" applyFill="1" applyBorder="1" applyAlignment="1" applyProtection="1">
      <alignment wrapText="1"/>
      <protection locked="0"/>
    </xf>
    <xf numFmtId="0" fontId="0" fillId="57" borderId="2" xfId="0" applyFill="1" applyBorder="1" applyAlignment="1" applyProtection="1">
      <alignment vertical="center"/>
      <protection locked="0"/>
    </xf>
    <xf numFmtId="0" fontId="0" fillId="2" borderId="3" xfId="0" applyFill="1" applyBorder="1" applyAlignment="1" applyProtection="1">
      <alignment horizontal="left" vertical="center"/>
      <protection locked="0"/>
    </xf>
    <xf numFmtId="0" fontId="0" fillId="2" borderId="3" xfId="0" applyFill="1" applyBorder="1" applyAlignment="1" applyProtection="1">
      <alignment vertical="center"/>
      <protection locked="0"/>
    </xf>
    <xf numFmtId="0" fontId="0" fillId="57" borderId="2" xfId="0" applyFill="1" applyBorder="1" applyAlignment="1" applyProtection="1">
      <alignment horizontal="left" vertical="center"/>
      <protection locked="0"/>
    </xf>
    <xf numFmtId="0" fontId="0" fillId="57" borderId="2"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3" borderId="0" xfId="0" applyFont="1" applyFill="1" applyProtection="1"/>
    <xf numFmtId="0" fontId="0" fillId="3" borderId="0" xfId="0" applyFont="1" applyFill="1" applyProtection="1">
      <protection locked="0"/>
    </xf>
    <xf numFmtId="165" fontId="0" fillId="3" borderId="0" xfId="0" applyNumberFormat="1" applyFont="1" applyFill="1" applyProtection="1"/>
    <xf numFmtId="2" fontId="0" fillId="3" borderId="0" xfId="0" applyNumberFormat="1" applyFont="1" applyFill="1" applyProtection="1"/>
    <xf numFmtId="0" fontId="79" fillId="2" borderId="0" xfId="0" applyFont="1" applyFill="1" applyAlignment="1">
      <alignment horizontal="left" vertical="top" wrapText="1"/>
    </xf>
    <xf numFmtId="0" fontId="79" fillId="2" borderId="0" xfId="0" applyFont="1" applyFill="1" applyAlignment="1">
      <alignment horizontal="left" vertical="center" wrapText="1"/>
    </xf>
    <xf numFmtId="0" fontId="47" fillId="2" borderId="0" xfId="244" applyFill="1" applyAlignment="1">
      <alignment horizontal="right" vertical="center"/>
    </xf>
    <xf numFmtId="0" fontId="0" fillId="2" borderId="0" xfId="0" applyFill="1" applyAlignment="1">
      <alignment horizontal="left" vertical="top" wrapText="1"/>
    </xf>
    <xf numFmtId="0" fontId="47" fillId="3" borderId="0" xfId="244" applyFill="1" applyAlignment="1" applyProtection="1">
      <alignment horizontal="center" vertical="center"/>
      <protection locked="0"/>
    </xf>
    <xf numFmtId="0" fontId="0" fillId="3" borderId="0" xfId="0" applyFill="1" applyAlignment="1">
      <alignment horizontal="center"/>
    </xf>
    <xf numFmtId="0" fontId="68" fillId="3" borderId="0" xfId="0" applyFont="1" applyFill="1" applyAlignment="1" applyProtection="1">
      <alignment horizontal="center"/>
      <protection locked="0"/>
    </xf>
    <xf numFmtId="0" fontId="0" fillId="57" borderId="0" xfId="0" applyFill="1" applyBorder="1" applyAlignment="1" applyProtection="1">
      <alignment horizontal="left" vertical="top" wrapText="1"/>
      <protection locked="0"/>
    </xf>
    <xf numFmtId="0" fontId="71" fillId="2" borderId="0" xfId="0" applyFont="1" applyFill="1" applyBorder="1" applyAlignment="1" applyProtection="1">
      <alignment horizontal="center" vertical="center" wrapText="1"/>
      <protection locked="0"/>
    </xf>
    <xf numFmtId="0" fontId="0" fillId="2" borderId="0" xfId="0" applyFill="1" applyBorder="1" applyAlignment="1" applyProtection="1">
      <alignment horizontal="left" wrapText="1"/>
      <protection locked="0"/>
    </xf>
    <xf numFmtId="0" fontId="6" fillId="2" borderId="3" xfId="0" applyFont="1" applyFill="1" applyBorder="1" applyAlignment="1" applyProtection="1">
      <alignment horizontal="center" vertical="center"/>
      <protection locked="0"/>
    </xf>
    <xf numFmtId="0" fontId="47" fillId="3" borderId="0" xfId="244" applyFill="1" applyAlignment="1" applyProtection="1">
      <alignment horizontal="right" vertical="center"/>
      <protection locked="0"/>
    </xf>
    <xf numFmtId="0" fontId="0" fillId="3" borderId="0" xfId="0" applyFill="1" applyBorder="1" applyAlignment="1" applyProtection="1">
      <alignment horizontal="left" vertical="center"/>
    </xf>
    <xf numFmtId="0" fontId="9" fillId="2" borderId="3" xfId="0" applyFont="1" applyFill="1" applyBorder="1" applyAlignment="1" applyProtection="1">
      <alignment horizontal="center" vertical="center"/>
      <protection locked="0"/>
    </xf>
    <xf numFmtId="0" fontId="6" fillId="57" borderId="2" xfId="0" applyFont="1" applyFill="1" applyBorder="1" applyAlignment="1" applyProtection="1">
      <alignment horizontal="left" vertical="center"/>
      <protection locked="0"/>
    </xf>
    <xf numFmtId="0" fontId="74" fillId="3" borderId="0" xfId="0" applyFont="1" applyFill="1" applyAlignment="1">
      <alignment horizontal="center" wrapText="1"/>
    </xf>
    <xf numFmtId="0" fontId="0" fillId="3" borderId="0" xfId="0" applyFill="1" applyBorder="1" applyAlignment="1">
      <alignment horizontal="left" vertical="center"/>
    </xf>
    <xf numFmtId="0" fontId="0" fillId="0" borderId="0" xfId="0" applyAlignment="1">
      <alignment horizontal="left" vertical="center"/>
    </xf>
    <xf numFmtId="0" fontId="47" fillId="0" borderId="0" xfId="244" applyBorder="1" applyAlignment="1">
      <alignment horizontal="left" vertical="center"/>
    </xf>
    <xf numFmtId="0" fontId="47" fillId="0" borderId="0" xfId="244" applyAlignment="1">
      <alignment horizontal="left" vertical="center"/>
    </xf>
    <xf numFmtId="0" fontId="0" fillId="0" borderId="0" xfId="0" applyFont="1" applyAlignment="1">
      <alignment horizontal="left" vertical="center"/>
    </xf>
    <xf numFmtId="0" fontId="0" fillId="0" borderId="0" xfId="0" applyBorder="1" applyAlignment="1">
      <alignment horizontal="left" vertical="center"/>
    </xf>
    <xf numFmtId="0" fontId="76" fillId="60" borderId="32" xfId="0" applyFont="1" applyFill="1" applyBorder="1" applyAlignment="1">
      <alignment horizontal="left" vertical="center"/>
    </xf>
    <xf numFmtId="0" fontId="76" fillId="60" borderId="25" xfId="0" applyFont="1" applyFill="1" applyBorder="1" applyAlignment="1">
      <alignment horizontal="center" vertical="center"/>
    </xf>
    <xf numFmtId="0" fontId="76" fillId="60" borderId="33" xfId="0" applyFont="1" applyFill="1" applyBorder="1" applyAlignment="1">
      <alignment horizontal="center" vertical="center"/>
    </xf>
    <xf numFmtId="0" fontId="76" fillId="60" borderId="27" xfId="0" applyFont="1" applyFill="1" applyBorder="1" applyAlignment="1">
      <alignment horizontal="center" vertical="center"/>
    </xf>
    <xf numFmtId="0" fontId="76" fillId="60" borderId="43" xfId="0" applyFont="1" applyFill="1" applyBorder="1" applyAlignment="1">
      <alignment horizontal="center" vertical="center"/>
    </xf>
    <xf numFmtId="0" fontId="76" fillId="60" borderId="29" xfId="0" applyFont="1" applyFill="1" applyBorder="1" applyAlignment="1">
      <alignment horizontal="center" vertical="center"/>
    </xf>
    <xf numFmtId="0" fontId="76" fillId="60" borderId="42" xfId="0" applyFont="1" applyFill="1" applyBorder="1" applyAlignment="1">
      <alignment horizontal="center" vertical="center"/>
    </xf>
    <xf numFmtId="0" fontId="76" fillId="60" borderId="0" xfId="0" applyFont="1" applyFill="1" applyBorder="1" applyAlignment="1">
      <alignment horizontal="center" vertical="center"/>
    </xf>
    <xf numFmtId="0" fontId="76" fillId="60" borderId="47" xfId="0" applyFont="1" applyFill="1" applyBorder="1" applyAlignment="1">
      <alignment horizontal="center" vertical="center"/>
    </xf>
    <xf numFmtId="0" fontId="76" fillId="60" borderId="46" xfId="0" applyFont="1" applyFill="1" applyBorder="1" applyAlignment="1">
      <alignment horizontal="center" vertical="center"/>
    </xf>
    <xf numFmtId="0" fontId="76" fillId="60" borderId="48" xfId="0" applyFont="1" applyFill="1" applyBorder="1" applyAlignment="1">
      <alignment horizontal="center" vertical="center"/>
    </xf>
    <xf numFmtId="0" fontId="76" fillId="60" borderId="49" xfId="0" applyFont="1" applyFill="1" applyBorder="1" applyAlignment="1">
      <alignment horizontal="center" vertical="center"/>
    </xf>
    <xf numFmtId="0" fontId="76" fillId="60" borderId="37" xfId="0" applyFont="1" applyFill="1" applyBorder="1" applyAlignment="1">
      <alignment horizontal="center" vertical="center"/>
    </xf>
    <xf numFmtId="0" fontId="76" fillId="60" borderId="36" xfId="0" applyFont="1" applyFill="1" applyBorder="1" applyAlignment="1">
      <alignment horizontal="center" vertical="center"/>
    </xf>
    <xf numFmtId="0" fontId="76" fillId="60" borderId="33" xfId="0" applyFont="1" applyFill="1" applyBorder="1" applyAlignment="1">
      <alignment horizontal="center" vertical="center" wrapText="1"/>
    </xf>
    <xf numFmtId="0" fontId="76" fillId="60" borderId="29" xfId="0" applyFont="1" applyFill="1" applyBorder="1" applyAlignment="1">
      <alignment horizontal="center" vertical="center" wrapText="1"/>
    </xf>
    <xf numFmtId="0" fontId="76" fillId="60" borderId="25" xfId="0" applyFont="1" applyFill="1" applyBorder="1" applyAlignment="1">
      <alignment horizontal="center" vertical="center" wrapText="1"/>
    </xf>
    <xf numFmtId="0" fontId="76" fillId="60" borderId="27" xfId="0" applyFont="1" applyFill="1" applyBorder="1" applyAlignment="1">
      <alignment horizontal="center" vertical="center" wrapText="1"/>
    </xf>
    <xf numFmtId="0" fontId="76" fillId="60" borderId="43" xfId="0" applyFont="1" applyFill="1" applyBorder="1" applyAlignment="1">
      <alignment horizontal="center" vertical="center" wrapText="1"/>
    </xf>
    <xf numFmtId="0" fontId="76" fillId="60" borderId="42" xfId="0" applyFont="1" applyFill="1" applyBorder="1" applyAlignment="1">
      <alignment horizontal="center" vertical="center" wrapText="1"/>
    </xf>
    <xf numFmtId="0" fontId="47" fillId="0" borderId="3" xfId="244" applyBorder="1" applyAlignment="1">
      <alignment horizontal="left" vertical="center"/>
    </xf>
    <xf numFmtId="0" fontId="76" fillId="60" borderId="0" xfId="0" applyFont="1" applyFill="1" applyBorder="1" applyAlignment="1">
      <alignment horizontal="center" vertical="center" wrapText="1"/>
    </xf>
    <xf numFmtId="0" fontId="76" fillId="60" borderId="37" xfId="0" applyFont="1" applyFill="1" applyBorder="1" applyAlignment="1">
      <alignment horizontal="center" vertical="center" wrapText="1"/>
    </xf>
    <xf numFmtId="0" fontId="76" fillId="60" borderId="36" xfId="0" applyFont="1" applyFill="1" applyBorder="1" applyAlignment="1">
      <alignment horizontal="center" vertical="center" wrapText="1"/>
    </xf>
    <xf numFmtId="0" fontId="0" fillId="0" borderId="0" xfId="0" applyAlignment="1">
      <alignment horizontal="center" vertical="center"/>
    </xf>
    <xf numFmtId="0" fontId="76" fillId="60" borderId="33" xfId="0" applyFont="1" applyFill="1" applyBorder="1" applyAlignment="1">
      <alignment horizontal="left" vertical="center"/>
    </xf>
    <xf numFmtId="0" fontId="76" fillId="60" borderId="3" xfId="0" applyFont="1" applyFill="1" applyBorder="1" applyAlignment="1">
      <alignment horizontal="left" vertical="center"/>
    </xf>
    <xf numFmtId="0" fontId="76" fillId="60" borderId="2" xfId="0" applyFont="1" applyFill="1" applyBorder="1" applyAlignment="1">
      <alignment horizontal="center" vertical="center"/>
    </xf>
    <xf numFmtId="0" fontId="76" fillId="60" borderId="2" xfId="0" applyFont="1" applyFill="1" applyBorder="1" applyAlignment="1">
      <alignment horizontal="left" vertical="center"/>
    </xf>
    <xf numFmtId="0" fontId="76" fillId="60" borderId="0" xfId="0" applyFont="1" applyFill="1" applyBorder="1" applyAlignment="1">
      <alignment horizontal="left" vertical="center"/>
    </xf>
    <xf numFmtId="0" fontId="76" fillId="60" borderId="30" xfId="0" applyFont="1" applyFill="1" applyBorder="1" applyAlignment="1">
      <alignment horizontal="center" vertical="center"/>
    </xf>
    <xf numFmtId="0" fontId="76" fillId="60" borderId="35" xfId="0" applyFont="1" applyFill="1" applyBorder="1" applyAlignment="1">
      <alignment horizontal="center" vertical="center"/>
    </xf>
    <xf numFmtId="0" fontId="76" fillId="60" borderId="31" xfId="0" applyFont="1" applyFill="1" applyBorder="1" applyAlignment="1">
      <alignment horizontal="center" vertical="center"/>
    </xf>
    <xf numFmtId="0" fontId="76" fillId="60" borderId="38" xfId="0" applyFont="1" applyFill="1" applyBorder="1" applyAlignment="1">
      <alignment horizontal="center" vertical="center"/>
    </xf>
    <xf numFmtId="0" fontId="76" fillId="60" borderId="39" xfId="0" applyFont="1" applyFill="1" applyBorder="1" applyAlignment="1">
      <alignment horizontal="center" vertical="center"/>
    </xf>
    <xf numFmtId="0" fontId="76" fillId="0" borderId="0" xfId="0" applyFont="1" applyFill="1" applyAlignment="1">
      <alignment horizontal="left" vertical="center"/>
    </xf>
    <xf numFmtId="0" fontId="47" fillId="2" borderId="0" xfId="244" applyFill="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Font="1" applyBorder="1" applyAlignment="1">
      <alignment horizontal="left" vertical="center"/>
    </xf>
    <xf numFmtId="0" fontId="0" fillId="0" borderId="3" xfId="0" applyFont="1" applyBorder="1" applyAlignment="1">
      <alignment horizontal="left" vertical="center"/>
    </xf>
    <xf numFmtId="0" fontId="0" fillId="0" borderId="3" xfId="0" applyBorder="1" applyAlignment="1">
      <alignment horizontal="left" vertical="center"/>
    </xf>
    <xf numFmtId="0" fontId="76" fillId="0" borderId="0" xfId="0" applyFont="1" applyFill="1" applyBorder="1" applyAlignment="1">
      <alignment horizontal="center" vertical="center" wrapText="1"/>
    </xf>
    <xf numFmtId="0" fontId="76" fillId="60" borderId="3" xfId="0" applyFont="1" applyFill="1" applyBorder="1" applyAlignment="1">
      <alignment horizontal="center" vertical="center"/>
    </xf>
  </cellXfs>
  <cellStyles count="315">
    <cellStyle name="20% - Accent1 2" xfId="2"/>
    <cellStyle name="20% - Accent1 3" xfId="3"/>
    <cellStyle name="20% - Accent1 4" xfId="4"/>
    <cellStyle name="20% - Accent1 5" xfId="5"/>
    <cellStyle name="20% - Accent1 6" xfId="203"/>
    <cellStyle name="20% - Accent2 2" xfId="6"/>
    <cellStyle name="20% - Accent2 3" xfId="7"/>
    <cellStyle name="20% - Accent2 4" xfId="8"/>
    <cellStyle name="20% - Accent2 5" xfId="9"/>
    <cellStyle name="20% - Accent2 6" xfId="204"/>
    <cellStyle name="20% - Accent3 2" xfId="10"/>
    <cellStyle name="20% - Accent3 3" xfId="11"/>
    <cellStyle name="20% - Accent3 4" xfId="12"/>
    <cellStyle name="20% - Accent3 5" xfId="13"/>
    <cellStyle name="20% - Accent3 6" xfId="205"/>
    <cellStyle name="20% - Accent4 2" xfId="14"/>
    <cellStyle name="20% - Accent4 3" xfId="15"/>
    <cellStyle name="20% - Accent4 4" xfId="16"/>
    <cellStyle name="20% - Accent4 5" xfId="17"/>
    <cellStyle name="20% - Accent4 6" xfId="206"/>
    <cellStyle name="20% - Accent5 2" xfId="18"/>
    <cellStyle name="20% - Accent5 3" xfId="19"/>
    <cellStyle name="20% - Accent5 4" xfId="20"/>
    <cellStyle name="20% - Accent5 5" xfId="21"/>
    <cellStyle name="20% - Accent5 6" xfId="207"/>
    <cellStyle name="20% - Accent6 2" xfId="22"/>
    <cellStyle name="20% - Accent6 3" xfId="23"/>
    <cellStyle name="20% - Accent6 4" xfId="24"/>
    <cellStyle name="20% - Accent6 5" xfId="25"/>
    <cellStyle name="20% - Accent6 6" xfId="208"/>
    <cellStyle name="40% - Accent1 2" xfId="26"/>
    <cellStyle name="40% - Accent1 3" xfId="27"/>
    <cellStyle name="40% - Accent1 4" xfId="28"/>
    <cellStyle name="40% - Accent1 5" xfId="29"/>
    <cellStyle name="40% - Accent1 6" xfId="209"/>
    <cellStyle name="40% - Accent2 2" xfId="30"/>
    <cellStyle name="40% - Accent2 3" xfId="31"/>
    <cellStyle name="40% - Accent2 4" xfId="32"/>
    <cellStyle name="40% - Accent2 5" xfId="33"/>
    <cellStyle name="40% - Accent2 6" xfId="210"/>
    <cellStyle name="40% - Accent3 2" xfId="34"/>
    <cellStyle name="40% - Accent3 3" xfId="35"/>
    <cellStyle name="40% - Accent3 4" xfId="36"/>
    <cellStyle name="40% - Accent3 5" xfId="37"/>
    <cellStyle name="40% - Accent3 6" xfId="211"/>
    <cellStyle name="40% - Accent4 2" xfId="38"/>
    <cellStyle name="40% - Accent4 3" xfId="39"/>
    <cellStyle name="40% - Accent4 4" xfId="40"/>
    <cellStyle name="40% - Accent4 5" xfId="41"/>
    <cellStyle name="40% - Accent4 6" xfId="212"/>
    <cellStyle name="40% - Accent5 2" xfId="42"/>
    <cellStyle name="40% - Accent5 3" xfId="43"/>
    <cellStyle name="40% - Accent5 4" xfId="44"/>
    <cellStyle name="40% - Accent5 5" xfId="45"/>
    <cellStyle name="40% - Accent5 6" xfId="213"/>
    <cellStyle name="40% - Accent6 2" xfId="46"/>
    <cellStyle name="40% - Accent6 3" xfId="47"/>
    <cellStyle name="40% - Accent6 4" xfId="48"/>
    <cellStyle name="40% - Accent6 5" xfId="49"/>
    <cellStyle name="40% - Accent6 6" xfId="214"/>
    <cellStyle name="60% - Accent1 2" xfId="50"/>
    <cellStyle name="60% - Accent1 3" xfId="51"/>
    <cellStyle name="60% - Accent1 4" xfId="52"/>
    <cellStyle name="60% - Accent1 5" xfId="53"/>
    <cellStyle name="60% - Accent1 6" xfId="215"/>
    <cellStyle name="60% - Accent2 2" xfId="54"/>
    <cellStyle name="60% - Accent2 3" xfId="55"/>
    <cellStyle name="60% - Accent2 4" xfId="56"/>
    <cellStyle name="60% - Accent2 5" xfId="57"/>
    <cellStyle name="60% - Accent2 6" xfId="216"/>
    <cellStyle name="60% - Accent3 2" xfId="58"/>
    <cellStyle name="60% - Accent3 3" xfId="59"/>
    <cellStyle name="60% - Accent3 4" xfId="60"/>
    <cellStyle name="60% - Accent3 5" xfId="61"/>
    <cellStyle name="60% - Accent3 6" xfId="217"/>
    <cellStyle name="60% - Accent4 2" xfId="62"/>
    <cellStyle name="60% - Accent4 3" xfId="63"/>
    <cellStyle name="60% - Accent4 4" xfId="64"/>
    <cellStyle name="60% - Accent4 5" xfId="65"/>
    <cellStyle name="60% - Accent4 6" xfId="218"/>
    <cellStyle name="60% - Accent5 2" xfId="66"/>
    <cellStyle name="60% - Accent5 3" xfId="67"/>
    <cellStyle name="60% - Accent5 4" xfId="68"/>
    <cellStyle name="60% - Accent5 5" xfId="69"/>
    <cellStyle name="60% - Accent5 6" xfId="219"/>
    <cellStyle name="60% - Accent6 2" xfId="70"/>
    <cellStyle name="60% - Accent6 3" xfId="71"/>
    <cellStyle name="60% - Accent6 4" xfId="72"/>
    <cellStyle name="60% - Accent6 5" xfId="73"/>
    <cellStyle name="60% - Accent6 6" xfId="220"/>
    <cellStyle name="Accent1 2" xfId="74"/>
    <cellStyle name="Accent1 3" xfId="75"/>
    <cellStyle name="Accent1 4" xfId="76"/>
    <cellStyle name="Accent1 5" xfId="77"/>
    <cellStyle name="Accent1 6" xfId="221"/>
    <cellStyle name="Accent2 2" xfId="78"/>
    <cellStyle name="Accent2 3" xfId="79"/>
    <cellStyle name="Accent2 4" xfId="80"/>
    <cellStyle name="Accent2 5" xfId="81"/>
    <cellStyle name="Accent2 6" xfId="222"/>
    <cellStyle name="Accent3 2" xfId="82"/>
    <cellStyle name="Accent3 3" xfId="83"/>
    <cellStyle name="Accent3 4" xfId="84"/>
    <cellStyle name="Accent3 5" xfId="85"/>
    <cellStyle name="Accent3 6" xfId="223"/>
    <cellStyle name="Accent4 2" xfId="86"/>
    <cellStyle name="Accent4 3" xfId="87"/>
    <cellStyle name="Accent4 4" xfId="88"/>
    <cellStyle name="Accent4 5" xfId="89"/>
    <cellStyle name="Accent4 6" xfId="224"/>
    <cellStyle name="Accent5 2" xfId="90"/>
    <cellStyle name="Accent5 3" xfId="91"/>
    <cellStyle name="Accent5 4" xfId="92"/>
    <cellStyle name="Accent5 5" xfId="93"/>
    <cellStyle name="Accent5 6" xfId="225"/>
    <cellStyle name="Accent6 2" xfId="94"/>
    <cellStyle name="Accent6 3" xfId="95"/>
    <cellStyle name="Accent6 4" xfId="96"/>
    <cellStyle name="Accent6 5" xfId="97"/>
    <cellStyle name="Accent6 6" xfId="226"/>
    <cellStyle name="Bad 2" xfId="98"/>
    <cellStyle name="Bad 2 2" xfId="99"/>
    <cellStyle name="Bad 3" xfId="100"/>
    <cellStyle name="Bad 4" xfId="101"/>
    <cellStyle name="Bad 5" xfId="227"/>
    <cellStyle name="Calculation 2" xfId="102"/>
    <cellStyle name="Calculation 2 2" xfId="246"/>
    <cellStyle name="Calculation 3" xfId="103"/>
    <cellStyle name="Calculation 3 2" xfId="247"/>
    <cellStyle name="Calculation 4" xfId="104"/>
    <cellStyle name="Calculation 4 2" xfId="248"/>
    <cellStyle name="Calculation 5" xfId="105"/>
    <cellStyle name="Calculation 5 2" xfId="249"/>
    <cellStyle name="Calculation 6" xfId="228"/>
    <cellStyle name="Caption" xfId="271"/>
    <cellStyle name="Caption 2" xfId="272"/>
    <cellStyle name="Caption 3" xfId="273"/>
    <cellStyle name="Check Cell 2" xfId="106"/>
    <cellStyle name="Check Cell 3" xfId="107"/>
    <cellStyle name="Check Cell 4" xfId="108"/>
    <cellStyle name="Check Cell 5" xfId="109"/>
    <cellStyle name="Check Cell 6" xfId="229"/>
    <cellStyle name="Comma 2" xfId="110"/>
    <cellStyle name="Comma 2 2" xfId="111"/>
    <cellStyle name="Comma 3" xfId="274"/>
    <cellStyle name="Comma 3 2" xfId="275"/>
    <cellStyle name="Comma 4" xfId="276"/>
    <cellStyle name="Comma 5" xfId="277"/>
    <cellStyle name="Comma 6" xfId="278"/>
    <cellStyle name="Comma 7" xfId="279"/>
    <cellStyle name="Comma 8" xfId="280"/>
    <cellStyle name="Comma 9" xfId="281"/>
    <cellStyle name="Currency 2" xfId="282"/>
    <cellStyle name="Currency 2 2" xfId="283"/>
    <cellStyle name="Currency 2 3" xfId="284"/>
    <cellStyle name="Currency 2 4" xfId="285"/>
    <cellStyle name="Currency 2 5" xfId="286"/>
    <cellStyle name="Explanatory Text 2" xfId="112"/>
    <cellStyle name="Explanatory Text 3" xfId="113"/>
    <cellStyle name="Explanatory Text 4" xfId="114"/>
    <cellStyle name="Explanatory Text 5" xfId="115"/>
    <cellStyle name="Explanatory Text 6" xfId="230"/>
    <cellStyle name="Good 2" xfId="116"/>
    <cellStyle name="Good 3" xfId="117"/>
    <cellStyle name="Good 4" xfId="118"/>
    <cellStyle name="Good 5" xfId="119"/>
    <cellStyle name="Good 6" xfId="231"/>
    <cellStyle name="Heading 1 2" xfId="120"/>
    <cellStyle name="Heading 1 3" xfId="121"/>
    <cellStyle name="Heading 1 4" xfId="122"/>
    <cellStyle name="Heading 1 5" xfId="123"/>
    <cellStyle name="Heading 1 6" xfId="232"/>
    <cellStyle name="Heading 1 7" xfId="270"/>
    <cellStyle name="Heading 2 2" xfId="124"/>
    <cellStyle name="Heading 2 3" xfId="125"/>
    <cellStyle name="Heading 2 4" xfId="126"/>
    <cellStyle name="Heading 2 5" xfId="127"/>
    <cellStyle name="Heading 2 6" xfId="233"/>
    <cellStyle name="Heading 3 2" xfId="128"/>
    <cellStyle name="Heading 3 3" xfId="129"/>
    <cellStyle name="Heading 3 4" xfId="130"/>
    <cellStyle name="Heading 3 5" xfId="131"/>
    <cellStyle name="Heading 3 6" xfId="234"/>
    <cellStyle name="Heading 4 2" xfId="132"/>
    <cellStyle name="Heading 4 3" xfId="133"/>
    <cellStyle name="Heading 4 4" xfId="134"/>
    <cellStyle name="Heading 4 5" xfId="135"/>
    <cellStyle name="Heading 4 6" xfId="235"/>
    <cellStyle name="Hyperlink" xfId="244" builtinId="8"/>
    <cellStyle name="Hyperlink 2" xfId="136"/>
    <cellStyle name="Hyperlink 3" xfId="137"/>
    <cellStyle name="Hyperlink 3 2" xfId="138"/>
    <cellStyle name="Hyperlink 4" xfId="139"/>
    <cellStyle name="Hyperlink 5" xfId="287"/>
    <cellStyle name="Hyperlink 6" xfId="288"/>
    <cellStyle name="Hyperlink 7" xfId="289"/>
    <cellStyle name="Input 2" xfId="140"/>
    <cellStyle name="Input 2 2" xfId="250"/>
    <cellStyle name="Input 3" xfId="141"/>
    <cellStyle name="Input 3 2" xfId="251"/>
    <cellStyle name="Input 4" xfId="142"/>
    <cellStyle name="Input 4 2" xfId="252"/>
    <cellStyle name="Input 5" xfId="143"/>
    <cellStyle name="Input 5 2" xfId="253"/>
    <cellStyle name="Input 6" xfId="236"/>
    <cellStyle name="Linked Cell 2" xfId="144"/>
    <cellStyle name="Linked Cell 3" xfId="145"/>
    <cellStyle name="Linked Cell 4" xfId="146"/>
    <cellStyle name="Linked Cell 5" xfId="147"/>
    <cellStyle name="Linked Cell 6" xfId="237"/>
    <cellStyle name="Neutral 2" xfId="148"/>
    <cellStyle name="Neutral 3" xfId="149"/>
    <cellStyle name="Neutral 4" xfId="150"/>
    <cellStyle name="Neutral 5" xfId="151"/>
    <cellStyle name="Neutral 6" xfId="238"/>
    <cellStyle name="Normal" xfId="0" builtinId="0"/>
    <cellStyle name="Normal 10" xfId="290"/>
    <cellStyle name="Normal 11" xfId="291"/>
    <cellStyle name="Normal 12" xfId="292"/>
    <cellStyle name="Normal 13" xfId="293"/>
    <cellStyle name="Normal 14" xfId="294"/>
    <cellStyle name="Normal 2" xfId="152"/>
    <cellStyle name="Normal 2 2" xfId="153"/>
    <cellStyle name="Normal 2 2 2" xfId="154"/>
    <cellStyle name="Normal 2 2 3" xfId="295"/>
    <cellStyle name="Normal 2 3" xfId="155"/>
    <cellStyle name="Normal 2 4" xfId="156"/>
    <cellStyle name="Normal 2 5" xfId="296"/>
    <cellStyle name="Normal 2 6" xfId="297"/>
    <cellStyle name="Normal 3" xfId="157"/>
    <cellStyle name="Normal 3 2" xfId="158"/>
    <cellStyle name="Normal 3 2 2" xfId="159"/>
    <cellStyle name="Normal 3 2 3" xfId="298"/>
    <cellStyle name="Normal 3 3" xfId="160"/>
    <cellStyle name="Normal 3 4" xfId="161"/>
    <cellStyle name="Normal 3 5" xfId="162"/>
    <cellStyle name="Normal 4" xfId="163"/>
    <cellStyle name="Normal 4 2" xfId="164"/>
    <cellStyle name="Normal 4 2 2" xfId="165"/>
    <cellStyle name="Normal 4 2 3" xfId="299"/>
    <cellStyle name="Normal 4 3" xfId="166"/>
    <cellStyle name="Normal 5" xfId="167"/>
    <cellStyle name="Normal 5 2" xfId="168"/>
    <cellStyle name="Normal 5 2 2" xfId="169"/>
    <cellStyle name="Normal 5 2 3" xfId="300"/>
    <cellStyle name="Normal 5 3" xfId="170"/>
    <cellStyle name="Normal 6" xfId="171"/>
    <cellStyle name="Normal 6 2" xfId="172"/>
    <cellStyle name="Normal 6 2 2" xfId="301"/>
    <cellStyle name="Normal 6 3" xfId="173"/>
    <cellStyle name="Normal 6 4" xfId="302"/>
    <cellStyle name="Normal 6 5" xfId="303"/>
    <cellStyle name="Normal 6 6" xfId="304"/>
    <cellStyle name="Normal 7" xfId="174"/>
    <cellStyle name="Normal 7 2" xfId="175"/>
    <cellStyle name="Normal 7 3" xfId="305"/>
    <cellStyle name="Normal 7 4" xfId="306"/>
    <cellStyle name="Normal 7 5" xfId="307"/>
    <cellStyle name="Normal 8" xfId="1"/>
    <cellStyle name="Normal 8 2" xfId="308"/>
    <cellStyle name="Normal 8 3" xfId="309"/>
    <cellStyle name="Normal 8 4" xfId="310"/>
    <cellStyle name="Normal 9" xfId="245"/>
    <cellStyle name="Normal 9 2" xfId="268"/>
    <cellStyle name="Normal_OnlineTables" xfId="243"/>
    <cellStyle name="Note 2" xfId="176"/>
    <cellStyle name="Note 2 2" xfId="177"/>
    <cellStyle name="Note 2 2 2" xfId="255"/>
    <cellStyle name="Note 2 3" xfId="254"/>
    <cellStyle name="Note 3" xfId="178"/>
    <cellStyle name="Note 3 2" xfId="179"/>
    <cellStyle name="Note 3 2 2" xfId="257"/>
    <cellStyle name="Note 3 3" xfId="256"/>
    <cellStyle name="Note 4" xfId="180"/>
    <cellStyle name="Note 4 2" xfId="258"/>
    <cellStyle name="Note 5" xfId="181"/>
    <cellStyle name="Note 5 2" xfId="259"/>
    <cellStyle name="Note 6" xfId="239"/>
    <cellStyle name="NoteStyle" xfId="269"/>
    <cellStyle name="Output 2" xfId="182"/>
    <cellStyle name="Output 2 2" xfId="260"/>
    <cellStyle name="Output 3" xfId="183"/>
    <cellStyle name="Output 3 2" xfId="261"/>
    <cellStyle name="Output 4" xfId="184"/>
    <cellStyle name="Output 4 2" xfId="262"/>
    <cellStyle name="Output 5" xfId="185"/>
    <cellStyle name="Output 5 2" xfId="263"/>
    <cellStyle name="Output 6" xfId="240"/>
    <cellStyle name="Percent 2" xfId="186"/>
    <cellStyle name="Percent 2 2" xfId="187"/>
    <cellStyle name="Percent 2 3" xfId="188"/>
    <cellStyle name="Percent 3" xfId="189"/>
    <cellStyle name="Percent 3 2" xfId="190"/>
    <cellStyle name="Style 1" xfId="311"/>
    <cellStyle name="Style 2" xfId="312"/>
    <cellStyle name="TableHeading" xfId="313"/>
    <cellStyle name="TableSubHeading" xfId="314"/>
    <cellStyle name="Title" xfId="202" builtinId="15" customBuiltin="1"/>
    <cellStyle name="Title 2" xfId="191"/>
    <cellStyle name="Title 3" xfId="192"/>
    <cellStyle name="Title 4" xfId="193"/>
    <cellStyle name="Total 2" xfId="194"/>
    <cellStyle name="Total 2 2" xfId="264"/>
    <cellStyle name="Total 3" xfId="195"/>
    <cellStyle name="Total 3 2" xfId="265"/>
    <cellStyle name="Total 4" xfId="196"/>
    <cellStyle name="Total 4 2" xfId="266"/>
    <cellStyle name="Total 5" xfId="197"/>
    <cellStyle name="Total 5 2" xfId="267"/>
    <cellStyle name="Total 6" xfId="241"/>
    <cellStyle name="Warning Text 2" xfId="198"/>
    <cellStyle name="Warning Text 3" xfId="199"/>
    <cellStyle name="Warning Text 4" xfId="200"/>
    <cellStyle name="Warning Text 5" xfId="201"/>
    <cellStyle name="Warning Text 6" xfId="242"/>
  </cellStyles>
  <dxfs count="0"/>
  <tableStyles count="0" defaultTableStyle="TableStyleMedium2" defaultPivotStyle="PivotStyleLight16"/>
  <colors>
    <mruColors>
      <color rgb="FFEBF7F9"/>
      <color rgb="FFD9EFF3"/>
      <color rgb="FF7F7F7F"/>
      <color rgb="FF2B8CBE"/>
      <color rgb="FF92CDDC"/>
      <color rgb="FFF0F8FA"/>
      <color rgb="FFA6A6A6"/>
      <color rgb="FF23628D"/>
      <color rgb="FFE4F0F8"/>
      <color rgb="FFD4E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93343016372892E-2"/>
          <c:y val="8.1935268927297397E-2"/>
          <c:w val="0.91739809317136245"/>
          <c:h val="0.72453621315911365"/>
        </c:manualLayout>
      </c:layout>
      <c:lineChart>
        <c:grouping val="standard"/>
        <c:varyColors val="0"/>
        <c:ser>
          <c:idx val="0"/>
          <c:order val="0"/>
          <c:tx>
            <c:strRef>
              <c:f>Regs_SelCancers!$BB$17</c:f>
              <c:strCache>
                <c:ptCount val="1"/>
                <c:pt idx="0">
                  <c:v>Male</c:v>
                </c:pt>
              </c:strCache>
            </c:strRef>
          </c:tx>
          <c:spPr>
            <a:ln>
              <a:solidFill>
                <a:srgbClr val="23628D"/>
              </a:solidFill>
            </a:ln>
          </c:spPr>
          <c:marker>
            <c:symbol val="none"/>
          </c:marker>
          <c:dPt>
            <c:idx val="10"/>
            <c:bubble3D val="0"/>
            <c:spPr>
              <a:ln>
                <a:noFill/>
              </a:ln>
            </c:spPr>
          </c:dPt>
          <c:dPt>
            <c:idx val="11"/>
            <c:bubble3D val="0"/>
          </c:dPt>
          <c:cat>
            <c:multiLvlStrRef>
              <c:f>(Regs_SelCancers!$BC$19:$BL$20,Regs_SelCancers!$BC$5:$BL$6)</c:f>
              <c:multiLvlStrCache>
                <c:ptCount val="20"/>
                <c:lvl>
                  <c:pt idx="0">
                    <c:v>2003</c:v>
                  </c:pt>
                  <c:pt idx="1">
                    <c:v>2004</c:v>
                  </c:pt>
                  <c:pt idx="2">
                    <c:v>2005</c:v>
                  </c:pt>
                  <c:pt idx="3">
                    <c:v>2006</c:v>
                  </c:pt>
                  <c:pt idx="4">
                    <c:v>2007</c:v>
                  </c:pt>
                  <c:pt idx="5">
                    <c:v>2008</c:v>
                  </c:pt>
                  <c:pt idx="6">
                    <c:v>2009</c:v>
                  </c:pt>
                  <c:pt idx="7">
                    <c:v>2010</c:v>
                  </c:pt>
                  <c:pt idx="8">
                    <c:v>2011</c:v>
                  </c:pt>
                  <c:pt idx="9">
                    <c:v>2012</c:v>
                  </c:pt>
                  <c:pt idx="10">
                    <c:v>2003</c:v>
                  </c:pt>
                  <c:pt idx="11">
                    <c:v>2004</c:v>
                  </c:pt>
                  <c:pt idx="12">
                    <c:v>2005</c:v>
                  </c:pt>
                  <c:pt idx="13">
                    <c:v>2006</c:v>
                  </c:pt>
                  <c:pt idx="14">
                    <c:v>2007</c:v>
                  </c:pt>
                  <c:pt idx="15">
                    <c:v>2008</c:v>
                  </c:pt>
                  <c:pt idx="16">
                    <c:v>2009</c:v>
                  </c:pt>
                  <c:pt idx="17">
                    <c:v>2010</c:v>
                  </c:pt>
                  <c:pt idx="18">
                    <c:v>2011</c:v>
                  </c:pt>
                  <c:pt idx="19">
                    <c:v>2012</c:v>
                  </c:pt>
                </c:lvl>
                <c:lvl>
                  <c:pt idx="0">
                    <c:v>Māori</c:v>
                  </c:pt>
                  <c:pt idx="10">
                    <c:v>Non-Māori</c:v>
                  </c:pt>
                </c:lvl>
              </c:multiLvlStrCache>
            </c:multiLvlStrRef>
          </c:cat>
          <c:val>
            <c:numRef>
              <c:f>(Regs_SelCancers!$BC$13:$BL$13,Regs_SelCancers!$BC$17:$BL$17)</c:f>
              <c:numCache>
                <c:formatCode>0.0</c:formatCode>
                <c:ptCount val="20"/>
                <c:pt idx="0">
                  <c:v>10.917067279489199</c:v>
                </c:pt>
                <c:pt idx="1">
                  <c:v>11.0252583184357</c:v>
                </c:pt>
                <c:pt idx="2">
                  <c:v>6.3407362028089302</c:v>
                </c:pt>
                <c:pt idx="3">
                  <c:v>5.9820520241045001</c:v>
                </c:pt>
                <c:pt idx="4">
                  <c:v>9.3529812917147694</c:v>
                </c:pt>
                <c:pt idx="5">
                  <c:v>6.9805203759534997</c:v>
                </c:pt>
                <c:pt idx="6">
                  <c:v>5.7266420437425696</c:v>
                </c:pt>
                <c:pt idx="7">
                  <c:v>7.3759062334549998</c:v>
                </c:pt>
                <c:pt idx="8">
                  <c:v>7.0337902655599098</c:v>
                </c:pt>
                <c:pt idx="9">
                  <c:v>4.0166131426344602</c:v>
                </c:pt>
                <c:pt idx="10">
                  <c:v>17.855040972014301</c:v>
                </c:pt>
                <c:pt idx="11">
                  <c:v>17.389867716974098</c:v>
                </c:pt>
                <c:pt idx="12">
                  <c:v>9.4484100848950892</c:v>
                </c:pt>
                <c:pt idx="13">
                  <c:v>8.8677117613410807</c:v>
                </c:pt>
                <c:pt idx="14">
                  <c:v>9.4611550545027807</c:v>
                </c:pt>
                <c:pt idx="15">
                  <c:v>8.0874244367082095</c:v>
                </c:pt>
                <c:pt idx="16">
                  <c:v>8.2559511609180607</c:v>
                </c:pt>
                <c:pt idx="17">
                  <c:v>8.8556579121977297</c:v>
                </c:pt>
                <c:pt idx="18">
                  <c:v>7.1397680526214096</c:v>
                </c:pt>
                <c:pt idx="19">
                  <c:v>7.0429706519033903</c:v>
                </c:pt>
              </c:numCache>
            </c:numRef>
          </c:val>
          <c:smooth val="0"/>
        </c:ser>
        <c:dLbls>
          <c:showLegendKey val="0"/>
          <c:showVal val="0"/>
          <c:showCatName val="0"/>
          <c:showSerName val="0"/>
          <c:showPercent val="0"/>
          <c:showBubbleSize val="0"/>
        </c:dLbls>
        <c:marker val="1"/>
        <c:smooth val="0"/>
        <c:axId val="105215104"/>
        <c:axId val="105216640"/>
      </c:lineChart>
      <c:lineChart>
        <c:grouping val="standard"/>
        <c:varyColors val="0"/>
        <c:ser>
          <c:idx val="1"/>
          <c:order val="1"/>
          <c:tx>
            <c:strRef>
              <c:f>Regs_SelCancers!$BB$18</c:f>
              <c:strCache>
                <c:ptCount val="1"/>
                <c:pt idx="0">
                  <c:v>Female</c:v>
                </c:pt>
              </c:strCache>
            </c:strRef>
          </c:tx>
          <c:spPr>
            <a:ln>
              <a:solidFill>
                <a:srgbClr val="A6A6A6"/>
              </a:solidFill>
            </a:ln>
          </c:spPr>
          <c:marker>
            <c:symbol val="none"/>
          </c:marker>
          <c:dPt>
            <c:idx val="10"/>
            <c:bubble3D val="0"/>
            <c:spPr>
              <a:ln>
                <a:noFill/>
              </a:ln>
            </c:spPr>
          </c:dPt>
          <c:dPt>
            <c:idx val="11"/>
            <c:bubble3D val="0"/>
          </c:dPt>
          <c:cat>
            <c:multiLvlStrRef>
              <c:f>(Regs_SelCancers!$BC$5:$BL$6,Regs_SelCancers!$BC$19:$BL$20)</c:f>
              <c:multiLvlStrCache>
                <c:ptCount val="20"/>
                <c:lvl>
                  <c:pt idx="0">
                    <c:v>2003</c:v>
                  </c:pt>
                  <c:pt idx="1">
                    <c:v>2004</c:v>
                  </c:pt>
                  <c:pt idx="2">
                    <c:v>2005</c:v>
                  </c:pt>
                  <c:pt idx="3">
                    <c:v>2006</c:v>
                  </c:pt>
                  <c:pt idx="4">
                    <c:v>2007</c:v>
                  </c:pt>
                  <c:pt idx="5">
                    <c:v>2008</c:v>
                  </c:pt>
                  <c:pt idx="6">
                    <c:v>2009</c:v>
                  </c:pt>
                  <c:pt idx="7">
                    <c:v>2010</c:v>
                  </c:pt>
                  <c:pt idx="8">
                    <c:v>2011</c:v>
                  </c:pt>
                  <c:pt idx="9">
                    <c:v>2012</c:v>
                  </c:pt>
                  <c:pt idx="10">
                    <c:v>2003</c:v>
                  </c:pt>
                  <c:pt idx="11">
                    <c:v>2004</c:v>
                  </c:pt>
                  <c:pt idx="12">
                    <c:v>2005</c:v>
                  </c:pt>
                  <c:pt idx="13">
                    <c:v>2006</c:v>
                  </c:pt>
                  <c:pt idx="14">
                    <c:v>2007</c:v>
                  </c:pt>
                  <c:pt idx="15">
                    <c:v>2008</c:v>
                  </c:pt>
                  <c:pt idx="16">
                    <c:v>2009</c:v>
                  </c:pt>
                  <c:pt idx="17">
                    <c:v>2010</c:v>
                  </c:pt>
                  <c:pt idx="18">
                    <c:v>2011</c:v>
                  </c:pt>
                  <c:pt idx="19">
                    <c:v>2012</c:v>
                  </c:pt>
                </c:lvl>
                <c:lvl>
                  <c:pt idx="0">
                    <c:v>Non-Māori</c:v>
                  </c:pt>
                  <c:pt idx="10">
                    <c:v>Māori</c:v>
                  </c:pt>
                </c:lvl>
              </c:multiLvlStrCache>
            </c:multiLvlStrRef>
          </c:cat>
          <c:val>
            <c:numRef>
              <c:f>(Regs_SelCancers!$BC$14:$BL$14,Regs_SelCancers!$BC$18:$BL$18)</c:f>
              <c:numCache>
                <c:formatCode>0.0</c:formatCode>
                <c:ptCount val="20"/>
                <c:pt idx="0">
                  <c:v>3.3997345040431699</c:v>
                </c:pt>
                <c:pt idx="1">
                  <c:v>4.1515682304498904</c:v>
                </c:pt>
                <c:pt idx="2">
                  <c:v>3.7537215088887601</c:v>
                </c:pt>
                <c:pt idx="3">
                  <c:v>2.0474142672262299</c:v>
                </c:pt>
                <c:pt idx="4">
                  <c:v>3.0242507316022098</c:v>
                </c:pt>
                <c:pt idx="5">
                  <c:v>4.0194205592232599</c:v>
                </c:pt>
                <c:pt idx="6">
                  <c:v>4.2064580531172302</c:v>
                </c:pt>
                <c:pt idx="7">
                  <c:v>3.80961460647563</c:v>
                </c:pt>
                <c:pt idx="8">
                  <c:v>5.1115087791593101</c:v>
                </c:pt>
                <c:pt idx="9">
                  <c:v>3.02727581449059</c:v>
                </c:pt>
                <c:pt idx="10">
                  <c:v>5.0461639392885704</c:v>
                </c:pt>
                <c:pt idx="11">
                  <c:v>4.8007176218837397</c:v>
                </c:pt>
                <c:pt idx="12">
                  <c:v>2.0881645077208</c:v>
                </c:pt>
                <c:pt idx="13">
                  <c:v>2.2575620107577801</c:v>
                </c:pt>
                <c:pt idx="14">
                  <c:v>2.6130804873277702</c:v>
                </c:pt>
                <c:pt idx="15">
                  <c:v>3.1463126521116802</c:v>
                </c:pt>
                <c:pt idx="16">
                  <c:v>2.8246901233423198</c:v>
                </c:pt>
                <c:pt idx="17">
                  <c:v>2.4550444521325701</c:v>
                </c:pt>
                <c:pt idx="18">
                  <c:v>2.04925258650499</c:v>
                </c:pt>
                <c:pt idx="19">
                  <c:v>1.8958204614552201</c:v>
                </c:pt>
              </c:numCache>
            </c:numRef>
          </c:val>
          <c:smooth val="0"/>
        </c:ser>
        <c:dLbls>
          <c:showLegendKey val="0"/>
          <c:showVal val="0"/>
          <c:showCatName val="0"/>
          <c:showSerName val="0"/>
          <c:showPercent val="0"/>
          <c:showBubbleSize val="0"/>
        </c:dLbls>
        <c:marker val="1"/>
        <c:smooth val="0"/>
        <c:axId val="105228160"/>
        <c:axId val="105226624"/>
      </c:lineChart>
      <c:catAx>
        <c:axId val="105215104"/>
        <c:scaling>
          <c:orientation val="minMax"/>
        </c:scaling>
        <c:delete val="0"/>
        <c:axPos val="b"/>
        <c:numFmt formatCode="General" sourceLinked="1"/>
        <c:majorTickMark val="none"/>
        <c:minorTickMark val="none"/>
        <c:tickLblPos val="nextTo"/>
        <c:crossAx val="105216640"/>
        <c:crosses val="autoZero"/>
        <c:auto val="1"/>
        <c:lblAlgn val="ctr"/>
        <c:lblOffset val="100"/>
        <c:noMultiLvlLbl val="0"/>
      </c:catAx>
      <c:valAx>
        <c:axId val="105216640"/>
        <c:scaling>
          <c:orientation val="minMax"/>
        </c:scaling>
        <c:delete val="0"/>
        <c:axPos val="l"/>
        <c:majorGridlines>
          <c:spPr>
            <a:ln>
              <a:noFill/>
            </a:ln>
          </c:spPr>
        </c:majorGridlines>
        <c:numFmt formatCode="0" sourceLinked="0"/>
        <c:majorTickMark val="none"/>
        <c:minorTickMark val="none"/>
        <c:tickLblPos val="nextTo"/>
        <c:crossAx val="105215104"/>
        <c:crosses val="autoZero"/>
        <c:crossBetween val="midCat"/>
      </c:valAx>
      <c:valAx>
        <c:axId val="105226624"/>
        <c:scaling>
          <c:orientation val="minMax"/>
        </c:scaling>
        <c:delete val="1"/>
        <c:axPos val="r"/>
        <c:numFmt formatCode="0.0" sourceLinked="1"/>
        <c:majorTickMark val="out"/>
        <c:minorTickMark val="none"/>
        <c:tickLblPos val="nextTo"/>
        <c:crossAx val="105228160"/>
        <c:crosses val="max"/>
        <c:crossBetween val="between"/>
      </c:valAx>
      <c:catAx>
        <c:axId val="105228160"/>
        <c:scaling>
          <c:orientation val="minMax"/>
        </c:scaling>
        <c:delete val="1"/>
        <c:axPos val="b"/>
        <c:numFmt formatCode="General" sourceLinked="1"/>
        <c:majorTickMark val="out"/>
        <c:minorTickMark val="none"/>
        <c:tickLblPos val="nextTo"/>
        <c:crossAx val="105226624"/>
        <c:crosses val="autoZero"/>
        <c:auto val="1"/>
        <c:lblAlgn val="ctr"/>
        <c:lblOffset val="100"/>
        <c:noMultiLvlLbl val="0"/>
      </c:catAx>
      <c:spPr>
        <a:noFill/>
      </c:spPr>
    </c:plotArea>
    <c:legend>
      <c:legendPos val="r"/>
      <c:layout>
        <c:manualLayout>
          <c:xMode val="edge"/>
          <c:yMode val="edge"/>
          <c:x val="0.88949145936617557"/>
          <c:y val="9.3903122790765705E-4"/>
          <c:w val="0.10447837765490775"/>
          <c:h val="9.7830217043303025E-2"/>
        </c:manualLayout>
      </c:layout>
      <c:overlay val="0"/>
      <c:txPr>
        <a:bodyPr/>
        <a:lstStyle/>
        <a:p>
          <a:pPr rtl="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93343016372892E-2"/>
          <c:y val="4.9380593987265776E-2"/>
          <c:w val="0.91739809317136245"/>
          <c:h val="0.75709116802040122"/>
        </c:manualLayout>
      </c:layout>
      <c:lineChart>
        <c:grouping val="standard"/>
        <c:varyColors val="0"/>
        <c:ser>
          <c:idx val="0"/>
          <c:order val="0"/>
          <c:tx>
            <c:strRef>
              <c:f>Deaths_SelCancers!$BI$17</c:f>
              <c:strCache>
                <c:ptCount val="1"/>
                <c:pt idx="0">
                  <c:v>Male</c:v>
                </c:pt>
              </c:strCache>
            </c:strRef>
          </c:tx>
          <c:spPr>
            <a:ln>
              <a:solidFill>
                <a:srgbClr val="23628D"/>
              </a:solidFill>
            </a:ln>
          </c:spPr>
          <c:marker>
            <c:symbol val="none"/>
          </c:marker>
          <c:dPt>
            <c:idx val="10"/>
            <c:bubble3D val="0"/>
            <c:spPr>
              <a:ln>
                <a:noFill/>
              </a:ln>
            </c:spPr>
          </c:dPt>
          <c:dPt>
            <c:idx val="11"/>
            <c:bubble3D val="0"/>
          </c:dPt>
          <c:cat>
            <c:multiLvlStrRef>
              <c:f>(Deaths_SelCancers!$BJ$19:$BS$20,Deaths_SelCancers!$BJ$5:$BS$6)</c:f>
              <c:multiLvlStrCache>
                <c:ptCount val="20"/>
                <c:lvl>
                  <c:pt idx="0">
                    <c:v>2003</c:v>
                  </c:pt>
                  <c:pt idx="1">
                    <c:v>2004</c:v>
                  </c:pt>
                  <c:pt idx="2">
                    <c:v>2005</c:v>
                  </c:pt>
                  <c:pt idx="3">
                    <c:v>2006</c:v>
                  </c:pt>
                  <c:pt idx="4">
                    <c:v>2007</c:v>
                  </c:pt>
                  <c:pt idx="5">
                    <c:v>2008</c:v>
                  </c:pt>
                  <c:pt idx="6">
                    <c:v>2009</c:v>
                  </c:pt>
                  <c:pt idx="7">
                    <c:v>2010</c:v>
                  </c:pt>
                  <c:pt idx="8">
                    <c:v>2011</c:v>
                  </c:pt>
                  <c:pt idx="9">
                    <c:v>2012</c:v>
                  </c:pt>
                  <c:pt idx="10">
                    <c:v>2003</c:v>
                  </c:pt>
                  <c:pt idx="11">
                    <c:v>2004</c:v>
                  </c:pt>
                  <c:pt idx="12">
                    <c:v>2005</c:v>
                  </c:pt>
                  <c:pt idx="13">
                    <c:v>2006</c:v>
                  </c:pt>
                  <c:pt idx="14">
                    <c:v>2007</c:v>
                  </c:pt>
                  <c:pt idx="15">
                    <c:v>2008</c:v>
                  </c:pt>
                  <c:pt idx="16">
                    <c:v>2009</c:v>
                  </c:pt>
                  <c:pt idx="17">
                    <c:v>2010</c:v>
                  </c:pt>
                  <c:pt idx="18">
                    <c:v>2011</c:v>
                  </c:pt>
                  <c:pt idx="19">
                    <c:v>2012</c:v>
                  </c:pt>
                </c:lvl>
                <c:lvl>
                  <c:pt idx="0">
                    <c:v>Māori</c:v>
                  </c:pt>
                  <c:pt idx="10">
                    <c:v>Non-Māori</c:v>
                  </c:pt>
                </c:lvl>
              </c:multiLvlStrCache>
            </c:multiLvlStrRef>
          </c:cat>
          <c:val>
            <c:numRef>
              <c:f>(Deaths_SelCancers!$BJ$13:$BS$13,Deaths_SelCancers!$BJ$17:$BS$17)</c:f>
              <c:numCache>
                <c:formatCode>0.0</c:formatCode>
                <c:ptCount val="20"/>
                <c:pt idx="0">
                  <c:v>6.8967750630533802</c:v>
                </c:pt>
                <c:pt idx="1">
                  <c:v>3.0738624205128202</c:v>
                </c:pt>
                <c:pt idx="2">
                  <c:v>2.4852374059829998</c:v>
                </c:pt>
                <c:pt idx="3">
                  <c:v>4.3083474137764597</c:v>
                </c:pt>
                <c:pt idx="4">
                  <c:v>1.2140527120164699</c:v>
                </c:pt>
                <c:pt idx="5">
                  <c:v>2.6556015682457002</c:v>
                </c:pt>
                <c:pt idx="6">
                  <c:v>6.9758461618962704</c:v>
                </c:pt>
                <c:pt idx="7">
                  <c:v>0.99921692498921899</c:v>
                </c:pt>
                <c:pt idx="8">
                  <c:v>2.66157854403184</c:v>
                </c:pt>
                <c:pt idx="9">
                  <c:v>2.2743381101512399</c:v>
                </c:pt>
                <c:pt idx="10">
                  <c:v>4.5544746555418296</c:v>
                </c:pt>
                <c:pt idx="11">
                  <c:v>4.7892628587669703</c:v>
                </c:pt>
                <c:pt idx="12">
                  <c:v>4.4527968098580502</c:v>
                </c:pt>
                <c:pt idx="13">
                  <c:v>5.0680059598792502</c:v>
                </c:pt>
                <c:pt idx="14">
                  <c:v>4.1130170896077596</c:v>
                </c:pt>
                <c:pt idx="15">
                  <c:v>4.3622701068485403</c:v>
                </c:pt>
                <c:pt idx="16">
                  <c:v>4.3785081520228104</c:v>
                </c:pt>
                <c:pt idx="17">
                  <c:v>3.8280221146142899</c:v>
                </c:pt>
                <c:pt idx="18">
                  <c:v>3.8459700426227701</c:v>
                </c:pt>
                <c:pt idx="19">
                  <c:v>3.6909073376866299</c:v>
                </c:pt>
              </c:numCache>
            </c:numRef>
          </c:val>
          <c:smooth val="0"/>
        </c:ser>
        <c:dLbls>
          <c:showLegendKey val="0"/>
          <c:showVal val="0"/>
          <c:showCatName val="0"/>
          <c:showSerName val="0"/>
          <c:showPercent val="0"/>
          <c:showBubbleSize val="0"/>
        </c:dLbls>
        <c:marker val="1"/>
        <c:smooth val="0"/>
        <c:axId val="111208704"/>
        <c:axId val="111210496"/>
      </c:lineChart>
      <c:lineChart>
        <c:grouping val="standard"/>
        <c:varyColors val="0"/>
        <c:ser>
          <c:idx val="1"/>
          <c:order val="1"/>
          <c:tx>
            <c:strRef>
              <c:f>Deaths_SelCancers!$BI$18</c:f>
              <c:strCache>
                <c:ptCount val="1"/>
                <c:pt idx="0">
                  <c:v>Female</c:v>
                </c:pt>
              </c:strCache>
            </c:strRef>
          </c:tx>
          <c:spPr>
            <a:ln>
              <a:solidFill>
                <a:srgbClr val="A6A6A6"/>
              </a:solidFill>
            </a:ln>
          </c:spPr>
          <c:marker>
            <c:symbol val="none"/>
          </c:marker>
          <c:dPt>
            <c:idx val="10"/>
            <c:bubble3D val="0"/>
            <c:spPr>
              <a:ln>
                <a:noFill/>
              </a:ln>
            </c:spPr>
          </c:dPt>
          <c:dPt>
            <c:idx val="11"/>
            <c:bubble3D val="0"/>
          </c:dPt>
          <c:cat>
            <c:multiLvlStrRef>
              <c:f>(Deaths_SelCancers!$BJ$5:$BS$6,Deaths_SelCancers!$BJ$19:$BS$20)</c:f>
              <c:multiLvlStrCache>
                <c:ptCount val="20"/>
                <c:lvl>
                  <c:pt idx="0">
                    <c:v>2003</c:v>
                  </c:pt>
                  <c:pt idx="1">
                    <c:v>2004</c:v>
                  </c:pt>
                  <c:pt idx="2">
                    <c:v>2005</c:v>
                  </c:pt>
                  <c:pt idx="3">
                    <c:v>2006</c:v>
                  </c:pt>
                  <c:pt idx="4">
                    <c:v>2007</c:v>
                  </c:pt>
                  <c:pt idx="5">
                    <c:v>2008</c:v>
                  </c:pt>
                  <c:pt idx="6">
                    <c:v>2009</c:v>
                  </c:pt>
                  <c:pt idx="7">
                    <c:v>2010</c:v>
                  </c:pt>
                  <c:pt idx="8">
                    <c:v>2011</c:v>
                  </c:pt>
                  <c:pt idx="9">
                    <c:v>2012</c:v>
                  </c:pt>
                  <c:pt idx="10">
                    <c:v>2003</c:v>
                  </c:pt>
                  <c:pt idx="11">
                    <c:v>2004</c:v>
                  </c:pt>
                  <c:pt idx="12">
                    <c:v>2005</c:v>
                  </c:pt>
                  <c:pt idx="13">
                    <c:v>2006</c:v>
                  </c:pt>
                  <c:pt idx="14">
                    <c:v>2007</c:v>
                  </c:pt>
                  <c:pt idx="15">
                    <c:v>2008</c:v>
                  </c:pt>
                  <c:pt idx="16">
                    <c:v>2009</c:v>
                  </c:pt>
                  <c:pt idx="17">
                    <c:v>2010</c:v>
                  </c:pt>
                  <c:pt idx="18">
                    <c:v>2011</c:v>
                  </c:pt>
                  <c:pt idx="19">
                    <c:v>2012</c:v>
                  </c:pt>
                </c:lvl>
                <c:lvl>
                  <c:pt idx="0">
                    <c:v>Non-Māori</c:v>
                  </c:pt>
                  <c:pt idx="10">
                    <c:v>Māori</c:v>
                  </c:pt>
                </c:lvl>
              </c:multiLvlStrCache>
            </c:multiLvlStrRef>
          </c:cat>
          <c:val>
            <c:numRef>
              <c:f>(Deaths_SelCancers!$BJ$14:$BS$14,Deaths_SelCancers!$BJ$18:$BS$18)</c:f>
              <c:numCache>
                <c:formatCode>0.0</c:formatCode>
                <c:ptCount val="20"/>
                <c:pt idx="0">
                  <c:v>1.4334534664179099</c:v>
                </c:pt>
                <c:pt idx="1">
                  <c:v>2.1701846012169801</c:v>
                </c:pt>
                <c:pt idx="2">
                  <c:v>2.1303546829240201</c:v>
                </c:pt>
                <c:pt idx="3">
                  <c:v>1.0557430338398299</c:v>
                </c:pt>
                <c:pt idx="4">
                  <c:v>1.16463748683442</c:v>
                </c:pt>
                <c:pt idx="5">
                  <c:v>2.2900156417369502</c:v>
                </c:pt>
                <c:pt idx="6">
                  <c:v>1.3127246488490201</c:v>
                </c:pt>
                <c:pt idx="7">
                  <c:v>0.699278129611412</c:v>
                </c:pt>
                <c:pt idx="8">
                  <c:v>1.8291394613001699</c:v>
                </c:pt>
                <c:pt idx="9">
                  <c:v>2.9482936722823201</c:v>
                </c:pt>
                <c:pt idx="10">
                  <c:v>1.4235253747037999</c:v>
                </c:pt>
                <c:pt idx="11">
                  <c:v>1.3687674330100399</c:v>
                </c:pt>
                <c:pt idx="12">
                  <c:v>1.49920663849367</c:v>
                </c:pt>
                <c:pt idx="13">
                  <c:v>1.2719181018538701</c:v>
                </c:pt>
                <c:pt idx="14">
                  <c:v>1.20168975262178</c:v>
                </c:pt>
                <c:pt idx="15">
                  <c:v>1.58939643563403</c:v>
                </c:pt>
                <c:pt idx="16">
                  <c:v>1.54457684334164</c:v>
                </c:pt>
                <c:pt idx="17">
                  <c:v>1.13288097371845</c:v>
                </c:pt>
                <c:pt idx="18">
                  <c:v>1.6143777929704699</c:v>
                </c:pt>
                <c:pt idx="19">
                  <c:v>1.5216600927280901</c:v>
                </c:pt>
              </c:numCache>
            </c:numRef>
          </c:val>
          <c:smooth val="0"/>
        </c:ser>
        <c:dLbls>
          <c:showLegendKey val="0"/>
          <c:showVal val="0"/>
          <c:showCatName val="0"/>
          <c:showSerName val="0"/>
          <c:showPercent val="0"/>
          <c:showBubbleSize val="0"/>
        </c:dLbls>
        <c:marker val="1"/>
        <c:smooth val="0"/>
        <c:axId val="111213568"/>
        <c:axId val="111212032"/>
      </c:lineChart>
      <c:catAx>
        <c:axId val="111208704"/>
        <c:scaling>
          <c:orientation val="minMax"/>
        </c:scaling>
        <c:delete val="0"/>
        <c:axPos val="b"/>
        <c:numFmt formatCode="General" sourceLinked="1"/>
        <c:majorTickMark val="none"/>
        <c:minorTickMark val="none"/>
        <c:tickLblPos val="nextTo"/>
        <c:crossAx val="111210496"/>
        <c:crosses val="autoZero"/>
        <c:auto val="1"/>
        <c:lblAlgn val="ctr"/>
        <c:lblOffset val="100"/>
        <c:noMultiLvlLbl val="0"/>
      </c:catAx>
      <c:valAx>
        <c:axId val="111210496"/>
        <c:scaling>
          <c:orientation val="minMax"/>
        </c:scaling>
        <c:delete val="0"/>
        <c:axPos val="l"/>
        <c:majorGridlines>
          <c:spPr>
            <a:ln>
              <a:noFill/>
            </a:ln>
          </c:spPr>
        </c:majorGridlines>
        <c:numFmt formatCode="0" sourceLinked="0"/>
        <c:majorTickMark val="none"/>
        <c:minorTickMark val="none"/>
        <c:tickLblPos val="nextTo"/>
        <c:crossAx val="111208704"/>
        <c:crosses val="autoZero"/>
        <c:crossBetween val="midCat"/>
      </c:valAx>
      <c:valAx>
        <c:axId val="111212032"/>
        <c:scaling>
          <c:orientation val="minMax"/>
        </c:scaling>
        <c:delete val="1"/>
        <c:axPos val="r"/>
        <c:numFmt formatCode="0.0" sourceLinked="1"/>
        <c:majorTickMark val="out"/>
        <c:minorTickMark val="none"/>
        <c:tickLblPos val="nextTo"/>
        <c:crossAx val="111213568"/>
        <c:crosses val="max"/>
        <c:crossBetween val="between"/>
      </c:valAx>
      <c:catAx>
        <c:axId val="111213568"/>
        <c:scaling>
          <c:orientation val="minMax"/>
        </c:scaling>
        <c:delete val="1"/>
        <c:axPos val="b"/>
        <c:numFmt formatCode="General" sourceLinked="1"/>
        <c:majorTickMark val="out"/>
        <c:minorTickMark val="none"/>
        <c:tickLblPos val="nextTo"/>
        <c:crossAx val="111212032"/>
        <c:crosses val="autoZero"/>
        <c:auto val="1"/>
        <c:lblAlgn val="ctr"/>
        <c:lblOffset val="100"/>
        <c:noMultiLvlLbl val="0"/>
      </c:catAx>
      <c:spPr>
        <a:noFill/>
      </c:spPr>
    </c:plotArea>
    <c:legend>
      <c:legendPos val="r"/>
      <c:layout>
        <c:manualLayout>
          <c:xMode val="edge"/>
          <c:yMode val="edge"/>
          <c:x val="0.88772623380926785"/>
          <c:y val="9.3918802053045806E-4"/>
          <c:w val="0.11227382292360356"/>
          <c:h val="0.10462753669986835"/>
        </c:manualLayout>
      </c:layout>
      <c:overlay val="0"/>
      <c:txPr>
        <a:bodyPr/>
        <a:lstStyle/>
        <a:p>
          <a:pPr rtl="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Lines="14" dropStyle="combo" dx="16" fmlaLink="$BA$6" fmlaRange="DefinedLists!$B$2:$B$14" noThreeD="1" val="0"/>
</file>

<file path=xl/ctrlProps/ctrlProp2.xml><?xml version="1.0" encoding="utf-8"?>
<formControlPr xmlns="http://schemas.microsoft.com/office/spreadsheetml/2009/9/main" objectType="Drop" dropLines="2" dropStyle="combo" dx="16" fmlaLink="$BB$6" fmlaRange="DefinedLists!$B$17:$B$18" noThreeD="1" val="0"/>
</file>

<file path=xl/ctrlProps/ctrlProp3.xml><?xml version="1.0" encoding="utf-8"?>
<formControlPr xmlns="http://schemas.microsoft.com/office/spreadsheetml/2009/9/main" objectType="Drop" dropLines="25" dropStyle="combo" dx="16" fmlaLink="$BA$5" fmlaRange="DefinedLists!$B$102:$B$115" noThreeD="1" val="0"/>
</file>

<file path=xl/ctrlProps/ctrlProp4.xml><?xml version="1.0" encoding="utf-8"?>
<formControlPr xmlns="http://schemas.microsoft.com/office/spreadsheetml/2009/9/main" objectType="Drop" dropLines="20" dropStyle="combo" dx="16" fmlaLink="$BB$12" fmlaRange="DefinedLists!$B$21:$B$98" noThreeD="1" val="0"/>
</file>

<file path=xl/ctrlProps/ctrlProp5.xml><?xml version="1.0" encoding="utf-8"?>
<formControlPr xmlns="http://schemas.microsoft.com/office/spreadsheetml/2009/9/main" objectType="Drop" dropLines="14" dropStyle="combo" dx="16" fmlaLink="$BH$6" fmlaRange="DefinedLists!$B$2:$B$14" noThreeD="1" val="0"/>
</file>

<file path=xl/ctrlProps/ctrlProp6.xml><?xml version="1.0" encoding="utf-8"?>
<formControlPr xmlns="http://schemas.microsoft.com/office/spreadsheetml/2009/9/main" objectType="Drop" dropLines="2" dropStyle="combo" dx="16" fmlaLink="$BI$6" fmlaRange="DefinedLists!$B$17:$B$18" noThreeD="1" val="0"/>
</file>

<file path=xl/ctrlProps/ctrlProp7.xml><?xml version="1.0" encoding="utf-8"?>
<formControlPr xmlns="http://schemas.microsoft.com/office/spreadsheetml/2009/9/main" objectType="Drop" dropLines="25" dropStyle="combo" dx="16" fmlaLink="$AZ$4" fmlaRange="DefinedLists!$B$102:$B$115" noThreeD="1" val="0"/>
</file>

<file path=xl/ctrlProps/ctrlProp8.xml><?xml version="1.0" encoding="utf-8"?>
<formControlPr xmlns="http://schemas.microsoft.com/office/spreadsheetml/2009/9/main" objectType="Drop" dropLines="20" dropStyle="combo" dx="16" fmlaLink="$BB$7" fmlaRange="DefinedLists!$B$21:$B$98" noThreeD="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1543051</xdr:colOff>
      <xdr:row>3</xdr:row>
      <xdr:rowOff>158949</xdr:rowOff>
    </xdr:to>
    <xdr:pic>
      <xdr:nvPicPr>
        <xdr:cNvPr id="2" name="Picture 1" title="Ministry of Health logo"/>
        <xdr:cNvPicPr>
          <a:picLocks noChangeAspect="1"/>
        </xdr:cNvPicPr>
      </xdr:nvPicPr>
      <xdr:blipFill>
        <a:blip xmlns:r="http://schemas.openxmlformats.org/officeDocument/2006/relationships" r:embed="rId1"/>
        <a:stretch>
          <a:fillRect/>
        </a:stretch>
      </xdr:blipFill>
      <xdr:spPr>
        <a:xfrm>
          <a:off x="1" y="0"/>
          <a:ext cx="1543050" cy="759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418308</xdr:colOff>
      <xdr:row>21</xdr:row>
      <xdr:rowOff>152400</xdr:rowOff>
    </xdr:from>
    <xdr:to>
      <xdr:col>13</xdr:col>
      <xdr:colOff>564356</xdr:colOff>
      <xdr:row>37</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4</xdr:col>
          <xdr:colOff>342900</xdr:colOff>
          <xdr:row>55</xdr:row>
          <xdr:rowOff>0</xdr:rowOff>
        </xdr:from>
        <xdr:to>
          <xdr:col>12</xdr:col>
          <xdr:colOff>104775</xdr:colOff>
          <xdr:row>55</xdr:row>
          <xdr:rowOff>0</xdr:rowOff>
        </xdr:to>
        <xdr:sp macro="" textlink="">
          <xdr:nvSpPr>
            <xdr:cNvPr id="120833" name="ComboBox3" hidden="1">
              <a:extLst>
                <a:ext uri="{63B3BB69-23CF-44E3-9099-C40C66FF867C}">
                  <a14:compatExt spid="_x0000_s1208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xdr:row>
          <xdr:rowOff>28575</xdr:rowOff>
        </xdr:from>
        <xdr:to>
          <xdr:col>8</xdr:col>
          <xdr:colOff>85725</xdr:colOff>
          <xdr:row>3</xdr:row>
          <xdr:rowOff>47625</xdr:rowOff>
        </xdr:to>
        <xdr:sp macro="" textlink="">
          <xdr:nvSpPr>
            <xdr:cNvPr id="120834" name="Drop Down 2" hidden="1">
              <a:extLst>
                <a:ext uri="{63B3BB69-23CF-44E3-9099-C40C66FF867C}">
                  <a14:compatExt spid="_x0000_s120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552450</xdr:colOff>
          <xdr:row>2</xdr:row>
          <xdr:rowOff>28575</xdr:rowOff>
        </xdr:from>
        <xdr:to>
          <xdr:col>14</xdr:col>
          <xdr:colOff>76200</xdr:colOff>
          <xdr:row>3</xdr:row>
          <xdr:rowOff>47625</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466725</xdr:colOff>
          <xdr:row>1</xdr:row>
          <xdr:rowOff>104775</xdr:rowOff>
        </xdr:from>
        <xdr:to>
          <xdr:col>7</xdr:col>
          <xdr:colOff>47625</xdr:colOff>
          <xdr:row>3</xdr:row>
          <xdr:rowOff>9525</xdr:rowOff>
        </xdr:to>
        <xdr:sp macro="" textlink="">
          <xdr:nvSpPr>
            <xdr:cNvPr id="55301" name="Drop Down 5" hidden="1">
              <a:extLst>
                <a:ext uri="{63B3BB69-23CF-44E3-9099-C40C66FF867C}">
                  <a14:compatExt spid="_x0000_s5530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xdr:row>
          <xdr:rowOff>66675</xdr:rowOff>
        </xdr:from>
        <xdr:to>
          <xdr:col>9</xdr:col>
          <xdr:colOff>95250</xdr:colOff>
          <xdr:row>3</xdr:row>
          <xdr:rowOff>142875</xdr:rowOff>
        </xdr:to>
        <xdr:sp macro="" textlink="">
          <xdr:nvSpPr>
            <xdr:cNvPr id="56325" name="Drop Down 5" hidden="1">
              <a:extLst>
                <a:ext uri="{63B3BB69-23CF-44E3-9099-C40C66FF867C}">
                  <a14:compatExt spid="_x0000_s5632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237333</xdr:colOff>
      <xdr:row>22</xdr:row>
      <xdr:rowOff>9525</xdr:rowOff>
    </xdr:from>
    <xdr:to>
      <xdr:col>13</xdr:col>
      <xdr:colOff>545306</xdr:colOff>
      <xdr:row>37</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4</xdr:col>
          <xdr:colOff>342900</xdr:colOff>
          <xdr:row>55</xdr:row>
          <xdr:rowOff>0</xdr:rowOff>
        </xdr:from>
        <xdr:to>
          <xdr:col>12</xdr:col>
          <xdr:colOff>0</xdr:colOff>
          <xdr:row>55</xdr:row>
          <xdr:rowOff>0</xdr:rowOff>
        </xdr:to>
        <xdr:sp macro="" textlink="">
          <xdr:nvSpPr>
            <xdr:cNvPr id="103425" name="ComboBox3" hidden="1">
              <a:extLst>
                <a:ext uri="{63B3BB69-23CF-44E3-9099-C40C66FF867C}">
                  <a14:compatExt spid="_x0000_s1034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xdr:row>
          <xdr:rowOff>28575</xdr:rowOff>
        </xdr:from>
        <xdr:to>
          <xdr:col>8</xdr:col>
          <xdr:colOff>38100</xdr:colOff>
          <xdr:row>3</xdr:row>
          <xdr:rowOff>47625</xdr:rowOff>
        </xdr:to>
        <xdr:sp macro="" textlink="">
          <xdr:nvSpPr>
            <xdr:cNvPr id="103426" name="Drop Down 2" hidden="1">
              <a:extLst>
                <a:ext uri="{63B3BB69-23CF-44E3-9099-C40C66FF867C}">
                  <a14:compatExt spid="_x0000_s103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552450</xdr:colOff>
          <xdr:row>2</xdr:row>
          <xdr:rowOff>28575</xdr:rowOff>
        </xdr:from>
        <xdr:to>
          <xdr:col>14</xdr:col>
          <xdr:colOff>76200</xdr:colOff>
          <xdr:row>3</xdr:row>
          <xdr:rowOff>47625</xdr:rowOff>
        </xdr:to>
        <xdr:sp macro="" textlink="">
          <xdr:nvSpPr>
            <xdr:cNvPr id="103427" name="Drop Down 3" hidden="1">
              <a:extLst>
                <a:ext uri="{63B3BB69-23CF-44E3-9099-C40C66FF867C}">
                  <a14:compatExt spid="_x0000_s10342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581025</xdr:colOff>
          <xdr:row>1</xdr:row>
          <xdr:rowOff>104775</xdr:rowOff>
        </xdr:from>
        <xdr:to>
          <xdr:col>7</xdr:col>
          <xdr:colOff>190500</xdr:colOff>
          <xdr:row>3</xdr:row>
          <xdr:rowOff>9525</xdr:rowOff>
        </xdr:to>
        <xdr:sp macro="" textlink="">
          <xdr:nvSpPr>
            <xdr:cNvPr id="107521" name="Drop Down 1" hidden="1">
              <a:extLst>
                <a:ext uri="{63B3BB69-23CF-44E3-9099-C40C66FF867C}">
                  <a14:compatExt spid="_x0000_s10752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xdr:row>
          <xdr:rowOff>76200</xdr:rowOff>
        </xdr:from>
        <xdr:to>
          <xdr:col>9</xdr:col>
          <xdr:colOff>114300</xdr:colOff>
          <xdr:row>4</xdr:row>
          <xdr:rowOff>0</xdr:rowOff>
        </xdr:to>
        <xdr:sp macro="" textlink="">
          <xdr:nvSpPr>
            <xdr:cNvPr id="81921" name="Drop Down 1" hidden="1">
              <a:extLst>
                <a:ext uri="{63B3BB69-23CF-44E3-9099-C40C66FF867C}">
                  <a14:compatExt spid="_x0000_s8192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ncer\Cancer%20Publication%202012\Registrations\CancerRegTables2012%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5"/>
      <sheetName val="Sheet6"/>
      <sheetName val="Sheet7"/>
      <sheetName val="Sheet8"/>
      <sheetName val="Sheet9"/>
      <sheetName val="Sheet10"/>
      <sheetName val="Sheet11"/>
      <sheetName val="Sheet12"/>
      <sheetName val="OnlineTables"/>
      <sheetName val="OnlineData"/>
      <sheetName val="DefinedLists"/>
      <sheetName val="RegPivot"/>
      <sheetName val="L_SubgrpReg"/>
      <sheetName val="L_ICDChapReg"/>
      <sheetName val="L_TGReg"/>
      <sheetName val="ChartData"/>
      <sheetName val="PubCharts"/>
      <sheetName val="PubTables"/>
      <sheetName val="L_Subgrp3_12Re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Bowel</v>
          </cell>
          <cell r="E2" t="str">
            <v>Number</v>
          </cell>
          <cell r="J2" t="str">
            <v>Bladder (C67)</v>
          </cell>
        </row>
        <row r="3">
          <cell r="E3" t="str">
            <v>Rate</v>
          </cell>
          <cell r="J3" t="str">
            <v>Breast (C50)</v>
          </cell>
        </row>
        <row r="4">
          <cell r="J4" t="str">
            <v>Cervix (C53)</v>
          </cell>
        </row>
        <row r="5">
          <cell r="J5" t="str">
            <v>Colorectum and anus (C18–C21)</v>
          </cell>
        </row>
        <row r="6">
          <cell r="J6" t="str">
            <v>Leukaemia (C91–C95)</v>
          </cell>
        </row>
        <row r="7">
          <cell r="J7" t="str">
            <v>Lung (C33–C34)</v>
          </cell>
        </row>
        <row r="8">
          <cell r="J8" t="str">
            <v>Melanoma (C43)</v>
          </cell>
        </row>
        <row r="9">
          <cell r="J9" t="str">
            <v>Non-Hodgkin lymphoma (C82–C85, C96)</v>
          </cell>
        </row>
        <row r="10">
          <cell r="J10" t="str">
            <v>Ovary (C56)</v>
          </cell>
        </row>
        <row r="11">
          <cell r="J11" t="str">
            <v>Pancreas (C25)</v>
          </cell>
        </row>
        <row r="12">
          <cell r="J12" t="str">
            <v>Prostate (C61)</v>
          </cell>
        </row>
        <row r="13">
          <cell r="J13" t="str">
            <v>Stomach (C16)</v>
          </cell>
        </row>
        <row r="14">
          <cell r="J14" t="str">
            <v>Uterus (C54)</v>
          </cell>
        </row>
      </sheetData>
      <sheetData sheetId="14"/>
      <sheetData sheetId="15">
        <row r="58">
          <cell r="E58">
            <v>1446</v>
          </cell>
        </row>
      </sheetData>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enquiries@moh.govt.nz"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image" Target="../media/image2.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6.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5.xml"/><Relationship Id="rId5" Type="http://schemas.openxmlformats.org/officeDocument/2006/relationships/image" Target="../media/image3.emf"/><Relationship Id="rId4" Type="http://schemas.openxmlformats.org/officeDocument/2006/relationships/control" Target="../activeX/activeX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N28"/>
  <sheetViews>
    <sheetView tabSelected="1" zoomScaleNormal="100" zoomScaleSheetLayoutView="100" workbookViewId="0">
      <selection activeCell="B1" sqref="B1"/>
    </sheetView>
  </sheetViews>
  <sheetFormatPr defaultRowHeight="15.75"/>
  <cols>
    <col min="1" max="1" width="24.28515625" style="5" customWidth="1"/>
    <col min="2" max="16384" width="9.140625" style="2"/>
  </cols>
  <sheetData>
    <row r="5" spans="1:14" ht="12.75">
      <c r="A5" s="37"/>
      <c r="B5" s="38"/>
      <c r="C5" s="38"/>
      <c r="D5" s="38"/>
      <c r="E5" s="38"/>
      <c r="F5" s="38"/>
      <c r="G5" s="38"/>
      <c r="H5" s="38"/>
      <c r="I5" s="38"/>
      <c r="J5" s="38"/>
    </row>
    <row r="6" spans="1:14" s="82" customFormat="1" ht="15">
      <c r="A6" s="80" t="s">
        <v>204</v>
      </c>
      <c r="B6" s="81" t="s">
        <v>339</v>
      </c>
    </row>
    <row r="7" spans="1:14" ht="15">
      <c r="A7" s="80"/>
      <c r="B7" s="82"/>
      <c r="C7" s="82"/>
      <c r="D7" s="82"/>
      <c r="E7" s="82"/>
      <c r="F7" s="82"/>
      <c r="G7" s="82"/>
      <c r="H7" s="82"/>
      <c r="I7" s="82"/>
      <c r="J7" s="82"/>
      <c r="K7" s="82"/>
      <c r="L7" s="82"/>
      <c r="M7" s="82"/>
      <c r="N7" s="82"/>
    </row>
    <row r="8" spans="1:14" ht="18" customHeight="1">
      <c r="A8" s="80" t="s">
        <v>205</v>
      </c>
      <c r="B8" s="238" t="s">
        <v>226</v>
      </c>
      <c r="C8" s="238"/>
      <c r="D8" s="238"/>
      <c r="E8" s="238"/>
      <c r="F8" s="238"/>
      <c r="G8" s="238"/>
      <c r="H8" s="238"/>
      <c r="I8" s="238"/>
      <c r="J8" s="238"/>
      <c r="K8" s="238"/>
      <c r="L8" s="238"/>
      <c r="M8" s="82"/>
      <c r="N8" s="82"/>
    </row>
    <row r="9" spans="1:14" ht="15">
      <c r="A9" s="80"/>
      <c r="B9" s="238"/>
      <c r="C9" s="238"/>
      <c r="D9" s="238"/>
      <c r="E9" s="238"/>
      <c r="F9" s="238"/>
      <c r="G9" s="238"/>
      <c r="H9" s="238"/>
      <c r="I9" s="238"/>
      <c r="J9" s="238"/>
      <c r="K9" s="238"/>
      <c r="L9" s="238"/>
      <c r="M9" s="82"/>
      <c r="N9" s="82"/>
    </row>
    <row r="10" spans="1:14" ht="15">
      <c r="A10" s="80"/>
      <c r="B10" s="238"/>
      <c r="C10" s="238"/>
      <c r="D10" s="238"/>
      <c r="E10" s="238"/>
      <c r="F10" s="238"/>
      <c r="G10" s="238"/>
      <c r="H10" s="238"/>
      <c r="I10" s="238"/>
      <c r="J10" s="238"/>
      <c r="K10" s="238"/>
      <c r="L10" s="238"/>
      <c r="M10" s="82"/>
      <c r="N10" s="82"/>
    </row>
    <row r="11" spans="1:14" ht="15">
      <c r="A11" s="80"/>
      <c r="B11" s="83"/>
      <c r="C11" s="83"/>
      <c r="D11" s="83"/>
      <c r="E11" s="83"/>
      <c r="F11" s="83"/>
      <c r="G11" s="83"/>
      <c r="H11" s="83"/>
      <c r="I11" s="83"/>
      <c r="J11" s="83"/>
      <c r="K11" s="83"/>
      <c r="L11" s="82"/>
      <c r="M11" s="82"/>
      <c r="N11" s="82"/>
    </row>
    <row r="12" spans="1:14" ht="15">
      <c r="A12" s="80" t="s">
        <v>207</v>
      </c>
      <c r="B12" s="82" t="s">
        <v>208</v>
      </c>
      <c r="C12" s="82"/>
      <c r="D12" s="82"/>
      <c r="E12" s="82"/>
      <c r="F12" s="82"/>
      <c r="G12" s="82"/>
      <c r="H12" s="82"/>
      <c r="I12" s="82"/>
      <c r="J12" s="82"/>
      <c r="K12" s="82"/>
      <c r="L12" s="82"/>
      <c r="M12" s="82"/>
      <c r="N12" s="82"/>
    </row>
    <row r="13" spans="1:14" ht="15">
      <c r="A13" s="80"/>
      <c r="B13" s="82"/>
      <c r="C13" s="82"/>
      <c r="D13" s="82"/>
      <c r="E13" s="82"/>
      <c r="F13" s="82"/>
      <c r="G13" s="82"/>
      <c r="H13" s="82"/>
      <c r="I13" s="82"/>
      <c r="J13" s="82"/>
      <c r="K13" s="82"/>
      <c r="L13" s="82"/>
      <c r="M13" s="82"/>
      <c r="N13" s="82"/>
    </row>
    <row r="14" spans="1:14" ht="15">
      <c r="A14" s="80" t="s">
        <v>206</v>
      </c>
      <c r="B14" s="84">
        <v>42278</v>
      </c>
      <c r="C14" s="82"/>
      <c r="D14" s="82"/>
      <c r="E14" s="82"/>
      <c r="F14" s="82"/>
      <c r="G14" s="82"/>
      <c r="H14" s="82"/>
      <c r="I14" s="82"/>
      <c r="J14" s="82"/>
      <c r="K14" s="82"/>
      <c r="L14" s="82"/>
      <c r="M14" s="82"/>
      <c r="N14" s="82"/>
    </row>
    <row r="15" spans="1:14" ht="15">
      <c r="A15" s="80"/>
      <c r="B15" s="82"/>
      <c r="C15" s="82"/>
      <c r="D15" s="82"/>
      <c r="E15" s="82"/>
      <c r="F15" s="82"/>
      <c r="G15" s="82"/>
      <c r="H15" s="82"/>
      <c r="I15" s="82"/>
      <c r="J15" s="82"/>
      <c r="K15" s="82"/>
      <c r="L15" s="82"/>
      <c r="M15" s="82"/>
      <c r="N15" s="82"/>
    </row>
    <row r="16" spans="1:14" ht="15" customHeight="1">
      <c r="A16" s="80" t="s">
        <v>227</v>
      </c>
      <c r="B16" s="239" t="s">
        <v>209</v>
      </c>
      <c r="C16" s="239"/>
      <c r="D16" s="239"/>
      <c r="E16" s="239"/>
      <c r="F16" s="239"/>
      <c r="G16" s="239"/>
      <c r="H16" s="239"/>
      <c r="I16" s="239"/>
      <c r="J16" s="239"/>
      <c r="K16" s="239"/>
      <c r="L16" s="239"/>
      <c r="M16" s="82"/>
      <c r="N16" s="82"/>
    </row>
    <row r="17" spans="1:14" ht="15">
      <c r="A17" s="80"/>
      <c r="B17" s="239"/>
      <c r="C17" s="239"/>
      <c r="D17" s="239"/>
      <c r="E17" s="239"/>
      <c r="F17" s="239"/>
      <c r="G17" s="239"/>
      <c r="H17" s="239"/>
      <c r="I17" s="239"/>
      <c r="J17" s="239"/>
      <c r="K17" s="239"/>
      <c r="L17" s="239"/>
      <c r="M17" s="82"/>
      <c r="N17" s="82"/>
    </row>
    <row r="18" spans="1:14" ht="15">
      <c r="A18" s="80"/>
      <c r="B18" s="239"/>
      <c r="C18" s="239"/>
      <c r="D18" s="239"/>
      <c r="E18" s="239"/>
      <c r="F18" s="239"/>
      <c r="G18" s="239"/>
      <c r="H18" s="239"/>
      <c r="I18" s="239"/>
      <c r="J18" s="239"/>
      <c r="K18" s="239"/>
      <c r="L18" s="239"/>
      <c r="M18" s="82"/>
      <c r="N18" s="82"/>
    </row>
    <row r="19" spans="1:14" ht="15">
      <c r="A19" s="80"/>
      <c r="B19" s="82"/>
      <c r="C19" s="82"/>
      <c r="D19" s="82"/>
      <c r="E19" s="82"/>
      <c r="F19" s="82"/>
      <c r="G19" s="82"/>
      <c r="H19" s="82"/>
      <c r="I19" s="82"/>
      <c r="J19" s="82"/>
      <c r="K19" s="82"/>
      <c r="L19" s="82"/>
      <c r="M19" s="82"/>
      <c r="N19" s="82"/>
    </row>
    <row r="20" spans="1:14" ht="15">
      <c r="A20" s="80"/>
      <c r="B20" s="82" t="s">
        <v>210</v>
      </c>
      <c r="C20" s="82"/>
      <c r="D20" s="82" t="s">
        <v>211</v>
      </c>
      <c r="E20" s="82"/>
      <c r="F20" s="82"/>
      <c r="G20" s="82"/>
      <c r="H20" s="82"/>
      <c r="I20" s="82"/>
      <c r="J20" s="82"/>
      <c r="K20" s="82"/>
      <c r="L20" s="82"/>
      <c r="M20" s="82"/>
      <c r="N20" s="82"/>
    </row>
    <row r="21" spans="1:14" ht="15">
      <c r="A21" s="80"/>
      <c r="B21" s="82"/>
      <c r="C21" s="82"/>
      <c r="D21" s="82" t="s">
        <v>212</v>
      </c>
      <c r="E21" s="82"/>
      <c r="F21" s="82"/>
      <c r="G21" s="82"/>
      <c r="H21" s="82"/>
      <c r="I21" s="82"/>
      <c r="J21" s="82"/>
      <c r="K21" s="82"/>
      <c r="L21" s="82"/>
      <c r="M21" s="82"/>
      <c r="N21" s="82"/>
    </row>
    <row r="22" spans="1:14" ht="15">
      <c r="A22" s="80"/>
      <c r="B22" s="82"/>
      <c r="C22" s="82"/>
      <c r="D22" s="82" t="s">
        <v>213</v>
      </c>
      <c r="E22" s="82"/>
      <c r="F22" s="82"/>
      <c r="G22" s="82"/>
      <c r="H22" s="82"/>
      <c r="I22" s="82"/>
      <c r="J22" s="82"/>
      <c r="K22" s="82"/>
      <c r="L22" s="82"/>
      <c r="M22" s="82"/>
      <c r="N22" s="82"/>
    </row>
    <row r="23" spans="1:14" ht="15">
      <c r="A23" s="80"/>
      <c r="B23" s="82"/>
      <c r="C23" s="82"/>
      <c r="D23" s="82" t="s">
        <v>214</v>
      </c>
      <c r="E23" s="82"/>
      <c r="F23" s="82"/>
      <c r="G23" s="82"/>
      <c r="H23" s="82"/>
      <c r="I23" s="82"/>
      <c r="J23" s="82"/>
      <c r="K23" s="82"/>
      <c r="L23" s="82"/>
      <c r="M23" s="82"/>
      <c r="N23" s="82"/>
    </row>
    <row r="24" spans="1:14" ht="15">
      <c r="A24" s="80"/>
      <c r="B24" s="82"/>
      <c r="C24" s="82"/>
      <c r="D24" s="82" t="s">
        <v>215</v>
      </c>
      <c r="E24" s="82"/>
      <c r="F24" s="82"/>
      <c r="G24" s="82"/>
      <c r="H24" s="82"/>
      <c r="I24" s="82"/>
      <c r="J24" s="82"/>
      <c r="K24" s="82"/>
      <c r="L24" s="82"/>
      <c r="M24" s="82"/>
      <c r="N24" s="82"/>
    </row>
    <row r="25" spans="1:14" ht="15">
      <c r="A25" s="80"/>
      <c r="B25" s="82" t="s">
        <v>216</v>
      </c>
      <c r="C25" s="82"/>
      <c r="D25" s="109" t="s">
        <v>217</v>
      </c>
      <c r="E25" s="109"/>
      <c r="F25" s="109"/>
      <c r="G25" s="82"/>
      <c r="H25" s="82"/>
      <c r="I25" s="82"/>
      <c r="J25" s="82"/>
      <c r="K25" s="82"/>
      <c r="L25" s="82"/>
      <c r="M25" s="82"/>
      <c r="N25" s="82"/>
    </row>
    <row r="26" spans="1:14" ht="15">
      <c r="A26" s="80"/>
      <c r="B26" s="82" t="s">
        <v>218</v>
      </c>
      <c r="C26" s="82"/>
      <c r="D26" s="82" t="s">
        <v>219</v>
      </c>
      <c r="E26" s="82"/>
      <c r="F26" s="82"/>
      <c r="G26" s="82"/>
      <c r="H26" s="82"/>
      <c r="I26" s="82"/>
      <c r="J26" s="82"/>
      <c r="K26" s="82"/>
      <c r="L26" s="82"/>
      <c r="M26" s="82"/>
      <c r="N26" s="82"/>
    </row>
    <row r="27" spans="1:14" ht="15">
      <c r="A27" s="80"/>
      <c r="B27" s="82" t="s">
        <v>220</v>
      </c>
      <c r="C27" s="82"/>
      <c r="D27" s="82" t="s">
        <v>221</v>
      </c>
      <c r="E27" s="82"/>
      <c r="F27" s="82"/>
      <c r="G27" s="82"/>
      <c r="H27" s="82"/>
      <c r="I27" s="82"/>
      <c r="J27" s="82"/>
      <c r="K27" s="82"/>
      <c r="L27" s="82"/>
      <c r="M27" s="82"/>
      <c r="N27" s="82"/>
    </row>
    <row r="28" spans="1:14" ht="15">
      <c r="A28" s="80"/>
      <c r="B28" s="82"/>
      <c r="C28" s="82"/>
      <c r="D28" s="82"/>
      <c r="E28" s="82"/>
      <c r="F28" s="82"/>
      <c r="G28" s="82"/>
      <c r="H28" s="82"/>
      <c r="I28" s="82"/>
      <c r="J28" s="82"/>
      <c r="K28" s="82"/>
      <c r="L28" s="82"/>
      <c r="M28" s="82"/>
      <c r="N28" s="82"/>
    </row>
  </sheetData>
  <mergeCells count="2">
    <mergeCell ref="B8:L10"/>
    <mergeCell ref="B16:L18"/>
  </mergeCells>
  <hyperlinks>
    <hyperlink ref="D25:F25" r:id="rId1" display="data-enquiries@moh.govt.nz"/>
  </hyperlinks>
  <pageMargins left="0.7" right="0.7" top="0.75" bottom="0.75" header="0.3" footer="0.3"/>
  <pageSetup paperSize="9" scale="62"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EO106"/>
  <sheetViews>
    <sheetView zoomScaleNormal="100" zoomScaleSheetLayoutView="100" workbookViewId="0">
      <pane ySplit="7" topLeftCell="A8" activePane="bottomLeft" state="frozen"/>
      <selection activeCell="M36" sqref="M36"/>
      <selection pane="bottomLeft" activeCell="B1" sqref="B1"/>
    </sheetView>
  </sheetViews>
  <sheetFormatPr defaultRowHeight="12.75"/>
  <cols>
    <col min="1" max="1" width="9.140625" style="10"/>
    <col min="2" max="2" width="2.28515625" style="20" customWidth="1"/>
    <col min="3" max="8" width="10.7109375" style="2" customWidth="1"/>
    <col min="9" max="9" width="10.7109375" style="8" customWidth="1"/>
    <col min="10" max="10" width="2.28515625" style="8" customWidth="1"/>
    <col min="11" max="19" width="10.140625" style="8" customWidth="1"/>
    <col min="20" max="21" width="19.28515625" style="8" customWidth="1"/>
    <col min="22" max="23" width="9.140625" style="8"/>
    <col min="24" max="25" width="9.140625" style="24"/>
    <col min="26" max="145" width="9.140625" style="8"/>
    <col min="146" max="16384" width="9.140625" style="2"/>
  </cols>
  <sheetData>
    <row r="1" spans="1:60" s="8" customFormat="1" ht="18" customHeight="1">
      <c r="A1" s="10"/>
      <c r="B1" s="139"/>
      <c r="C1" s="140"/>
      <c r="D1" s="140"/>
      <c r="E1" s="140"/>
      <c r="F1" s="140"/>
      <c r="G1" s="140"/>
      <c r="H1" s="249" t="s">
        <v>250</v>
      </c>
      <c r="I1" s="249"/>
      <c r="J1" s="249"/>
      <c r="X1" s="24"/>
      <c r="Y1" s="24"/>
    </row>
    <row r="2" spans="1:60" ht="23.25" customHeight="1">
      <c r="B2" s="148"/>
      <c r="C2" s="146" t="s">
        <v>42</v>
      </c>
      <c r="D2" s="147"/>
      <c r="E2" s="147"/>
      <c r="F2" s="147"/>
      <c r="G2" s="147"/>
      <c r="H2" s="147"/>
      <c r="I2" s="147"/>
      <c r="J2" s="142"/>
    </row>
    <row r="3" spans="1:60">
      <c r="B3" s="142"/>
      <c r="C3" s="142"/>
      <c r="D3" s="147"/>
      <c r="E3" s="147"/>
      <c r="F3" s="147"/>
      <c r="G3" s="147"/>
      <c r="H3" s="147"/>
      <c r="I3" s="147"/>
      <c r="J3" s="142"/>
    </row>
    <row r="4" spans="1:60">
      <c r="B4" s="142"/>
      <c r="C4" s="142"/>
      <c r="D4" s="147"/>
      <c r="E4" s="147"/>
      <c r="F4" s="147"/>
      <c r="G4" s="147"/>
      <c r="H4" s="147"/>
      <c r="I4" s="147"/>
      <c r="J4" s="142"/>
    </row>
    <row r="5" spans="1:60">
      <c r="B5" s="148"/>
      <c r="C5" s="142"/>
      <c r="D5" s="147"/>
      <c r="E5" s="147"/>
      <c r="F5" s="147"/>
      <c r="G5" s="147"/>
      <c r="H5" s="147"/>
      <c r="I5" s="147"/>
      <c r="J5" s="142"/>
      <c r="AD5" s="10"/>
      <c r="AE5" s="10"/>
      <c r="AF5" s="10"/>
      <c r="AG5" s="10"/>
      <c r="AH5" s="10"/>
    </row>
    <row r="6" spans="1:60" ht="15">
      <c r="B6" s="148"/>
      <c r="C6" s="161"/>
      <c r="D6" s="201"/>
      <c r="E6" s="248" t="s">
        <v>252</v>
      </c>
      <c r="F6" s="248"/>
      <c r="G6" s="248"/>
      <c r="H6" s="204"/>
      <c r="I6" s="204"/>
      <c r="J6" s="225"/>
      <c r="K6" s="11"/>
      <c r="L6" s="11"/>
      <c r="M6" s="11"/>
      <c r="N6" s="11"/>
      <c r="O6" s="11"/>
      <c r="P6" s="11"/>
      <c r="Q6" s="11"/>
      <c r="R6" s="11"/>
      <c r="S6" s="11"/>
      <c r="T6" s="11"/>
      <c r="U6" s="11"/>
      <c r="V6" s="11"/>
      <c r="AD6" s="10"/>
      <c r="AE6" s="10"/>
      <c r="AF6" s="10"/>
      <c r="AG6" s="10"/>
      <c r="AH6" s="10"/>
      <c r="BA6" s="165"/>
      <c r="BB6" s="216"/>
      <c r="BC6" s="216"/>
      <c r="BD6" s="166"/>
      <c r="BE6" s="166"/>
      <c r="BF6" s="166"/>
      <c r="BG6" s="131"/>
      <c r="BH6" s="127"/>
    </row>
    <row r="7" spans="1:60" ht="15">
      <c r="B7" s="148"/>
      <c r="C7" s="147"/>
      <c r="D7" s="156"/>
      <c r="E7" s="226" t="s">
        <v>1</v>
      </c>
      <c r="F7" s="226" t="s">
        <v>0</v>
      </c>
      <c r="G7" s="226" t="s">
        <v>6</v>
      </c>
      <c r="H7" s="157"/>
      <c r="I7" s="157"/>
      <c r="J7" s="227"/>
      <c r="K7" s="12"/>
      <c r="L7" s="12"/>
      <c r="M7" s="12"/>
      <c r="N7" s="12"/>
      <c r="O7" s="12"/>
      <c r="P7" s="12"/>
      <c r="Q7" s="12"/>
      <c r="R7" s="12"/>
      <c r="S7" s="12"/>
      <c r="T7" s="12"/>
      <c r="U7" s="12"/>
      <c r="V7" s="15"/>
      <c r="AD7" s="14"/>
      <c r="AE7" s="14"/>
      <c r="AF7" s="10"/>
      <c r="AG7" s="10"/>
      <c r="AH7" s="10"/>
      <c r="BA7" s="165"/>
      <c r="BB7" s="216">
        <v>1</v>
      </c>
      <c r="BC7" s="216"/>
      <c r="BD7" s="166" t="s">
        <v>7</v>
      </c>
      <c r="BE7" s="166"/>
      <c r="BF7" s="166"/>
      <c r="BG7" s="131"/>
      <c r="BH7" s="127"/>
    </row>
    <row r="8" spans="1:60" ht="15">
      <c r="B8" s="148"/>
      <c r="C8" s="228" t="s">
        <v>50</v>
      </c>
      <c r="D8" s="228"/>
      <c r="E8" s="228"/>
      <c r="F8" s="228"/>
      <c r="G8" s="228"/>
      <c r="H8" s="147"/>
      <c r="I8" s="147"/>
      <c r="J8" s="227"/>
      <c r="K8" s="12"/>
      <c r="L8" s="12"/>
      <c r="M8" s="12"/>
      <c r="N8" s="12"/>
      <c r="O8" s="12"/>
      <c r="P8" s="12"/>
      <c r="Q8" s="12"/>
      <c r="R8" s="12"/>
      <c r="S8" s="12"/>
      <c r="T8" s="12"/>
      <c r="U8" s="12"/>
      <c r="V8" s="15"/>
      <c r="AD8" s="13"/>
      <c r="AE8" s="13"/>
      <c r="AF8" s="10"/>
      <c r="AG8" s="10"/>
      <c r="AH8" s="10"/>
      <c r="BA8" s="165"/>
      <c r="BB8" s="216" t="str">
        <f>VLOOKUP($BB$7,DefinedLists!$A$20:$B$98,2,FALSE)</f>
        <v>Lip (C00)</v>
      </c>
      <c r="BC8" s="216"/>
      <c r="BD8" s="199" t="s">
        <v>1</v>
      </c>
      <c r="BE8" s="199" t="s">
        <v>0</v>
      </c>
      <c r="BF8" s="199" t="s">
        <v>4</v>
      </c>
      <c r="BG8" s="133"/>
      <c r="BH8" s="127"/>
    </row>
    <row r="9" spans="1:60" ht="15" customHeight="1">
      <c r="B9" s="148"/>
      <c r="C9" s="229" t="s">
        <v>36</v>
      </c>
      <c r="D9" s="230"/>
      <c r="E9" s="206">
        <f>BD10</f>
        <v>0</v>
      </c>
      <c r="F9" s="206">
        <f>BE10</f>
        <v>0</v>
      </c>
      <c r="G9" s="206">
        <f>BF10</f>
        <v>0</v>
      </c>
      <c r="H9" s="191"/>
      <c r="I9" s="191"/>
      <c r="J9" s="227"/>
      <c r="K9" s="12"/>
      <c r="L9" s="12"/>
      <c r="M9" s="12"/>
      <c r="N9" s="12"/>
      <c r="O9" s="12"/>
      <c r="P9" s="12"/>
      <c r="Q9" s="12"/>
      <c r="R9" s="12"/>
      <c r="S9" s="12"/>
      <c r="T9" s="12"/>
      <c r="U9" s="12"/>
      <c r="V9" s="15"/>
      <c r="AD9" s="25"/>
      <c r="AE9" s="25"/>
      <c r="AF9" s="10"/>
      <c r="AG9" s="10"/>
      <c r="AH9" s="10"/>
      <c r="BA9" s="165"/>
      <c r="BB9" s="216" t="s">
        <v>31</v>
      </c>
      <c r="BC9" s="216"/>
      <c r="BD9" s="166"/>
      <c r="BE9" s="166"/>
      <c r="BF9" s="200"/>
      <c r="BG9" s="134"/>
      <c r="BH9" s="127"/>
    </row>
    <row r="10" spans="1:60" ht="15">
      <c r="B10" s="148"/>
      <c r="C10" s="231" t="s">
        <v>31</v>
      </c>
      <c r="D10" s="228"/>
      <c r="E10" s="228"/>
      <c r="F10" s="228"/>
      <c r="G10" s="228"/>
      <c r="H10" s="147"/>
      <c r="I10" s="147"/>
      <c r="J10" s="227"/>
      <c r="K10" s="12"/>
      <c r="L10" s="12"/>
      <c r="M10" s="12"/>
      <c r="N10" s="12"/>
      <c r="O10" s="12"/>
      <c r="P10" s="12"/>
      <c r="Q10" s="12"/>
      <c r="R10" s="12"/>
      <c r="S10" s="12"/>
      <c r="T10" s="12"/>
      <c r="U10" s="12"/>
      <c r="V10" s="15"/>
      <c r="AD10" s="25"/>
      <c r="AE10" s="25"/>
      <c r="AF10" s="10"/>
      <c r="AG10" s="10"/>
      <c r="AH10" s="10"/>
      <c r="BA10" s="165"/>
      <c r="BB10" s="216" t="s">
        <v>32</v>
      </c>
      <c r="BC10" s="216"/>
      <c r="BD10" s="217">
        <f>IF(ISNA(VLOOKUP($BB$8&amp;BD$8&amp;$BB10,L_SubgrpDeath!$A$1:$G$703,6,FALSE)),0,VLOOKUP($BB$8&amp;BD$8&amp;$BB10,L_SubgrpDeath!$A$1:$G$703,6,FALSE))</f>
        <v>0</v>
      </c>
      <c r="BE10" s="217">
        <f>IF(ISNA(VLOOKUP($BB$8&amp;BE$8&amp;$BB10,L_SubgrpDeath!$A$1:$G$703,6,FALSE)),0,VLOOKUP($BB$8&amp;BE$8&amp;$BB10,L_SubgrpDeath!$A$1:$G$703,6,FALSE))</f>
        <v>0</v>
      </c>
      <c r="BF10" s="217">
        <f>IF(ISERROR(BD10+BE10),"-",BD10+BE10)</f>
        <v>0</v>
      </c>
      <c r="BG10" s="138"/>
      <c r="BH10" s="127"/>
    </row>
    <row r="11" spans="1:60" ht="15">
      <c r="B11" s="148"/>
      <c r="C11" s="189" t="s">
        <v>157</v>
      </c>
      <c r="D11" s="197"/>
      <c r="E11" s="190">
        <f t="shared" ref="E11:G12" si="0">BD11</f>
        <v>0</v>
      </c>
      <c r="F11" s="190">
        <f t="shared" si="0"/>
        <v>0</v>
      </c>
      <c r="G11" s="190">
        <f t="shared" si="0"/>
        <v>0</v>
      </c>
      <c r="H11" s="191"/>
      <c r="I11" s="191"/>
      <c r="J11" s="227"/>
      <c r="K11" s="12"/>
      <c r="L11" s="12"/>
      <c r="M11" s="12"/>
      <c r="N11" s="12"/>
      <c r="O11" s="12"/>
      <c r="P11" s="12"/>
      <c r="Q11" s="12"/>
      <c r="R11" s="12"/>
      <c r="S11" s="12"/>
      <c r="T11" s="12"/>
      <c r="U11" s="12"/>
      <c r="V11" s="15"/>
      <c r="AD11" s="25"/>
      <c r="AE11" s="25"/>
      <c r="AF11" s="10"/>
      <c r="AG11" s="10"/>
      <c r="AH11" s="10"/>
      <c r="BA11" s="165" t="s">
        <v>31</v>
      </c>
      <c r="BB11" s="216" t="s">
        <v>157</v>
      </c>
      <c r="BC11" s="216"/>
      <c r="BD11" s="217">
        <f>IF(ISNA(VLOOKUP($BB$8&amp;BD$8&amp;$BB11,L_SubgrpDeath!$A$1:$G$703,6,FALSE)),0,VLOOKUP($BB$8&amp;BD$8&amp;$BB11,L_SubgrpDeath!$A$1:$G$703,6,FALSE))</f>
        <v>0</v>
      </c>
      <c r="BE11" s="217">
        <f>IF(ISNA(VLOOKUP($BB$8&amp;BE$8&amp;$BB11,L_SubgrpDeath!$A$1:$G$703,6,FALSE)),0,VLOOKUP($BB$8&amp;BE$8&amp;$BB11,L_SubgrpDeath!$A$1:$G$703,6,FALSE))</f>
        <v>0</v>
      </c>
      <c r="BF11" s="217">
        <f t="shared" ref="BF11:BF49" si="1">IF(ISERROR(BD11+BE11),"-",BD11+BE11)</f>
        <v>0</v>
      </c>
      <c r="BG11" s="138"/>
      <c r="BH11" s="127"/>
    </row>
    <row r="12" spans="1:60" ht="15">
      <c r="B12" s="148"/>
      <c r="C12" s="189" t="s">
        <v>158</v>
      </c>
      <c r="D12" s="197"/>
      <c r="E12" s="190">
        <f t="shared" si="0"/>
        <v>0</v>
      </c>
      <c r="F12" s="190">
        <f t="shared" si="0"/>
        <v>0</v>
      </c>
      <c r="G12" s="190">
        <f t="shared" si="0"/>
        <v>0</v>
      </c>
      <c r="H12" s="191"/>
      <c r="I12" s="191"/>
      <c r="J12" s="227"/>
      <c r="K12" s="12"/>
      <c r="L12" s="12"/>
      <c r="M12" s="12"/>
      <c r="N12" s="12"/>
      <c r="O12" s="12"/>
      <c r="P12" s="12"/>
      <c r="Q12" s="12"/>
      <c r="R12" s="12"/>
      <c r="S12" s="12"/>
      <c r="T12" s="12"/>
      <c r="U12" s="12"/>
      <c r="V12" s="15"/>
      <c r="AD12" s="25"/>
      <c r="AE12" s="25"/>
      <c r="AF12" s="10"/>
      <c r="AG12" s="10"/>
      <c r="AH12" s="10"/>
      <c r="BA12" s="165"/>
      <c r="BB12" s="216" t="s">
        <v>158</v>
      </c>
      <c r="BC12" s="216"/>
      <c r="BD12" s="217">
        <f>IF(ISNA(VLOOKUP($BB$8&amp;BD$8&amp;$BB12,L_SubgrpDeath!$A$1:$G$703,6,FALSE)),0,VLOOKUP($BB$8&amp;BD$8&amp;$BB12,L_SubgrpDeath!$A$1:$G$703,6,FALSE))</f>
        <v>0</v>
      </c>
      <c r="BE12" s="217">
        <f>IF(ISNA(VLOOKUP($BB$8&amp;BE$8&amp;$BB12,L_SubgrpDeath!$A$1:$G$703,6,FALSE)),0,VLOOKUP($BB$8&amp;BE$8&amp;$BB12,L_SubgrpDeath!$A$1:$G$703,6,FALSE))</f>
        <v>0</v>
      </c>
      <c r="BF12" s="217">
        <f t="shared" si="1"/>
        <v>0</v>
      </c>
      <c r="BG12" s="138"/>
      <c r="BH12" s="127"/>
    </row>
    <row r="13" spans="1:60" ht="15">
      <c r="B13" s="148"/>
      <c r="C13" s="231" t="s">
        <v>49</v>
      </c>
      <c r="D13" s="228"/>
      <c r="E13" s="211"/>
      <c r="F13" s="211"/>
      <c r="G13" s="211"/>
      <c r="H13" s="191"/>
      <c r="I13" s="191"/>
      <c r="J13" s="227"/>
      <c r="K13" s="12"/>
      <c r="L13" s="12"/>
      <c r="M13" s="12"/>
      <c r="N13" s="12"/>
      <c r="O13" s="12"/>
      <c r="P13" s="12"/>
      <c r="Q13" s="12"/>
      <c r="R13" s="12"/>
      <c r="S13" s="12"/>
      <c r="T13" s="12"/>
      <c r="U13" s="12"/>
      <c r="V13" s="15"/>
      <c r="AD13" s="25"/>
      <c r="AE13" s="25"/>
      <c r="AF13" s="10"/>
      <c r="AG13" s="10"/>
      <c r="AH13" s="10"/>
      <c r="BA13" s="165" t="s">
        <v>165</v>
      </c>
      <c r="BB13" s="216" t="s">
        <v>37</v>
      </c>
      <c r="BC13" s="216">
        <v>1</v>
      </c>
      <c r="BD13" s="217">
        <f>IF(ISNA(VLOOKUP($BB$8&amp;$BC13&amp;BD$8,L_SubgrpDeath!$A$706:$E$1129,5,FALSE)),0,VLOOKUP($BB$8&amp;$BC13&amp;BD$8,L_SubgrpDeath!$A$706:$E$1129,5,FALSE))</f>
        <v>0</v>
      </c>
      <c r="BE13" s="217">
        <f>IF(ISNA(VLOOKUP($BB$8&amp;$BC13&amp;BE$8,L_SubgrpDeath!$A$706:$E$1129,5,FALSE)),0,VLOOKUP($BB$8&amp;$BC13&amp;BE$8,L_SubgrpDeath!$A$706:$E$1129,5,FALSE))</f>
        <v>0</v>
      </c>
      <c r="BF13" s="217">
        <f t="shared" si="1"/>
        <v>0</v>
      </c>
      <c r="BG13" s="138"/>
      <c r="BH13" s="127"/>
    </row>
    <row r="14" spans="1:60" ht="15">
      <c r="B14" s="148"/>
      <c r="C14" s="189" t="s">
        <v>37</v>
      </c>
      <c r="D14" s="197"/>
      <c r="E14" s="190">
        <f t="shared" ref="E14:G18" si="2">BD13</f>
        <v>0</v>
      </c>
      <c r="F14" s="190">
        <f t="shared" si="2"/>
        <v>0</v>
      </c>
      <c r="G14" s="190">
        <f t="shared" si="2"/>
        <v>0</v>
      </c>
      <c r="H14" s="191"/>
      <c r="I14" s="191"/>
      <c r="J14" s="227"/>
      <c r="K14" s="12"/>
      <c r="L14" s="12"/>
      <c r="M14" s="12"/>
      <c r="N14" s="12"/>
      <c r="O14" s="12"/>
      <c r="P14" s="12"/>
      <c r="Q14" s="12"/>
      <c r="R14" s="12"/>
      <c r="S14" s="12"/>
      <c r="T14" s="12"/>
      <c r="U14" s="12"/>
      <c r="V14" s="15"/>
      <c r="AD14" s="25"/>
      <c r="AE14" s="25"/>
      <c r="AF14" s="10"/>
      <c r="AG14" s="10"/>
      <c r="AH14" s="10"/>
      <c r="BA14" s="165"/>
      <c r="BB14" s="216" t="s">
        <v>38</v>
      </c>
      <c r="BC14" s="216">
        <v>2</v>
      </c>
      <c r="BD14" s="217">
        <f>IF(ISNA(VLOOKUP($BB$8&amp;$BC14&amp;BD$8,L_SubgrpDeath!$A$706:$E$1129,5,FALSE)),0,VLOOKUP($BB$8&amp;$BC14&amp;BD$8,L_SubgrpDeath!$A$706:$E$1129,5,FALSE))</f>
        <v>0</v>
      </c>
      <c r="BE14" s="217">
        <f>IF(ISNA(VLOOKUP($BB$8&amp;$BC14&amp;BE$8,L_SubgrpDeath!$A$706:$E$1129,5,FALSE)),0,VLOOKUP($BB$8&amp;$BC14&amp;BE$8,L_SubgrpDeath!$A$706:$E$1129,5,FALSE))</f>
        <v>0</v>
      </c>
      <c r="BF14" s="217">
        <f t="shared" si="1"/>
        <v>0</v>
      </c>
      <c r="BG14" s="138"/>
      <c r="BH14" s="127"/>
    </row>
    <row r="15" spans="1:60" ht="15">
      <c r="B15" s="148"/>
      <c r="C15" s="189" t="s">
        <v>38</v>
      </c>
      <c r="D15" s="197"/>
      <c r="E15" s="190">
        <f t="shared" si="2"/>
        <v>0</v>
      </c>
      <c r="F15" s="190">
        <f t="shared" si="2"/>
        <v>0</v>
      </c>
      <c r="G15" s="190">
        <f t="shared" si="2"/>
        <v>0</v>
      </c>
      <c r="H15" s="191"/>
      <c r="I15" s="191"/>
      <c r="J15" s="227"/>
      <c r="K15" s="12"/>
      <c r="L15" s="12"/>
      <c r="M15" s="12"/>
      <c r="N15" s="12"/>
      <c r="O15" s="12"/>
      <c r="P15" s="12"/>
      <c r="Q15" s="12"/>
      <c r="R15" s="12"/>
      <c r="S15" s="12"/>
      <c r="T15" s="12"/>
      <c r="U15" s="12"/>
      <c r="V15" s="15"/>
      <c r="AD15" s="25"/>
      <c r="AE15" s="25"/>
      <c r="AF15" s="10"/>
      <c r="AG15" s="10"/>
      <c r="AH15" s="10"/>
      <c r="BA15" s="165"/>
      <c r="BB15" s="216" t="s">
        <v>39</v>
      </c>
      <c r="BC15" s="216">
        <v>3</v>
      </c>
      <c r="BD15" s="217">
        <f>IF(ISNA(VLOOKUP($BB$8&amp;$BC15&amp;BD$8,L_SubgrpDeath!$A$706:$E$1129,5,FALSE)),0,VLOOKUP($BB$8&amp;$BC15&amp;BD$8,L_SubgrpDeath!$A$706:$E$1129,5,FALSE))</f>
        <v>0</v>
      </c>
      <c r="BE15" s="217">
        <f>IF(ISNA(VLOOKUP($BB$8&amp;$BC15&amp;BE$8,L_SubgrpDeath!$A$706:$E$1129,5,FALSE)),0,VLOOKUP($BB$8&amp;$BC15&amp;BE$8,L_SubgrpDeath!$A$706:$E$1129,5,FALSE))</f>
        <v>0</v>
      </c>
      <c r="BF15" s="217">
        <f t="shared" si="1"/>
        <v>0</v>
      </c>
      <c r="BG15" s="138"/>
      <c r="BH15" s="127"/>
    </row>
    <row r="16" spans="1:60" ht="15">
      <c r="B16" s="148"/>
      <c r="C16" s="189" t="s">
        <v>39</v>
      </c>
      <c r="D16" s="197"/>
      <c r="E16" s="190">
        <f t="shared" si="2"/>
        <v>0</v>
      </c>
      <c r="F16" s="190">
        <f t="shared" si="2"/>
        <v>0</v>
      </c>
      <c r="G16" s="190">
        <f t="shared" si="2"/>
        <v>0</v>
      </c>
      <c r="H16" s="191"/>
      <c r="I16" s="191"/>
      <c r="J16" s="227"/>
      <c r="K16" s="12"/>
      <c r="L16" s="12"/>
      <c r="M16" s="12"/>
      <c r="N16" s="12"/>
      <c r="O16" s="12"/>
      <c r="P16" s="12"/>
      <c r="Q16" s="12"/>
      <c r="R16" s="12"/>
      <c r="S16" s="12"/>
      <c r="T16" s="12"/>
      <c r="U16" s="12"/>
      <c r="V16" s="15"/>
      <c r="AD16" s="25"/>
      <c r="AE16" s="25"/>
      <c r="AF16" s="10"/>
      <c r="AG16" s="10"/>
      <c r="AH16" s="10"/>
      <c r="BA16" s="165"/>
      <c r="BB16" s="216" t="s">
        <v>48</v>
      </c>
      <c r="BC16" s="216">
        <v>4</v>
      </c>
      <c r="BD16" s="217">
        <f>IF(ISNA(VLOOKUP($BB$8&amp;$BC16&amp;BD$8,L_SubgrpDeath!$A$706:$E$1129,5,FALSE)),0,VLOOKUP($BB$8&amp;$BC16&amp;BD$8,L_SubgrpDeath!$A$706:$E$1129,5,FALSE))</f>
        <v>0</v>
      </c>
      <c r="BE16" s="217">
        <f>IF(ISNA(VLOOKUP($BB$8&amp;$BC16&amp;BE$8,L_SubgrpDeath!$A$706:$E$1129,5,FALSE)),0,VLOOKUP($BB$8&amp;$BC16&amp;BE$8,L_SubgrpDeath!$A$706:$E$1129,5,FALSE))</f>
        <v>0</v>
      </c>
      <c r="BF16" s="217">
        <f t="shared" si="1"/>
        <v>0</v>
      </c>
      <c r="BG16" s="138"/>
      <c r="BH16" s="127"/>
    </row>
    <row r="17" spans="2:60" ht="15">
      <c r="B17" s="148"/>
      <c r="C17" s="189" t="s">
        <v>48</v>
      </c>
      <c r="D17" s="197"/>
      <c r="E17" s="190">
        <f t="shared" si="2"/>
        <v>0</v>
      </c>
      <c r="F17" s="190">
        <f t="shared" si="2"/>
        <v>0</v>
      </c>
      <c r="G17" s="190">
        <f t="shared" si="2"/>
        <v>0</v>
      </c>
      <c r="H17" s="191"/>
      <c r="I17" s="191"/>
      <c r="J17" s="227"/>
      <c r="K17" s="12"/>
      <c r="L17" s="12"/>
      <c r="M17" s="12"/>
      <c r="N17" s="12"/>
      <c r="O17" s="12"/>
      <c r="P17" s="12"/>
      <c r="Q17" s="12"/>
      <c r="R17" s="12"/>
      <c r="S17" s="12"/>
      <c r="T17" s="12"/>
      <c r="U17" s="12"/>
      <c r="V17" s="15"/>
      <c r="AD17" s="25"/>
      <c r="AE17" s="25"/>
      <c r="AF17" s="10"/>
      <c r="AG17" s="10"/>
      <c r="AH17" s="10"/>
      <c r="BA17" s="165"/>
      <c r="BB17" s="216" t="s">
        <v>10</v>
      </c>
      <c r="BC17" s="216">
        <v>5</v>
      </c>
      <c r="BD17" s="217">
        <f>IF(ISNA(VLOOKUP($BB$8&amp;$BC17&amp;BD$8,L_SubgrpDeath!$A$706:$E$1129,5,FALSE)),0,VLOOKUP($BB$8&amp;$BC17&amp;BD$8,L_SubgrpDeath!$A$706:$E$1129,5,FALSE))</f>
        <v>0</v>
      </c>
      <c r="BE17" s="217">
        <f>IF(ISNA(VLOOKUP($BB$8&amp;$BC17&amp;BE$8,L_SubgrpDeath!$A$706:$E$1129,5,FALSE)),0,VLOOKUP($BB$8&amp;$BC17&amp;BE$8,L_SubgrpDeath!$A$706:$E$1129,5,FALSE))</f>
        <v>0</v>
      </c>
      <c r="BF17" s="217">
        <f t="shared" si="1"/>
        <v>0</v>
      </c>
      <c r="BG17" s="138"/>
      <c r="BH17" s="127"/>
    </row>
    <row r="18" spans="2:60" ht="15">
      <c r="B18" s="148"/>
      <c r="C18" s="189" t="s">
        <v>10</v>
      </c>
      <c r="D18" s="181"/>
      <c r="E18" s="190">
        <f t="shared" si="2"/>
        <v>0</v>
      </c>
      <c r="F18" s="190">
        <f t="shared" si="2"/>
        <v>0</v>
      </c>
      <c r="G18" s="190">
        <f t="shared" si="2"/>
        <v>0</v>
      </c>
      <c r="H18" s="191"/>
      <c r="I18" s="191"/>
      <c r="J18" s="227"/>
      <c r="K18" s="12"/>
      <c r="L18" s="12"/>
      <c r="M18" s="12"/>
      <c r="N18" s="12"/>
      <c r="O18" s="12"/>
      <c r="P18" s="12"/>
      <c r="Q18" s="12"/>
      <c r="R18" s="12"/>
      <c r="S18" s="12"/>
      <c r="T18" s="12"/>
      <c r="U18" s="12"/>
      <c r="V18" s="15"/>
      <c r="AD18" s="25"/>
      <c r="AE18" s="25"/>
      <c r="AF18" s="10"/>
      <c r="AG18" s="10"/>
      <c r="AH18" s="10"/>
      <c r="BA18" s="165" t="s">
        <v>43</v>
      </c>
      <c r="BB18" s="216">
        <v>1</v>
      </c>
      <c r="BC18" s="216"/>
      <c r="BD18" s="217">
        <f>IF(ISNA(VLOOKUP($BB$8&amp;$BB18&amp;BD$8,L_SubgrpDeath!$A$1132:$E$1679,5,FALSE)),0,VLOOKUP($BB$8&amp;$BB18&amp;BD$8,L_SubgrpDeath!$A$1132:$E$1679,5,FALSE))</f>
        <v>0</v>
      </c>
      <c r="BE18" s="217">
        <f>IF(ISNA(VLOOKUP($BB$8&amp;$BB18&amp;BE$8,L_SubgrpDeath!$A$1132:$E$1679,5,FALSE)),0,VLOOKUP($BB$8&amp;$BB18&amp;BE$8,L_SubgrpDeath!$A$1132:$E$1679,5,FALSE))</f>
        <v>0</v>
      </c>
      <c r="BF18" s="217">
        <f t="shared" si="1"/>
        <v>0</v>
      </c>
      <c r="BG18" s="138"/>
      <c r="BH18" s="127"/>
    </row>
    <row r="19" spans="2:60" ht="15">
      <c r="B19" s="148"/>
      <c r="C19" s="231" t="s">
        <v>43</v>
      </c>
      <c r="D19" s="228"/>
      <c r="E19" s="211"/>
      <c r="F19" s="211"/>
      <c r="G19" s="211"/>
      <c r="H19" s="191"/>
      <c r="I19" s="191"/>
      <c r="J19" s="227"/>
      <c r="K19" s="12"/>
      <c r="L19" s="12"/>
      <c r="M19" s="12"/>
      <c r="N19" s="12"/>
      <c r="O19" s="12"/>
      <c r="P19" s="12"/>
      <c r="Q19" s="12"/>
      <c r="R19" s="12"/>
      <c r="S19" s="12"/>
      <c r="T19" s="12"/>
      <c r="U19" s="12"/>
      <c r="V19" s="15"/>
      <c r="AD19" s="25"/>
      <c r="AE19" s="25"/>
      <c r="AF19" s="10"/>
      <c r="AG19" s="10"/>
      <c r="AH19" s="10"/>
      <c r="BA19" s="165"/>
      <c r="BB19" s="216">
        <v>2</v>
      </c>
      <c r="BC19" s="216"/>
      <c r="BD19" s="217">
        <f>IF(ISNA(VLOOKUP($BB$8&amp;$BB19&amp;BD$8,L_SubgrpDeath!$A$1132:$E$1679,5,FALSE)),0,VLOOKUP($BB$8&amp;$BB19&amp;BD$8,L_SubgrpDeath!$A$1132:$E$1679,5,FALSE))</f>
        <v>0</v>
      </c>
      <c r="BE19" s="217">
        <f>IF(ISNA(VLOOKUP($BB$8&amp;$BB19&amp;BE$8,L_SubgrpDeath!$A$1132:$E$1679,5,FALSE)),0,VLOOKUP($BB$8&amp;$BB19&amp;BE$8,L_SubgrpDeath!$A$1132:$E$1679,5,FALSE))</f>
        <v>0</v>
      </c>
      <c r="BF19" s="217">
        <f t="shared" si="1"/>
        <v>0</v>
      </c>
      <c r="BG19" s="138"/>
      <c r="BH19" s="127"/>
    </row>
    <row r="20" spans="2:60" ht="15">
      <c r="B20" s="148"/>
      <c r="C20" s="189">
        <v>1</v>
      </c>
      <c r="D20" s="197"/>
      <c r="E20" s="190">
        <f t="shared" ref="E20:G24" si="3">BD18</f>
        <v>0</v>
      </c>
      <c r="F20" s="190">
        <f t="shared" si="3"/>
        <v>0</v>
      </c>
      <c r="G20" s="190">
        <f t="shared" si="3"/>
        <v>0</v>
      </c>
      <c r="H20" s="191"/>
      <c r="I20" s="191"/>
      <c r="J20" s="227"/>
      <c r="K20" s="12"/>
      <c r="L20" s="12"/>
      <c r="M20" s="12"/>
      <c r="N20" s="12"/>
      <c r="O20" s="12"/>
      <c r="P20" s="12"/>
      <c r="Q20" s="12"/>
      <c r="R20" s="12"/>
      <c r="S20" s="12"/>
      <c r="T20" s="12"/>
      <c r="U20" s="12"/>
      <c r="V20" s="15"/>
      <c r="AD20" s="25"/>
      <c r="AE20" s="25"/>
      <c r="AF20" s="10"/>
      <c r="AG20" s="10"/>
      <c r="AH20" s="10"/>
      <c r="BA20" s="165"/>
      <c r="BB20" s="216">
        <v>3</v>
      </c>
      <c r="BC20" s="216"/>
      <c r="BD20" s="217">
        <f>IF(ISNA(VLOOKUP($BB$8&amp;$BB20&amp;BD$8,L_SubgrpDeath!$A$1132:$E$1679,5,FALSE)),0,VLOOKUP($BB$8&amp;$BB20&amp;BD$8,L_SubgrpDeath!$A$1132:$E$1679,5,FALSE))</f>
        <v>0</v>
      </c>
      <c r="BE20" s="217">
        <f>IF(ISNA(VLOOKUP($BB$8&amp;$BB20&amp;BE$8,L_SubgrpDeath!$A$1132:$E$1679,5,FALSE)),0,VLOOKUP($BB$8&amp;$BB20&amp;BE$8,L_SubgrpDeath!$A$1132:$E$1679,5,FALSE))</f>
        <v>0</v>
      </c>
      <c r="BF20" s="217">
        <f t="shared" si="1"/>
        <v>0</v>
      </c>
      <c r="BG20" s="138"/>
      <c r="BH20" s="127"/>
    </row>
    <row r="21" spans="2:60" ht="15">
      <c r="B21" s="153"/>
      <c r="C21" s="189">
        <v>2</v>
      </c>
      <c r="D21" s="181"/>
      <c r="E21" s="190">
        <f t="shared" si="3"/>
        <v>0</v>
      </c>
      <c r="F21" s="190">
        <f t="shared" si="3"/>
        <v>0</v>
      </c>
      <c r="G21" s="190">
        <f t="shared" si="3"/>
        <v>0</v>
      </c>
      <c r="H21" s="191"/>
      <c r="I21" s="191"/>
      <c r="J21" s="227"/>
      <c r="K21" s="12"/>
      <c r="L21" s="12"/>
      <c r="M21" s="12"/>
      <c r="N21" s="12"/>
      <c r="O21" s="12"/>
      <c r="P21" s="12"/>
      <c r="Q21" s="12"/>
      <c r="R21" s="12"/>
      <c r="S21" s="12"/>
      <c r="T21" s="12"/>
      <c r="U21" s="12"/>
      <c r="V21" s="15"/>
      <c r="AD21" s="25"/>
      <c r="AE21" s="25"/>
      <c r="AF21" s="10"/>
      <c r="AG21" s="10"/>
      <c r="AH21" s="10"/>
      <c r="BA21" s="165"/>
      <c r="BB21" s="216">
        <v>4</v>
      </c>
      <c r="BC21" s="216"/>
      <c r="BD21" s="217">
        <f>IF(ISNA(VLOOKUP($BB$8&amp;$BB21&amp;BD$8,L_SubgrpDeath!$A$1132:$E$1679,5,FALSE)),0,VLOOKUP($BB$8&amp;$BB21&amp;BD$8,L_SubgrpDeath!$A$1132:$E$1679,5,FALSE))</f>
        <v>0</v>
      </c>
      <c r="BE21" s="217">
        <f>IF(ISNA(VLOOKUP($BB$8&amp;$BB21&amp;BE$8,L_SubgrpDeath!$A$1132:$E$1679,5,FALSE)),0,VLOOKUP($BB$8&amp;$BB21&amp;BE$8,L_SubgrpDeath!$A$1132:$E$1679,5,FALSE))</f>
        <v>0</v>
      </c>
      <c r="BF21" s="217">
        <f t="shared" si="1"/>
        <v>0</v>
      </c>
      <c r="BG21" s="138"/>
      <c r="BH21" s="127"/>
    </row>
    <row r="22" spans="2:60" ht="15">
      <c r="B22" s="148"/>
      <c r="C22" s="192">
        <v>3</v>
      </c>
      <c r="D22" s="197"/>
      <c r="E22" s="190">
        <f t="shared" si="3"/>
        <v>0</v>
      </c>
      <c r="F22" s="190">
        <f t="shared" si="3"/>
        <v>0</v>
      </c>
      <c r="G22" s="190">
        <f t="shared" si="3"/>
        <v>0</v>
      </c>
      <c r="H22" s="191"/>
      <c r="I22" s="191"/>
      <c r="J22" s="227"/>
      <c r="K22" s="12"/>
      <c r="L22" s="12"/>
      <c r="M22" s="12"/>
      <c r="N22" s="12"/>
      <c r="O22" s="12"/>
      <c r="P22" s="12"/>
      <c r="Q22" s="12"/>
      <c r="R22" s="12"/>
      <c r="S22" s="12"/>
      <c r="T22" s="12"/>
      <c r="U22" s="12"/>
      <c r="V22" s="15"/>
      <c r="AD22" s="25"/>
      <c r="AE22" s="25"/>
      <c r="AF22" s="10"/>
      <c r="AG22" s="10"/>
      <c r="AH22" s="10"/>
      <c r="BA22" s="165"/>
      <c r="BB22" s="216">
        <v>5</v>
      </c>
      <c r="BC22" s="216"/>
      <c r="BD22" s="217">
        <f>IF(ISNA(VLOOKUP($BB$8&amp;$BB22&amp;BD$8,L_SubgrpDeath!$A$1132:$E$1679,5,FALSE)),0,VLOOKUP($BB$8&amp;$BB22&amp;BD$8,L_SubgrpDeath!$A$1132:$E$1679,5,FALSE))</f>
        <v>0</v>
      </c>
      <c r="BE22" s="217">
        <f>IF(ISNA(VLOOKUP($BB$8&amp;$BB22&amp;BE$8,L_SubgrpDeath!$A$1132:$E$1679,5,FALSE)),0,VLOOKUP($BB$8&amp;$BB22&amp;BE$8,L_SubgrpDeath!$A$1132:$E$1679,5,FALSE))</f>
        <v>0</v>
      </c>
      <c r="BF22" s="217">
        <f t="shared" si="1"/>
        <v>0</v>
      </c>
      <c r="BG22" s="138"/>
      <c r="BH22" s="127"/>
    </row>
    <row r="23" spans="2:60" ht="15">
      <c r="B23" s="148"/>
      <c r="C23" s="189">
        <v>4</v>
      </c>
      <c r="D23" s="197"/>
      <c r="E23" s="190">
        <f t="shared" si="3"/>
        <v>0</v>
      </c>
      <c r="F23" s="190">
        <f t="shared" si="3"/>
        <v>0</v>
      </c>
      <c r="G23" s="190">
        <f t="shared" si="3"/>
        <v>0</v>
      </c>
      <c r="H23" s="191"/>
      <c r="I23" s="191"/>
      <c r="J23" s="227"/>
      <c r="K23" s="12"/>
      <c r="L23" s="12"/>
      <c r="M23" s="12"/>
      <c r="N23" s="12"/>
      <c r="O23" s="12"/>
      <c r="P23" s="12"/>
      <c r="Q23" s="12"/>
      <c r="R23" s="12"/>
      <c r="S23" s="12"/>
      <c r="T23" s="12"/>
      <c r="U23" s="12"/>
      <c r="V23" s="15"/>
      <c r="AD23" s="25"/>
      <c r="AE23" s="25"/>
      <c r="AF23" s="17"/>
      <c r="AG23" s="17"/>
      <c r="AH23" s="10"/>
      <c r="BA23" s="166" t="s">
        <v>166</v>
      </c>
      <c r="BB23" s="165" t="s">
        <v>12</v>
      </c>
      <c r="BC23" s="216">
        <v>1</v>
      </c>
      <c r="BD23" s="217">
        <f>IF(ISNA(VLOOKUP($BB$8&amp;BD$8&amp;$BC23,L_SubgrpDeath!$A$1682:$E$3091,5,FALSE)),0,VLOOKUP($BB$8&amp;BD$8&amp;$BC23,L_SubgrpDeath!$A$1682:$E$3091,5,FALSE))</f>
        <v>0</v>
      </c>
      <c r="BE23" s="217">
        <f>IF(ISNA(VLOOKUP($BB$8&amp;BE$8&amp;$BC23,L_SubgrpDeath!$A$1682:$E$3091,5,FALSE)),0,VLOOKUP($BB$8&amp;BE$8&amp;$BC23,L_SubgrpDeath!$A$1682:$E$3091,5,FALSE))</f>
        <v>0</v>
      </c>
      <c r="BF23" s="217">
        <f t="shared" si="1"/>
        <v>0</v>
      </c>
      <c r="BG23" s="138"/>
      <c r="BH23" s="127"/>
    </row>
    <row r="24" spans="2:60" ht="15">
      <c r="B24" s="148"/>
      <c r="C24" s="189">
        <v>5</v>
      </c>
      <c r="D24" s="181"/>
      <c r="E24" s="190">
        <f t="shared" si="3"/>
        <v>0</v>
      </c>
      <c r="F24" s="190">
        <f t="shared" si="3"/>
        <v>0</v>
      </c>
      <c r="G24" s="190">
        <f t="shared" si="3"/>
        <v>0</v>
      </c>
      <c r="H24" s="191"/>
      <c r="I24" s="191"/>
      <c r="J24" s="227"/>
      <c r="K24" s="12"/>
      <c r="L24" s="12"/>
      <c r="M24" s="12"/>
      <c r="N24" s="12"/>
      <c r="O24" s="12"/>
      <c r="P24" s="12"/>
      <c r="Q24" s="12"/>
      <c r="R24" s="12"/>
      <c r="S24" s="12"/>
      <c r="T24" s="12"/>
      <c r="U24" s="12"/>
      <c r="V24" s="15"/>
      <c r="AD24" s="25"/>
      <c r="AE24" s="25"/>
      <c r="AF24" s="10"/>
      <c r="AG24" s="10"/>
      <c r="AH24" s="10"/>
      <c r="BA24" s="165"/>
      <c r="BB24" s="165" t="s">
        <v>13</v>
      </c>
      <c r="BC24" s="216">
        <v>2</v>
      </c>
      <c r="BD24" s="217">
        <f>IF(ISNA(VLOOKUP($BB$8&amp;BD$8&amp;$BC24,L_SubgrpDeath!$A$1682:$E$3091,5,FALSE)),0,VLOOKUP($BB$8&amp;BD$8&amp;$BC24,L_SubgrpDeath!$A$1682:$E$3091,5,FALSE))</f>
        <v>0</v>
      </c>
      <c r="BE24" s="217">
        <f>IF(ISNA(VLOOKUP($BB$8&amp;BE$8&amp;$BC24,L_SubgrpDeath!$A$1682:$E$3091,5,FALSE)),0,VLOOKUP($BB$8&amp;BE$8&amp;$BC24,L_SubgrpDeath!$A$1682:$E$3091,5,FALSE))</f>
        <v>0</v>
      </c>
      <c r="BF24" s="217">
        <f t="shared" si="1"/>
        <v>0</v>
      </c>
      <c r="BG24" s="138"/>
      <c r="BH24" s="127"/>
    </row>
    <row r="25" spans="2:60" ht="15">
      <c r="B25" s="148"/>
      <c r="C25" s="231" t="s">
        <v>251</v>
      </c>
      <c r="D25" s="232"/>
      <c r="E25" s="211"/>
      <c r="F25" s="211"/>
      <c r="G25" s="211"/>
      <c r="H25" s="191"/>
      <c r="I25" s="191"/>
      <c r="J25" s="227"/>
      <c r="K25" s="12"/>
      <c r="L25" s="12"/>
      <c r="M25" s="12"/>
      <c r="N25" s="12"/>
      <c r="O25" s="12"/>
      <c r="P25" s="12"/>
      <c r="Q25" s="12"/>
      <c r="R25" s="12"/>
      <c r="S25" s="12"/>
      <c r="T25" s="12"/>
      <c r="U25" s="12"/>
      <c r="V25" s="15"/>
      <c r="AD25" s="25"/>
      <c r="AE25" s="25"/>
      <c r="AF25" s="10"/>
      <c r="AG25" s="10"/>
      <c r="AH25" s="10"/>
      <c r="BA25" s="165"/>
      <c r="BB25" s="166" t="s">
        <v>14</v>
      </c>
      <c r="BC25" s="216">
        <v>3</v>
      </c>
      <c r="BD25" s="217">
        <f>IF(ISNA(VLOOKUP($BB$8&amp;BD$8&amp;$BC25,L_SubgrpDeath!$A$1682:$E$3091,5,FALSE)),0,VLOOKUP($BB$8&amp;BD$8&amp;$BC25,L_SubgrpDeath!$A$1682:$E$3091,5,FALSE))</f>
        <v>0</v>
      </c>
      <c r="BE25" s="217">
        <f>IF(ISNA(VLOOKUP($BB$8&amp;BE$8&amp;$BC25,L_SubgrpDeath!$A$1682:$E$3091,5,FALSE)),0,VLOOKUP($BB$8&amp;BE$8&amp;$BC25,L_SubgrpDeath!$A$1682:$E$3091,5,FALSE))</f>
        <v>0</v>
      </c>
      <c r="BF25" s="217">
        <f t="shared" si="1"/>
        <v>0</v>
      </c>
      <c r="BG25" s="138"/>
      <c r="BH25" s="127"/>
    </row>
    <row r="26" spans="2:60" ht="15">
      <c r="B26" s="148"/>
      <c r="C26" s="181" t="s">
        <v>12</v>
      </c>
      <c r="D26" s="233"/>
      <c r="E26" s="190">
        <f t="shared" ref="E26:E46" si="4">BD23</f>
        <v>0</v>
      </c>
      <c r="F26" s="190">
        <f t="shared" ref="F26:F46" si="5">BE23</f>
        <v>0</v>
      </c>
      <c r="G26" s="190">
        <f t="shared" ref="G26:G46" si="6">BF23</f>
        <v>0</v>
      </c>
      <c r="H26" s="191"/>
      <c r="I26" s="191"/>
      <c r="J26" s="227"/>
      <c r="K26" s="12"/>
      <c r="L26" s="12"/>
      <c r="M26" s="12"/>
      <c r="N26" s="12"/>
      <c r="O26" s="12"/>
      <c r="P26" s="12"/>
      <c r="Q26" s="12"/>
      <c r="R26" s="12"/>
      <c r="S26" s="12"/>
      <c r="T26" s="12"/>
      <c r="U26" s="12"/>
      <c r="V26" s="15"/>
      <c r="AD26" s="25"/>
      <c r="AE26" s="25"/>
      <c r="AF26" s="10"/>
      <c r="AG26" s="10"/>
      <c r="AH26" s="10"/>
      <c r="BA26" s="165"/>
      <c r="BB26" s="166" t="s">
        <v>15</v>
      </c>
      <c r="BC26" s="216">
        <v>4</v>
      </c>
      <c r="BD26" s="217">
        <f>IF(ISNA(VLOOKUP($BB$8&amp;BD$8&amp;$BC26,L_SubgrpDeath!$A$1682:$E$3091,5,FALSE)),0,VLOOKUP($BB$8&amp;BD$8&amp;$BC26,L_SubgrpDeath!$A$1682:$E$3091,5,FALSE))</f>
        <v>0</v>
      </c>
      <c r="BE26" s="217">
        <f>IF(ISNA(VLOOKUP($BB$8&amp;BE$8&amp;$BC26,L_SubgrpDeath!$A$1682:$E$3091,5,FALSE)),0,VLOOKUP($BB$8&amp;BE$8&amp;$BC26,L_SubgrpDeath!$A$1682:$E$3091,5,FALSE))</f>
        <v>0</v>
      </c>
      <c r="BF26" s="217">
        <f t="shared" si="1"/>
        <v>0</v>
      </c>
      <c r="BG26" s="138"/>
      <c r="BH26" s="127"/>
    </row>
    <row r="27" spans="2:60" ht="15">
      <c r="B27" s="148"/>
      <c r="C27" s="181" t="s">
        <v>13</v>
      </c>
      <c r="D27" s="233"/>
      <c r="E27" s="190">
        <f t="shared" si="4"/>
        <v>0</v>
      </c>
      <c r="F27" s="190">
        <f t="shared" si="5"/>
        <v>0</v>
      </c>
      <c r="G27" s="190">
        <f t="shared" si="6"/>
        <v>0</v>
      </c>
      <c r="H27" s="191"/>
      <c r="I27" s="191"/>
      <c r="J27" s="227"/>
      <c r="K27" s="12"/>
      <c r="L27" s="12"/>
      <c r="M27" s="12"/>
      <c r="N27" s="12"/>
      <c r="O27" s="12"/>
      <c r="P27" s="12"/>
      <c r="Q27" s="12"/>
      <c r="R27" s="12"/>
      <c r="S27" s="12"/>
      <c r="T27" s="12"/>
      <c r="U27" s="12"/>
      <c r="V27" s="15"/>
      <c r="AD27" s="25"/>
      <c r="AE27" s="25"/>
      <c r="AF27" s="10"/>
      <c r="AG27" s="10"/>
      <c r="AH27" s="10"/>
      <c r="BA27" s="165"/>
      <c r="BB27" s="166" t="s">
        <v>16</v>
      </c>
      <c r="BC27" s="216">
        <v>5</v>
      </c>
      <c r="BD27" s="217">
        <f>IF(ISNA(VLOOKUP($BB$8&amp;BD$8&amp;$BC27,L_SubgrpDeath!$A$1682:$E$3091,5,FALSE)),0,VLOOKUP($BB$8&amp;BD$8&amp;$BC27,L_SubgrpDeath!$A$1682:$E$3091,5,FALSE))</f>
        <v>0</v>
      </c>
      <c r="BE27" s="217">
        <f>IF(ISNA(VLOOKUP($BB$8&amp;BE$8&amp;$BC27,L_SubgrpDeath!$A$1682:$E$3091,5,FALSE)),0,VLOOKUP($BB$8&amp;BE$8&amp;$BC27,L_SubgrpDeath!$A$1682:$E$3091,5,FALSE))</f>
        <v>0</v>
      </c>
      <c r="BF27" s="217">
        <f t="shared" si="1"/>
        <v>0</v>
      </c>
      <c r="BG27" s="138"/>
      <c r="BH27" s="127"/>
    </row>
    <row r="28" spans="2:60" ht="15">
      <c r="B28" s="148"/>
      <c r="C28" s="197" t="s">
        <v>14</v>
      </c>
      <c r="D28" s="233"/>
      <c r="E28" s="190">
        <f t="shared" si="4"/>
        <v>0</v>
      </c>
      <c r="F28" s="190">
        <f t="shared" si="5"/>
        <v>0</v>
      </c>
      <c r="G28" s="190">
        <f t="shared" si="6"/>
        <v>0</v>
      </c>
      <c r="H28" s="191"/>
      <c r="I28" s="191"/>
      <c r="J28" s="227"/>
      <c r="K28" s="12"/>
      <c r="L28" s="12"/>
      <c r="M28" s="12"/>
      <c r="N28" s="12"/>
      <c r="O28" s="12"/>
      <c r="P28" s="12"/>
      <c r="Q28" s="12"/>
      <c r="R28" s="12"/>
      <c r="S28" s="12"/>
      <c r="T28" s="12"/>
      <c r="U28" s="12"/>
      <c r="V28" s="15"/>
      <c r="AD28" s="25"/>
      <c r="AE28" s="25"/>
      <c r="AF28" s="10"/>
      <c r="AG28" s="10"/>
      <c r="AH28" s="10"/>
      <c r="BA28" s="165"/>
      <c r="BB28" s="166" t="s">
        <v>17</v>
      </c>
      <c r="BC28" s="216">
        <v>6</v>
      </c>
      <c r="BD28" s="217">
        <f>IF(ISNA(VLOOKUP($BB$8&amp;BD$8&amp;$BC28,L_SubgrpDeath!$A$1682:$E$3091,5,FALSE)),0,VLOOKUP($BB$8&amp;BD$8&amp;$BC28,L_SubgrpDeath!$A$1682:$E$3091,5,FALSE))</f>
        <v>0</v>
      </c>
      <c r="BE28" s="217">
        <f>IF(ISNA(VLOOKUP($BB$8&amp;BE$8&amp;$BC28,L_SubgrpDeath!$A$1682:$E$3091,5,FALSE)),0,VLOOKUP($BB$8&amp;BE$8&amp;$BC28,L_SubgrpDeath!$A$1682:$E$3091,5,FALSE))</f>
        <v>0</v>
      </c>
      <c r="BF28" s="217">
        <f t="shared" si="1"/>
        <v>0</v>
      </c>
      <c r="BG28" s="138"/>
      <c r="BH28" s="127"/>
    </row>
    <row r="29" spans="2:60" ht="15">
      <c r="B29" s="148"/>
      <c r="C29" s="197" t="s">
        <v>15</v>
      </c>
      <c r="D29" s="197"/>
      <c r="E29" s="190">
        <f t="shared" si="4"/>
        <v>0</v>
      </c>
      <c r="F29" s="190">
        <f t="shared" si="5"/>
        <v>0</v>
      </c>
      <c r="G29" s="190">
        <f t="shared" si="6"/>
        <v>0</v>
      </c>
      <c r="H29" s="191"/>
      <c r="I29" s="191"/>
      <c r="J29" s="227"/>
      <c r="K29" s="12"/>
      <c r="L29" s="12"/>
      <c r="M29" s="12"/>
      <c r="N29" s="12"/>
      <c r="O29" s="12"/>
      <c r="P29" s="12"/>
      <c r="Q29" s="12"/>
      <c r="R29" s="12"/>
      <c r="S29" s="12"/>
      <c r="T29" s="12"/>
      <c r="U29" s="12"/>
      <c r="V29" s="15"/>
      <c r="AD29" s="25"/>
      <c r="AE29" s="25"/>
      <c r="AF29" s="10"/>
      <c r="AG29" s="10"/>
      <c r="AH29" s="10"/>
      <c r="BA29" s="165"/>
      <c r="BB29" s="166" t="s">
        <v>18</v>
      </c>
      <c r="BC29" s="216">
        <v>7</v>
      </c>
      <c r="BD29" s="217">
        <f>IF(ISNA(VLOOKUP($BB$8&amp;BD$8&amp;$BC29,L_SubgrpDeath!$A$1682:$E$3091,5,FALSE)),0,VLOOKUP($BB$8&amp;BD$8&amp;$BC29,L_SubgrpDeath!$A$1682:$E$3091,5,FALSE))</f>
        <v>0</v>
      </c>
      <c r="BE29" s="217">
        <f>IF(ISNA(VLOOKUP($BB$8&amp;BE$8&amp;$BC29,L_SubgrpDeath!$A$1682:$E$3091,5,FALSE)),0,VLOOKUP($BB$8&amp;BE$8&amp;$BC29,L_SubgrpDeath!$A$1682:$E$3091,5,FALSE))</f>
        <v>0</v>
      </c>
      <c r="BF29" s="217">
        <f t="shared" si="1"/>
        <v>0</v>
      </c>
      <c r="BG29" s="138"/>
      <c r="BH29" s="127"/>
    </row>
    <row r="30" spans="2:60">
      <c r="B30" s="148"/>
      <c r="C30" s="197" t="s">
        <v>16</v>
      </c>
      <c r="D30" s="197"/>
      <c r="E30" s="190">
        <f t="shared" si="4"/>
        <v>0</v>
      </c>
      <c r="F30" s="190">
        <f t="shared" si="5"/>
        <v>0</v>
      </c>
      <c r="G30" s="190">
        <f t="shared" si="6"/>
        <v>0</v>
      </c>
      <c r="H30" s="191"/>
      <c r="I30" s="191"/>
      <c r="J30" s="142"/>
      <c r="AD30" s="25"/>
      <c r="AE30" s="25"/>
      <c r="AF30" s="10"/>
      <c r="AG30" s="10"/>
      <c r="AH30" s="10"/>
      <c r="BA30" s="165"/>
      <c r="BB30" s="166" t="s">
        <v>19</v>
      </c>
      <c r="BC30" s="216">
        <v>8</v>
      </c>
      <c r="BD30" s="217">
        <f>IF(ISNA(VLOOKUP($BB$8&amp;BD$8&amp;$BC30,L_SubgrpDeath!$A$1682:$E$3091,5,FALSE)),0,VLOOKUP($BB$8&amp;BD$8&amp;$BC30,L_SubgrpDeath!$A$1682:$E$3091,5,FALSE))</f>
        <v>0</v>
      </c>
      <c r="BE30" s="217">
        <f>IF(ISNA(VLOOKUP($BB$8&amp;BE$8&amp;$BC30,L_SubgrpDeath!$A$1682:$E$3091,5,FALSE)),0,VLOOKUP($BB$8&amp;BE$8&amp;$BC30,L_SubgrpDeath!$A$1682:$E$3091,5,FALSE))</f>
        <v>0</v>
      </c>
      <c r="BF30" s="217">
        <f t="shared" si="1"/>
        <v>0</v>
      </c>
      <c r="BG30" s="138"/>
      <c r="BH30" s="127"/>
    </row>
    <row r="31" spans="2:60">
      <c r="B31" s="148"/>
      <c r="C31" s="197" t="s">
        <v>17</v>
      </c>
      <c r="D31" s="197"/>
      <c r="E31" s="190">
        <f t="shared" si="4"/>
        <v>0</v>
      </c>
      <c r="F31" s="190">
        <f t="shared" si="5"/>
        <v>0</v>
      </c>
      <c r="G31" s="190">
        <f t="shared" si="6"/>
        <v>0</v>
      </c>
      <c r="H31" s="191"/>
      <c r="I31" s="191"/>
      <c r="J31" s="142"/>
      <c r="AD31" s="25"/>
      <c r="AE31" s="25"/>
      <c r="AF31" s="10"/>
      <c r="AG31" s="10"/>
      <c r="AH31" s="10"/>
      <c r="BA31" s="165"/>
      <c r="BB31" s="166" t="s">
        <v>44</v>
      </c>
      <c r="BC31" s="216">
        <v>9</v>
      </c>
      <c r="BD31" s="217">
        <f>IF(ISNA(VLOOKUP($BB$8&amp;BD$8&amp;$BC31,L_SubgrpDeath!$A$1682:$E$3091,5,FALSE)),0,VLOOKUP($BB$8&amp;BD$8&amp;$BC31,L_SubgrpDeath!$A$1682:$E$3091,5,FALSE))</f>
        <v>0</v>
      </c>
      <c r="BE31" s="217">
        <f>IF(ISNA(VLOOKUP($BB$8&amp;BE$8&amp;$BC31,L_SubgrpDeath!$A$1682:$E$3091,5,FALSE)),0,VLOOKUP($BB$8&amp;BE$8&amp;$BC31,L_SubgrpDeath!$A$1682:$E$3091,5,FALSE))</f>
        <v>0</v>
      </c>
      <c r="BF31" s="217">
        <f t="shared" si="1"/>
        <v>0</v>
      </c>
      <c r="BG31" s="138"/>
      <c r="BH31" s="127"/>
    </row>
    <row r="32" spans="2:60">
      <c r="B32" s="148"/>
      <c r="C32" s="197" t="s">
        <v>18</v>
      </c>
      <c r="D32" s="197"/>
      <c r="E32" s="190">
        <f t="shared" si="4"/>
        <v>0</v>
      </c>
      <c r="F32" s="190">
        <f t="shared" si="5"/>
        <v>0</v>
      </c>
      <c r="G32" s="190">
        <f t="shared" si="6"/>
        <v>0</v>
      </c>
      <c r="H32" s="191"/>
      <c r="I32" s="191"/>
      <c r="J32" s="142"/>
      <c r="AD32" s="25"/>
      <c r="AE32" s="25"/>
      <c r="AF32" s="10"/>
      <c r="AG32" s="10"/>
      <c r="AH32" s="10"/>
      <c r="BA32" s="165"/>
      <c r="BB32" s="166" t="s">
        <v>20</v>
      </c>
      <c r="BC32" s="216">
        <v>10</v>
      </c>
      <c r="BD32" s="217">
        <f>IF(ISNA(VLOOKUP($BB$8&amp;BD$8&amp;$BC32,L_SubgrpDeath!$A$1682:$E$3091,5,FALSE)),0,VLOOKUP($BB$8&amp;BD$8&amp;$BC32,L_SubgrpDeath!$A$1682:$E$3091,5,FALSE))</f>
        <v>0</v>
      </c>
      <c r="BE32" s="217">
        <f>IF(ISNA(VLOOKUP($BB$8&amp;BE$8&amp;$BC32,L_SubgrpDeath!$A$1682:$E$3091,5,FALSE)),0,VLOOKUP($BB$8&amp;BE$8&amp;$BC32,L_SubgrpDeath!$A$1682:$E$3091,5,FALSE))</f>
        <v>0</v>
      </c>
      <c r="BF32" s="217">
        <f t="shared" si="1"/>
        <v>0</v>
      </c>
      <c r="BG32" s="138"/>
      <c r="BH32" s="127"/>
    </row>
    <row r="33" spans="2:60">
      <c r="B33" s="148"/>
      <c r="C33" s="197" t="s">
        <v>19</v>
      </c>
      <c r="D33" s="197"/>
      <c r="E33" s="190">
        <f t="shared" si="4"/>
        <v>0</v>
      </c>
      <c r="F33" s="190">
        <f t="shared" si="5"/>
        <v>0</v>
      </c>
      <c r="G33" s="190">
        <f t="shared" si="6"/>
        <v>0</v>
      </c>
      <c r="H33" s="191"/>
      <c r="I33" s="191"/>
      <c r="J33" s="142"/>
      <c r="AD33" s="25"/>
      <c r="AE33" s="25"/>
      <c r="AF33" s="10"/>
      <c r="AG33" s="10"/>
      <c r="AH33" s="10"/>
      <c r="BA33" s="165"/>
      <c r="BB33" s="166" t="s">
        <v>21</v>
      </c>
      <c r="BC33" s="216">
        <v>11</v>
      </c>
      <c r="BD33" s="217">
        <f>IF(ISNA(VLOOKUP($BB$8&amp;BD$8&amp;$BC33,L_SubgrpDeath!$A$1682:$E$3091,5,FALSE)),0,VLOOKUP($BB$8&amp;BD$8&amp;$BC33,L_SubgrpDeath!$A$1682:$E$3091,5,FALSE))</f>
        <v>0</v>
      </c>
      <c r="BE33" s="217">
        <f>IF(ISNA(VLOOKUP($BB$8&amp;BE$8&amp;$BC33,L_SubgrpDeath!$A$1682:$E$3091,5,FALSE)),0,VLOOKUP($BB$8&amp;BE$8&amp;$BC33,L_SubgrpDeath!$A$1682:$E$3091,5,FALSE))</f>
        <v>0</v>
      </c>
      <c r="BF33" s="217">
        <f t="shared" si="1"/>
        <v>0</v>
      </c>
      <c r="BG33" s="138"/>
      <c r="BH33" s="127"/>
    </row>
    <row r="34" spans="2:60">
      <c r="B34" s="148"/>
      <c r="C34" s="197" t="s">
        <v>44</v>
      </c>
      <c r="D34" s="197"/>
      <c r="E34" s="190">
        <f t="shared" si="4"/>
        <v>0</v>
      </c>
      <c r="F34" s="190">
        <f t="shared" si="5"/>
        <v>0</v>
      </c>
      <c r="G34" s="190">
        <f t="shared" si="6"/>
        <v>0</v>
      </c>
      <c r="H34" s="191"/>
      <c r="I34" s="191"/>
      <c r="J34" s="142"/>
      <c r="AD34" s="25"/>
      <c r="AE34" s="25"/>
      <c r="AF34" s="10"/>
      <c r="AG34" s="10"/>
      <c r="AH34" s="10"/>
      <c r="BA34" s="165"/>
      <c r="BB34" s="166" t="s">
        <v>22</v>
      </c>
      <c r="BC34" s="216">
        <v>12</v>
      </c>
      <c r="BD34" s="217">
        <f>IF(ISNA(VLOOKUP($BB$8&amp;BD$8&amp;$BC34,L_SubgrpDeath!$A$1682:$E$3091,5,FALSE)),0,VLOOKUP($BB$8&amp;BD$8&amp;$BC34,L_SubgrpDeath!$A$1682:$E$3091,5,FALSE))</f>
        <v>0</v>
      </c>
      <c r="BE34" s="217">
        <f>IF(ISNA(VLOOKUP($BB$8&amp;BE$8&amp;$BC34,L_SubgrpDeath!$A$1682:$E$3091,5,FALSE)),0,VLOOKUP($BB$8&amp;BE$8&amp;$BC34,L_SubgrpDeath!$A$1682:$E$3091,5,FALSE))</f>
        <v>0</v>
      </c>
      <c r="BF34" s="217">
        <f t="shared" si="1"/>
        <v>0</v>
      </c>
      <c r="BG34" s="138"/>
      <c r="BH34" s="127"/>
    </row>
    <row r="35" spans="2:60">
      <c r="B35" s="148"/>
      <c r="C35" s="197" t="s">
        <v>20</v>
      </c>
      <c r="D35" s="197"/>
      <c r="E35" s="190">
        <f t="shared" si="4"/>
        <v>0</v>
      </c>
      <c r="F35" s="190">
        <f t="shared" si="5"/>
        <v>0</v>
      </c>
      <c r="G35" s="190">
        <f t="shared" si="6"/>
        <v>0</v>
      </c>
      <c r="H35" s="191"/>
      <c r="I35" s="191"/>
      <c r="J35" s="142"/>
      <c r="AD35" s="25"/>
      <c r="AE35" s="25"/>
      <c r="AF35" s="10"/>
      <c r="AG35" s="10"/>
      <c r="AH35" s="10"/>
      <c r="BA35" s="165"/>
      <c r="BB35" s="166" t="s">
        <v>30</v>
      </c>
      <c r="BC35" s="216">
        <v>13</v>
      </c>
      <c r="BD35" s="217">
        <f>IF(ISNA(VLOOKUP($BB$8&amp;BD$8&amp;$BC35,L_SubgrpDeath!$A$1682:$E$3091,5,FALSE)),0,VLOOKUP($BB$8&amp;BD$8&amp;$BC35,L_SubgrpDeath!$A$1682:$E$3091,5,FALSE))</f>
        <v>0</v>
      </c>
      <c r="BE35" s="217">
        <f>IF(ISNA(VLOOKUP($BB$8&amp;BE$8&amp;$BC35,L_SubgrpDeath!$A$1682:$E$3091,5,FALSE)),0,VLOOKUP($BB$8&amp;BE$8&amp;$BC35,L_SubgrpDeath!$A$1682:$E$3091,5,FALSE))</f>
        <v>0</v>
      </c>
      <c r="BF35" s="217">
        <f t="shared" si="1"/>
        <v>0</v>
      </c>
      <c r="BG35" s="138"/>
      <c r="BH35" s="127"/>
    </row>
    <row r="36" spans="2:60">
      <c r="B36" s="148"/>
      <c r="C36" s="197" t="s">
        <v>21</v>
      </c>
      <c r="D36" s="197"/>
      <c r="E36" s="190">
        <f t="shared" si="4"/>
        <v>0</v>
      </c>
      <c r="F36" s="190">
        <f t="shared" si="5"/>
        <v>0</v>
      </c>
      <c r="G36" s="190">
        <f t="shared" si="6"/>
        <v>0</v>
      </c>
      <c r="H36" s="191"/>
      <c r="I36" s="191"/>
      <c r="J36" s="142"/>
      <c r="AD36" s="25"/>
      <c r="AE36" s="25"/>
      <c r="AF36" s="10"/>
      <c r="AG36" s="10"/>
      <c r="AH36" s="10"/>
      <c r="BA36" s="165"/>
      <c r="BB36" s="166" t="s">
        <v>23</v>
      </c>
      <c r="BC36" s="216">
        <v>14</v>
      </c>
      <c r="BD36" s="217">
        <f>IF(ISNA(VLOOKUP($BB$8&amp;BD$8&amp;$BC36,L_SubgrpDeath!$A$1682:$E$3091,5,FALSE)),0,VLOOKUP($BB$8&amp;BD$8&amp;$BC36,L_SubgrpDeath!$A$1682:$E$3091,5,FALSE))</f>
        <v>0</v>
      </c>
      <c r="BE36" s="217">
        <f>IF(ISNA(VLOOKUP($BB$8&amp;BE$8&amp;$BC36,L_SubgrpDeath!$A$1682:$E$3091,5,FALSE)),0,VLOOKUP($BB$8&amp;BE$8&amp;$BC36,L_SubgrpDeath!$A$1682:$E$3091,5,FALSE))</f>
        <v>0</v>
      </c>
      <c r="BF36" s="217">
        <f t="shared" si="1"/>
        <v>0</v>
      </c>
      <c r="BG36" s="138"/>
      <c r="BH36" s="127"/>
    </row>
    <row r="37" spans="2:60">
      <c r="B37" s="148"/>
      <c r="C37" s="197" t="s">
        <v>22</v>
      </c>
      <c r="D37" s="197"/>
      <c r="E37" s="190">
        <f t="shared" si="4"/>
        <v>0</v>
      </c>
      <c r="F37" s="190">
        <f t="shared" si="5"/>
        <v>0</v>
      </c>
      <c r="G37" s="190">
        <f t="shared" si="6"/>
        <v>0</v>
      </c>
      <c r="H37" s="191"/>
      <c r="I37" s="191"/>
      <c r="J37" s="142"/>
      <c r="AD37" s="25"/>
      <c r="AE37" s="25"/>
      <c r="AF37" s="10"/>
      <c r="AG37" s="10"/>
      <c r="AH37" s="10"/>
      <c r="BA37" s="165"/>
      <c r="BB37" s="166" t="s">
        <v>24</v>
      </c>
      <c r="BC37" s="216">
        <v>15</v>
      </c>
      <c r="BD37" s="217">
        <f>IF(ISNA(VLOOKUP($BB$8&amp;BD$8&amp;$BC37,L_SubgrpDeath!$A$1682:$E$3091,5,FALSE)),0,VLOOKUP($BB$8&amp;BD$8&amp;$BC37,L_SubgrpDeath!$A$1682:$E$3091,5,FALSE))</f>
        <v>0</v>
      </c>
      <c r="BE37" s="217">
        <f>IF(ISNA(VLOOKUP($BB$8&amp;BE$8&amp;$BC37,L_SubgrpDeath!$A$1682:$E$3091,5,FALSE)),0,VLOOKUP($BB$8&amp;BE$8&amp;$BC37,L_SubgrpDeath!$A$1682:$E$3091,5,FALSE))</f>
        <v>0</v>
      </c>
      <c r="BF37" s="217">
        <f t="shared" si="1"/>
        <v>0</v>
      </c>
      <c r="BG37" s="138"/>
      <c r="BH37" s="127"/>
    </row>
    <row r="38" spans="2:60">
      <c r="B38" s="148"/>
      <c r="C38" s="197" t="s">
        <v>30</v>
      </c>
      <c r="D38" s="197"/>
      <c r="E38" s="190">
        <f t="shared" si="4"/>
        <v>0</v>
      </c>
      <c r="F38" s="190">
        <f t="shared" si="5"/>
        <v>0</v>
      </c>
      <c r="G38" s="190">
        <f t="shared" si="6"/>
        <v>0</v>
      </c>
      <c r="H38" s="191"/>
      <c r="I38" s="191"/>
      <c r="J38" s="142"/>
      <c r="AD38" s="25"/>
      <c r="AE38" s="25"/>
      <c r="AF38" s="10"/>
      <c r="AG38" s="10"/>
      <c r="AH38" s="10"/>
      <c r="BA38" s="165"/>
      <c r="BB38" s="166" t="s">
        <v>25</v>
      </c>
      <c r="BC38" s="216">
        <v>16</v>
      </c>
      <c r="BD38" s="217">
        <f>IF(ISNA(VLOOKUP($BB$8&amp;BD$8&amp;$BC38,L_SubgrpDeath!$A$1682:$E$3091,5,FALSE)),0,VLOOKUP($BB$8&amp;BD$8&amp;$BC38,L_SubgrpDeath!$A$1682:$E$3091,5,FALSE))</f>
        <v>0</v>
      </c>
      <c r="BE38" s="217">
        <f>IF(ISNA(VLOOKUP($BB$8&amp;BE$8&amp;$BC38,L_SubgrpDeath!$A$1682:$E$3091,5,FALSE)),0,VLOOKUP($BB$8&amp;BE$8&amp;$BC38,L_SubgrpDeath!$A$1682:$E$3091,5,FALSE))</f>
        <v>0</v>
      </c>
      <c r="BF38" s="217">
        <f t="shared" si="1"/>
        <v>0</v>
      </c>
      <c r="BG38" s="138"/>
      <c r="BH38" s="127"/>
    </row>
    <row r="39" spans="2:60">
      <c r="B39" s="148"/>
      <c r="C39" s="197" t="s">
        <v>23</v>
      </c>
      <c r="D39" s="197"/>
      <c r="E39" s="190">
        <f t="shared" si="4"/>
        <v>0</v>
      </c>
      <c r="F39" s="190">
        <f t="shared" si="5"/>
        <v>0</v>
      </c>
      <c r="G39" s="190">
        <f t="shared" si="6"/>
        <v>0</v>
      </c>
      <c r="H39" s="191"/>
      <c r="I39" s="191"/>
      <c r="J39" s="142"/>
      <c r="AD39" s="25"/>
      <c r="AE39" s="25"/>
      <c r="AF39" s="10"/>
      <c r="AG39" s="10"/>
      <c r="AH39" s="10"/>
      <c r="BA39" s="165"/>
      <c r="BB39" s="166" t="s">
        <v>26</v>
      </c>
      <c r="BC39" s="216">
        <v>17</v>
      </c>
      <c r="BD39" s="217">
        <f>IF(ISNA(VLOOKUP($BB$8&amp;BD$8&amp;$BC39,L_SubgrpDeath!$A$1682:$E$3091,5,FALSE)),0,VLOOKUP($BB$8&amp;BD$8&amp;$BC39,L_SubgrpDeath!$A$1682:$E$3091,5,FALSE))</f>
        <v>0</v>
      </c>
      <c r="BE39" s="217">
        <f>IF(ISNA(VLOOKUP($BB$8&amp;BE$8&amp;$BC39,L_SubgrpDeath!$A$1682:$E$3091,5,FALSE)),0,VLOOKUP($BB$8&amp;BE$8&amp;$BC39,L_SubgrpDeath!$A$1682:$E$3091,5,FALSE))</f>
        <v>0</v>
      </c>
      <c r="BF39" s="217">
        <f t="shared" si="1"/>
        <v>0</v>
      </c>
      <c r="BG39" s="138"/>
      <c r="BH39" s="127"/>
    </row>
    <row r="40" spans="2:60">
      <c r="B40" s="148"/>
      <c r="C40" s="197" t="s">
        <v>24</v>
      </c>
      <c r="D40" s="197"/>
      <c r="E40" s="190">
        <f t="shared" si="4"/>
        <v>0</v>
      </c>
      <c r="F40" s="190">
        <f t="shared" si="5"/>
        <v>0</v>
      </c>
      <c r="G40" s="190">
        <f t="shared" si="6"/>
        <v>0</v>
      </c>
      <c r="H40" s="191"/>
      <c r="I40" s="191"/>
      <c r="J40" s="142"/>
      <c r="AD40" s="25"/>
      <c r="AE40" s="25"/>
      <c r="AF40" s="10"/>
      <c r="AG40" s="10"/>
      <c r="AH40" s="10"/>
      <c r="BA40" s="165"/>
      <c r="BB40" s="166" t="s">
        <v>27</v>
      </c>
      <c r="BC40" s="216">
        <v>18</v>
      </c>
      <c r="BD40" s="217">
        <f>IF(ISNA(VLOOKUP($BB$8&amp;BD$8&amp;$BC40,L_SubgrpDeath!$A$1682:$E$3091,5,FALSE)),0,VLOOKUP($BB$8&amp;BD$8&amp;$BC40,L_SubgrpDeath!$A$1682:$E$3091,5,FALSE))</f>
        <v>0</v>
      </c>
      <c r="BE40" s="217">
        <f>IF(ISNA(VLOOKUP($BB$8&amp;BE$8&amp;$BC40,L_SubgrpDeath!$A$1682:$E$3091,5,FALSE)),0,VLOOKUP($BB$8&amp;BE$8&amp;$BC40,L_SubgrpDeath!$A$1682:$E$3091,5,FALSE))</f>
        <v>0</v>
      </c>
      <c r="BF40" s="217">
        <f t="shared" si="1"/>
        <v>0</v>
      </c>
      <c r="BG40" s="138"/>
      <c r="BH40" s="127"/>
    </row>
    <row r="41" spans="2:60">
      <c r="B41" s="148"/>
      <c r="C41" s="197" t="s">
        <v>25</v>
      </c>
      <c r="D41" s="197"/>
      <c r="E41" s="190">
        <f t="shared" si="4"/>
        <v>0</v>
      </c>
      <c r="F41" s="190">
        <f t="shared" si="5"/>
        <v>0</v>
      </c>
      <c r="G41" s="190">
        <f t="shared" si="6"/>
        <v>0</v>
      </c>
      <c r="H41" s="191"/>
      <c r="I41" s="191"/>
      <c r="J41" s="142"/>
      <c r="AD41" s="25"/>
      <c r="AE41" s="25"/>
      <c r="AF41" s="10"/>
      <c r="AG41" s="10"/>
      <c r="AH41" s="10"/>
      <c r="BA41" s="165"/>
      <c r="BB41" s="166" t="s">
        <v>28</v>
      </c>
      <c r="BC41" s="216">
        <v>19</v>
      </c>
      <c r="BD41" s="217">
        <f>IF(ISNA(VLOOKUP($BB$8&amp;BD$8&amp;$BC41,L_SubgrpDeath!$A$1682:$E$3091,5,FALSE)),0,VLOOKUP($BB$8&amp;BD$8&amp;$BC41,L_SubgrpDeath!$A$1682:$E$3091,5,FALSE))</f>
        <v>0</v>
      </c>
      <c r="BE41" s="217">
        <f>IF(ISNA(VLOOKUP($BB$8&amp;BE$8&amp;$BC41,L_SubgrpDeath!$A$1682:$E$3091,5,FALSE)),0,VLOOKUP($BB$8&amp;BE$8&amp;$BC41,L_SubgrpDeath!$A$1682:$E$3091,5,FALSE))</f>
        <v>0</v>
      </c>
      <c r="BF41" s="217">
        <f t="shared" si="1"/>
        <v>0</v>
      </c>
      <c r="BG41" s="138"/>
      <c r="BH41" s="127"/>
    </row>
    <row r="42" spans="2:60">
      <c r="B42" s="148"/>
      <c r="C42" s="197" t="s">
        <v>26</v>
      </c>
      <c r="D42" s="197"/>
      <c r="E42" s="190">
        <f t="shared" si="4"/>
        <v>0</v>
      </c>
      <c r="F42" s="190">
        <f t="shared" si="5"/>
        <v>0</v>
      </c>
      <c r="G42" s="190">
        <f t="shared" si="6"/>
        <v>0</v>
      </c>
      <c r="H42" s="191"/>
      <c r="I42" s="191"/>
      <c r="J42" s="142"/>
      <c r="AD42" s="25"/>
      <c r="AE42" s="25"/>
      <c r="AF42" s="10"/>
      <c r="AG42" s="10"/>
      <c r="AH42" s="10"/>
      <c r="BA42" s="165"/>
      <c r="BB42" s="166" t="s">
        <v>29</v>
      </c>
      <c r="BC42" s="216">
        <v>20</v>
      </c>
      <c r="BD42" s="217">
        <f>IF(ISNA(VLOOKUP($BB$8&amp;BD$8&amp;$BC42,L_SubgrpDeath!$A$1682:$E$3091,5,FALSE)),0,VLOOKUP($BB$8&amp;BD$8&amp;$BC42,L_SubgrpDeath!$A$1682:$E$3091,5,FALSE))</f>
        <v>0</v>
      </c>
      <c r="BE42" s="217">
        <f>IF(ISNA(VLOOKUP($BB$8&amp;BE$8&amp;$BC42,L_SubgrpDeath!$A$1682:$E$3091,5,FALSE)),0,VLOOKUP($BB$8&amp;BE$8&amp;$BC42,L_SubgrpDeath!$A$1682:$E$3091,5,FALSE))</f>
        <v>0</v>
      </c>
      <c r="BF42" s="217">
        <f t="shared" si="1"/>
        <v>0</v>
      </c>
      <c r="BG42" s="138"/>
      <c r="BH42" s="127"/>
    </row>
    <row r="43" spans="2:60">
      <c r="B43" s="148"/>
      <c r="C43" s="197" t="s">
        <v>27</v>
      </c>
      <c r="D43" s="197"/>
      <c r="E43" s="190">
        <f t="shared" si="4"/>
        <v>0</v>
      </c>
      <c r="F43" s="190">
        <f t="shared" si="5"/>
        <v>0</v>
      </c>
      <c r="G43" s="190">
        <f t="shared" si="6"/>
        <v>0</v>
      </c>
      <c r="H43" s="191"/>
      <c r="I43" s="191"/>
      <c r="J43" s="142"/>
      <c r="AD43" s="23"/>
      <c r="AE43" s="23"/>
      <c r="AF43" s="10"/>
      <c r="AG43" s="10"/>
      <c r="AH43" s="10"/>
      <c r="BA43" s="165"/>
      <c r="BB43" s="218"/>
      <c r="BC43" s="216">
        <v>99</v>
      </c>
      <c r="BD43" s="217">
        <f>IF(ISNA(VLOOKUP($BB$8&amp;BD$8&amp;$BC43,L_SubgrpDeath!$A$1682:$E$3091,5,FALSE)),0,VLOOKUP($BB$8&amp;BD$8&amp;$BC43,L_SubgrpDeath!$A$1682:$E$3091,5,FALSE))</f>
        <v>0</v>
      </c>
      <c r="BE43" s="217">
        <f>IF(ISNA(VLOOKUP($BB$8&amp;BE$8&amp;$BC43,L_SubgrpDeath!$A$1682:$E$3091,5,FALSE)),0,VLOOKUP($BB$8&amp;BE$8&amp;$BC43,L_SubgrpDeath!$A$1682:$E$3091,5,FALSE))</f>
        <v>0</v>
      </c>
      <c r="BF43" s="217">
        <f t="shared" si="1"/>
        <v>0</v>
      </c>
      <c r="BG43" s="138"/>
      <c r="BH43" s="127"/>
    </row>
    <row r="44" spans="2:60">
      <c r="B44" s="148"/>
      <c r="C44" s="197" t="s">
        <v>28</v>
      </c>
      <c r="D44" s="197"/>
      <c r="E44" s="190">
        <f t="shared" si="4"/>
        <v>0</v>
      </c>
      <c r="F44" s="190">
        <f t="shared" si="5"/>
        <v>0</v>
      </c>
      <c r="G44" s="190">
        <f t="shared" si="6"/>
        <v>0</v>
      </c>
      <c r="H44" s="191"/>
      <c r="I44" s="191"/>
      <c r="J44" s="142"/>
      <c r="AD44" s="25"/>
      <c r="AE44" s="25"/>
      <c r="AF44" s="10"/>
      <c r="AG44" s="10"/>
      <c r="AH44" s="10"/>
      <c r="BA44" s="165" t="s">
        <v>143</v>
      </c>
      <c r="BB44" s="218"/>
      <c r="BC44" s="218"/>
      <c r="BD44" s="219"/>
      <c r="BE44" s="219"/>
      <c r="BF44" s="217"/>
      <c r="BG44" s="136"/>
      <c r="BH44" s="127"/>
    </row>
    <row r="45" spans="2:60">
      <c r="B45" s="148"/>
      <c r="C45" s="197" t="s">
        <v>29</v>
      </c>
      <c r="D45" s="197"/>
      <c r="E45" s="190">
        <f t="shared" si="4"/>
        <v>0</v>
      </c>
      <c r="F45" s="190">
        <f t="shared" si="5"/>
        <v>0</v>
      </c>
      <c r="G45" s="190">
        <f t="shared" si="6"/>
        <v>0</v>
      </c>
      <c r="H45" s="191"/>
      <c r="I45" s="191"/>
      <c r="J45" s="142"/>
      <c r="AD45" s="25"/>
      <c r="AE45" s="25"/>
      <c r="AH45" s="10"/>
      <c r="BA45" s="165"/>
      <c r="BB45" s="218">
        <v>1</v>
      </c>
      <c r="BC45" s="218"/>
      <c r="BD45" s="219">
        <f>IF(ISNA(VLOOKUP($BB$8&amp;$BB45&amp;BD$8,L_SubgrpDeath!$A$3094:$E$3565,5,FALSE)),0,VLOOKUP($BB$8&amp;$BB45&amp;BD$8,L_SubgrpDeath!$A$3094:$E$3565,5,FALSE))</f>
        <v>0</v>
      </c>
      <c r="BE45" s="219">
        <f>IF(ISNA(VLOOKUP($BB$8&amp;$BB45&amp;BE$8,L_SubgrpDeath!$A$3094:$E$3565,5,FALSE)),0,VLOOKUP($BB$8&amp;$BB45&amp;BE$8,L_SubgrpDeath!$A$3094:$E$3565,5,FALSE))</f>
        <v>0</v>
      </c>
      <c r="BF45" s="217">
        <f t="shared" si="1"/>
        <v>0</v>
      </c>
      <c r="BG45" s="138"/>
      <c r="BH45" s="127"/>
    </row>
    <row r="46" spans="2:60">
      <c r="B46" s="148"/>
      <c r="C46" s="197" t="s">
        <v>140</v>
      </c>
      <c r="D46" s="181"/>
      <c r="E46" s="190">
        <f t="shared" si="4"/>
        <v>0</v>
      </c>
      <c r="F46" s="190">
        <f t="shared" si="5"/>
        <v>0</v>
      </c>
      <c r="G46" s="190">
        <f t="shared" si="6"/>
        <v>0</v>
      </c>
      <c r="H46" s="191"/>
      <c r="I46" s="191"/>
      <c r="J46" s="142"/>
      <c r="AD46" s="25"/>
      <c r="AE46" s="25"/>
      <c r="BA46" s="165"/>
      <c r="BB46" s="218">
        <v>2</v>
      </c>
      <c r="BC46" s="218"/>
      <c r="BD46" s="219">
        <f>IF(ISNA(VLOOKUP($BB$8&amp;$BB46&amp;BD$8,L_SubgrpDeath!$A$3094:$E$3565,5,FALSE)),0,VLOOKUP($BB$8&amp;$BB46&amp;BD$8,L_SubgrpDeath!$A$3094:$E$3565,5,FALSE))</f>
        <v>0</v>
      </c>
      <c r="BE46" s="219">
        <f>IF(ISNA(VLOOKUP($BB$8&amp;$BB46&amp;BE$8,L_SubgrpDeath!$A$3094:$E$3565,5,FALSE)),0,VLOOKUP($BB$8&amp;$BB46&amp;BE$8,L_SubgrpDeath!$A$3094:$E$3565,5,FALSE))</f>
        <v>0</v>
      </c>
      <c r="BF46" s="217">
        <f t="shared" si="1"/>
        <v>0</v>
      </c>
      <c r="BG46" s="138"/>
      <c r="BH46" s="127"/>
    </row>
    <row r="47" spans="2:60">
      <c r="B47" s="148"/>
      <c r="C47" s="231" t="s">
        <v>143</v>
      </c>
      <c r="D47" s="232"/>
      <c r="E47" s="215"/>
      <c r="F47" s="215"/>
      <c r="G47" s="215"/>
      <c r="H47" s="191"/>
      <c r="I47" s="191"/>
      <c r="J47" s="142"/>
      <c r="AD47" s="25"/>
      <c r="AE47" s="25"/>
      <c r="BA47" s="165"/>
      <c r="BB47" s="218">
        <v>3</v>
      </c>
      <c r="BC47" s="218"/>
      <c r="BD47" s="219">
        <f>IF(ISNA(VLOOKUP($BB$8&amp;$BB47&amp;BD$8,L_SubgrpDeath!$A$3094:$E$3565,5,FALSE)),0,VLOOKUP($BB$8&amp;$BB47&amp;BD$8,L_SubgrpDeath!$A$3094:$E$3565,5,FALSE))</f>
        <v>0</v>
      </c>
      <c r="BE47" s="219">
        <f>IF(ISNA(VLOOKUP($BB$8&amp;$BB47&amp;BE$8,L_SubgrpDeath!$A$3094:$E$3565,5,FALSE)),0,VLOOKUP($BB$8&amp;$BB47&amp;BE$8,L_SubgrpDeath!$A$3094:$E$3565,5,FALSE))</f>
        <v>0</v>
      </c>
      <c r="BF47" s="217">
        <f t="shared" si="1"/>
        <v>0</v>
      </c>
      <c r="BG47" s="138"/>
      <c r="BH47" s="127"/>
    </row>
    <row r="48" spans="2:60">
      <c r="B48" s="148"/>
      <c r="C48" s="197" t="s">
        <v>351</v>
      </c>
      <c r="D48" s="197"/>
      <c r="E48" s="190">
        <f t="shared" ref="E48:G52" si="7">BD45</f>
        <v>0</v>
      </c>
      <c r="F48" s="190">
        <f t="shared" si="7"/>
        <v>0</v>
      </c>
      <c r="G48" s="190">
        <f t="shared" si="7"/>
        <v>0</v>
      </c>
      <c r="H48" s="191"/>
      <c r="I48" s="191"/>
      <c r="J48" s="142"/>
      <c r="AD48" s="25"/>
      <c r="AE48" s="25"/>
      <c r="BA48" s="165"/>
      <c r="BB48" s="218">
        <v>4</v>
      </c>
      <c r="BC48" s="218"/>
      <c r="BD48" s="219">
        <f>IF(ISNA(VLOOKUP($BB$8&amp;$BB48&amp;BD$8,L_SubgrpDeath!$A$3094:$E$3565,5,FALSE)),0,VLOOKUP($BB$8&amp;$BB48&amp;BD$8,L_SubgrpDeath!$A$3094:$E$3565,5,FALSE))</f>
        <v>0</v>
      </c>
      <c r="BE48" s="219">
        <f>IF(ISNA(VLOOKUP($BB$8&amp;$BB48&amp;BE$8,L_SubgrpDeath!$A$3094:$E$3565,5,FALSE)),0,VLOOKUP($BB$8&amp;$BB48&amp;BE$8,L_SubgrpDeath!$A$3094:$E$3565,5,FALSE))</f>
        <v>0</v>
      </c>
      <c r="BF48" s="217">
        <f t="shared" si="1"/>
        <v>0</v>
      </c>
      <c r="BG48" s="138"/>
      <c r="BH48" s="127"/>
    </row>
    <row r="49" spans="1:60">
      <c r="B49" s="148"/>
      <c r="C49" s="197" t="s">
        <v>144</v>
      </c>
      <c r="D49" s="197"/>
      <c r="E49" s="190">
        <f t="shared" si="7"/>
        <v>0</v>
      </c>
      <c r="F49" s="190">
        <f t="shared" si="7"/>
        <v>0</v>
      </c>
      <c r="G49" s="190">
        <f t="shared" si="7"/>
        <v>0</v>
      </c>
      <c r="H49" s="191"/>
      <c r="I49" s="191"/>
      <c r="J49" s="142"/>
      <c r="BA49" s="165"/>
      <c r="BB49" s="218">
        <v>9</v>
      </c>
      <c r="BC49" s="218"/>
      <c r="BD49" s="219">
        <f>IF(ISNA(VLOOKUP($BB$8&amp;$BB49&amp;BD$8,L_SubgrpDeath!$A$3094:$E$3565,5,FALSE)),0,VLOOKUP($BB$8&amp;$BB49&amp;BD$8,L_SubgrpDeath!$A$3094:$E$3565,5,FALSE))</f>
        <v>0</v>
      </c>
      <c r="BE49" s="219">
        <f>IF(ISNA(VLOOKUP($BB$8&amp;$BB49&amp;BE$8,L_SubgrpDeath!$A$3094:$E$3565,5,FALSE)),0,VLOOKUP($BB$8&amp;$BB49&amp;BE$8,L_SubgrpDeath!$A$3094:$E$3565,5,FALSE))</f>
        <v>0</v>
      </c>
      <c r="BF49" s="217">
        <f t="shared" si="1"/>
        <v>0</v>
      </c>
      <c r="BG49" s="138"/>
      <c r="BH49" s="127"/>
    </row>
    <row r="50" spans="1:60">
      <c r="B50" s="148"/>
      <c r="C50" s="197" t="s">
        <v>145</v>
      </c>
      <c r="D50" s="197"/>
      <c r="E50" s="190">
        <f t="shared" si="7"/>
        <v>0</v>
      </c>
      <c r="F50" s="190">
        <f t="shared" si="7"/>
        <v>0</v>
      </c>
      <c r="G50" s="190">
        <f t="shared" si="7"/>
        <v>0</v>
      </c>
      <c r="H50" s="191"/>
      <c r="I50" s="191"/>
      <c r="J50" s="142"/>
      <c r="BA50" s="127"/>
      <c r="BB50" s="127"/>
      <c r="BC50" s="127"/>
      <c r="BD50" s="127"/>
      <c r="BE50" s="127"/>
      <c r="BF50" s="127"/>
      <c r="BG50" s="127"/>
      <c r="BH50" s="127"/>
    </row>
    <row r="51" spans="1:60">
      <c r="B51" s="148"/>
      <c r="C51" s="197" t="s">
        <v>29</v>
      </c>
      <c r="D51" s="197"/>
      <c r="E51" s="190">
        <f t="shared" si="7"/>
        <v>0</v>
      </c>
      <c r="F51" s="190">
        <f t="shared" si="7"/>
        <v>0</v>
      </c>
      <c r="G51" s="190">
        <f t="shared" si="7"/>
        <v>0</v>
      </c>
      <c r="H51" s="191"/>
      <c r="I51" s="191"/>
      <c r="J51" s="142"/>
      <c r="BA51" s="127"/>
      <c r="BB51" s="127"/>
      <c r="BC51" s="127"/>
      <c r="BD51" s="127"/>
      <c r="BE51" s="127"/>
      <c r="BF51" s="127"/>
      <c r="BG51" s="127"/>
      <c r="BH51" s="127"/>
    </row>
    <row r="52" spans="1:60">
      <c r="B52" s="148"/>
      <c r="C52" s="197" t="s">
        <v>140</v>
      </c>
      <c r="D52" s="197"/>
      <c r="E52" s="190">
        <f t="shared" si="7"/>
        <v>0</v>
      </c>
      <c r="F52" s="190">
        <f t="shared" si="7"/>
        <v>0</v>
      </c>
      <c r="G52" s="190">
        <f t="shared" si="7"/>
        <v>0</v>
      </c>
      <c r="H52" s="191"/>
      <c r="I52" s="191"/>
      <c r="J52" s="142"/>
      <c r="AC52" s="16"/>
      <c r="AD52" s="16"/>
      <c r="AE52" s="16"/>
      <c r="BA52" s="127"/>
      <c r="BB52" s="127"/>
      <c r="BC52" s="127"/>
      <c r="BD52" s="127"/>
      <c r="BE52" s="127"/>
      <c r="BF52" s="127"/>
      <c r="BG52" s="127"/>
      <c r="BH52" s="127"/>
    </row>
    <row r="53" spans="1:60">
      <c r="B53" s="148"/>
      <c r="C53" s="147"/>
      <c r="D53" s="147"/>
      <c r="E53" s="147"/>
      <c r="F53" s="147"/>
      <c r="G53" s="147"/>
      <c r="H53" s="147"/>
      <c r="I53" s="147"/>
      <c r="J53" s="142"/>
      <c r="BA53" s="127"/>
      <c r="BB53" s="127"/>
      <c r="BC53" s="127"/>
      <c r="BD53" s="127"/>
      <c r="BE53" s="127"/>
      <c r="BF53" s="127"/>
      <c r="BG53" s="127"/>
      <c r="BH53" s="127"/>
    </row>
    <row r="54" spans="1:60">
      <c r="B54" s="148"/>
      <c r="C54" s="195" t="s">
        <v>167</v>
      </c>
      <c r="D54" s="147"/>
      <c r="E54" s="147"/>
      <c r="F54" s="147"/>
      <c r="G54" s="147"/>
      <c r="H54" s="147"/>
      <c r="I54" s="147"/>
      <c r="J54" s="142"/>
      <c r="BA54" s="127"/>
      <c r="BB54" s="127"/>
      <c r="BC54" s="127"/>
      <c r="BD54" s="127"/>
      <c r="BE54" s="127"/>
      <c r="BF54" s="127"/>
      <c r="BG54" s="127"/>
      <c r="BH54" s="127"/>
    </row>
    <row r="55" spans="1:60" s="8" customFormat="1">
      <c r="A55" s="10"/>
      <c r="B55" s="148"/>
      <c r="C55" s="147"/>
      <c r="D55" s="147"/>
      <c r="E55" s="147"/>
      <c r="F55" s="147"/>
      <c r="G55" s="147"/>
      <c r="H55" s="147"/>
      <c r="I55" s="147"/>
      <c r="J55" s="142"/>
      <c r="X55" s="24"/>
      <c r="Y55" s="24"/>
      <c r="BA55" s="127"/>
      <c r="BB55" s="127"/>
      <c r="BC55" s="127"/>
      <c r="BD55" s="127"/>
      <c r="BE55" s="127"/>
      <c r="BF55" s="127"/>
      <c r="BG55" s="127"/>
      <c r="BH55" s="127"/>
    </row>
    <row r="56" spans="1:60" s="8" customFormat="1">
      <c r="A56" s="10"/>
      <c r="B56" s="7"/>
      <c r="X56" s="24"/>
      <c r="Y56" s="24"/>
      <c r="BA56" s="127"/>
      <c r="BB56" s="127"/>
      <c r="BC56" s="127"/>
      <c r="BD56" s="127"/>
      <c r="BE56" s="127"/>
      <c r="BF56" s="127"/>
      <c r="BG56" s="127"/>
      <c r="BH56" s="127"/>
    </row>
    <row r="57" spans="1:60" s="8" customFormat="1">
      <c r="A57" s="10"/>
      <c r="B57" s="7"/>
      <c r="X57" s="24"/>
      <c r="Y57" s="24"/>
      <c r="BA57" s="127"/>
      <c r="BB57" s="127"/>
      <c r="BC57" s="127"/>
      <c r="BD57" s="127"/>
      <c r="BE57" s="127"/>
      <c r="BF57" s="127"/>
      <c r="BG57" s="127"/>
      <c r="BH57" s="127"/>
    </row>
    <row r="58" spans="1:60" s="8" customFormat="1">
      <c r="A58" s="10"/>
      <c r="B58" s="7"/>
      <c r="X58" s="24"/>
      <c r="Y58" s="24"/>
      <c r="BA58" s="127"/>
      <c r="BB58" s="127"/>
      <c r="BC58" s="127"/>
      <c r="BD58" s="127"/>
      <c r="BE58" s="127"/>
      <c r="BF58" s="127"/>
      <c r="BG58" s="127"/>
      <c r="BH58" s="127"/>
    </row>
    <row r="59" spans="1:60" s="8" customFormat="1">
      <c r="A59" s="10"/>
      <c r="B59" s="7"/>
      <c r="X59" s="24"/>
      <c r="Y59" s="24"/>
      <c r="BA59" s="127"/>
      <c r="BB59" s="127"/>
      <c r="BC59" s="127"/>
      <c r="BD59" s="127"/>
      <c r="BE59" s="127"/>
      <c r="BF59" s="127"/>
      <c r="BG59" s="127"/>
      <c r="BH59" s="127"/>
    </row>
    <row r="60" spans="1:60" s="8" customFormat="1">
      <c r="A60" s="10"/>
      <c r="B60" s="7"/>
      <c r="X60" s="24"/>
      <c r="Y60" s="24"/>
      <c r="BA60" s="127"/>
      <c r="BB60" s="127"/>
      <c r="BC60" s="127"/>
      <c r="BD60" s="127"/>
      <c r="BE60" s="127"/>
      <c r="BF60" s="127"/>
      <c r="BG60" s="127"/>
      <c r="BH60" s="127"/>
    </row>
    <row r="61" spans="1:60" s="8" customFormat="1">
      <c r="A61" s="10"/>
      <c r="B61" s="7"/>
      <c r="X61" s="24"/>
      <c r="Y61" s="24"/>
      <c r="BA61" s="127"/>
      <c r="BB61" s="127"/>
      <c r="BC61" s="127"/>
      <c r="BD61" s="127"/>
      <c r="BE61" s="127"/>
      <c r="BF61" s="127"/>
      <c r="BG61" s="127"/>
      <c r="BH61" s="127"/>
    </row>
    <row r="62" spans="1:60" s="8" customFormat="1">
      <c r="A62" s="10"/>
      <c r="B62" s="7"/>
      <c r="X62" s="24"/>
      <c r="Y62" s="24"/>
      <c r="BA62" s="127"/>
      <c r="BB62" s="127"/>
      <c r="BC62" s="127"/>
      <c r="BD62" s="127"/>
      <c r="BE62" s="127"/>
      <c r="BF62" s="127"/>
      <c r="BG62" s="127"/>
      <c r="BH62" s="127"/>
    </row>
    <row r="63" spans="1:60" s="8" customFormat="1">
      <c r="A63" s="10"/>
      <c r="B63" s="7"/>
      <c r="X63" s="24"/>
      <c r="Y63" s="24"/>
      <c r="BA63" s="127"/>
      <c r="BB63" s="127"/>
      <c r="BC63" s="127"/>
      <c r="BD63" s="127"/>
      <c r="BE63" s="127"/>
      <c r="BF63" s="127"/>
      <c r="BG63" s="127"/>
      <c r="BH63" s="127"/>
    </row>
    <row r="64" spans="1:60" s="8" customFormat="1">
      <c r="A64" s="10"/>
      <c r="B64" s="7"/>
      <c r="X64" s="24"/>
      <c r="Y64" s="24"/>
      <c r="BA64" s="127"/>
      <c r="BB64" s="127"/>
      <c r="BC64" s="127"/>
      <c r="BD64" s="127"/>
      <c r="BE64" s="127"/>
      <c r="BF64" s="127"/>
      <c r="BG64" s="127"/>
      <c r="BH64" s="127"/>
    </row>
    <row r="65" spans="1:60" s="8" customFormat="1">
      <c r="A65" s="10"/>
      <c r="B65" s="7"/>
      <c r="X65" s="24"/>
      <c r="Y65" s="24"/>
      <c r="BA65" s="127"/>
      <c r="BB65" s="127"/>
      <c r="BC65" s="127"/>
      <c r="BD65" s="127"/>
      <c r="BE65" s="127"/>
      <c r="BF65" s="127"/>
      <c r="BG65" s="127"/>
      <c r="BH65" s="127"/>
    </row>
    <row r="66" spans="1:60" s="8" customFormat="1">
      <c r="A66" s="10"/>
      <c r="B66" s="7"/>
      <c r="X66" s="24"/>
      <c r="Y66" s="24"/>
      <c r="BA66" s="127"/>
      <c r="BB66" s="127"/>
      <c r="BC66" s="127"/>
      <c r="BD66" s="127"/>
      <c r="BE66" s="127"/>
      <c r="BF66" s="127"/>
      <c r="BG66" s="127"/>
      <c r="BH66" s="127"/>
    </row>
    <row r="67" spans="1:60" s="8" customFormat="1">
      <c r="A67" s="10"/>
      <c r="B67" s="7"/>
      <c r="X67" s="24"/>
      <c r="Y67" s="24"/>
      <c r="BA67" s="127"/>
      <c r="BB67" s="127"/>
      <c r="BC67" s="127"/>
      <c r="BD67" s="127"/>
      <c r="BE67" s="127"/>
      <c r="BF67" s="127"/>
      <c r="BG67" s="127"/>
      <c r="BH67" s="127"/>
    </row>
    <row r="68" spans="1:60" s="8" customFormat="1">
      <c r="A68" s="10"/>
      <c r="B68" s="7"/>
      <c r="X68" s="24"/>
      <c r="Y68" s="24"/>
      <c r="BA68" s="127"/>
      <c r="BB68" s="127"/>
      <c r="BC68" s="127"/>
      <c r="BD68" s="127"/>
      <c r="BE68" s="127"/>
      <c r="BF68" s="127"/>
      <c r="BG68" s="127"/>
      <c r="BH68" s="127"/>
    </row>
    <row r="69" spans="1:60" s="8" customFormat="1">
      <c r="A69" s="10"/>
      <c r="B69" s="7"/>
      <c r="X69" s="24"/>
      <c r="Y69" s="24"/>
      <c r="BA69" s="127"/>
      <c r="BB69" s="127"/>
      <c r="BC69" s="127"/>
      <c r="BD69" s="127"/>
      <c r="BE69" s="127"/>
      <c r="BF69" s="127"/>
      <c r="BG69" s="127"/>
      <c r="BH69" s="127"/>
    </row>
    <row r="70" spans="1:60" s="8" customFormat="1">
      <c r="A70" s="10"/>
      <c r="B70" s="7"/>
      <c r="X70" s="24"/>
      <c r="Y70" s="24"/>
      <c r="BA70" s="127"/>
      <c r="BB70" s="127"/>
      <c r="BC70" s="127"/>
      <c r="BD70" s="127"/>
      <c r="BE70" s="127"/>
      <c r="BF70" s="127"/>
      <c r="BG70" s="127"/>
      <c r="BH70" s="127"/>
    </row>
    <row r="71" spans="1:60" s="8" customFormat="1">
      <c r="A71" s="10"/>
      <c r="B71" s="7"/>
      <c r="X71" s="24"/>
      <c r="Y71" s="24"/>
      <c r="BA71" s="127"/>
      <c r="BB71" s="127"/>
      <c r="BC71" s="127"/>
      <c r="BD71" s="127"/>
      <c r="BE71" s="127"/>
      <c r="BF71" s="127"/>
      <c r="BG71" s="127"/>
      <c r="BH71" s="127"/>
    </row>
    <row r="72" spans="1:60" s="8" customFormat="1">
      <c r="A72" s="10"/>
      <c r="B72" s="7"/>
      <c r="X72" s="24"/>
      <c r="Y72" s="24"/>
      <c r="BA72" s="127"/>
      <c r="BB72" s="127"/>
      <c r="BC72" s="127"/>
      <c r="BD72" s="127"/>
      <c r="BE72" s="127"/>
      <c r="BF72" s="127"/>
      <c r="BG72" s="127"/>
      <c r="BH72" s="127"/>
    </row>
    <row r="73" spans="1:60" s="8" customFormat="1">
      <c r="A73" s="10"/>
      <c r="B73" s="7"/>
      <c r="X73" s="24"/>
      <c r="Y73" s="24"/>
      <c r="BA73" s="127"/>
      <c r="BB73" s="127"/>
      <c r="BC73" s="127"/>
      <c r="BD73" s="127"/>
      <c r="BE73" s="127"/>
      <c r="BF73" s="127"/>
      <c r="BG73" s="127"/>
      <c r="BH73" s="127"/>
    </row>
    <row r="74" spans="1:60" s="8" customFormat="1">
      <c r="A74" s="10"/>
      <c r="B74" s="7"/>
      <c r="X74" s="24"/>
      <c r="Y74" s="24"/>
      <c r="BA74" s="127"/>
      <c r="BB74" s="127"/>
      <c r="BC74" s="127"/>
      <c r="BD74" s="127"/>
      <c r="BE74" s="127"/>
      <c r="BF74" s="127"/>
      <c r="BG74" s="127"/>
      <c r="BH74" s="127"/>
    </row>
    <row r="75" spans="1:60" s="8" customFormat="1">
      <c r="A75" s="10"/>
      <c r="B75" s="7"/>
      <c r="X75" s="24"/>
      <c r="Y75" s="24"/>
      <c r="BA75" s="127"/>
      <c r="BB75" s="127"/>
      <c r="BC75" s="127"/>
      <c r="BD75" s="127"/>
      <c r="BE75" s="127"/>
      <c r="BF75" s="127"/>
      <c r="BG75" s="127"/>
      <c r="BH75" s="127"/>
    </row>
    <row r="76" spans="1:60" s="8" customFormat="1">
      <c r="A76" s="10"/>
      <c r="B76" s="7"/>
      <c r="X76" s="24"/>
      <c r="Y76" s="24"/>
      <c r="BA76" s="127"/>
      <c r="BB76" s="127"/>
      <c r="BC76" s="127"/>
      <c r="BD76" s="127"/>
      <c r="BE76" s="127"/>
      <c r="BF76" s="127"/>
      <c r="BG76" s="127"/>
      <c r="BH76" s="127"/>
    </row>
    <row r="77" spans="1:60" s="8" customFormat="1">
      <c r="A77" s="10"/>
      <c r="B77" s="7"/>
      <c r="X77" s="24"/>
      <c r="Y77" s="24"/>
      <c r="BA77" s="127"/>
      <c r="BB77" s="127"/>
      <c r="BC77" s="127"/>
      <c r="BD77" s="127"/>
      <c r="BE77" s="127"/>
      <c r="BF77" s="127"/>
      <c r="BG77" s="127"/>
      <c r="BH77" s="127"/>
    </row>
    <row r="78" spans="1:60" s="8" customFormat="1">
      <c r="A78" s="10"/>
      <c r="B78" s="7"/>
      <c r="X78" s="24"/>
      <c r="Y78" s="24"/>
      <c r="BA78" s="127"/>
      <c r="BB78" s="127"/>
      <c r="BC78" s="127"/>
      <c r="BD78" s="127"/>
      <c r="BE78" s="127"/>
      <c r="BF78" s="127"/>
      <c r="BG78" s="127"/>
      <c r="BH78" s="127"/>
    </row>
    <row r="79" spans="1:60" s="8" customFormat="1">
      <c r="A79" s="10"/>
      <c r="B79" s="7"/>
      <c r="X79" s="24"/>
      <c r="Y79" s="24"/>
      <c r="BA79" s="127"/>
      <c r="BB79" s="127"/>
      <c r="BC79" s="127"/>
      <c r="BD79" s="127"/>
      <c r="BE79" s="127"/>
      <c r="BF79" s="127"/>
      <c r="BG79" s="127"/>
      <c r="BH79" s="127"/>
    </row>
    <row r="80" spans="1:60" s="8" customFormat="1">
      <c r="A80" s="10"/>
      <c r="B80" s="7"/>
      <c r="X80" s="24"/>
      <c r="Y80" s="24"/>
      <c r="BA80" s="127"/>
      <c r="BB80" s="127"/>
      <c r="BC80" s="127"/>
      <c r="BD80" s="127"/>
      <c r="BE80" s="127"/>
      <c r="BF80" s="127"/>
      <c r="BG80" s="127"/>
      <c r="BH80" s="127"/>
    </row>
    <row r="81" spans="1:60" s="8" customFormat="1">
      <c r="A81" s="10"/>
      <c r="B81" s="7"/>
      <c r="X81" s="24"/>
      <c r="Y81" s="24"/>
      <c r="BA81" s="127"/>
      <c r="BB81" s="127"/>
      <c r="BC81" s="127"/>
      <c r="BD81" s="127"/>
      <c r="BE81" s="127"/>
      <c r="BF81" s="127"/>
      <c r="BG81" s="127"/>
      <c r="BH81" s="127"/>
    </row>
    <row r="82" spans="1:60" s="8" customFormat="1">
      <c r="A82" s="10"/>
      <c r="B82" s="7"/>
      <c r="X82" s="24"/>
      <c r="Y82" s="24"/>
      <c r="BA82" s="127"/>
      <c r="BB82" s="127"/>
      <c r="BC82" s="127"/>
      <c r="BD82" s="127"/>
      <c r="BE82" s="127"/>
      <c r="BF82" s="127"/>
      <c r="BG82" s="127"/>
      <c r="BH82" s="127"/>
    </row>
    <row r="83" spans="1:60" s="8" customFormat="1">
      <c r="A83" s="10"/>
      <c r="B83" s="7"/>
      <c r="X83" s="24"/>
      <c r="Y83" s="24"/>
      <c r="BA83" s="127"/>
      <c r="BB83" s="127"/>
      <c r="BC83" s="127"/>
      <c r="BD83" s="127"/>
      <c r="BE83" s="127"/>
      <c r="BF83" s="127"/>
      <c r="BG83" s="127"/>
      <c r="BH83" s="127"/>
    </row>
    <row r="84" spans="1:60" s="8" customFormat="1">
      <c r="A84" s="10"/>
      <c r="B84" s="7"/>
      <c r="X84" s="24"/>
      <c r="Y84" s="24"/>
      <c r="BA84" s="127"/>
      <c r="BB84" s="127"/>
      <c r="BC84" s="127"/>
      <c r="BD84" s="127"/>
      <c r="BE84" s="127"/>
      <c r="BF84" s="127"/>
      <c r="BG84" s="127"/>
      <c r="BH84" s="127"/>
    </row>
    <row r="85" spans="1:60" s="8" customFormat="1">
      <c r="A85" s="10"/>
      <c r="B85" s="7"/>
      <c r="X85" s="24"/>
      <c r="Y85" s="24"/>
      <c r="BA85" s="127"/>
      <c r="BB85" s="127"/>
      <c r="BC85" s="127"/>
      <c r="BD85" s="127"/>
      <c r="BE85" s="127"/>
      <c r="BF85" s="127"/>
      <c r="BG85" s="127"/>
      <c r="BH85" s="127"/>
    </row>
    <row r="86" spans="1:60" s="8" customFormat="1">
      <c r="A86" s="10"/>
      <c r="B86" s="7"/>
      <c r="X86" s="24"/>
      <c r="Y86" s="24"/>
      <c r="BA86" s="127"/>
      <c r="BB86" s="127"/>
      <c r="BC86" s="127"/>
      <c r="BD86" s="127"/>
      <c r="BE86" s="127"/>
      <c r="BF86" s="127"/>
      <c r="BG86" s="127"/>
      <c r="BH86" s="127"/>
    </row>
    <row r="87" spans="1:60" s="8" customFormat="1">
      <c r="A87" s="10"/>
      <c r="B87" s="7"/>
      <c r="X87" s="24"/>
      <c r="Y87" s="24"/>
      <c r="BA87" s="127"/>
      <c r="BB87" s="127"/>
      <c r="BC87" s="127"/>
      <c r="BD87" s="127"/>
      <c r="BE87" s="127"/>
      <c r="BF87" s="127"/>
      <c r="BG87" s="127"/>
      <c r="BH87" s="127"/>
    </row>
    <row r="88" spans="1:60" s="8" customFormat="1">
      <c r="A88" s="10"/>
      <c r="B88" s="7"/>
      <c r="X88" s="24"/>
      <c r="Y88" s="24"/>
      <c r="BA88" s="127"/>
      <c r="BB88" s="127"/>
      <c r="BC88" s="127"/>
      <c r="BD88" s="127"/>
      <c r="BE88" s="127"/>
      <c r="BF88" s="127"/>
      <c r="BG88" s="127"/>
      <c r="BH88" s="127"/>
    </row>
    <row r="89" spans="1:60" s="8" customFormat="1">
      <c r="A89" s="10"/>
      <c r="B89" s="7"/>
      <c r="X89" s="24"/>
      <c r="Y89" s="24"/>
      <c r="BA89" s="127"/>
      <c r="BB89" s="127"/>
      <c r="BC89" s="127"/>
      <c r="BD89" s="127"/>
      <c r="BE89" s="127"/>
      <c r="BF89" s="127"/>
      <c r="BG89" s="127"/>
      <c r="BH89" s="127"/>
    </row>
    <row r="90" spans="1:60" s="8" customFormat="1">
      <c r="A90" s="10"/>
      <c r="B90" s="7"/>
      <c r="X90" s="24"/>
      <c r="Y90" s="24"/>
      <c r="BA90" s="127"/>
      <c r="BB90" s="127"/>
      <c r="BC90" s="127"/>
      <c r="BD90" s="127"/>
      <c r="BE90" s="127"/>
      <c r="BF90" s="127"/>
      <c r="BG90" s="127"/>
      <c r="BH90" s="127"/>
    </row>
    <row r="91" spans="1:60" s="8" customFormat="1">
      <c r="A91" s="10"/>
      <c r="B91" s="7"/>
      <c r="X91" s="24"/>
      <c r="Y91" s="24"/>
      <c r="BA91" s="127"/>
      <c r="BB91" s="127"/>
      <c r="BC91" s="127"/>
      <c r="BD91" s="127"/>
      <c r="BE91" s="127"/>
      <c r="BF91" s="127"/>
      <c r="BG91" s="127"/>
      <c r="BH91" s="127"/>
    </row>
    <row r="92" spans="1:60" s="8" customFormat="1">
      <c r="A92" s="10"/>
      <c r="B92" s="7"/>
      <c r="X92" s="24"/>
      <c r="Y92" s="24"/>
      <c r="BA92" s="127"/>
      <c r="BB92" s="127"/>
      <c r="BC92" s="127"/>
      <c r="BD92" s="127"/>
      <c r="BE92" s="127"/>
      <c r="BF92" s="127"/>
      <c r="BG92" s="127"/>
      <c r="BH92" s="127"/>
    </row>
    <row r="93" spans="1:60" s="8" customFormat="1">
      <c r="A93" s="10"/>
      <c r="B93" s="7"/>
      <c r="X93" s="24"/>
      <c r="Y93" s="24"/>
      <c r="BA93" s="127"/>
      <c r="BB93" s="127"/>
      <c r="BC93" s="127"/>
      <c r="BD93" s="127"/>
      <c r="BE93" s="127"/>
      <c r="BF93" s="127"/>
      <c r="BG93" s="127"/>
      <c r="BH93" s="127"/>
    </row>
    <row r="94" spans="1:60" s="8" customFormat="1">
      <c r="A94" s="10"/>
      <c r="B94" s="7"/>
      <c r="X94" s="24"/>
      <c r="Y94" s="24"/>
      <c r="BA94" s="127"/>
      <c r="BB94" s="127"/>
      <c r="BC94" s="127"/>
      <c r="BD94" s="127"/>
      <c r="BE94" s="127"/>
      <c r="BF94" s="127"/>
      <c r="BG94" s="127"/>
      <c r="BH94" s="127"/>
    </row>
    <row r="95" spans="1:60" s="8" customFormat="1">
      <c r="A95" s="10"/>
      <c r="B95" s="7"/>
      <c r="X95" s="24"/>
      <c r="Y95" s="24"/>
      <c r="BA95" s="127"/>
      <c r="BB95" s="127"/>
      <c r="BC95" s="127"/>
      <c r="BD95" s="127"/>
      <c r="BE95" s="127"/>
      <c r="BF95" s="127"/>
      <c r="BG95" s="127"/>
      <c r="BH95" s="127"/>
    </row>
    <row r="96" spans="1:60" s="8" customFormat="1">
      <c r="A96" s="10"/>
      <c r="B96" s="7"/>
      <c r="X96" s="24"/>
      <c r="Y96" s="24"/>
      <c r="BA96" s="127"/>
      <c r="BB96" s="127"/>
      <c r="BC96" s="127"/>
      <c r="BD96" s="127"/>
      <c r="BE96" s="127"/>
      <c r="BF96" s="127"/>
      <c r="BG96" s="127"/>
      <c r="BH96" s="127"/>
    </row>
    <row r="97" spans="1:25" s="8" customFormat="1">
      <c r="A97" s="10"/>
      <c r="B97" s="7"/>
      <c r="X97" s="24"/>
      <c r="Y97" s="24"/>
    </row>
    <row r="98" spans="1:25" s="8" customFormat="1">
      <c r="A98" s="10"/>
      <c r="B98" s="7"/>
      <c r="X98" s="24"/>
      <c r="Y98" s="24"/>
    </row>
    <row r="99" spans="1:25" s="8" customFormat="1">
      <c r="A99" s="10"/>
      <c r="B99" s="7"/>
      <c r="X99" s="24"/>
      <c r="Y99" s="24"/>
    </row>
    <row r="100" spans="1:25" s="8" customFormat="1">
      <c r="A100" s="10"/>
      <c r="B100" s="7"/>
      <c r="X100" s="24"/>
      <c r="Y100" s="24"/>
    </row>
    <row r="101" spans="1:25" s="8" customFormat="1">
      <c r="A101" s="10"/>
      <c r="B101" s="7"/>
      <c r="X101" s="24"/>
      <c r="Y101" s="24"/>
    </row>
    <row r="102" spans="1:25" s="8" customFormat="1">
      <c r="A102" s="10"/>
      <c r="B102" s="7"/>
      <c r="X102" s="24"/>
      <c r="Y102" s="24"/>
    </row>
    <row r="103" spans="1:25" s="8" customFormat="1">
      <c r="A103" s="10"/>
      <c r="B103" s="7"/>
      <c r="X103" s="24"/>
      <c r="Y103" s="24"/>
    </row>
    <row r="104" spans="1:25" s="8" customFormat="1">
      <c r="A104" s="10"/>
      <c r="B104" s="7"/>
      <c r="X104" s="24"/>
      <c r="Y104" s="24"/>
    </row>
    <row r="105" spans="1:25" s="8" customFormat="1">
      <c r="A105" s="10"/>
      <c r="B105" s="7"/>
      <c r="X105" s="24"/>
      <c r="Y105" s="24"/>
    </row>
    <row r="106" spans="1:25" s="8" customFormat="1">
      <c r="A106" s="10"/>
      <c r="B106" s="7"/>
      <c r="X106" s="24"/>
      <c r="Y106" s="24"/>
    </row>
  </sheetData>
  <sheetProtection password="DF87" sheet="1" objects="1" scenarios="1" selectLockedCells="1"/>
  <mergeCells count="2">
    <mergeCell ref="E6:G6"/>
    <mergeCell ref="H1:J1"/>
  </mergeCells>
  <hyperlinks>
    <hyperlink ref="H1:J1" location="Contents!A1" display="Back to contents"/>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Drop Down 1">
              <controlPr defaultSize="0" autoLine="0" autoPict="0">
                <anchor moveWithCells="1">
                  <from>
                    <xdr:col>2</xdr:col>
                    <xdr:colOff>19050</xdr:colOff>
                    <xdr:row>2</xdr:row>
                    <xdr:rowOff>76200</xdr:rowOff>
                  </from>
                  <to>
                    <xdr:col>9</xdr:col>
                    <xdr:colOff>114300</xdr:colOff>
                    <xdr:row>4</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13"/>
  <sheetViews>
    <sheetView topLeftCell="A13" workbookViewId="0">
      <selection activeCell="H25" sqref="H25"/>
    </sheetView>
  </sheetViews>
  <sheetFormatPr defaultRowHeight="12.75"/>
  <cols>
    <col min="1" max="1" width="47.5703125" customWidth="1"/>
  </cols>
  <sheetData>
    <row r="1" spans="1:8">
      <c r="A1" t="s">
        <v>174</v>
      </c>
      <c r="H1" t="s">
        <v>175</v>
      </c>
    </row>
    <row r="2" spans="1:8">
      <c r="A2" t="s">
        <v>33</v>
      </c>
      <c r="B2" t="s">
        <v>9</v>
      </c>
      <c r="C2" t="s">
        <v>3</v>
      </c>
      <c r="D2" t="s">
        <v>31</v>
      </c>
      <c r="E2" t="s">
        <v>7</v>
      </c>
      <c r="F2" t="s">
        <v>8</v>
      </c>
    </row>
    <row r="3" spans="1:8">
      <c r="A3" t="str">
        <f t="shared" ref="A3:A44" si="0">B3&amp;C3&amp;D3</f>
        <v>Lip, oral cavity and pharynx (C00–C14)AllSexAllEth</v>
      </c>
      <c r="B3" t="s">
        <v>357</v>
      </c>
      <c r="C3" t="s">
        <v>4</v>
      </c>
      <c r="D3" t="s">
        <v>32</v>
      </c>
      <c r="E3">
        <v>115</v>
      </c>
      <c r="F3">
        <v>1.75287821176932</v>
      </c>
    </row>
    <row r="4" spans="1:8">
      <c r="A4" t="str">
        <f t="shared" si="0"/>
        <v>Lip, oral cavity and pharynx (C00–C14)FemaleAllEth</v>
      </c>
      <c r="B4" t="s">
        <v>357</v>
      </c>
      <c r="C4" t="s">
        <v>0</v>
      </c>
      <c r="D4" t="s">
        <v>32</v>
      </c>
      <c r="E4">
        <v>41</v>
      </c>
      <c r="F4">
        <v>1.15777659200814</v>
      </c>
    </row>
    <row r="5" spans="1:8">
      <c r="A5" t="str">
        <f t="shared" si="0"/>
        <v>Lip, oral cavity and pharynx (C00–C14)MaleAllEth</v>
      </c>
      <c r="B5" t="s">
        <v>357</v>
      </c>
      <c r="C5" t="s">
        <v>1</v>
      </c>
      <c r="D5" t="s">
        <v>32</v>
      </c>
      <c r="E5">
        <v>74</v>
      </c>
      <c r="F5">
        <v>2.4096215982629601</v>
      </c>
    </row>
    <row r="6" spans="1:8">
      <c r="A6" t="str">
        <f t="shared" si="0"/>
        <v>Digestive organs (C15–C26 )AllSexAllEth</v>
      </c>
      <c r="B6" t="s">
        <v>53</v>
      </c>
      <c r="C6" t="s">
        <v>4</v>
      </c>
      <c r="D6" t="s">
        <v>32</v>
      </c>
      <c r="E6">
        <v>2741</v>
      </c>
      <c r="F6">
        <v>37.480565887764698</v>
      </c>
    </row>
    <row r="7" spans="1:8">
      <c r="A7" t="str">
        <f t="shared" si="0"/>
        <v>Digestive organs (C15–C26 )FemaleAllEth</v>
      </c>
      <c r="B7" t="s">
        <v>53</v>
      </c>
      <c r="C7" t="s">
        <v>0</v>
      </c>
      <c r="D7" t="s">
        <v>32</v>
      </c>
      <c r="E7">
        <v>1257</v>
      </c>
      <c r="F7">
        <v>30.904578553480501</v>
      </c>
    </row>
    <row r="8" spans="1:8">
      <c r="A8" t="str">
        <f t="shared" si="0"/>
        <v>Digestive organs (C15–C26 )MaleAllEth</v>
      </c>
      <c r="B8" t="s">
        <v>53</v>
      </c>
      <c r="C8" t="s">
        <v>1</v>
      </c>
      <c r="D8" t="s">
        <v>32</v>
      </c>
      <c r="E8">
        <v>1484</v>
      </c>
      <c r="F8">
        <v>45.077016507157502</v>
      </c>
    </row>
    <row r="9" spans="1:8">
      <c r="A9" t="str">
        <f t="shared" si="0"/>
        <v>Respiratory system and intrathoracic organs (C30–C39)AllSexAllEth</v>
      </c>
      <c r="B9" t="s">
        <v>54</v>
      </c>
      <c r="C9" t="s">
        <v>4</v>
      </c>
      <c r="D9" t="s">
        <v>32</v>
      </c>
      <c r="E9">
        <v>1688</v>
      </c>
      <c r="F9">
        <v>23.903854603092501</v>
      </c>
    </row>
    <row r="10" spans="1:8">
      <c r="A10" t="str">
        <f t="shared" si="0"/>
        <v>Respiratory system and intrathoracic organs (C30–C39)FemaleAllEth</v>
      </c>
      <c r="B10" t="s">
        <v>54</v>
      </c>
      <c r="C10" t="s">
        <v>0</v>
      </c>
      <c r="D10" t="s">
        <v>32</v>
      </c>
      <c r="E10">
        <v>747</v>
      </c>
      <c r="F10">
        <v>19.949537071553401</v>
      </c>
    </row>
    <row r="11" spans="1:8">
      <c r="A11" t="str">
        <f t="shared" si="0"/>
        <v>Respiratory system and intrathoracic organs (C30–C39)MaleAllEth</v>
      </c>
      <c r="B11" t="s">
        <v>54</v>
      </c>
      <c r="C11" t="s">
        <v>1</v>
      </c>
      <c r="D11" t="s">
        <v>32</v>
      </c>
      <c r="E11">
        <v>941</v>
      </c>
      <c r="F11">
        <v>28.619218516353701</v>
      </c>
    </row>
    <row r="12" spans="1:8">
      <c r="A12" t="str">
        <f t="shared" si="0"/>
        <v>Bones, joints and articular cartilage (C40–C41)AllSexAllEth</v>
      </c>
      <c r="B12" t="s">
        <v>55</v>
      </c>
      <c r="C12" t="s">
        <v>4</v>
      </c>
      <c r="D12" t="s">
        <v>32</v>
      </c>
      <c r="E12">
        <v>15</v>
      </c>
      <c r="F12">
        <v>0.27958261174300603</v>
      </c>
    </row>
    <row r="13" spans="1:8">
      <c r="A13" t="str">
        <f t="shared" si="0"/>
        <v>Bones, joints and articular cartilage (C40–C41)FemaleAllEth</v>
      </c>
      <c r="B13" t="s">
        <v>55</v>
      </c>
      <c r="C13" t="s">
        <v>0</v>
      </c>
      <c r="D13" t="s">
        <v>32</v>
      </c>
      <c r="E13">
        <v>7</v>
      </c>
      <c r="F13">
        <v>0.24332012454441601</v>
      </c>
    </row>
    <row r="14" spans="1:8">
      <c r="A14" t="str">
        <f t="shared" si="0"/>
        <v>Bones, joints and articular cartilage (C40–C41)MaleAllEth</v>
      </c>
      <c r="B14" t="s">
        <v>55</v>
      </c>
      <c r="C14" t="s">
        <v>1</v>
      </c>
      <c r="D14" t="s">
        <v>32</v>
      </c>
      <c r="E14">
        <v>8</v>
      </c>
      <c r="F14">
        <v>0.32640563494593999</v>
      </c>
    </row>
    <row r="15" spans="1:8">
      <c r="A15" t="str">
        <f t="shared" si="0"/>
        <v>Skin (C43–C44)AllSexAllEth</v>
      </c>
      <c r="B15" t="s">
        <v>56</v>
      </c>
      <c r="C15" t="s">
        <v>4</v>
      </c>
      <c r="D15" t="s">
        <v>32</v>
      </c>
      <c r="E15">
        <v>486</v>
      </c>
      <c r="F15">
        <v>6.5423964276277697</v>
      </c>
    </row>
    <row r="16" spans="1:8">
      <c r="A16" t="str">
        <f t="shared" si="0"/>
        <v>Skin (C43–C44)FemaleAllEth</v>
      </c>
      <c r="B16" t="s">
        <v>56</v>
      </c>
      <c r="C16" t="s">
        <v>0</v>
      </c>
      <c r="D16" t="s">
        <v>32</v>
      </c>
      <c r="E16">
        <v>194</v>
      </c>
      <c r="F16">
        <v>4.7638801328738598</v>
      </c>
    </row>
    <row r="17" spans="1:6">
      <c r="A17" t="str">
        <f t="shared" si="0"/>
        <v>Skin (C43–C44)MaleAllEth</v>
      </c>
      <c r="B17" t="s">
        <v>56</v>
      </c>
      <c r="C17" t="s">
        <v>1</v>
      </c>
      <c r="D17" t="s">
        <v>32</v>
      </c>
      <c r="E17">
        <v>292</v>
      </c>
      <c r="F17">
        <v>8.7110172001561192</v>
      </c>
    </row>
    <row r="18" spans="1:6">
      <c r="A18" t="str">
        <f t="shared" si="0"/>
        <v>Mesothelial and soft tissue (C45–C49)AllSexAllEth</v>
      </c>
      <c r="B18" t="s">
        <v>57</v>
      </c>
      <c r="C18" t="s">
        <v>4</v>
      </c>
      <c r="D18" t="s">
        <v>32</v>
      </c>
      <c r="E18">
        <v>157</v>
      </c>
      <c r="F18">
        <v>2.3975566510300501</v>
      </c>
    </row>
    <row r="19" spans="1:6">
      <c r="A19" t="str">
        <f t="shared" si="0"/>
        <v>Mesothelial and soft tissue (C45–C49)FemaleAllEth</v>
      </c>
      <c r="B19" t="s">
        <v>57</v>
      </c>
      <c r="C19" t="s">
        <v>0</v>
      </c>
      <c r="D19" t="s">
        <v>32</v>
      </c>
      <c r="E19">
        <v>52</v>
      </c>
      <c r="F19">
        <v>1.70147292425968</v>
      </c>
    </row>
    <row r="20" spans="1:6">
      <c r="A20" t="str">
        <f t="shared" si="0"/>
        <v>Mesothelial and soft tissue (C45–C49)MaleAllEth</v>
      </c>
      <c r="B20" t="s">
        <v>57</v>
      </c>
      <c r="C20" t="s">
        <v>1</v>
      </c>
      <c r="D20" t="s">
        <v>32</v>
      </c>
      <c r="E20">
        <v>105</v>
      </c>
      <c r="F20">
        <v>3.2776448065531398</v>
      </c>
    </row>
    <row r="21" spans="1:6">
      <c r="A21" t="str">
        <f t="shared" si="0"/>
        <v>Breast (C50)AllSexAllEth</v>
      </c>
      <c r="B21" t="s">
        <v>58</v>
      </c>
      <c r="C21" t="s">
        <v>4</v>
      </c>
      <c r="D21" t="s">
        <v>32</v>
      </c>
      <c r="E21">
        <v>618</v>
      </c>
      <c r="F21">
        <v>9.3793124546447206</v>
      </c>
    </row>
    <row r="22" spans="1:6">
      <c r="A22" t="str">
        <f t="shared" si="0"/>
        <v>Breast (C50)FemaleAllEth</v>
      </c>
      <c r="B22" t="s">
        <v>58</v>
      </c>
      <c r="C22" t="s">
        <v>0</v>
      </c>
      <c r="D22" t="s">
        <v>32</v>
      </c>
      <c r="E22">
        <v>617</v>
      </c>
      <c r="F22">
        <v>17.680379796421601</v>
      </c>
    </row>
    <row r="23" spans="1:6">
      <c r="A23" t="str">
        <f t="shared" si="0"/>
        <v>Breast (C50)MaleAllEth</v>
      </c>
      <c r="B23" t="s">
        <v>58</v>
      </c>
      <c r="C23" t="s">
        <v>1</v>
      </c>
      <c r="D23" t="s">
        <v>32</v>
      </c>
      <c r="E23">
        <v>1</v>
      </c>
      <c r="F23" s="1">
        <v>3.61124870501177E-2</v>
      </c>
    </row>
    <row r="24" spans="1:6">
      <c r="A24" t="str">
        <f t="shared" si="0"/>
        <v>Female genital organs (C51–C58)AllSexAllEth</v>
      </c>
      <c r="B24" t="s">
        <v>59</v>
      </c>
      <c r="C24" t="s">
        <v>4</v>
      </c>
      <c r="D24" t="s">
        <v>32</v>
      </c>
      <c r="E24" t="s">
        <v>178</v>
      </c>
      <c r="F24" t="s">
        <v>178</v>
      </c>
    </row>
    <row r="25" spans="1:6">
      <c r="A25" t="str">
        <f t="shared" si="0"/>
        <v>Female genital organs (C51–C58)FemaleAllEth</v>
      </c>
      <c r="B25" t="s">
        <v>59</v>
      </c>
      <c r="C25" t="s">
        <v>0</v>
      </c>
      <c r="D25" t="s">
        <v>32</v>
      </c>
      <c r="E25">
        <v>394</v>
      </c>
      <c r="F25">
        <v>10.946386635312299</v>
      </c>
    </row>
    <row r="26" spans="1:6">
      <c r="A26" t="str">
        <f t="shared" si="0"/>
        <v>Female genital organs (C51–C58)MaleAllEth</v>
      </c>
      <c r="B26" t="s">
        <v>59</v>
      </c>
      <c r="C26" t="s">
        <v>1</v>
      </c>
      <c r="D26" t="s">
        <v>32</v>
      </c>
      <c r="E26" t="s">
        <v>178</v>
      </c>
      <c r="F26" t="s">
        <v>178</v>
      </c>
    </row>
    <row r="27" spans="1:6">
      <c r="A27" t="str">
        <f t="shared" si="0"/>
        <v>Male genital organs (C60–C63)AllSexAllEth</v>
      </c>
      <c r="B27" t="s">
        <v>60</v>
      </c>
      <c r="C27" t="s">
        <v>4</v>
      </c>
      <c r="D27" t="s">
        <v>32</v>
      </c>
      <c r="E27" t="s">
        <v>178</v>
      </c>
      <c r="F27" t="s">
        <v>178</v>
      </c>
    </row>
    <row r="28" spans="1:6">
      <c r="A28" t="str">
        <f t="shared" si="0"/>
        <v>Male genital organs (C60–C63)FemaleAllEth</v>
      </c>
      <c r="B28" t="s">
        <v>60</v>
      </c>
      <c r="C28" t="s">
        <v>0</v>
      </c>
      <c r="D28" t="s">
        <v>32</v>
      </c>
      <c r="E28" t="s">
        <v>178</v>
      </c>
      <c r="F28" t="s">
        <v>178</v>
      </c>
    </row>
    <row r="29" spans="1:6">
      <c r="A29" t="str">
        <f t="shared" si="0"/>
        <v>Male genital organs (C60–C63)MaleAllEth</v>
      </c>
      <c r="B29" t="s">
        <v>60</v>
      </c>
      <c r="C29" t="s">
        <v>1</v>
      </c>
      <c r="D29" t="s">
        <v>32</v>
      </c>
      <c r="E29">
        <v>616</v>
      </c>
      <c r="F29">
        <v>17.356860199052502</v>
      </c>
    </row>
    <row r="30" spans="1:6">
      <c r="A30" t="str">
        <f t="shared" si="0"/>
        <v>Urinary tract (C64–C68)AllSexAllEth</v>
      </c>
      <c r="B30" t="s">
        <v>61</v>
      </c>
      <c r="C30" t="s">
        <v>4</v>
      </c>
      <c r="D30" t="s">
        <v>32</v>
      </c>
      <c r="E30">
        <v>417</v>
      </c>
      <c r="F30">
        <v>5.4787037914902399</v>
      </c>
    </row>
    <row r="31" spans="1:6">
      <c r="A31" t="str">
        <f t="shared" si="0"/>
        <v>Urinary tract (C64–C68)FemaleAllEth</v>
      </c>
      <c r="B31" t="s">
        <v>61</v>
      </c>
      <c r="C31" t="s">
        <v>0</v>
      </c>
      <c r="D31" t="s">
        <v>32</v>
      </c>
      <c r="E31">
        <v>143</v>
      </c>
      <c r="F31">
        <v>3.41386896598129</v>
      </c>
    </row>
    <row r="32" spans="1:6">
      <c r="A32" t="str">
        <f t="shared" si="0"/>
        <v>Urinary tract (C64–C68)MaleAllEth</v>
      </c>
      <c r="B32" t="s">
        <v>61</v>
      </c>
      <c r="C32" t="s">
        <v>1</v>
      </c>
      <c r="D32" t="s">
        <v>32</v>
      </c>
      <c r="E32">
        <v>274</v>
      </c>
      <c r="F32">
        <v>8.0487725346595003</v>
      </c>
    </row>
    <row r="33" spans="1:6">
      <c r="A33" t="str">
        <f t="shared" si="0"/>
        <v>Eye, Brain and other parts of the central nervous system (C69–C72)AllSexAllEth</v>
      </c>
      <c r="B33" t="s">
        <v>62</v>
      </c>
      <c r="C33" t="s">
        <v>4</v>
      </c>
      <c r="D33" t="s">
        <v>32</v>
      </c>
      <c r="E33">
        <v>302</v>
      </c>
      <c r="F33">
        <v>4.9259478502197904</v>
      </c>
    </row>
    <row r="34" spans="1:6">
      <c r="A34" t="str">
        <f t="shared" si="0"/>
        <v>Eye, Brain and other parts of the central nervous system (C69–C72)FemaleAllEth</v>
      </c>
      <c r="B34" t="s">
        <v>62</v>
      </c>
      <c r="C34" t="s">
        <v>0</v>
      </c>
      <c r="D34" t="s">
        <v>32</v>
      </c>
      <c r="E34">
        <v>109</v>
      </c>
      <c r="F34">
        <v>3.2064448534301802</v>
      </c>
    </row>
    <row r="35" spans="1:6">
      <c r="A35" t="str">
        <f t="shared" si="0"/>
        <v>Eye, Brain and other parts of the central nervous system (C69–C72)MaleAllEth</v>
      </c>
      <c r="B35" t="s">
        <v>62</v>
      </c>
      <c r="C35" t="s">
        <v>1</v>
      </c>
      <c r="D35" t="s">
        <v>32</v>
      </c>
      <c r="E35">
        <v>193</v>
      </c>
      <c r="F35">
        <v>6.7645489839102302</v>
      </c>
    </row>
    <row r="36" spans="1:6">
      <c r="A36" t="str">
        <f t="shared" si="0"/>
        <v>Thyroid and other endocrine glands (C73–C75) AllSexAllEth</v>
      </c>
      <c r="B36" t="s">
        <v>63</v>
      </c>
      <c r="C36" t="s">
        <v>4</v>
      </c>
      <c r="D36" t="s">
        <v>32</v>
      </c>
      <c r="E36">
        <v>38</v>
      </c>
      <c r="F36">
        <v>0.62241447300044805</v>
      </c>
    </row>
    <row r="37" spans="1:6">
      <c r="A37" t="str">
        <f t="shared" si="0"/>
        <v>Thyroid and other endocrine glands (C73–C75) FemaleAllEth</v>
      </c>
      <c r="B37" t="s">
        <v>63</v>
      </c>
      <c r="C37" t="s">
        <v>0</v>
      </c>
      <c r="D37" t="s">
        <v>32</v>
      </c>
      <c r="E37">
        <v>21</v>
      </c>
      <c r="F37">
        <v>0.56342652370583002</v>
      </c>
    </row>
    <row r="38" spans="1:6">
      <c r="A38" t="str">
        <f t="shared" si="0"/>
        <v>Thyroid and other endocrine glands (C73–C75) MaleAllEth</v>
      </c>
      <c r="B38" t="s">
        <v>63</v>
      </c>
      <c r="C38" t="s">
        <v>1</v>
      </c>
      <c r="D38" t="s">
        <v>32</v>
      </c>
      <c r="E38">
        <v>17</v>
      </c>
      <c r="F38">
        <v>0.66856833624399403</v>
      </c>
    </row>
    <row r="39" spans="1:6">
      <c r="A39" t="str">
        <f t="shared" si="0"/>
        <v>Ill-defined, secondary or unspecified sites (C76–C80)AllSexAllEth</v>
      </c>
      <c r="B39" t="s">
        <v>64</v>
      </c>
      <c r="C39" t="s">
        <v>4</v>
      </c>
      <c r="D39" t="s">
        <v>32</v>
      </c>
      <c r="E39">
        <v>394</v>
      </c>
      <c r="F39">
        <v>5.0418395050823701</v>
      </c>
    </row>
    <row r="40" spans="1:6">
      <c r="A40" t="str">
        <f t="shared" si="0"/>
        <v>Ill-defined, secondary or unspecified sites (C76–C80)FemaleAllEth</v>
      </c>
      <c r="B40" t="s">
        <v>64</v>
      </c>
      <c r="C40" t="s">
        <v>0</v>
      </c>
      <c r="D40" t="s">
        <v>32</v>
      </c>
      <c r="E40">
        <v>190</v>
      </c>
      <c r="F40">
        <v>4.2965550384731497</v>
      </c>
    </row>
    <row r="41" spans="1:6">
      <c r="A41" t="str">
        <f t="shared" si="0"/>
        <v>Ill-defined, secondary or unspecified sites (C76–C80)MaleAllEth</v>
      </c>
      <c r="B41" t="s">
        <v>64</v>
      </c>
      <c r="C41" t="s">
        <v>1</v>
      </c>
      <c r="D41" t="s">
        <v>32</v>
      </c>
      <c r="E41">
        <v>204</v>
      </c>
      <c r="F41">
        <v>5.9660600530292198</v>
      </c>
    </row>
    <row r="42" spans="1:6">
      <c r="A42" t="str">
        <f t="shared" si="0"/>
        <v>Lymphoid, haematopoietic and related tissue (C81–C96, D45–D47)AllSexAllEth</v>
      </c>
      <c r="B42" t="s">
        <v>65</v>
      </c>
      <c r="C42" t="s">
        <v>4</v>
      </c>
      <c r="D42" t="s">
        <v>32</v>
      </c>
      <c r="E42">
        <v>924</v>
      </c>
      <c r="F42">
        <v>12.8613488862034</v>
      </c>
    </row>
    <row r="43" spans="1:6">
      <c r="A43" t="str">
        <f t="shared" si="0"/>
        <v>Lymphoid, haematopoietic and related tissue (C81–C96, D45–D47)FemaleAllEth</v>
      </c>
      <c r="B43" t="s">
        <v>65</v>
      </c>
      <c r="C43" t="s">
        <v>0</v>
      </c>
      <c r="D43" t="s">
        <v>32</v>
      </c>
      <c r="E43">
        <v>398</v>
      </c>
      <c r="F43">
        <v>10.207864125558499</v>
      </c>
    </row>
    <row r="44" spans="1:6">
      <c r="A44" t="str">
        <f t="shared" si="0"/>
        <v>Lymphoid, haematopoietic and related tissue (C81–C96, D45–D47)MaleAllEth</v>
      </c>
      <c r="B44" t="s">
        <v>65</v>
      </c>
      <c r="C44" t="s">
        <v>1</v>
      </c>
      <c r="D44" t="s">
        <v>32</v>
      </c>
      <c r="E44">
        <v>526</v>
      </c>
      <c r="F44">
        <v>16.122943068940099</v>
      </c>
    </row>
    <row r="113" spans="6:6">
      <c r="F113"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137"/>
  <sheetViews>
    <sheetView workbookViewId="0">
      <selection activeCell="I93" sqref="I93:J93"/>
    </sheetView>
  </sheetViews>
  <sheetFormatPr defaultRowHeight="12.75"/>
  <cols>
    <col min="1" max="1" width="48.85546875" customWidth="1"/>
  </cols>
  <sheetData>
    <row r="1" spans="1:3">
      <c r="A1" t="s">
        <v>156</v>
      </c>
      <c r="B1" t="s">
        <v>147</v>
      </c>
      <c r="C1" t="s">
        <v>148</v>
      </c>
    </row>
    <row r="2" spans="1:3">
      <c r="A2">
        <v>1</v>
      </c>
      <c r="B2" t="s">
        <v>118</v>
      </c>
      <c r="C2">
        <v>57</v>
      </c>
    </row>
    <row r="3" spans="1:3">
      <c r="A3">
        <v>2</v>
      </c>
      <c r="B3" t="s">
        <v>155</v>
      </c>
      <c r="C3">
        <v>41</v>
      </c>
    </row>
    <row r="4" spans="1:3">
      <c r="A4">
        <v>3</v>
      </c>
      <c r="B4" t="s">
        <v>108</v>
      </c>
      <c r="C4">
        <v>44</v>
      </c>
    </row>
    <row r="5" spans="1:3">
      <c r="A5">
        <v>4</v>
      </c>
      <c r="B5" t="s">
        <v>84</v>
      </c>
      <c r="C5">
        <v>19</v>
      </c>
    </row>
    <row r="6" spans="1:3">
      <c r="A6">
        <v>5</v>
      </c>
      <c r="B6" t="s">
        <v>136</v>
      </c>
      <c r="C6">
        <v>75</v>
      </c>
    </row>
    <row r="7" spans="1:3">
      <c r="A7">
        <v>6</v>
      </c>
      <c r="B7" t="s">
        <v>93</v>
      </c>
      <c r="C7">
        <v>28</v>
      </c>
    </row>
    <row r="8" spans="1:3">
      <c r="A8">
        <v>7</v>
      </c>
      <c r="B8" t="s">
        <v>99</v>
      </c>
      <c r="C8">
        <v>34</v>
      </c>
    </row>
    <row r="9" spans="1:3">
      <c r="A9">
        <v>8</v>
      </c>
      <c r="B9" t="s">
        <v>133</v>
      </c>
      <c r="C9">
        <v>72</v>
      </c>
    </row>
    <row r="10" spans="1:3">
      <c r="A10">
        <v>9</v>
      </c>
      <c r="B10" t="s">
        <v>109</v>
      </c>
      <c r="C10">
        <v>47</v>
      </c>
    </row>
    <row r="11" spans="1:3">
      <c r="A11">
        <v>10</v>
      </c>
      <c r="B11" t="s">
        <v>88</v>
      </c>
      <c r="C11">
        <v>23</v>
      </c>
    </row>
    <row r="12" spans="1:3">
      <c r="A12">
        <v>11</v>
      </c>
      <c r="B12" t="s">
        <v>112</v>
      </c>
      <c r="C12">
        <v>51</v>
      </c>
    </row>
    <row r="13" spans="1:3">
      <c r="A13">
        <v>12</v>
      </c>
      <c r="B13" t="s">
        <v>82</v>
      </c>
      <c r="C13">
        <v>17</v>
      </c>
    </row>
    <row r="14" spans="1:3">
      <c r="A14">
        <v>13</v>
      </c>
      <c r="B14" t="s">
        <v>358</v>
      </c>
      <c r="C14">
        <v>45</v>
      </c>
    </row>
    <row r="16" spans="1:3">
      <c r="A16" t="s">
        <v>156</v>
      </c>
      <c r="B16" t="s">
        <v>34</v>
      </c>
    </row>
    <row r="17" spans="1:2">
      <c r="A17">
        <v>1</v>
      </c>
      <c r="B17" t="s">
        <v>8</v>
      </c>
    </row>
    <row r="18" spans="1:2">
      <c r="A18">
        <v>2</v>
      </c>
      <c r="B18" t="s">
        <v>7</v>
      </c>
    </row>
    <row r="20" spans="1:2">
      <c r="A20" t="s">
        <v>156</v>
      </c>
      <c r="B20" t="s">
        <v>11</v>
      </c>
    </row>
    <row r="21" spans="1:2">
      <c r="A21">
        <v>1</v>
      </c>
      <c r="B21" t="s">
        <v>66</v>
      </c>
    </row>
    <row r="22" spans="1:2">
      <c r="A22">
        <v>2</v>
      </c>
      <c r="B22" t="s">
        <v>67</v>
      </c>
    </row>
    <row r="23" spans="1:2">
      <c r="A23">
        <v>3</v>
      </c>
      <c r="B23" t="s">
        <v>68</v>
      </c>
    </row>
    <row r="24" spans="1:2">
      <c r="A24">
        <v>4</v>
      </c>
      <c r="B24" t="s">
        <v>69</v>
      </c>
    </row>
    <row r="25" spans="1:2">
      <c r="A25">
        <v>5</v>
      </c>
      <c r="B25" t="s">
        <v>70</v>
      </c>
    </row>
    <row r="26" spans="1:2">
      <c r="A26">
        <v>6</v>
      </c>
      <c r="B26" t="s">
        <v>71</v>
      </c>
    </row>
    <row r="27" spans="1:2">
      <c r="A27">
        <v>7</v>
      </c>
      <c r="B27" t="s">
        <v>72</v>
      </c>
    </row>
    <row r="28" spans="1:2">
      <c r="A28">
        <v>8</v>
      </c>
      <c r="B28" t="s">
        <v>73</v>
      </c>
    </row>
    <row r="29" spans="1:2">
      <c r="A29">
        <v>9</v>
      </c>
      <c r="B29" t="s">
        <v>74</v>
      </c>
    </row>
    <row r="30" spans="1:2">
      <c r="A30">
        <v>10</v>
      </c>
      <c r="B30" t="s">
        <v>75</v>
      </c>
    </row>
    <row r="31" spans="1:2">
      <c r="A31">
        <v>11</v>
      </c>
      <c r="B31" t="s">
        <v>76</v>
      </c>
    </row>
    <row r="32" spans="1:2">
      <c r="A32">
        <v>12</v>
      </c>
      <c r="B32" t="s">
        <v>77</v>
      </c>
    </row>
    <row r="33" spans="1:2">
      <c r="A33">
        <v>13</v>
      </c>
      <c r="B33" t="s">
        <v>78</v>
      </c>
    </row>
    <row r="34" spans="1:2">
      <c r="A34">
        <v>14</v>
      </c>
      <c r="B34" t="s">
        <v>79</v>
      </c>
    </row>
    <row r="35" spans="1:2">
      <c r="A35">
        <v>15</v>
      </c>
      <c r="B35" t="s">
        <v>80</v>
      </c>
    </row>
    <row r="36" spans="1:2">
      <c r="A36">
        <v>16</v>
      </c>
      <c r="B36" t="s">
        <v>81</v>
      </c>
    </row>
    <row r="37" spans="1:2">
      <c r="A37">
        <v>17</v>
      </c>
      <c r="B37" t="s">
        <v>82</v>
      </c>
    </row>
    <row r="38" spans="1:2">
      <c r="A38">
        <v>18</v>
      </c>
      <c r="B38" t="s">
        <v>83</v>
      </c>
    </row>
    <row r="39" spans="1:2">
      <c r="A39">
        <v>19</v>
      </c>
      <c r="B39" t="s">
        <v>189</v>
      </c>
    </row>
    <row r="40" spans="1:2">
      <c r="A40">
        <v>20</v>
      </c>
      <c r="B40" t="s">
        <v>190</v>
      </c>
    </row>
    <row r="41" spans="1:2">
      <c r="A41">
        <v>21</v>
      </c>
      <c r="B41" t="s">
        <v>85</v>
      </c>
    </row>
    <row r="42" spans="1:2">
      <c r="A42">
        <v>22</v>
      </c>
      <c r="B42" t="s">
        <v>86</v>
      </c>
    </row>
    <row r="43" spans="1:2">
      <c r="A43">
        <v>23</v>
      </c>
      <c r="B43" t="s">
        <v>87</v>
      </c>
    </row>
    <row r="44" spans="1:2">
      <c r="A44">
        <v>24</v>
      </c>
      <c r="B44" t="s">
        <v>88</v>
      </c>
    </row>
    <row r="45" spans="1:2">
      <c r="A45">
        <v>25</v>
      </c>
      <c r="B45" t="s">
        <v>89</v>
      </c>
    </row>
    <row r="46" spans="1:2">
      <c r="A46">
        <v>26</v>
      </c>
      <c r="B46" t="s">
        <v>90</v>
      </c>
    </row>
    <row r="47" spans="1:2">
      <c r="A47">
        <v>27</v>
      </c>
      <c r="B47" t="s">
        <v>91</v>
      </c>
    </row>
    <row r="48" spans="1:2">
      <c r="A48">
        <v>28</v>
      </c>
      <c r="B48" t="s">
        <v>92</v>
      </c>
    </row>
    <row r="49" spans="1:2">
      <c r="A49">
        <v>29</v>
      </c>
      <c r="B49" t="s">
        <v>93</v>
      </c>
    </row>
    <row r="50" spans="1:2">
      <c r="A50">
        <v>30</v>
      </c>
      <c r="B50" t="s">
        <v>94</v>
      </c>
    </row>
    <row r="51" spans="1:2">
      <c r="A51">
        <v>31</v>
      </c>
      <c r="B51" t="s">
        <v>95</v>
      </c>
    </row>
    <row r="52" spans="1:2">
      <c r="A52">
        <v>32</v>
      </c>
      <c r="B52" t="s">
        <v>96</v>
      </c>
    </row>
    <row r="53" spans="1:2">
      <c r="A53">
        <v>33</v>
      </c>
      <c r="B53" t="s">
        <v>97</v>
      </c>
    </row>
    <row r="54" spans="1:2">
      <c r="A54">
        <v>34</v>
      </c>
      <c r="B54" t="s">
        <v>98</v>
      </c>
    </row>
    <row r="55" spans="1:2">
      <c r="A55">
        <v>35</v>
      </c>
      <c r="B55" t="s">
        <v>99</v>
      </c>
    </row>
    <row r="56" spans="1:2">
      <c r="A56">
        <v>36</v>
      </c>
      <c r="B56" t="s">
        <v>100</v>
      </c>
    </row>
    <row r="57" spans="1:2">
      <c r="A57">
        <v>37</v>
      </c>
      <c r="B57" t="s">
        <v>101</v>
      </c>
    </row>
    <row r="58" spans="1:2">
      <c r="A58">
        <v>38</v>
      </c>
      <c r="B58" t="s">
        <v>102</v>
      </c>
    </row>
    <row r="59" spans="1:2">
      <c r="A59">
        <v>39</v>
      </c>
      <c r="B59" t="s">
        <v>103</v>
      </c>
    </row>
    <row r="60" spans="1:2">
      <c r="A60">
        <v>40</v>
      </c>
      <c r="B60" t="s">
        <v>104</v>
      </c>
    </row>
    <row r="61" spans="1:2">
      <c r="A61">
        <v>41</v>
      </c>
      <c r="B61" t="s">
        <v>105</v>
      </c>
    </row>
    <row r="62" spans="1:2">
      <c r="A62">
        <v>42</v>
      </c>
      <c r="B62" t="s">
        <v>58</v>
      </c>
    </row>
    <row r="63" spans="1:2">
      <c r="A63">
        <v>43</v>
      </c>
      <c r="B63" t="s">
        <v>106</v>
      </c>
    </row>
    <row r="64" spans="1:2">
      <c r="A64">
        <v>44</v>
      </c>
      <c r="B64" t="s">
        <v>107</v>
      </c>
    </row>
    <row r="65" spans="1:2">
      <c r="A65">
        <v>45</v>
      </c>
      <c r="B65" t="s">
        <v>108</v>
      </c>
    </row>
    <row r="66" spans="1:2">
      <c r="A66">
        <v>46</v>
      </c>
      <c r="B66" t="s">
        <v>358</v>
      </c>
    </row>
    <row r="67" spans="1:2">
      <c r="A67" s="115">
        <v>47</v>
      </c>
      <c r="B67" t="s">
        <v>109</v>
      </c>
    </row>
    <row r="68" spans="1:2">
      <c r="A68" s="115">
        <v>48</v>
      </c>
      <c r="B68" t="s">
        <v>179</v>
      </c>
    </row>
    <row r="69" spans="1:2">
      <c r="A69" s="115">
        <v>49</v>
      </c>
      <c r="B69" t="s">
        <v>110</v>
      </c>
    </row>
    <row r="70" spans="1:2">
      <c r="A70" s="115">
        <v>50</v>
      </c>
      <c r="B70" t="s">
        <v>111</v>
      </c>
    </row>
    <row r="71" spans="1:2">
      <c r="A71" s="115">
        <v>51</v>
      </c>
      <c r="B71" t="s">
        <v>112</v>
      </c>
    </row>
    <row r="72" spans="1:2">
      <c r="A72" s="115">
        <v>52</v>
      </c>
      <c r="B72" t="s">
        <v>113</v>
      </c>
    </row>
    <row r="73" spans="1:2">
      <c r="A73" s="115">
        <v>53</v>
      </c>
      <c r="B73" t="s">
        <v>114</v>
      </c>
    </row>
    <row r="74" spans="1:2">
      <c r="A74" s="115">
        <v>54</v>
      </c>
      <c r="B74" t="s">
        <v>115</v>
      </c>
    </row>
    <row r="75" spans="1:2">
      <c r="A75" s="115">
        <v>55</v>
      </c>
      <c r="B75" t="s">
        <v>116</v>
      </c>
    </row>
    <row r="76" spans="1:2">
      <c r="A76" s="115">
        <v>56</v>
      </c>
      <c r="B76" t="s">
        <v>117</v>
      </c>
    </row>
    <row r="77" spans="1:2">
      <c r="A77" s="115">
        <v>57</v>
      </c>
      <c r="B77" t="s">
        <v>118</v>
      </c>
    </row>
    <row r="78" spans="1:2">
      <c r="A78" s="115">
        <v>58</v>
      </c>
      <c r="B78" t="s">
        <v>119</v>
      </c>
    </row>
    <row r="79" spans="1:2">
      <c r="A79" s="115">
        <v>59</v>
      </c>
      <c r="B79" t="s">
        <v>120</v>
      </c>
    </row>
    <row r="80" spans="1:2">
      <c r="A80" s="115">
        <v>60</v>
      </c>
      <c r="B80" t="s">
        <v>121</v>
      </c>
    </row>
    <row r="81" spans="1:2">
      <c r="A81" s="115">
        <v>61</v>
      </c>
      <c r="B81" t="s">
        <v>122</v>
      </c>
    </row>
    <row r="82" spans="1:2">
      <c r="A82" s="115">
        <v>62</v>
      </c>
      <c r="B82" t="s">
        <v>123</v>
      </c>
    </row>
    <row r="83" spans="1:2">
      <c r="A83" s="115">
        <v>63</v>
      </c>
      <c r="B83" t="s">
        <v>124</v>
      </c>
    </row>
    <row r="84" spans="1:2">
      <c r="A84" s="115">
        <v>64</v>
      </c>
      <c r="B84" t="s">
        <v>125</v>
      </c>
    </row>
    <row r="85" spans="1:2">
      <c r="A85" s="115">
        <v>65</v>
      </c>
      <c r="B85" t="s">
        <v>126</v>
      </c>
    </row>
    <row r="86" spans="1:2">
      <c r="A86" s="115">
        <v>66</v>
      </c>
      <c r="B86" t="s">
        <v>127</v>
      </c>
    </row>
    <row r="87" spans="1:2">
      <c r="A87" s="115">
        <v>67</v>
      </c>
      <c r="B87" t="s">
        <v>128</v>
      </c>
    </row>
    <row r="88" spans="1:2">
      <c r="A88" s="115">
        <v>68</v>
      </c>
      <c r="B88" t="s">
        <v>129</v>
      </c>
    </row>
    <row r="89" spans="1:2">
      <c r="A89" s="115">
        <v>69</v>
      </c>
      <c r="B89" t="s">
        <v>130</v>
      </c>
    </row>
    <row r="90" spans="1:2">
      <c r="A90" s="115">
        <v>70</v>
      </c>
      <c r="B90" t="s">
        <v>131</v>
      </c>
    </row>
    <row r="91" spans="1:2">
      <c r="A91" s="115">
        <v>71</v>
      </c>
      <c r="B91" t="s">
        <v>132</v>
      </c>
    </row>
    <row r="92" spans="1:2">
      <c r="A92" s="115">
        <v>72</v>
      </c>
      <c r="B92" t="s">
        <v>133</v>
      </c>
    </row>
    <row r="93" spans="1:2">
      <c r="A93" s="115">
        <v>73</v>
      </c>
      <c r="B93" t="s">
        <v>134</v>
      </c>
    </row>
    <row r="94" spans="1:2">
      <c r="A94" s="115">
        <v>74</v>
      </c>
      <c r="B94" t="s">
        <v>135</v>
      </c>
    </row>
    <row r="95" spans="1:2">
      <c r="A95" s="115">
        <v>75</v>
      </c>
      <c r="B95" t="s">
        <v>136</v>
      </c>
    </row>
    <row r="96" spans="1:2">
      <c r="A96" s="115">
        <v>76</v>
      </c>
      <c r="B96" t="s">
        <v>137</v>
      </c>
    </row>
    <row r="97" spans="1:3">
      <c r="A97" s="115">
        <v>77</v>
      </c>
      <c r="B97" t="s">
        <v>138</v>
      </c>
    </row>
    <row r="98" spans="1:3">
      <c r="A98" s="115">
        <v>78</v>
      </c>
      <c r="B98" t="s">
        <v>139</v>
      </c>
    </row>
    <row r="101" spans="1:3">
      <c r="A101" t="s">
        <v>156</v>
      </c>
      <c r="B101" t="s">
        <v>9</v>
      </c>
      <c r="C101" t="s">
        <v>51</v>
      </c>
    </row>
    <row r="102" spans="1:3">
      <c r="A102">
        <v>1</v>
      </c>
      <c r="B102" t="s">
        <v>357</v>
      </c>
      <c r="C102">
        <v>1</v>
      </c>
    </row>
    <row r="103" spans="1:3">
      <c r="A103">
        <v>2</v>
      </c>
      <c r="B103" t="s">
        <v>53</v>
      </c>
      <c r="C103">
        <v>2</v>
      </c>
    </row>
    <row r="104" spans="1:3">
      <c r="A104">
        <v>3</v>
      </c>
      <c r="B104" t="s">
        <v>54</v>
      </c>
      <c r="C104">
        <v>3</v>
      </c>
    </row>
    <row r="105" spans="1:3">
      <c r="A105">
        <v>4</v>
      </c>
      <c r="B105" t="s">
        <v>55</v>
      </c>
      <c r="C105">
        <v>4</v>
      </c>
    </row>
    <row r="106" spans="1:3">
      <c r="A106">
        <v>5</v>
      </c>
      <c r="B106" t="s">
        <v>56</v>
      </c>
      <c r="C106">
        <v>5</v>
      </c>
    </row>
    <row r="107" spans="1:3">
      <c r="A107">
        <v>6</v>
      </c>
      <c r="B107" t="s">
        <v>57</v>
      </c>
      <c r="C107">
        <v>6</v>
      </c>
    </row>
    <row r="108" spans="1:3">
      <c r="A108">
        <v>7</v>
      </c>
      <c r="B108" t="s">
        <v>58</v>
      </c>
      <c r="C108">
        <v>7</v>
      </c>
    </row>
    <row r="109" spans="1:3">
      <c r="A109">
        <v>8</v>
      </c>
      <c r="B109" t="s">
        <v>59</v>
      </c>
      <c r="C109">
        <v>8</v>
      </c>
    </row>
    <row r="110" spans="1:3">
      <c r="A110">
        <v>9</v>
      </c>
      <c r="B110" t="s">
        <v>60</v>
      </c>
      <c r="C110">
        <v>9</v>
      </c>
    </row>
    <row r="111" spans="1:3">
      <c r="A111">
        <v>10</v>
      </c>
      <c r="B111" t="s">
        <v>61</v>
      </c>
      <c r="C111">
        <v>10</v>
      </c>
    </row>
    <row r="112" spans="1:3">
      <c r="A112">
        <v>11</v>
      </c>
      <c r="B112" t="s">
        <v>62</v>
      </c>
      <c r="C112">
        <v>11</v>
      </c>
    </row>
    <row r="113" spans="1:16">
      <c r="A113">
        <v>12</v>
      </c>
      <c r="B113" t="s">
        <v>63</v>
      </c>
      <c r="C113">
        <v>12</v>
      </c>
    </row>
    <row r="114" spans="1:16">
      <c r="A114">
        <v>13</v>
      </c>
      <c r="B114" t="s">
        <v>64</v>
      </c>
      <c r="C114">
        <v>13</v>
      </c>
    </row>
    <row r="115" spans="1:16">
      <c r="A115">
        <v>14</v>
      </c>
      <c r="B115" t="s">
        <v>65</v>
      </c>
      <c r="C115">
        <v>14</v>
      </c>
    </row>
    <row r="123" spans="1:16">
      <c r="A123" t="s">
        <v>9</v>
      </c>
      <c r="B123" t="s">
        <v>11</v>
      </c>
    </row>
    <row r="124" spans="1:16">
      <c r="A124" t="s">
        <v>357</v>
      </c>
      <c r="B124" t="s">
        <v>66</v>
      </c>
      <c r="C124" t="s">
        <v>67</v>
      </c>
      <c r="D124" t="s">
        <v>68</v>
      </c>
      <c r="E124" t="s">
        <v>69</v>
      </c>
      <c r="F124" t="s">
        <v>70</v>
      </c>
      <c r="G124" t="s">
        <v>71</v>
      </c>
      <c r="H124" t="s">
        <v>72</v>
      </c>
      <c r="I124" t="s">
        <v>73</v>
      </c>
      <c r="J124" t="s">
        <v>74</v>
      </c>
      <c r="K124" t="s">
        <v>75</v>
      </c>
      <c r="L124" t="s">
        <v>76</v>
      </c>
      <c r="M124" t="s">
        <v>77</v>
      </c>
      <c r="N124" t="s">
        <v>78</v>
      </c>
      <c r="O124" t="s">
        <v>79</v>
      </c>
      <c r="P124" t="s">
        <v>80</v>
      </c>
    </row>
    <row r="125" spans="1:16">
      <c r="A125" t="s">
        <v>53</v>
      </c>
      <c r="B125" t="s">
        <v>81</v>
      </c>
      <c r="C125" t="s">
        <v>82</v>
      </c>
      <c r="D125" t="s">
        <v>83</v>
      </c>
      <c r="E125" t="s">
        <v>189</v>
      </c>
      <c r="F125" t="s">
        <v>190</v>
      </c>
      <c r="G125" t="s">
        <v>85</v>
      </c>
      <c r="H125" t="s">
        <v>86</v>
      </c>
      <c r="I125" t="s">
        <v>87</v>
      </c>
      <c r="J125" t="s">
        <v>88</v>
      </c>
      <c r="K125" t="s">
        <v>89</v>
      </c>
    </row>
    <row r="126" spans="1:16">
      <c r="A126" t="s">
        <v>54</v>
      </c>
      <c r="B126" t="s">
        <v>90</v>
      </c>
      <c r="C126" t="s">
        <v>91</v>
      </c>
      <c r="D126" t="s">
        <v>92</v>
      </c>
      <c r="E126" t="s">
        <v>93</v>
      </c>
      <c r="F126" t="s">
        <v>94</v>
      </c>
      <c r="G126" t="s">
        <v>95</v>
      </c>
      <c r="H126" t="s">
        <v>96</v>
      </c>
    </row>
    <row r="127" spans="1:16">
      <c r="A127" t="s">
        <v>55</v>
      </c>
      <c r="B127" t="s">
        <v>97</v>
      </c>
      <c r="C127" t="s">
        <v>98</v>
      </c>
    </row>
    <row r="128" spans="1:16">
      <c r="A128" t="s">
        <v>56</v>
      </c>
      <c r="B128" t="s">
        <v>99</v>
      </c>
      <c r="C128" t="s">
        <v>100</v>
      </c>
    </row>
    <row r="129" spans="1:9">
      <c r="A129" t="s">
        <v>57</v>
      </c>
      <c r="B129" t="s">
        <v>101</v>
      </c>
      <c r="C129" t="s">
        <v>102</v>
      </c>
      <c r="D129" t="s">
        <v>103</v>
      </c>
      <c r="E129" t="s">
        <v>104</v>
      </c>
      <c r="F129" t="s">
        <v>105</v>
      </c>
    </row>
    <row r="130" spans="1:9">
      <c r="A130" t="s">
        <v>58</v>
      </c>
      <c r="B130" t="s">
        <v>58</v>
      </c>
    </row>
    <row r="131" spans="1:9">
      <c r="A131" t="s">
        <v>59</v>
      </c>
      <c r="B131" t="s">
        <v>106</v>
      </c>
      <c r="C131" t="s">
        <v>107</v>
      </c>
      <c r="D131" t="s">
        <v>108</v>
      </c>
      <c r="E131" t="s">
        <v>358</v>
      </c>
      <c r="F131" t="s">
        <v>109</v>
      </c>
      <c r="G131" t="s">
        <v>179</v>
      </c>
      <c r="H131" t="s">
        <v>110</v>
      </c>
    </row>
    <row r="132" spans="1:9">
      <c r="A132" t="s">
        <v>60</v>
      </c>
      <c r="B132" t="s">
        <v>111</v>
      </c>
      <c r="C132" t="s">
        <v>112</v>
      </c>
      <c r="D132" t="s">
        <v>113</v>
      </c>
      <c r="E132" t="s">
        <v>114</v>
      </c>
    </row>
    <row r="133" spans="1:9">
      <c r="A133" t="s">
        <v>61</v>
      </c>
      <c r="B133" t="s">
        <v>115</v>
      </c>
      <c r="C133" t="s">
        <v>116</v>
      </c>
      <c r="D133" t="s">
        <v>117</v>
      </c>
      <c r="E133" t="s">
        <v>118</v>
      </c>
      <c r="F133" t="s">
        <v>119</v>
      </c>
    </row>
    <row r="134" spans="1:9">
      <c r="A134" t="s">
        <v>62</v>
      </c>
      <c r="B134" t="s">
        <v>120</v>
      </c>
      <c r="C134" t="s">
        <v>121</v>
      </c>
      <c r="D134" t="s">
        <v>122</v>
      </c>
      <c r="E134" t="s">
        <v>123</v>
      </c>
    </row>
    <row r="135" spans="1:9">
      <c r="A135" t="s">
        <v>63</v>
      </c>
      <c r="B135" t="s">
        <v>124</v>
      </c>
      <c r="C135" t="s">
        <v>125</v>
      </c>
      <c r="D135" t="s">
        <v>126</v>
      </c>
    </row>
    <row r="136" spans="1:9">
      <c r="A136" t="s">
        <v>64</v>
      </c>
      <c r="B136" t="s">
        <v>127</v>
      </c>
      <c r="C136" t="s">
        <v>128</v>
      </c>
      <c r="D136" t="s">
        <v>129</v>
      </c>
      <c r="E136" t="s">
        <v>130</v>
      </c>
      <c r="F136" t="s">
        <v>131</v>
      </c>
    </row>
    <row r="137" spans="1:9">
      <c r="A137" t="s">
        <v>65</v>
      </c>
      <c r="B137" t="s">
        <v>132</v>
      </c>
      <c r="C137" t="s">
        <v>133</v>
      </c>
      <c r="D137" t="s">
        <v>134</v>
      </c>
      <c r="E137" t="s">
        <v>135</v>
      </c>
      <c r="F137" t="s">
        <v>136</v>
      </c>
      <c r="G137" t="s">
        <v>137</v>
      </c>
      <c r="H137" t="s">
        <v>138</v>
      </c>
      <c r="I137" t="s">
        <v>139</v>
      </c>
    </row>
  </sheetData>
  <sortState ref="B28:C40">
    <sortCondition ref="B2"/>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4564"/>
  <sheetViews>
    <sheetView topLeftCell="A64" zoomScaleNormal="100" workbookViewId="0">
      <selection activeCell="K17" sqref="K17"/>
    </sheetView>
  </sheetViews>
  <sheetFormatPr defaultRowHeight="12.75"/>
  <cols>
    <col min="1" max="1" width="50.42578125" customWidth="1"/>
    <col min="2" max="2" width="23.7109375" customWidth="1"/>
    <col min="3" max="3" width="12.42578125" customWidth="1"/>
    <col min="4" max="4" width="12.5703125" customWidth="1"/>
    <col min="6" max="6" width="13.7109375" customWidth="1"/>
    <col min="7" max="7" width="35.7109375" customWidth="1"/>
  </cols>
  <sheetData>
    <row r="1" spans="1:6">
      <c r="A1">
        <v>1</v>
      </c>
      <c r="B1">
        <v>2</v>
      </c>
      <c r="C1">
        <v>3</v>
      </c>
      <c r="D1">
        <v>4</v>
      </c>
      <c r="E1">
        <v>5</v>
      </c>
      <c r="F1">
        <v>6</v>
      </c>
    </row>
    <row r="2" spans="1:6">
      <c r="A2" t="s">
        <v>33</v>
      </c>
      <c r="B2" t="s">
        <v>11</v>
      </c>
      <c r="C2" t="s">
        <v>3</v>
      </c>
      <c r="D2" t="s">
        <v>31</v>
      </c>
      <c r="E2" t="s">
        <v>7</v>
      </c>
      <c r="F2" t="s">
        <v>8</v>
      </c>
    </row>
    <row r="3" spans="1:6">
      <c r="A3" t="str">
        <f>B3&amp;C3&amp;D3</f>
        <v>Lip (C00)AllSexAllEth</v>
      </c>
      <c r="B3" t="s">
        <v>66</v>
      </c>
      <c r="C3" t="s">
        <v>4</v>
      </c>
      <c r="D3" t="s">
        <v>32</v>
      </c>
      <c r="E3">
        <v>52</v>
      </c>
      <c r="F3">
        <v>0.80742044389572798</v>
      </c>
    </row>
    <row r="4" spans="1:6">
      <c r="A4" t="str">
        <f t="shared" ref="A4:A70" si="0">B4&amp;C4&amp;D4</f>
        <v>Lip (C00)FemaleAllEth</v>
      </c>
      <c r="B4" t="s">
        <v>66</v>
      </c>
      <c r="C4" t="s">
        <v>0</v>
      </c>
      <c r="D4" t="s">
        <v>32</v>
      </c>
      <c r="E4">
        <v>14</v>
      </c>
      <c r="F4">
        <v>0.37657702870686899</v>
      </c>
    </row>
    <row r="5" spans="1:6">
      <c r="A5" t="str">
        <f t="shared" si="0"/>
        <v>Lip (C00)MaleAllEth</v>
      </c>
      <c r="B5" t="s">
        <v>66</v>
      </c>
      <c r="C5" t="s">
        <v>1</v>
      </c>
      <c r="D5" t="s">
        <v>32</v>
      </c>
      <c r="E5">
        <v>38</v>
      </c>
      <c r="F5">
        <v>1.2750704753861699</v>
      </c>
    </row>
    <row r="6" spans="1:6">
      <c r="A6" t="str">
        <f t="shared" si="0"/>
        <v>Tongue - base of (C01)AllSexAllEth</v>
      </c>
      <c r="B6" t="s">
        <v>67</v>
      </c>
      <c r="C6" t="s">
        <v>4</v>
      </c>
      <c r="D6" t="s">
        <v>32</v>
      </c>
      <c r="E6">
        <v>30</v>
      </c>
      <c r="F6">
        <v>0.47955053077904602</v>
      </c>
    </row>
    <row r="7" spans="1:6">
      <c r="A7" t="str">
        <f t="shared" si="0"/>
        <v>Tongue - base of (C01)FemaleAllEth</v>
      </c>
      <c r="B7" t="s">
        <v>67</v>
      </c>
      <c r="C7" t="s">
        <v>0</v>
      </c>
      <c r="D7" t="s">
        <v>32</v>
      </c>
      <c r="E7">
        <v>5</v>
      </c>
      <c r="F7">
        <v>0.13487517506565699</v>
      </c>
    </row>
    <row r="8" spans="1:6">
      <c r="A8" t="str">
        <f t="shared" si="0"/>
        <v>Tongue - base of (C01)MaleAllEth</v>
      </c>
      <c r="B8" t="s">
        <v>67</v>
      </c>
      <c r="C8" t="s">
        <v>1</v>
      </c>
      <c r="D8" t="s">
        <v>32</v>
      </c>
      <c r="E8">
        <v>25</v>
      </c>
      <c r="F8">
        <v>0.84197507389317305</v>
      </c>
    </row>
    <row r="9" spans="1:6">
      <c r="A9" t="str">
        <f t="shared" si="0"/>
        <v>Tongue - other and unspecified (C02)AllSexAllEth</v>
      </c>
      <c r="B9" t="s">
        <v>68</v>
      </c>
      <c r="C9" t="s">
        <v>4</v>
      </c>
      <c r="D9" t="s">
        <v>32</v>
      </c>
      <c r="E9">
        <v>72</v>
      </c>
      <c r="F9">
        <v>1.1632976929419401</v>
      </c>
    </row>
    <row r="10" spans="1:6">
      <c r="A10" t="str">
        <f t="shared" si="0"/>
        <v>Tongue - other and unspecified (C02)FemaleAllEth</v>
      </c>
      <c r="B10" t="s">
        <v>68</v>
      </c>
      <c r="C10" t="s">
        <v>0</v>
      </c>
      <c r="D10" t="s">
        <v>32</v>
      </c>
      <c r="E10">
        <v>37</v>
      </c>
      <c r="F10">
        <v>1.14205133970614</v>
      </c>
    </row>
    <row r="11" spans="1:6">
      <c r="A11" t="str">
        <f t="shared" si="0"/>
        <v>Tongue - other and unspecified (C02)MaleAllEth</v>
      </c>
      <c r="B11" t="s">
        <v>68</v>
      </c>
      <c r="C11" t="s">
        <v>1</v>
      </c>
      <c r="D11" t="s">
        <v>32</v>
      </c>
      <c r="E11">
        <v>35</v>
      </c>
      <c r="F11">
        <v>1.2067546037719901</v>
      </c>
    </row>
    <row r="12" spans="1:6">
      <c r="A12" t="str">
        <f t="shared" si="0"/>
        <v>Gum (C03)AllSexAllEth</v>
      </c>
      <c r="B12" t="s">
        <v>69</v>
      </c>
      <c r="C12" t="s">
        <v>4</v>
      </c>
      <c r="D12" t="s">
        <v>32</v>
      </c>
      <c r="E12">
        <v>15</v>
      </c>
      <c r="F12">
        <v>0.21678870619794899</v>
      </c>
    </row>
    <row r="13" spans="1:6">
      <c r="A13" t="str">
        <f t="shared" si="0"/>
        <v>Gum (C03)FemaleAllEth</v>
      </c>
      <c r="B13" t="s">
        <v>69</v>
      </c>
      <c r="C13" t="s">
        <v>0</v>
      </c>
      <c r="D13" t="s">
        <v>32</v>
      </c>
      <c r="E13">
        <v>8</v>
      </c>
      <c r="F13">
        <v>0.23012625931483599</v>
      </c>
    </row>
    <row r="14" spans="1:6">
      <c r="A14" t="str">
        <f t="shared" si="0"/>
        <v>Gum (C03)MaleAllEth</v>
      </c>
      <c r="B14" t="s">
        <v>69</v>
      </c>
      <c r="C14" t="s">
        <v>1</v>
      </c>
      <c r="D14" t="s">
        <v>32</v>
      </c>
      <c r="E14">
        <v>7</v>
      </c>
      <c r="F14">
        <v>0.208456231890292</v>
      </c>
    </row>
    <row r="15" spans="1:6">
      <c r="A15" t="str">
        <f t="shared" si="0"/>
        <v>Mouth - floor of (C04)AllSexAllEth</v>
      </c>
      <c r="B15" t="s">
        <v>70</v>
      </c>
      <c r="C15" t="s">
        <v>4</v>
      </c>
      <c r="D15" t="s">
        <v>32</v>
      </c>
      <c r="E15">
        <v>23</v>
      </c>
      <c r="F15">
        <v>0.34985944827702198</v>
      </c>
    </row>
    <row r="16" spans="1:6">
      <c r="A16" t="str">
        <f t="shared" si="0"/>
        <v>Mouth - floor of (C04)FemaleAllEth</v>
      </c>
      <c r="B16" t="s">
        <v>70</v>
      </c>
      <c r="C16" t="s">
        <v>0</v>
      </c>
      <c r="D16" t="s">
        <v>32</v>
      </c>
      <c r="E16">
        <v>7</v>
      </c>
      <c r="F16">
        <v>0.20934828763169699</v>
      </c>
    </row>
    <row r="17" spans="1:6">
      <c r="A17" t="str">
        <f t="shared" si="0"/>
        <v>Mouth - floor of (C04)MaleAllEth</v>
      </c>
      <c r="B17" t="s">
        <v>70</v>
      </c>
      <c r="C17" t="s">
        <v>1</v>
      </c>
      <c r="D17" t="s">
        <v>32</v>
      </c>
      <c r="E17">
        <v>16</v>
      </c>
      <c r="F17">
        <v>0.50770060162758901</v>
      </c>
    </row>
    <row r="18" spans="1:6">
      <c r="A18" t="str">
        <f t="shared" si="0"/>
        <v>Palate (C05)AllSexAllEth</v>
      </c>
      <c r="B18" t="s">
        <v>71</v>
      </c>
      <c r="C18" t="s">
        <v>4</v>
      </c>
      <c r="D18" t="s">
        <v>32</v>
      </c>
      <c r="E18">
        <v>15</v>
      </c>
      <c r="F18">
        <v>0.23224094864647599</v>
      </c>
    </row>
    <row r="19" spans="1:6">
      <c r="A19" t="str">
        <f t="shared" si="0"/>
        <v>Palate (C05)FemaleAllEth</v>
      </c>
      <c r="B19" t="s">
        <v>71</v>
      </c>
      <c r="C19" t="s">
        <v>0</v>
      </c>
      <c r="D19" t="s">
        <v>32</v>
      </c>
      <c r="E19">
        <v>8</v>
      </c>
      <c r="F19">
        <v>0.26145833474722102</v>
      </c>
    </row>
    <row r="20" spans="1:6">
      <c r="A20" t="str">
        <f t="shared" si="0"/>
        <v>Palate (C05)MaleAllEth</v>
      </c>
      <c r="B20" t="s">
        <v>71</v>
      </c>
      <c r="C20" t="s">
        <v>1</v>
      </c>
      <c r="D20" t="s">
        <v>32</v>
      </c>
      <c r="E20">
        <v>7</v>
      </c>
      <c r="F20">
        <v>0.206376113998509</v>
      </c>
    </row>
    <row r="21" spans="1:6">
      <c r="A21" t="str">
        <f t="shared" si="0"/>
        <v>Mouth - other and unspecified (C06)AllSexAllEth</v>
      </c>
      <c r="B21" t="s">
        <v>72</v>
      </c>
      <c r="C21" t="s">
        <v>4</v>
      </c>
      <c r="D21" t="s">
        <v>32</v>
      </c>
      <c r="E21">
        <v>33</v>
      </c>
      <c r="F21">
        <v>0.46835472433646702</v>
      </c>
    </row>
    <row r="22" spans="1:6">
      <c r="A22" t="str">
        <f t="shared" si="0"/>
        <v>Mouth - other and unspecified (C06)FemaleAllEth</v>
      </c>
      <c r="B22" t="s">
        <v>72</v>
      </c>
      <c r="C22" t="s">
        <v>0</v>
      </c>
      <c r="D22" t="s">
        <v>32</v>
      </c>
      <c r="E22">
        <v>15</v>
      </c>
      <c r="F22">
        <v>0.391462024267691</v>
      </c>
    </row>
    <row r="23" spans="1:6">
      <c r="A23" t="str">
        <f t="shared" si="0"/>
        <v>Mouth - other and unspecified (C06)MaleAllEth</v>
      </c>
      <c r="B23" t="s">
        <v>72</v>
      </c>
      <c r="C23" t="s">
        <v>1</v>
      </c>
      <c r="D23" t="s">
        <v>32</v>
      </c>
      <c r="E23">
        <v>18</v>
      </c>
      <c r="F23">
        <v>0.54979453150286095</v>
      </c>
    </row>
    <row r="24" spans="1:6">
      <c r="A24" t="str">
        <f t="shared" si="0"/>
        <v>Parotid gland (C07)AllSexAllEth</v>
      </c>
      <c r="B24" t="s">
        <v>73</v>
      </c>
      <c r="C24" t="s">
        <v>4</v>
      </c>
      <c r="D24" t="s">
        <v>32</v>
      </c>
      <c r="E24">
        <v>36</v>
      </c>
      <c r="F24">
        <v>0.58129063296165595</v>
      </c>
    </row>
    <row r="25" spans="1:6">
      <c r="A25" t="str">
        <f t="shared" si="0"/>
        <v>Parotid gland (C07)FemaleAllEth</v>
      </c>
      <c r="B25" t="s">
        <v>73</v>
      </c>
      <c r="C25" t="s">
        <v>0</v>
      </c>
      <c r="D25" t="s">
        <v>32</v>
      </c>
      <c r="E25">
        <v>15</v>
      </c>
      <c r="F25">
        <v>0.47415193676245398</v>
      </c>
    </row>
    <row r="26" spans="1:6">
      <c r="A26" t="str">
        <f t="shared" si="0"/>
        <v>Parotid gland (C07)MaleAllEth</v>
      </c>
      <c r="B26" t="s">
        <v>73</v>
      </c>
      <c r="C26" t="s">
        <v>1</v>
      </c>
      <c r="D26" t="s">
        <v>32</v>
      </c>
      <c r="E26">
        <v>21</v>
      </c>
      <c r="F26">
        <v>0.709589316310416</v>
      </c>
    </row>
    <row r="27" spans="1:6">
      <c r="A27" t="str">
        <f t="shared" si="0"/>
        <v>Major salivary glands - other and unspecified (C08)AllSexAllEth</v>
      </c>
      <c r="B27" t="s">
        <v>74</v>
      </c>
      <c r="C27" t="s">
        <v>4</v>
      </c>
      <c r="D27" t="s">
        <v>32</v>
      </c>
      <c r="E27">
        <v>8</v>
      </c>
      <c r="F27">
        <v>0.151324459872514</v>
      </c>
    </row>
    <row r="28" spans="1:6">
      <c r="A28" t="str">
        <f t="shared" si="0"/>
        <v>Major salivary glands - other and unspecified (C08)FemaleAllEth</v>
      </c>
      <c r="B28" t="s">
        <v>74</v>
      </c>
      <c r="C28" t="s">
        <v>0</v>
      </c>
      <c r="D28" t="s">
        <v>32</v>
      </c>
      <c r="E28">
        <v>3</v>
      </c>
      <c r="F28" s="1">
        <v>9.2886640944309207E-2</v>
      </c>
    </row>
    <row r="29" spans="1:6">
      <c r="A29" t="str">
        <f t="shared" si="0"/>
        <v>Major salivary glands - other and unspecified (C08)MaleAllEth</v>
      </c>
      <c r="B29" t="s">
        <v>74</v>
      </c>
      <c r="C29" t="s">
        <v>1</v>
      </c>
      <c r="D29" t="s">
        <v>32</v>
      </c>
      <c r="E29">
        <v>5</v>
      </c>
      <c r="F29">
        <v>0.20901250764645901</v>
      </c>
    </row>
    <row r="30" spans="1:6">
      <c r="A30" t="str">
        <f t="shared" si="0"/>
        <v>Tonsil (C09)AllSexAllEth</v>
      </c>
      <c r="B30" t="s">
        <v>75</v>
      </c>
      <c r="C30" t="s">
        <v>4</v>
      </c>
      <c r="D30" t="s">
        <v>32</v>
      </c>
      <c r="E30">
        <v>66</v>
      </c>
      <c r="F30">
        <v>1.14760837201841</v>
      </c>
    </row>
    <row r="31" spans="1:6">
      <c r="A31" t="str">
        <f t="shared" si="0"/>
        <v>Tonsil (C09)FemaleAllEth</v>
      </c>
      <c r="B31" t="s">
        <v>75</v>
      </c>
      <c r="C31" t="s">
        <v>0</v>
      </c>
      <c r="D31" t="s">
        <v>32</v>
      </c>
      <c r="E31">
        <v>14</v>
      </c>
      <c r="F31">
        <v>0.46594434281397901</v>
      </c>
    </row>
    <row r="32" spans="1:6">
      <c r="A32" t="str">
        <f t="shared" si="0"/>
        <v>Tonsil (C09)MaleAllEth</v>
      </c>
      <c r="B32" t="s">
        <v>75</v>
      </c>
      <c r="C32" t="s">
        <v>1</v>
      </c>
      <c r="D32" t="s">
        <v>32</v>
      </c>
      <c r="E32">
        <v>52</v>
      </c>
      <c r="F32">
        <v>1.8815084436730101</v>
      </c>
    </row>
    <row r="33" spans="1:6">
      <c r="A33" t="str">
        <f t="shared" si="0"/>
        <v>Oropharynx (C10)AllSexAllEth</v>
      </c>
      <c r="B33" t="s">
        <v>76</v>
      </c>
      <c r="C33" t="s">
        <v>4</v>
      </c>
      <c r="D33" t="s">
        <v>32</v>
      </c>
      <c r="E33">
        <v>13</v>
      </c>
      <c r="F33">
        <v>0.23146046710823301</v>
      </c>
    </row>
    <row r="34" spans="1:6">
      <c r="A34" t="str">
        <f t="shared" si="0"/>
        <v>Oropharynx (C10)FemaleAllEth</v>
      </c>
      <c r="B34" t="s">
        <v>76</v>
      </c>
      <c r="C34" t="s">
        <v>0</v>
      </c>
      <c r="D34" t="s">
        <v>32</v>
      </c>
      <c r="E34">
        <v>3</v>
      </c>
      <c r="F34">
        <v>0.106263410858048</v>
      </c>
    </row>
    <row r="35" spans="1:6">
      <c r="A35" t="str">
        <f t="shared" si="0"/>
        <v>Oropharynx (C10)MaleAllEth</v>
      </c>
      <c r="B35" t="s">
        <v>76</v>
      </c>
      <c r="C35" t="s">
        <v>1</v>
      </c>
      <c r="D35" t="s">
        <v>32</v>
      </c>
      <c r="E35">
        <v>10</v>
      </c>
      <c r="F35">
        <v>0.36481319683027702</v>
      </c>
    </row>
    <row r="36" spans="1:6">
      <c r="A36" t="str">
        <f t="shared" si="0"/>
        <v>Nasopharynx (C11)AllSexAllEth</v>
      </c>
      <c r="B36" t="s">
        <v>77</v>
      </c>
      <c r="C36" t="s">
        <v>4</v>
      </c>
      <c r="D36" t="s">
        <v>32</v>
      </c>
      <c r="E36">
        <v>32</v>
      </c>
      <c r="F36">
        <v>0.60485835919947495</v>
      </c>
    </row>
    <row r="37" spans="1:6">
      <c r="A37" t="str">
        <f t="shared" si="0"/>
        <v>Nasopharynx (C11)FemaleAllEth</v>
      </c>
      <c r="B37" t="s">
        <v>77</v>
      </c>
      <c r="C37" t="s">
        <v>0</v>
      </c>
      <c r="D37" t="s">
        <v>32</v>
      </c>
      <c r="E37">
        <v>10</v>
      </c>
      <c r="F37">
        <v>0.36045420428303898</v>
      </c>
    </row>
    <row r="38" spans="1:6">
      <c r="A38" t="str">
        <f t="shared" si="0"/>
        <v>Nasopharynx (C11)MaleAllEth</v>
      </c>
      <c r="B38" t="s">
        <v>77</v>
      </c>
      <c r="C38" t="s">
        <v>1</v>
      </c>
      <c r="D38" t="s">
        <v>32</v>
      </c>
      <c r="E38">
        <v>22</v>
      </c>
      <c r="F38">
        <v>0.86225611073350406</v>
      </c>
    </row>
    <row r="39" spans="1:6">
      <c r="A39" t="str">
        <f t="shared" si="0"/>
        <v>Pyriform sinus (C12)AllSexAllEth</v>
      </c>
      <c r="B39" t="s">
        <v>78</v>
      </c>
      <c r="C39" t="s">
        <v>4</v>
      </c>
      <c r="D39" t="s">
        <v>32</v>
      </c>
      <c r="E39">
        <v>9</v>
      </c>
      <c r="F39">
        <v>0.141485504029841</v>
      </c>
    </row>
    <row r="40" spans="1:6">
      <c r="A40" t="str">
        <f t="shared" si="0"/>
        <v>Pyriform sinus (C12)FemaleAllEth</v>
      </c>
      <c r="B40" t="s">
        <v>78</v>
      </c>
      <c r="C40" t="s">
        <v>0</v>
      </c>
      <c r="D40" t="s">
        <v>32</v>
      </c>
      <c r="E40">
        <v>1</v>
      </c>
      <c r="F40">
        <v>1.9888097944906001E-2</v>
      </c>
    </row>
    <row r="41" spans="1:6">
      <c r="A41" t="str">
        <f t="shared" si="0"/>
        <v>Pyriform sinus (C12)MaleAllEth</v>
      </c>
      <c r="B41" t="s">
        <v>78</v>
      </c>
      <c r="C41" t="s">
        <v>1</v>
      </c>
      <c r="D41" t="s">
        <v>32</v>
      </c>
      <c r="E41">
        <v>8</v>
      </c>
      <c r="F41">
        <v>0.26789902307109997</v>
      </c>
    </row>
    <row r="42" spans="1:6">
      <c r="A42" t="str">
        <f t="shared" si="0"/>
        <v>Hypopharynx (C13)AllSexAllEth</v>
      </c>
      <c r="B42" t="s">
        <v>79</v>
      </c>
      <c r="C42" t="s">
        <v>4</v>
      </c>
      <c r="D42" t="s">
        <v>32</v>
      </c>
      <c r="E42">
        <v>6</v>
      </c>
      <c r="F42" s="1">
        <v>8.22738694722569E-2</v>
      </c>
    </row>
    <row r="43" spans="1:6">
      <c r="A43" t="str">
        <f t="shared" si="0"/>
        <v>Hypopharynx (C13)FemaleAllEth</v>
      </c>
      <c r="B43" t="s">
        <v>79</v>
      </c>
      <c r="C43" t="s">
        <v>0</v>
      </c>
      <c r="D43" t="s">
        <v>32</v>
      </c>
    </row>
    <row r="44" spans="1:6">
      <c r="A44" t="str">
        <f t="shared" si="0"/>
        <v>Hypopharynx (C13)MaleAllEth</v>
      </c>
      <c r="B44" t="s">
        <v>79</v>
      </c>
      <c r="C44" t="s">
        <v>1</v>
      </c>
      <c r="D44" t="s">
        <v>32</v>
      </c>
      <c r="E44">
        <v>6</v>
      </c>
      <c r="F44">
        <v>0.179268374282783</v>
      </c>
    </row>
    <row r="45" spans="1:6">
      <c r="A45" t="str">
        <f t="shared" si="0"/>
        <v>Lip, oral cavity and pharynx - other and ill-defined sites (C14)AllSexAllEth</v>
      </c>
      <c r="B45" t="s">
        <v>80</v>
      </c>
      <c r="C45" t="s">
        <v>4</v>
      </c>
      <c r="D45" t="s">
        <v>32</v>
      </c>
      <c r="E45">
        <v>8</v>
      </c>
      <c r="F45">
        <v>0.10476838796714801</v>
      </c>
    </row>
    <row r="46" spans="1:6">
      <c r="A46" t="str">
        <f t="shared" si="0"/>
        <v>Lip, oral cavity and pharynx - other and ill-defined sites (C14)FemaleAllEth</v>
      </c>
      <c r="B46" t="s">
        <v>80</v>
      </c>
      <c r="C46" t="s">
        <v>0</v>
      </c>
      <c r="D46" t="s">
        <v>32</v>
      </c>
      <c r="E46">
        <v>4</v>
      </c>
      <c r="F46">
        <v>9.6650584266889994E-2</v>
      </c>
    </row>
    <row r="47" spans="1:6">
      <c r="A47" t="str">
        <f t="shared" si="0"/>
        <v>Lip, oral cavity and pharynx - other and ill-defined sites (C14)MaleAllEth</v>
      </c>
      <c r="B47" t="s">
        <v>80</v>
      </c>
      <c r="C47" t="s">
        <v>1</v>
      </c>
      <c r="D47" t="s">
        <v>32</v>
      </c>
      <c r="E47">
        <v>4</v>
      </c>
      <c r="F47">
        <v>0.117890781864147</v>
      </c>
    </row>
    <row r="48" spans="1:6">
      <c r="A48" t="str">
        <f t="shared" si="0"/>
        <v>Oesophagus (C15)AllSexAllEth</v>
      </c>
      <c r="B48" t="s">
        <v>81</v>
      </c>
      <c r="C48" t="s">
        <v>4</v>
      </c>
      <c r="D48" t="s">
        <v>32</v>
      </c>
      <c r="E48">
        <v>305</v>
      </c>
      <c r="F48">
        <v>4.3142891099979002</v>
      </c>
    </row>
    <row r="49" spans="1:6">
      <c r="A49" t="str">
        <f t="shared" si="0"/>
        <v>Oesophagus (C15)FemaleAllEth</v>
      </c>
      <c r="B49" t="s">
        <v>81</v>
      </c>
      <c r="C49" t="s">
        <v>0</v>
      </c>
      <c r="D49" t="s">
        <v>32</v>
      </c>
      <c r="E49">
        <v>95</v>
      </c>
      <c r="F49">
        <v>2.34974378427273</v>
      </c>
    </row>
    <row r="50" spans="1:6">
      <c r="A50" t="str">
        <f t="shared" si="0"/>
        <v>Oesophagus (C15)MaleAllEth</v>
      </c>
      <c r="B50" t="s">
        <v>81</v>
      </c>
      <c r="C50" t="s">
        <v>1</v>
      </c>
      <c r="D50" t="s">
        <v>32</v>
      </c>
      <c r="E50">
        <v>210</v>
      </c>
      <c r="F50">
        <v>6.5171381605129302</v>
      </c>
    </row>
    <row r="51" spans="1:6">
      <c r="A51" t="str">
        <f t="shared" si="0"/>
        <v>Stomach (C16)AllSexAllEth</v>
      </c>
      <c r="B51" t="s">
        <v>82</v>
      </c>
      <c r="C51" t="s">
        <v>4</v>
      </c>
      <c r="D51" t="s">
        <v>32</v>
      </c>
      <c r="E51">
        <v>381</v>
      </c>
      <c r="F51">
        <v>5.6373899226635</v>
      </c>
    </row>
    <row r="52" spans="1:6">
      <c r="A52" t="str">
        <f t="shared" si="0"/>
        <v>Stomach (C16)FemaleAllEth</v>
      </c>
      <c r="B52" t="s">
        <v>82</v>
      </c>
      <c r="C52" t="s">
        <v>0</v>
      </c>
      <c r="D52" t="s">
        <v>32</v>
      </c>
      <c r="E52">
        <v>142</v>
      </c>
      <c r="F52">
        <v>4.0602491805327796</v>
      </c>
    </row>
    <row r="53" spans="1:6">
      <c r="A53" t="str">
        <f t="shared" si="0"/>
        <v>Stomach (C16)MaleAllEth</v>
      </c>
      <c r="B53" t="s">
        <v>82</v>
      </c>
      <c r="C53" t="s">
        <v>1</v>
      </c>
      <c r="D53" t="s">
        <v>32</v>
      </c>
      <c r="E53">
        <v>239</v>
      </c>
      <c r="F53">
        <v>7.4950660079288296</v>
      </c>
    </row>
    <row r="54" spans="1:6">
      <c r="A54" t="str">
        <f t="shared" si="0"/>
        <v>Small intestine (C17)AllSexAllEth</v>
      </c>
      <c r="B54" t="s">
        <v>83</v>
      </c>
      <c r="C54" t="s">
        <v>4</v>
      </c>
      <c r="D54" t="s">
        <v>32</v>
      </c>
      <c r="E54">
        <v>114</v>
      </c>
      <c r="F54">
        <v>1.68778311118958</v>
      </c>
    </row>
    <row r="55" spans="1:6">
      <c r="A55" t="str">
        <f t="shared" si="0"/>
        <v>Small intestine (C17)FemaleAllEth</v>
      </c>
      <c r="B55" t="s">
        <v>83</v>
      </c>
      <c r="C55" t="s">
        <v>0</v>
      </c>
      <c r="D55" t="s">
        <v>32</v>
      </c>
      <c r="E55">
        <v>54</v>
      </c>
      <c r="F55">
        <v>1.48958767329557</v>
      </c>
    </row>
    <row r="56" spans="1:6">
      <c r="A56" t="str">
        <f t="shared" si="0"/>
        <v>Small intestine (C17)MaleAllEth</v>
      </c>
      <c r="B56" t="s">
        <v>83</v>
      </c>
      <c r="C56" t="s">
        <v>1</v>
      </c>
      <c r="D56" t="s">
        <v>32</v>
      </c>
      <c r="E56">
        <v>60</v>
      </c>
      <c r="F56">
        <v>1.92372691989249</v>
      </c>
    </row>
    <row r="57" spans="1:6">
      <c r="A57" t="str">
        <f>B57&amp;C57&amp;D57</f>
        <v>Colorectum (C18–C20)AllSexAllEth</v>
      </c>
      <c r="B57" t="s">
        <v>189</v>
      </c>
      <c r="C57" t="s">
        <v>4</v>
      </c>
      <c r="D57" t="s">
        <v>32</v>
      </c>
      <c r="E57">
        <v>2944</v>
      </c>
      <c r="F57">
        <v>42.410585720289099</v>
      </c>
    </row>
    <row r="58" spans="1:6">
      <c r="A58" t="str">
        <f t="shared" ref="A58:A62" si="1">B58&amp;C58&amp;D58</f>
        <v>Colorectum (C18–C20)FemaleAllEth</v>
      </c>
      <c r="B58" t="s">
        <v>189</v>
      </c>
      <c r="C58" t="s">
        <v>0</v>
      </c>
      <c r="D58" t="s">
        <v>32</v>
      </c>
      <c r="E58">
        <v>1394</v>
      </c>
      <c r="F58">
        <v>37.001116984616701</v>
      </c>
    </row>
    <row r="59" spans="1:6">
      <c r="A59" t="str">
        <f t="shared" si="1"/>
        <v>Colorectum (C18–C20)MaleAllEth</v>
      </c>
      <c r="B59" t="s">
        <v>189</v>
      </c>
      <c r="C59" t="s">
        <v>1</v>
      </c>
      <c r="D59" t="s">
        <v>32</v>
      </c>
      <c r="E59">
        <v>1550</v>
      </c>
      <c r="F59">
        <v>48.462283122747699</v>
      </c>
    </row>
    <row r="60" spans="1:6">
      <c r="A60" t="str">
        <f t="shared" si="1"/>
        <v>Anus (C21)AllSexAllEth</v>
      </c>
      <c r="B60" t="s">
        <v>190</v>
      </c>
      <c r="C60" t="s">
        <v>4</v>
      </c>
      <c r="D60" t="s">
        <v>32</v>
      </c>
      <c r="E60">
        <v>72</v>
      </c>
      <c r="F60">
        <v>1.10940504094277</v>
      </c>
    </row>
    <row r="61" spans="1:6">
      <c r="A61" t="str">
        <f t="shared" si="1"/>
        <v>Anus (C21)FemaleAllEth</v>
      </c>
      <c r="B61" t="s">
        <v>190</v>
      </c>
      <c r="C61" t="s">
        <v>0</v>
      </c>
      <c r="D61" t="s">
        <v>32</v>
      </c>
      <c r="E61">
        <v>52</v>
      </c>
      <c r="F61">
        <v>1.5570921757490099</v>
      </c>
    </row>
    <row r="62" spans="1:6">
      <c r="A62" t="str">
        <f t="shared" si="1"/>
        <v>Anus (C21)MaleAllEth</v>
      </c>
      <c r="B62" t="s">
        <v>190</v>
      </c>
      <c r="C62" t="s">
        <v>1</v>
      </c>
      <c r="D62" t="s">
        <v>32</v>
      </c>
      <c r="E62">
        <v>20</v>
      </c>
      <c r="F62">
        <v>0.63739778224055699</v>
      </c>
    </row>
    <row r="63" spans="1:6">
      <c r="A63" t="str">
        <f t="shared" si="0"/>
        <v>Liver and intrahepatic bile ducts (C22)AllSexAllEth</v>
      </c>
      <c r="B63" t="s">
        <v>85</v>
      </c>
      <c r="C63" t="s">
        <v>4</v>
      </c>
      <c r="D63" t="s">
        <v>32</v>
      </c>
      <c r="E63">
        <v>301</v>
      </c>
      <c r="F63">
        <v>4.71754984375875</v>
      </c>
    </row>
    <row r="64" spans="1:6">
      <c r="A64" t="str">
        <f t="shared" si="0"/>
        <v>Liver and intrahepatic bile ducts (C22)FemaleAllEth</v>
      </c>
      <c r="B64" t="s">
        <v>85</v>
      </c>
      <c r="C64" t="s">
        <v>0</v>
      </c>
      <c r="D64" t="s">
        <v>32</v>
      </c>
      <c r="E64">
        <v>82</v>
      </c>
      <c r="F64">
        <v>2.4577931561791502</v>
      </c>
    </row>
    <row r="65" spans="1:6">
      <c r="A65" t="str">
        <f t="shared" si="0"/>
        <v>Liver and intrahepatic bile ducts (C22)MaleAllEth</v>
      </c>
      <c r="B65" t="s">
        <v>85</v>
      </c>
      <c r="C65" t="s">
        <v>1</v>
      </c>
      <c r="D65" t="s">
        <v>32</v>
      </c>
      <c r="E65">
        <v>219</v>
      </c>
      <c r="F65">
        <v>7.1919694089656998</v>
      </c>
    </row>
    <row r="66" spans="1:6">
      <c r="A66" t="str">
        <f t="shared" si="0"/>
        <v>Gallbladder (C23)AllSexAllEth</v>
      </c>
      <c r="B66" t="s">
        <v>86</v>
      </c>
      <c r="C66" t="s">
        <v>4</v>
      </c>
      <c r="D66" t="s">
        <v>32</v>
      </c>
      <c r="E66">
        <v>65</v>
      </c>
      <c r="F66">
        <v>0.942342199672355</v>
      </c>
    </row>
    <row r="67" spans="1:6">
      <c r="A67" t="str">
        <f t="shared" si="0"/>
        <v>Gallbladder (C23)FemaleAllEth</v>
      </c>
      <c r="B67" t="s">
        <v>86</v>
      </c>
      <c r="C67" t="s">
        <v>0</v>
      </c>
      <c r="D67" t="s">
        <v>32</v>
      </c>
      <c r="E67">
        <v>52</v>
      </c>
      <c r="F67">
        <v>1.43798829049985</v>
      </c>
    </row>
    <row r="68" spans="1:6">
      <c r="A68" t="str">
        <f t="shared" si="0"/>
        <v>Gallbladder (C23)MaleAllEth</v>
      </c>
      <c r="B68" t="s">
        <v>86</v>
      </c>
      <c r="C68" t="s">
        <v>1</v>
      </c>
      <c r="D68" t="s">
        <v>32</v>
      </c>
      <c r="E68">
        <v>13</v>
      </c>
      <c r="F68">
        <v>0.39449502768215899</v>
      </c>
    </row>
    <row r="69" spans="1:6">
      <c r="A69" t="str">
        <f t="shared" si="0"/>
        <v>Biliary tract - other and unspecified parts (C24)AllSexAllEth</v>
      </c>
      <c r="B69" t="s">
        <v>87</v>
      </c>
      <c r="C69" t="s">
        <v>4</v>
      </c>
      <c r="D69" t="s">
        <v>32</v>
      </c>
      <c r="E69">
        <v>84</v>
      </c>
      <c r="F69">
        <v>1.2462667111599</v>
      </c>
    </row>
    <row r="70" spans="1:6">
      <c r="A70" t="str">
        <f t="shared" si="0"/>
        <v>Biliary tract - other and unspecified parts (C24)FemaleAllEth</v>
      </c>
      <c r="B70" t="s">
        <v>87</v>
      </c>
      <c r="C70" t="s">
        <v>0</v>
      </c>
      <c r="D70" t="s">
        <v>32</v>
      </c>
      <c r="E70">
        <v>40</v>
      </c>
      <c r="F70">
        <v>1.0656369419868601</v>
      </c>
    </row>
    <row r="71" spans="1:6">
      <c r="A71" t="str">
        <f t="shared" ref="A71:A134" si="2">B71&amp;C71&amp;D71</f>
        <v>Biliary tract - other and unspecified parts (C24)MaleAllEth</v>
      </c>
      <c r="B71" t="s">
        <v>87</v>
      </c>
      <c r="C71" t="s">
        <v>1</v>
      </c>
      <c r="D71" t="s">
        <v>32</v>
      </c>
      <c r="E71">
        <v>44</v>
      </c>
      <c r="F71">
        <v>1.43172607438578</v>
      </c>
    </row>
    <row r="72" spans="1:6">
      <c r="A72" t="str">
        <f t="shared" si="2"/>
        <v>Pancreas (C25)AllSexAllEth</v>
      </c>
      <c r="B72" t="s">
        <v>88</v>
      </c>
      <c r="C72" t="s">
        <v>4</v>
      </c>
      <c r="D72" t="s">
        <v>32</v>
      </c>
      <c r="E72">
        <v>549</v>
      </c>
      <c r="F72">
        <v>7.6717694113097501</v>
      </c>
    </row>
    <row r="73" spans="1:6">
      <c r="A73" t="str">
        <f t="shared" si="2"/>
        <v>Pancreas (C25)FemaleAllEth</v>
      </c>
      <c r="B73" t="s">
        <v>88</v>
      </c>
      <c r="C73" t="s">
        <v>0</v>
      </c>
      <c r="D73" t="s">
        <v>32</v>
      </c>
      <c r="E73">
        <v>282</v>
      </c>
      <c r="F73">
        <v>7.2198264844217501</v>
      </c>
    </row>
    <row r="74" spans="1:6">
      <c r="A74" t="str">
        <f t="shared" si="2"/>
        <v>Pancreas (C25)MaleAllEth</v>
      </c>
      <c r="B74" t="s">
        <v>88</v>
      </c>
      <c r="C74" t="s">
        <v>1</v>
      </c>
      <c r="D74" t="s">
        <v>32</v>
      </c>
      <c r="E74">
        <v>267</v>
      </c>
      <c r="F74">
        <v>8.2027630068479294</v>
      </c>
    </row>
    <row r="75" spans="1:6">
      <c r="A75" t="str">
        <f t="shared" si="2"/>
        <v>Digestive organs - other and ill-defined (C26)AllSexAllEth</v>
      </c>
      <c r="B75" t="s">
        <v>89</v>
      </c>
      <c r="C75" t="s">
        <v>4</v>
      </c>
      <c r="D75" t="s">
        <v>32</v>
      </c>
      <c r="E75">
        <v>101</v>
      </c>
      <c r="F75">
        <v>1.2814152024987699</v>
      </c>
    </row>
    <row r="76" spans="1:6">
      <c r="A76" t="str">
        <f t="shared" si="2"/>
        <v>Digestive organs - other and ill-defined (C26)FemaleAllEth</v>
      </c>
      <c r="B76" t="s">
        <v>89</v>
      </c>
      <c r="C76" t="s">
        <v>0</v>
      </c>
      <c r="D76" t="s">
        <v>32</v>
      </c>
      <c r="E76">
        <v>54</v>
      </c>
      <c r="F76">
        <v>1.15407657531326</v>
      </c>
    </row>
    <row r="77" spans="1:6">
      <c r="A77" t="str">
        <f t="shared" si="2"/>
        <v>Digestive organs - other and ill-defined (C26)MaleAllEth</v>
      </c>
      <c r="B77" t="s">
        <v>89</v>
      </c>
      <c r="C77" t="s">
        <v>1</v>
      </c>
      <c r="D77" t="s">
        <v>32</v>
      </c>
      <c r="E77">
        <v>47</v>
      </c>
      <c r="F77">
        <v>1.4054760177461001</v>
      </c>
    </row>
    <row r="78" spans="1:6">
      <c r="A78" t="str">
        <f t="shared" si="2"/>
        <v>Nasal cavity and middle ear (C30)AllSexAllEth</v>
      </c>
      <c r="B78" t="s">
        <v>90</v>
      </c>
      <c r="C78" t="s">
        <v>4</v>
      </c>
      <c r="D78" t="s">
        <v>32</v>
      </c>
      <c r="E78">
        <v>22</v>
      </c>
      <c r="F78">
        <v>0.41424805197433701</v>
      </c>
    </row>
    <row r="79" spans="1:6">
      <c r="A79" t="str">
        <f t="shared" si="2"/>
        <v>Nasal cavity and middle ear (C30)FemaleAllEth</v>
      </c>
      <c r="B79" t="s">
        <v>90</v>
      </c>
      <c r="C79" t="s">
        <v>0</v>
      </c>
      <c r="D79" t="s">
        <v>32</v>
      </c>
      <c r="E79">
        <v>8</v>
      </c>
      <c r="F79">
        <v>0.297260835225784</v>
      </c>
    </row>
    <row r="80" spans="1:6">
      <c r="A80" t="str">
        <f t="shared" si="2"/>
        <v>Nasal cavity and middle ear (C30)MaleAllEth</v>
      </c>
      <c r="B80" t="s">
        <v>90</v>
      </c>
      <c r="C80" t="s">
        <v>1</v>
      </c>
      <c r="D80" t="s">
        <v>32</v>
      </c>
      <c r="E80">
        <v>14</v>
      </c>
      <c r="F80">
        <v>0.54182355143020799</v>
      </c>
    </row>
    <row r="81" spans="1:6">
      <c r="A81" t="str">
        <f t="shared" si="2"/>
        <v>Accessory sinuses (C31)AllSexAllEth</v>
      </c>
      <c r="B81" t="s">
        <v>91</v>
      </c>
      <c r="C81" t="s">
        <v>4</v>
      </c>
      <c r="D81" t="s">
        <v>32</v>
      </c>
      <c r="E81">
        <v>10</v>
      </c>
      <c r="F81">
        <v>0.16516693477567099</v>
      </c>
    </row>
    <row r="82" spans="1:6">
      <c r="A82" t="str">
        <f t="shared" si="2"/>
        <v>Accessory sinuses (C31)FemaleAllEth</v>
      </c>
      <c r="B82" t="s">
        <v>91</v>
      </c>
      <c r="C82" t="s">
        <v>0</v>
      </c>
      <c r="D82" t="s">
        <v>32</v>
      </c>
      <c r="E82">
        <v>2</v>
      </c>
      <c r="F82" s="1">
        <v>5.3305246574690698E-2</v>
      </c>
    </row>
    <row r="83" spans="1:6">
      <c r="A83" t="str">
        <f t="shared" si="2"/>
        <v>Accessory sinuses (C31)MaleAllEth</v>
      </c>
      <c r="B83" t="s">
        <v>91</v>
      </c>
      <c r="C83" t="s">
        <v>1</v>
      </c>
      <c r="D83" t="s">
        <v>32</v>
      </c>
      <c r="E83">
        <v>8</v>
      </c>
      <c r="F83">
        <v>0.281269845589185</v>
      </c>
    </row>
    <row r="84" spans="1:6">
      <c r="A84" t="str">
        <f t="shared" si="2"/>
        <v>Larynx (C32)AllSexAllEth</v>
      </c>
      <c r="B84" t="s">
        <v>92</v>
      </c>
      <c r="C84" t="s">
        <v>4</v>
      </c>
      <c r="D84" t="s">
        <v>32</v>
      </c>
      <c r="E84">
        <v>73</v>
      </c>
      <c r="F84">
        <v>1.1047578887312901</v>
      </c>
    </row>
    <row r="85" spans="1:6">
      <c r="A85" t="str">
        <f t="shared" si="2"/>
        <v>Larynx (C32)FemaleAllEth</v>
      </c>
      <c r="B85" t="s">
        <v>92</v>
      </c>
      <c r="C85" t="s">
        <v>0</v>
      </c>
      <c r="D85" t="s">
        <v>32</v>
      </c>
      <c r="E85">
        <v>14</v>
      </c>
      <c r="F85">
        <v>0.39720543142357401</v>
      </c>
    </row>
    <row r="86" spans="1:6">
      <c r="A86" t="str">
        <f t="shared" si="2"/>
        <v>Larynx (C32)MaleAllEth</v>
      </c>
      <c r="B86" t="s">
        <v>92</v>
      </c>
      <c r="C86" t="s">
        <v>1</v>
      </c>
      <c r="D86" t="s">
        <v>32</v>
      </c>
      <c r="E86">
        <v>59</v>
      </c>
      <c r="F86">
        <v>1.8762571167373301</v>
      </c>
    </row>
    <row r="87" spans="1:6">
      <c r="A87" t="str">
        <f t="shared" si="2"/>
        <v>Lung (C33–C34)AllSexAllEth</v>
      </c>
      <c r="B87" t="s">
        <v>93</v>
      </c>
      <c r="C87" t="s">
        <v>4</v>
      </c>
      <c r="D87" t="s">
        <v>32</v>
      </c>
      <c r="E87">
        <v>2027</v>
      </c>
      <c r="F87">
        <v>29.3514172657427</v>
      </c>
    </row>
    <row r="88" spans="1:6">
      <c r="A88" t="str">
        <f t="shared" si="2"/>
        <v>Lung (C33–C34)FemaleAllEth</v>
      </c>
      <c r="B88" t="s">
        <v>93</v>
      </c>
      <c r="C88" t="s">
        <v>0</v>
      </c>
      <c r="D88" t="s">
        <v>32</v>
      </c>
      <c r="E88">
        <v>968</v>
      </c>
      <c r="F88">
        <v>26.878301208930001</v>
      </c>
    </row>
    <row r="89" spans="1:6">
      <c r="A89" t="str">
        <f t="shared" si="2"/>
        <v>Lung (C33–C34)MaleAllEth</v>
      </c>
      <c r="B89" t="s">
        <v>93</v>
      </c>
      <c r="C89" t="s">
        <v>1</v>
      </c>
      <c r="D89" t="s">
        <v>32</v>
      </c>
      <c r="E89">
        <v>1059</v>
      </c>
      <c r="F89">
        <v>32.4863681851092</v>
      </c>
    </row>
    <row r="90" spans="1:6">
      <c r="A90" t="str">
        <f t="shared" si="2"/>
        <v>Thymus (C37)AllSexAllEth</v>
      </c>
      <c r="B90" t="s">
        <v>94</v>
      </c>
      <c r="C90" t="s">
        <v>4</v>
      </c>
      <c r="D90" t="s">
        <v>32</v>
      </c>
      <c r="E90">
        <v>17</v>
      </c>
      <c r="F90">
        <v>0.29934557732599298</v>
      </c>
    </row>
    <row r="91" spans="1:6">
      <c r="A91" t="str">
        <f t="shared" si="2"/>
        <v>Thymus (C37)FemaleAllEth</v>
      </c>
      <c r="B91" t="s">
        <v>94</v>
      </c>
      <c r="C91" t="s">
        <v>0</v>
      </c>
      <c r="D91" t="s">
        <v>32</v>
      </c>
      <c r="E91">
        <v>6</v>
      </c>
      <c r="F91">
        <v>0.203979108285925</v>
      </c>
    </row>
    <row r="92" spans="1:6">
      <c r="A92" t="str">
        <f t="shared" si="2"/>
        <v>Thymus (C37)MaleAllEth</v>
      </c>
      <c r="B92" t="s">
        <v>94</v>
      </c>
      <c r="C92" t="s">
        <v>1</v>
      </c>
      <c r="D92" t="s">
        <v>32</v>
      </c>
      <c r="E92">
        <v>11</v>
      </c>
      <c r="F92">
        <v>0.39476398307670502</v>
      </c>
    </row>
    <row r="93" spans="1:6">
      <c r="A93" t="str">
        <f t="shared" si="2"/>
        <v>Heart, mediastinum and pleura (C38)AllSexAllEth</v>
      </c>
      <c r="B93" t="s">
        <v>95</v>
      </c>
      <c r="C93" t="s">
        <v>4</v>
      </c>
      <c r="D93" t="s">
        <v>32</v>
      </c>
      <c r="E93">
        <v>9</v>
      </c>
      <c r="F93">
        <v>0.169882427342332</v>
      </c>
    </row>
    <row r="94" spans="1:6">
      <c r="A94" t="str">
        <f t="shared" si="2"/>
        <v>Heart, mediastinum and pleura (C38)FemaleAllEth</v>
      </c>
      <c r="B94" t="s">
        <v>95</v>
      </c>
      <c r="C94" t="s">
        <v>0</v>
      </c>
      <c r="D94" t="s">
        <v>32</v>
      </c>
      <c r="E94">
        <v>1</v>
      </c>
      <c r="F94" s="1">
        <v>2.8189700140359802E-2</v>
      </c>
    </row>
    <row r="95" spans="1:6">
      <c r="A95" t="str">
        <f t="shared" si="2"/>
        <v>Heart, mediastinum and pleura (C38)MaleAllEth</v>
      </c>
      <c r="B95" t="s">
        <v>95</v>
      </c>
      <c r="C95" t="s">
        <v>1</v>
      </c>
      <c r="D95" t="s">
        <v>32</v>
      </c>
      <c r="E95">
        <v>8</v>
      </c>
      <c r="F95">
        <v>0.31650780672621898</v>
      </c>
    </row>
    <row r="96" spans="1:6">
      <c r="A96" t="str">
        <f t="shared" si="2"/>
        <v>Respiratory system and intrathoracic organs - other and ill-defined sites (C39)AllSexAllEth</v>
      </c>
      <c r="B96" t="s">
        <v>96</v>
      </c>
      <c r="C96" t="s">
        <v>4</v>
      </c>
      <c r="D96" t="s">
        <v>32</v>
      </c>
    </row>
    <row r="97" spans="1:6">
      <c r="A97" t="str">
        <f t="shared" si="2"/>
        <v>Respiratory system and intrathoracic organs - other and ill-defined sites (C39)FemaleAllEth</v>
      </c>
      <c r="B97" t="s">
        <v>96</v>
      </c>
      <c r="C97" t="s">
        <v>0</v>
      </c>
      <c r="D97" t="s">
        <v>32</v>
      </c>
    </row>
    <row r="98" spans="1:6">
      <c r="A98" t="str">
        <f t="shared" si="2"/>
        <v>Respiratory system and intrathoracic organs - other and ill-defined sites (C39)MaleAllEth</v>
      </c>
      <c r="B98" t="s">
        <v>96</v>
      </c>
      <c r="C98" t="s">
        <v>1</v>
      </c>
      <c r="D98" t="s">
        <v>32</v>
      </c>
    </row>
    <row r="99" spans="1:6">
      <c r="A99" t="str">
        <f t="shared" si="2"/>
        <v>Bone and articular cartilage of limbs (C40)AllSexAllEth</v>
      </c>
      <c r="B99" t="s">
        <v>97</v>
      </c>
      <c r="C99" t="s">
        <v>4</v>
      </c>
      <c r="D99" t="s">
        <v>32</v>
      </c>
      <c r="E99">
        <v>30</v>
      </c>
      <c r="F99">
        <v>0.69307705967055</v>
      </c>
    </row>
    <row r="100" spans="1:6">
      <c r="A100" t="str">
        <f t="shared" si="2"/>
        <v>Bone and articular cartilage of limbs (C40)FemaleAllEth</v>
      </c>
      <c r="B100" t="s">
        <v>97</v>
      </c>
      <c r="C100" t="s">
        <v>0</v>
      </c>
      <c r="D100" t="s">
        <v>32</v>
      </c>
      <c r="E100">
        <v>13</v>
      </c>
      <c r="F100">
        <v>0.617049738266081</v>
      </c>
    </row>
    <row r="101" spans="1:6">
      <c r="A101" t="str">
        <f t="shared" si="2"/>
        <v>Bone and articular cartilage of limbs (C40)MaleAllEth</v>
      </c>
      <c r="B101" t="s">
        <v>97</v>
      </c>
      <c r="C101" t="s">
        <v>1</v>
      </c>
      <c r="D101" t="s">
        <v>32</v>
      </c>
      <c r="E101">
        <v>17</v>
      </c>
      <c r="F101">
        <v>0.76659478835272399</v>
      </c>
    </row>
    <row r="102" spans="1:6">
      <c r="A102" t="str">
        <f t="shared" si="2"/>
        <v>Bone and articular cartilage of other and unspecified sites (C41)AllSexAllEth</v>
      </c>
      <c r="B102" t="s">
        <v>98</v>
      </c>
      <c r="C102" t="s">
        <v>4</v>
      </c>
      <c r="D102" t="s">
        <v>32</v>
      </c>
      <c r="E102">
        <v>25</v>
      </c>
      <c r="F102">
        <v>0.53154222913998195</v>
      </c>
    </row>
    <row r="103" spans="1:6">
      <c r="A103" t="str">
        <f t="shared" si="2"/>
        <v>Bone and articular cartilage of other and unspecified sites (C41)FemaleAllEth</v>
      </c>
      <c r="B103" t="s">
        <v>98</v>
      </c>
      <c r="C103" t="s">
        <v>0</v>
      </c>
      <c r="D103" t="s">
        <v>32</v>
      </c>
      <c r="E103">
        <v>13</v>
      </c>
      <c r="F103">
        <v>0.56237685110100899</v>
      </c>
    </row>
    <row r="104" spans="1:6">
      <c r="A104" t="str">
        <f t="shared" si="2"/>
        <v>Bone and articular cartilage of other and unspecified sites (C41)MaleAllEth</v>
      </c>
      <c r="B104" t="s">
        <v>98</v>
      </c>
      <c r="C104" t="s">
        <v>1</v>
      </c>
      <c r="D104" t="s">
        <v>32</v>
      </c>
      <c r="E104">
        <v>12</v>
      </c>
      <c r="F104">
        <v>0.50071738901511398</v>
      </c>
    </row>
    <row r="105" spans="1:6">
      <c r="A105" t="str">
        <f t="shared" si="2"/>
        <v>Melanoma (C43)AllSexAllEth</v>
      </c>
      <c r="B105" t="s">
        <v>99</v>
      </c>
      <c r="C105" t="s">
        <v>4</v>
      </c>
      <c r="D105" t="s">
        <v>32</v>
      </c>
      <c r="E105">
        <v>2324</v>
      </c>
      <c r="F105">
        <v>36.876249232933503</v>
      </c>
    </row>
    <row r="106" spans="1:6">
      <c r="A106" t="str">
        <f t="shared" si="2"/>
        <v>Melanoma (C43)FemaleAllEth</v>
      </c>
      <c r="B106" t="s">
        <v>99</v>
      </c>
      <c r="C106" t="s">
        <v>0</v>
      </c>
      <c r="D106" t="s">
        <v>32</v>
      </c>
      <c r="E106">
        <v>1096</v>
      </c>
      <c r="F106">
        <v>33.770369743286203</v>
      </c>
    </row>
    <row r="107" spans="1:6">
      <c r="A107" t="str">
        <f t="shared" si="2"/>
        <v>Melanoma (C43)MaleAllEth</v>
      </c>
      <c r="B107" t="s">
        <v>99</v>
      </c>
      <c r="C107" t="s">
        <v>1</v>
      </c>
      <c r="D107" t="s">
        <v>32</v>
      </c>
      <c r="E107">
        <v>1228</v>
      </c>
      <c r="F107">
        <v>40.434454182253603</v>
      </c>
    </row>
    <row r="108" spans="1:6">
      <c r="A108" t="str">
        <f t="shared" si="2"/>
        <v>Skin - other (C44)AllSexAllEth</v>
      </c>
      <c r="B108" t="s">
        <v>100</v>
      </c>
      <c r="C108" t="s">
        <v>4</v>
      </c>
      <c r="D108" t="s">
        <v>32</v>
      </c>
      <c r="E108">
        <v>131</v>
      </c>
      <c r="F108">
        <v>1.78172107127918</v>
      </c>
    </row>
    <row r="109" spans="1:6">
      <c r="A109" t="str">
        <f t="shared" si="2"/>
        <v>Skin - other (C44)FemaleAllEth</v>
      </c>
      <c r="B109" t="s">
        <v>100</v>
      </c>
      <c r="C109" t="s">
        <v>0</v>
      </c>
      <c r="D109" t="s">
        <v>32</v>
      </c>
      <c r="E109">
        <v>59</v>
      </c>
      <c r="F109">
        <v>1.4255740057678401</v>
      </c>
    </row>
    <row r="110" spans="1:6">
      <c r="A110" t="str">
        <f t="shared" si="2"/>
        <v>Skin - other (C44)MaleAllEth</v>
      </c>
      <c r="B110" t="s">
        <v>100</v>
      </c>
      <c r="C110" t="s">
        <v>1</v>
      </c>
      <c r="D110" t="s">
        <v>32</v>
      </c>
      <c r="E110">
        <v>72</v>
      </c>
      <c r="F110">
        <v>2.20081462011284</v>
      </c>
    </row>
    <row r="111" spans="1:6">
      <c r="A111" t="str">
        <f t="shared" si="2"/>
        <v>Mesothelioma (C45)AllSexAllEth</v>
      </c>
      <c r="B111" t="s">
        <v>101</v>
      </c>
      <c r="C111" t="s">
        <v>4</v>
      </c>
      <c r="D111" t="s">
        <v>32</v>
      </c>
      <c r="E111">
        <v>93</v>
      </c>
      <c r="F111">
        <v>1.2798430120061</v>
      </c>
    </row>
    <row r="112" spans="1:6">
      <c r="A112" t="str">
        <f t="shared" si="2"/>
        <v>Mesothelioma (C45)FemaleAllEth</v>
      </c>
      <c r="B112" t="s">
        <v>101</v>
      </c>
      <c r="C112" t="s">
        <v>0</v>
      </c>
      <c r="D112" t="s">
        <v>32</v>
      </c>
      <c r="E112">
        <v>10</v>
      </c>
      <c r="F112">
        <v>0.29992010323137103</v>
      </c>
    </row>
    <row r="113" spans="1:6">
      <c r="A113" t="str">
        <f t="shared" si="2"/>
        <v>Mesothelioma (C45)MaleAllEth</v>
      </c>
      <c r="B113" t="s">
        <v>101</v>
      </c>
      <c r="C113" t="s">
        <v>1</v>
      </c>
      <c r="D113" t="s">
        <v>32</v>
      </c>
      <c r="E113">
        <v>83</v>
      </c>
      <c r="F113">
        <v>2.44157176195155</v>
      </c>
    </row>
    <row r="114" spans="1:6">
      <c r="A114" t="str">
        <f t="shared" si="2"/>
        <v>Kaposi sarcoma (C46)AllSexAllEth</v>
      </c>
      <c r="B114" t="s">
        <v>102</v>
      </c>
      <c r="C114" t="s">
        <v>4</v>
      </c>
      <c r="D114" t="s">
        <v>32</v>
      </c>
      <c r="E114">
        <v>3</v>
      </c>
      <c r="F114" s="1">
        <v>5.2522643512275098E-2</v>
      </c>
    </row>
    <row r="115" spans="1:6">
      <c r="A115" t="str">
        <f t="shared" si="2"/>
        <v>Kaposi sarcoma (C46)FemaleAllEth</v>
      </c>
      <c r="B115" t="s">
        <v>102</v>
      </c>
      <c r="C115" t="s">
        <v>0</v>
      </c>
      <c r="D115" t="s">
        <v>32</v>
      </c>
    </row>
    <row r="116" spans="1:6">
      <c r="A116" t="str">
        <f t="shared" si="2"/>
        <v>Kaposi sarcoma (C46)MaleAllEth</v>
      </c>
      <c r="B116" t="s">
        <v>102</v>
      </c>
      <c r="C116" t="s">
        <v>1</v>
      </c>
      <c r="D116" t="s">
        <v>32</v>
      </c>
      <c r="E116">
        <v>3</v>
      </c>
      <c r="F116">
        <v>0.109320413974676</v>
      </c>
    </row>
    <row r="117" spans="1:6">
      <c r="A117" t="str">
        <f t="shared" si="2"/>
        <v>Peripheral nerves and autonomic nervous system (C47)AllSexAllEth</v>
      </c>
      <c r="B117" t="s">
        <v>103</v>
      </c>
      <c r="C117" t="s">
        <v>4</v>
      </c>
      <c r="D117" t="s">
        <v>32</v>
      </c>
      <c r="E117">
        <v>10</v>
      </c>
      <c r="F117">
        <v>0.22027306282894801</v>
      </c>
    </row>
    <row r="118" spans="1:6">
      <c r="A118" t="str">
        <f t="shared" si="2"/>
        <v>Peripheral nerves and autonomic nervous system (C47)FemaleAllEth</v>
      </c>
      <c r="B118" t="s">
        <v>103</v>
      </c>
      <c r="C118" t="s">
        <v>0</v>
      </c>
      <c r="D118" t="s">
        <v>32</v>
      </c>
      <c r="E118">
        <v>4</v>
      </c>
      <c r="F118">
        <v>0.16752753285606101</v>
      </c>
    </row>
    <row r="119" spans="1:6">
      <c r="A119" t="str">
        <f t="shared" si="2"/>
        <v>Peripheral nerves and autonomic nervous system (C47)MaleAllEth</v>
      </c>
      <c r="B119" t="s">
        <v>103</v>
      </c>
      <c r="C119" t="s">
        <v>1</v>
      </c>
      <c r="D119" t="s">
        <v>32</v>
      </c>
      <c r="E119">
        <v>6</v>
      </c>
      <c r="F119">
        <v>0.26939239560900402</v>
      </c>
    </row>
    <row r="120" spans="1:6">
      <c r="A120" t="str">
        <f t="shared" si="2"/>
        <v>Retroperitoneum and peritoneum (C48)AllSexAllEth</v>
      </c>
      <c r="B120" t="s">
        <v>104</v>
      </c>
      <c r="C120" t="s">
        <v>4</v>
      </c>
      <c r="D120" t="s">
        <v>32</v>
      </c>
      <c r="E120">
        <v>30</v>
      </c>
      <c r="F120">
        <v>0.50386624166472804</v>
      </c>
    </row>
    <row r="121" spans="1:6">
      <c r="A121" t="str">
        <f t="shared" si="2"/>
        <v>Retroperitoneum and peritoneum (C48)FemaleAllEth</v>
      </c>
      <c r="B121" t="s">
        <v>104</v>
      </c>
      <c r="C121" t="s">
        <v>0</v>
      </c>
      <c r="D121" t="s">
        <v>32</v>
      </c>
      <c r="E121">
        <v>19</v>
      </c>
      <c r="F121">
        <v>0.62351777189304503</v>
      </c>
    </row>
    <row r="122" spans="1:6">
      <c r="A122" t="str">
        <f t="shared" si="2"/>
        <v>Retroperitoneum and peritoneum (C48)MaleAllEth</v>
      </c>
      <c r="B122" t="s">
        <v>104</v>
      </c>
      <c r="C122" t="s">
        <v>1</v>
      </c>
      <c r="D122" t="s">
        <v>32</v>
      </c>
      <c r="E122">
        <v>11</v>
      </c>
      <c r="F122">
        <v>0.38451653130935498</v>
      </c>
    </row>
    <row r="123" spans="1:6">
      <c r="A123" t="str">
        <f t="shared" si="2"/>
        <v>Other connective and soft tissue (C49)AllSexAllEth</v>
      </c>
      <c r="B123" t="s">
        <v>105</v>
      </c>
      <c r="C123" t="s">
        <v>4</v>
      </c>
      <c r="D123" t="s">
        <v>32</v>
      </c>
      <c r="E123">
        <v>114</v>
      </c>
      <c r="F123">
        <v>2.0123940601713</v>
      </c>
    </row>
    <row r="124" spans="1:6">
      <c r="A124" t="str">
        <f t="shared" si="2"/>
        <v>Other connective and soft tissue (C49)FemaleAllEth</v>
      </c>
      <c r="B124" t="s">
        <v>105</v>
      </c>
      <c r="C124" t="s">
        <v>0</v>
      </c>
      <c r="D124" t="s">
        <v>32</v>
      </c>
      <c r="E124">
        <v>40</v>
      </c>
      <c r="F124">
        <v>1.4693255651011099</v>
      </c>
    </row>
    <row r="125" spans="1:6">
      <c r="A125" t="str">
        <f t="shared" si="2"/>
        <v>Other connective and soft tissue (C49)MaleAllEth</v>
      </c>
      <c r="B125" t="s">
        <v>105</v>
      </c>
      <c r="C125" t="s">
        <v>1</v>
      </c>
      <c r="D125" t="s">
        <v>32</v>
      </c>
      <c r="E125">
        <v>74</v>
      </c>
      <c r="F125">
        <v>2.6491782904215602</v>
      </c>
    </row>
    <row r="126" spans="1:6">
      <c r="A126" t="str">
        <f t="shared" si="2"/>
        <v>Breast (C50)AllSexAllEth</v>
      </c>
      <c r="B126" t="s">
        <v>58</v>
      </c>
      <c r="C126" t="s">
        <v>4</v>
      </c>
      <c r="D126" t="s">
        <v>32</v>
      </c>
      <c r="E126">
        <v>3054</v>
      </c>
      <c r="F126">
        <v>50.9020397557534</v>
      </c>
    </row>
    <row r="127" spans="1:6">
      <c r="A127" t="str">
        <f t="shared" si="2"/>
        <v>Breast (C50)FemaleAllEth</v>
      </c>
      <c r="B127" t="s">
        <v>58</v>
      </c>
      <c r="C127" t="s">
        <v>0</v>
      </c>
      <c r="D127" t="s">
        <v>32</v>
      </c>
      <c r="E127">
        <v>3025</v>
      </c>
      <c r="F127">
        <v>96.8565018782176</v>
      </c>
    </row>
    <row r="128" spans="1:6">
      <c r="A128" t="str">
        <f t="shared" si="2"/>
        <v>Breast (C50)MaleAllEth</v>
      </c>
      <c r="B128" t="s">
        <v>58</v>
      </c>
      <c r="C128" t="s">
        <v>1</v>
      </c>
      <c r="D128" t="s">
        <v>32</v>
      </c>
      <c r="E128">
        <v>29</v>
      </c>
      <c r="F128">
        <v>0.91193847124995597</v>
      </c>
    </row>
    <row r="129" spans="1:6">
      <c r="A129" t="str">
        <f t="shared" si="2"/>
        <v>Vulva (C51)AllSexAllEth</v>
      </c>
      <c r="B129" t="s">
        <v>106</v>
      </c>
      <c r="C129" t="s">
        <v>4</v>
      </c>
      <c r="D129" t="s">
        <v>32</v>
      </c>
      <c r="E129" t="s">
        <v>178</v>
      </c>
      <c r="F129" t="s">
        <v>178</v>
      </c>
    </row>
    <row r="130" spans="1:6">
      <c r="A130" t="str">
        <f t="shared" si="2"/>
        <v>Vulva (C51)FemaleAllEth</v>
      </c>
      <c r="B130" t="s">
        <v>106</v>
      </c>
      <c r="C130" t="s">
        <v>0</v>
      </c>
      <c r="D130" t="s">
        <v>32</v>
      </c>
      <c r="E130">
        <v>67</v>
      </c>
      <c r="F130">
        <v>1.89868867461944</v>
      </c>
    </row>
    <row r="131" spans="1:6">
      <c r="A131" t="str">
        <f t="shared" si="2"/>
        <v>Vulva (C51)MaleAllEth</v>
      </c>
      <c r="B131" t="s">
        <v>106</v>
      </c>
      <c r="C131" t="s">
        <v>1</v>
      </c>
      <c r="D131" t="s">
        <v>32</v>
      </c>
      <c r="E131" t="s">
        <v>178</v>
      </c>
      <c r="F131" t="s">
        <v>178</v>
      </c>
    </row>
    <row r="132" spans="1:6">
      <c r="A132" t="str">
        <f t="shared" si="2"/>
        <v>Vagina (C52)AllSexAllEth</v>
      </c>
      <c r="B132" t="s">
        <v>107</v>
      </c>
      <c r="C132" t="s">
        <v>4</v>
      </c>
      <c r="D132" t="s">
        <v>32</v>
      </c>
      <c r="E132" t="s">
        <v>178</v>
      </c>
      <c r="F132" t="s">
        <v>178</v>
      </c>
    </row>
    <row r="133" spans="1:6">
      <c r="A133" t="str">
        <f t="shared" si="2"/>
        <v>Vagina (C52)FemaleAllEth</v>
      </c>
      <c r="B133" t="s">
        <v>107</v>
      </c>
      <c r="C133" t="s">
        <v>0</v>
      </c>
      <c r="D133" t="s">
        <v>32</v>
      </c>
      <c r="E133">
        <v>14</v>
      </c>
      <c r="F133">
        <v>0.40597348365291502</v>
      </c>
    </row>
    <row r="134" spans="1:6">
      <c r="A134" t="str">
        <f t="shared" si="2"/>
        <v>Vagina (C52)MaleAllEth</v>
      </c>
      <c r="B134" t="s">
        <v>107</v>
      </c>
      <c r="C134" t="s">
        <v>1</v>
      </c>
      <c r="D134" t="s">
        <v>32</v>
      </c>
      <c r="E134" t="s">
        <v>178</v>
      </c>
      <c r="F134" t="s">
        <v>178</v>
      </c>
    </row>
    <row r="135" spans="1:6">
      <c r="A135" t="str">
        <f t="shared" ref="A135:A195" si="3">B135&amp;C135&amp;D135</f>
        <v>Cervix (C53)AllSexAllEth</v>
      </c>
      <c r="B135" t="s">
        <v>108</v>
      </c>
      <c r="C135" t="s">
        <v>4</v>
      </c>
      <c r="D135" t="s">
        <v>32</v>
      </c>
      <c r="E135" t="s">
        <v>178</v>
      </c>
      <c r="F135" t="s">
        <v>178</v>
      </c>
    </row>
    <row r="136" spans="1:6">
      <c r="A136" t="str">
        <f t="shared" si="3"/>
        <v>Cervix (C53)FemaleAllEth</v>
      </c>
      <c r="B136" t="s">
        <v>108</v>
      </c>
      <c r="C136" t="s">
        <v>0</v>
      </c>
      <c r="D136" t="s">
        <v>32</v>
      </c>
      <c r="E136">
        <v>166</v>
      </c>
      <c r="F136">
        <v>6.2970143618037397</v>
      </c>
    </row>
    <row r="137" spans="1:6">
      <c r="A137" t="str">
        <f t="shared" si="3"/>
        <v>Cervix (C53)MaleAllEth</v>
      </c>
      <c r="B137" t="s">
        <v>108</v>
      </c>
      <c r="C137" t="s">
        <v>1</v>
      </c>
      <c r="D137" t="s">
        <v>32</v>
      </c>
      <c r="E137" t="s">
        <v>178</v>
      </c>
      <c r="F137" t="s">
        <v>178</v>
      </c>
    </row>
    <row r="138" spans="1:6">
      <c r="A138" t="str">
        <f t="shared" si="3"/>
        <v>Uterus (C54–C55)AllSexAllEth</v>
      </c>
      <c r="B138" t="s">
        <v>358</v>
      </c>
      <c r="C138" t="s">
        <v>4</v>
      </c>
      <c r="D138" t="s">
        <v>32</v>
      </c>
      <c r="E138" t="s">
        <v>178</v>
      </c>
      <c r="F138" t="s">
        <v>178</v>
      </c>
    </row>
    <row r="139" spans="1:6">
      <c r="A139" t="str">
        <f t="shared" si="3"/>
        <v>Uterus (C54–C55)FemaleAllEth</v>
      </c>
      <c r="B139" t="s">
        <v>358</v>
      </c>
      <c r="C139" t="s">
        <v>0</v>
      </c>
      <c r="D139" t="s">
        <v>32</v>
      </c>
      <c r="E139">
        <v>513</v>
      </c>
      <c r="F139">
        <v>16.180995679999999</v>
      </c>
    </row>
    <row r="140" spans="1:6">
      <c r="A140" t="str">
        <f t="shared" si="3"/>
        <v>Uterus (C54–C55)MaleAllEth</v>
      </c>
      <c r="B140" t="s">
        <v>358</v>
      </c>
      <c r="C140" t="s">
        <v>1</v>
      </c>
      <c r="D140" t="s">
        <v>32</v>
      </c>
      <c r="E140" t="s">
        <v>178</v>
      </c>
      <c r="F140" t="s">
        <v>178</v>
      </c>
    </row>
    <row r="141" spans="1:6">
      <c r="A141" t="str">
        <f t="shared" si="3"/>
        <v>Ovary (C56)AllSexAllEth</v>
      </c>
      <c r="B141" t="s">
        <v>109</v>
      </c>
      <c r="C141" t="s">
        <v>4</v>
      </c>
      <c r="D141" t="s">
        <v>32</v>
      </c>
      <c r="E141" t="s">
        <v>178</v>
      </c>
      <c r="F141" t="s">
        <v>178</v>
      </c>
    </row>
    <row r="142" spans="1:6">
      <c r="A142" t="str">
        <f t="shared" si="3"/>
        <v>Ovary (C56)FemaleAllEth</v>
      </c>
      <c r="B142" t="s">
        <v>109</v>
      </c>
      <c r="C142" t="s">
        <v>0</v>
      </c>
      <c r="D142" t="s">
        <v>32</v>
      </c>
      <c r="E142">
        <v>266</v>
      </c>
      <c r="F142">
        <v>7.9710613295753898</v>
      </c>
    </row>
    <row r="143" spans="1:6">
      <c r="A143" t="str">
        <f t="shared" si="3"/>
        <v>Ovary (C56)MaleAllEth</v>
      </c>
      <c r="B143" t="s">
        <v>109</v>
      </c>
      <c r="C143" t="s">
        <v>1</v>
      </c>
      <c r="D143" t="s">
        <v>32</v>
      </c>
      <c r="E143" t="s">
        <v>178</v>
      </c>
      <c r="F143" t="s">
        <v>178</v>
      </c>
    </row>
    <row r="144" spans="1:6">
      <c r="A144" t="str">
        <f t="shared" si="3"/>
        <v>Female genital organs - other and unspecified (C57)AllSexAllEth</v>
      </c>
      <c r="B144" t="s">
        <v>179</v>
      </c>
      <c r="C144" t="s">
        <v>4</v>
      </c>
      <c r="D144" t="s">
        <v>32</v>
      </c>
      <c r="E144" t="s">
        <v>178</v>
      </c>
      <c r="F144" t="s">
        <v>178</v>
      </c>
    </row>
    <row r="145" spans="1:6">
      <c r="A145" t="str">
        <f t="shared" si="3"/>
        <v>Female genital organs - other and unspecified (C57)FemaleAllEth</v>
      </c>
      <c r="B145" t="s">
        <v>179</v>
      </c>
      <c r="C145" t="s">
        <v>0</v>
      </c>
      <c r="D145" t="s">
        <v>32</v>
      </c>
      <c r="E145">
        <v>35</v>
      </c>
      <c r="F145">
        <v>1.03026659415216</v>
      </c>
    </row>
    <row r="146" spans="1:6">
      <c r="A146" t="str">
        <f t="shared" si="3"/>
        <v>Female genital organs - other and unspecified (C57)MaleAllEth</v>
      </c>
      <c r="B146" t="s">
        <v>179</v>
      </c>
      <c r="C146" t="s">
        <v>1</v>
      </c>
      <c r="D146" t="s">
        <v>32</v>
      </c>
      <c r="E146" t="s">
        <v>178</v>
      </c>
      <c r="F146" t="s">
        <v>178</v>
      </c>
    </row>
    <row r="147" spans="1:6">
      <c r="A147" t="str">
        <f t="shared" si="3"/>
        <v>Placenta (C58)AllSexAllEth</v>
      </c>
      <c r="B147" t="s">
        <v>110</v>
      </c>
      <c r="C147" t="s">
        <v>4</v>
      </c>
      <c r="D147" t="s">
        <v>32</v>
      </c>
      <c r="E147" t="s">
        <v>178</v>
      </c>
      <c r="F147" s="1" t="s">
        <v>178</v>
      </c>
    </row>
    <row r="148" spans="1:6">
      <c r="A148" t="str">
        <f t="shared" si="3"/>
        <v>Placenta (C58)FemaleAllEth</v>
      </c>
      <c r="B148" t="s">
        <v>110</v>
      </c>
      <c r="C148" t="s">
        <v>0</v>
      </c>
      <c r="D148" t="s">
        <v>32</v>
      </c>
      <c r="E148">
        <v>2</v>
      </c>
      <c r="F148" s="1">
        <v>9.4824826941017903E-2</v>
      </c>
    </row>
    <row r="149" spans="1:6">
      <c r="A149" t="str">
        <f t="shared" si="3"/>
        <v>Placenta (C58)MaleAllEth</v>
      </c>
      <c r="B149" t="s">
        <v>110</v>
      </c>
      <c r="C149" t="s">
        <v>1</v>
      </c>
      <c r="D149" t="s">
        <v>32</v>
      </c>
      <c r="E149" t="s">
        <v>178</v>
      </c>
      <c r="F149" t="s">
        <v>178</v>
      </c>
    </row>
    <row r="150" spans="1:6">
      <c r="A150" t="str">
        <f t="shared" si="3"/>
        <v>Penis (C60)AllSexAllEth</v>
      </c>
      <c r="B150" t="s">
        <v>111</v>
      </c>
      <c r="C150" t="s">
        <v>4</v>
      </c>
      <c r="D150" t="s">
        <v>32</v>
      </c>
      <c r="E150" t="s">
        <v>178</v>
      </c>
      <c r="F150" t="s">
        <v>178</v>
      </c>
    </row>
    <row r="151" spans="1:6">
      <c r="A151" t="str">
        <f t="shared" si="3"/>
        <v>Penis (C60)FemaleAllEth</v>
      </c>
      <c r="B151" t="s">
        <v>111</v>
      </c>
      <c r="C151" t="s">
        <v>0</v>
      </c>
      <c r="D151" t="s">
        <v>32</v>
      </c>
      <c r="E151" t="s">
        <v>178</v>
      </c>
      <c r="F151" t="s">
        <v>178</v>
      </c>
    </row>
    <row r="152" spans="1:6">
      <c r="A152" t="str">
        <f t="shared" si="3"/>
        <v>Penis (C60)MaleAllEth</v>
      </c>
      <c r="B152" t="s">
        <v>111</v>
      </c>
      <c r="C152" t="s">
        <v>1</v>
      </c>
      <c r="D152" t="s">
        <v>32</v>
      </c>
      <c r="E152">
        <v>15</v>
      </c>
      <c r="F152">
        <v>0.46299764536657001</v>
      </c>
    </row>
    <row r="153" spans="1:6">
      <c r="A153" t="str">
        <f t="shared" si="3"/>
        <v>Prostate (C61)AllSexAllEth</v>
      </c>
      <c r="B153" t="s">
        <v>112</v>
      </c>
      <c r="C153" t="s">
        <v>4</v>
      </c>
      <c r="D153" t="s">
        <v>32</v>
      </c>
      <c r="E153" t="s">
        <v>178</v>
      </c>
      <c r="F153" t="s">
        <v>178</v>
      </c>
    </row>
    <row r="154" spans="1:6">
      <c r="A154" t="str">
        <f t="shared" si="3"/>
        <v>Prostate (C61)FemaleAllEth</v>
      </c>
      <c r="B154" t="s">
        <v>112</v>
      </c>
      <c r="C154" t="s">
        <v>0</v>
      </c>
      <c r="D154" t="s">
        <v>32</v>
      </c>
      <c r="E154" t="s">
        <v>178</v>
      </c>
      <c r="F154" t="s">
        <v>178</v>
      </c>
    </row>
    <row r="155" spans="1:6">
      <c r="A155" t="str">
        <f t="shared" si="3"/>
        <v>Prostate (C61)MaleAllEth</v>
      </c>
      <c r="B155" t="s">
        <v>112</v>
      </c>
      <c r="C155" t="s">
        <v>1</v>
      </c>
      <c r="D155" t="s">
        <v>32</v>
      </c>
      <c r="E155">
        <v>3129</v>
      </c>
      <c r="F155">
        <v>98.155491135673998</v>
      </c>
    </row>
    <row r="156" spans="1:6">
      <c r="A156" t="str">
        <f t="shared" si="3"/>
        <v>Testis (C62)AllSexAllEth</v>
      </c>
      <c r="B156" t="s">
        <v>113</v>
      </c>
      <c r="C156" t="s">
        <v>4</v>
      </c>
      <c r="D156" t="s">
        <v>32</v>
      </c>
      <c r="E156" t="s">
        <v>178</v>
      </c>
      <c r="F156" t="s">
        <v>178</v>
      </c>
    </row>
    <row r="157" spans="1:6">
      <c r="A157" t="str">
        <f t="shared" si="3"/>
        <v>Testis (C62)FemaleAllEth</v>
      </c>
      <c r="B157" t="s">
        <v>113</v>
      </c>
      <c r="C157" t="s">
        <v>0</v>
      </c>
      <c r="D157" t="s">
        <v>32</v>
      </c>
      <c r="E157" t="s">
        <v>178</v>
      </c>
      <c r="F157" t="s">
        <v>178</v>
      </c>
    </row>
    <row r="158" spans="1:6">
      <c r="A158" t="str">
        <f t="shared" si="3"/>
        <v>Testis (C62)MaleAllEth</v>
      </c>
      <c r="B158" t="s">
        <v>113</v>
      </c>
      <c r="C158" t="s">
        <v>1</v>
      </c>
      <c r="D158" t="s">
        <v>32</v>
      </c>
      <c r="E158">
        <v>145</v>
      </c>
      <c r="F158">
        <v>7.3138536508238401</v>
      </c>
    </row>
    <row r="159" spans="1:6">
      <c r="A159" t="str">
        <f t="shared" si="3"/>
        <v>Male genital organs - other and unspecified (C63)AllSexAllEth</v>
      </c>
      <c r="B159" t="s">
        <v>114</v>
      </c>
      <c r="C159" t="s">
        <v>4</v>
      </c>
      <c r="D159" t="s">
        <v>32</v>
      </c>
      <c r="E159" t="s">
        <v>178</v>
      </c>
      <c r="F159" s="1" t="s">
        <v>178</v>
      </c>
    </row>
    <row r="160" spans="1:6">
      <c r="A160" t="str">
        <f t="shared" si="3"/>
        <v>Male genital organs - other and unspecified (C63)FemaleAllEth</v>
      </c>
      <c r="B160" t="s">
        <v>114</v>
      </c>
      <c r="C160" t="s">
        <v>0</v>
      </c>
      <c r="D160" t="s">
        <v>32</v>
      </c>
      <c r="E160" t="s">
        <v>178</v>
      </c>
      <c r="F160" t="s">
        <v>178</v>
      </c>
    </row>
    <row r="161" spans="1:6">
      <c r="A161" t="str">
        <f t="shared" si="3"/>
        <v>Male genital organs - other and unspecified (C63)MaleAllEth</v>
      </c>
      <c r="B161" t="s">
        <v>114</v>
      </c>
      <c r="C161" t="s">
        <v>1</v>
      </c>
      <c r="D161" t="s">
        <v>32</v>
      </c>
      <c r="E161">
        <v>2</v>
      </c>
      <c r="F161" s="1">
        <v>6.2190325802077298E-2</v>
      </c>
    </row>
    <row r="162" spans="1:6">
      <c r="A162" t="str">
        <f t="shared" si="3"/>
        <v>Kidney - except renal pelvis (C64)AllSexAllEth</v>
      </c>
      <c r="B162" t="s">
        <v>115</v>
      </c>
      <c r="C162" t="s">
        <v>4</v>
      </c>
      <c r="D162" t="s">
        <v>32</v>
      </c>
      <c r="E162">
        <v>506</v>
      </c>
      <c r="F162">
        <v>8.0349887876105992</v>
      </c>
    </row>
    <row r="163" spans="1:6">
      <c r="A163" t="str">
        <f t="shared" si="3"/>
        <v>Kidney - except renal pelvis (C64)FemaleAllEth</v>
      </c>
      <c r="B163" t="s">
        <v>115</v>
      </c>
      <c r="C163" t="s">
        <v>0</v>
      </c>
      <c r="D163" t="s">
        <v>32</v>
      </c>
      <c r="E163">
        <v>159</v>
      </c>
      <c r="F163">
        <v>4.7774700512158699</v>
      </c>
    </row>
    <row r="164" spans="1:6">
      <c r="A164" t="str">
        <f t="shared" si="3"/>
        <v>Kidney - except renal pelvis (C64)MaleAllEth</v>
      </c>
      <c r="B164" t="s">
        <v>115</v>
      </c>
      <c r="C164" t="s">
        <v>1</v>
      </c>
      <c r="D164" t="s">
        <v>32</v>
      </c>
      <c r="E164">
        <v>347</v>
      </c>
      <c r="F164">
        <v>11.6204844344566</v>
      </c>
    </row>
    <row r="165" spans="1:6">
      <c r="A165" t="str">
        <f t="shared" si="3"/>
        <v>Renal pelvis (C65)AllSexAllEth</v>
      </c>
      <c r="B165" t="s">
        <v>116</v>
      </c>
      <c r="C165" t="s">
        <v>4</v>
      </c>
      <c r="D165" t="s">
        <v>32</v>
      </c>
      <c r="E165">
        <v>33</v>
      </c>
      <c r="F165">
        <v>0.46352236084444698</v>
      </c>
    </row>
    <row r="166" spans="1:6">
      <c r="A166" t="str">
        <f t="shared" si="3"/>
        <v>Renal pelvis (C65)FemaleAllEth</v>
      </c>
      <c r="B166" t="s">
        <v>116</v>
      </c>
      <c r="C166" t="s">
        <v>0</v>
      </c>
      <c r="D166" t="s">
        <v>32</v>
      </c>
      <c r="E166">
        <v>16</v>
      </c>
      <c r="F166">
        <v>0.411905065463954</v>
      </c>
    </row>
    <row r="167" spans="1:6">
      <c r="A167" t="str">
        <f t="shared" si="3"/>
        <v>Renal pelvis (C65)MaleAllEth</v>
      </c>
      <c r="B167" t="s">
        <v>116</v>
      </c>
      <c r="C167" t="s">
        <v>1</v>
      </c>
      <c r="D167" t="s">
        <v>32</v>
      </c>
      <c r="E167">
        <v>17</v>
      </c>
      <c r="F167">
        <v>0.51837432873511702</v>
      </c>
    </row>
    <row r="168" spans="1:6">
      <c r="A168" t="str">
        <f t="shared" si="3"/>
        <v>Ureter (C66)AllSexAllEth</v>
      </c>
      <c r="B168" t="s">
        <v>117</v>
      </c>
      <c r="C168" t="s">
        <v>4</v>
      </c>
      <c r="D168" t="s">
        <v>32</v>
      </c>
      <c r="E168">
        <v>17</v>
      </c>
      <c r="F168">
        <v>0.23827550044537299</v>
      </c>
    </row>
    <row r="169" spans="1:6">
      <c r="A169" t="str">
        <f t="shared" si="3"/>
        <v>Ureter (C66)FemaleAllEth</v>
      </c>
      <c r="B169" t="s">
        <v>117</v>
      </c>
      <c r="C169" t="s">
        <v>0</v>
      </c>
      <c r="D169" t="s">
        <v>32</v>
      </c>
      <c r="E169">
        <v>7</v>
      </c>
      <c r="F169">
        <v>0.191755107048072</v>
      </c>
    </row>
    <row r="170" spans="1:6">
      <c r="A170" t="str">
        <f t="shared" si="3"/>
        <v>Ureter (C66)MaleAllEth</v>
      </c>
      <c r="B170" t="s">
        <v>117</v>
      </c>
      <c r="C170" t="s">
        <v>1</v>
      </c>
      <c r="D170" t="s">
        <v>32</v>
      </c>
      <c r="E170">
        <v>10</v>
      </c>
      <c r="F170">
        <v>0.30024024507714098</v>
      </c>
    </row>
    <row r="171" spans="1:6">
      <c r="A171" t="str">
        <f t="shared" si="3"/>
        <v>Bladder (C67)AllSexAllEth</v>
      </c>
      <c r="B171" t="s">
        <v>118</v>
      </c>
      <c r="C171" t="s">
        <v>4</v>
      </c>
      <c r="D171" t="s">
        <v>32</v>
      </c>
      <c r="E171">
        <v>320</v>
      </c>
      <c r="F171">
        <v>4.3159543620652396</v>
      </c>
    </row>
    <row r="172" spans="1:6">
      <c r="A172" t="str">
        <f t="shared" si="3"/>
        <v>Bladder (C67)FemaleAllEth</v>
      </c>
      <c r="B172" t="s">
        <v>118</v>
      </c>
      <c r="C172" t="s">
        <v>0</v>
      </c>
      <c r="D172" t="s">
        <v>32</v>
      </c>
      <c r="E172">
        <v>89</v>
      </c>
      <c r="F172">
        <v>2.0682726062871599</v>
      </c>
    </row>
    <row r="173" spans="1:6">
      <c r="A173" t="str">
        <f t="shared" si="3"/>
        <v>Bladder (C67)MaleAllEth</v>
      </c>
      <c r="B173" t="s">
        <v>118</v>
      </c>
      <c r="C173" t="s">
        <v>1</v>
      </c>
      <c r="D173" t="s">
        <v>32</v>
      </c>
      <c r="E173">
        <v>231</v>
      </c>
      <c r="F173">
        <v>6.9662388995915103</v>
      </c>
    </row>
    <row r="174" spans="1:6">
      <c r="A174" t="str">
        <f t="shared" si="3"/>
        <v>Urinary organs - other and unspecified (C68)AllSexAllEth</v>
      </c>
      <c r="B174" t="s">
        <v>119</v>
      </c>
      <c r="C174" t="s">
        <v>4</v>
      </c>
      <c r="D174" t="s">
        <v>32</v>
      </c>
      <c r="E174">
        <v>21</v>
      </c>
      <c r="F174">
        <v>0.28413091192435103</v>
      </c>
    </row>
    <row r="175" spans="1:6">
      <c r="A175" t="str">
        <f t="shared" si="3"/>
        <v>Urinary organs - other and unspecified (C68)FemaleAllEth</v>
      </c>
      <c r="B175" t="s">
        <v>119</v>
      </c>
      <c r="C175" t="s">
        <v>0</v>
      </c>
      <c r="D175" t="s">
        <v>32</v>
      </c>
      <c r="E175">
        <v>7</v>
      </c>
      <c r="F175">
        <v>0.17746079196401901</v>
      </c>
    </row>
    <row r="176" spans="1:6">
      <c r="A176" t="str">
        <f t="shared" si="3"/>
        <v>Urinary organs - other and unspecified (C68)MaleAllEth</v>
      </c>
      <c r="B176" t="s">
        <v>119</v>
      </c>
      <c r="C176" t="s">
        <v>1</v>
      </c>
      <c r="D176" t="s">
        <v>32</v>
      </c>
      <c r="E176">
        <v>14</v>
      </c>
      <c r="F176">
        <v>0.41397699433228302</v>
      </c>
    </row>
    <row r="177" spans="1:6">
      <c r="A177" t="str">
        <f t="shared" si="3"/>
        <v>Eye and adnexa (C69)AllSexAllEth</v>
      </c>
      <c r="B177" t="s">
        <v>120</v>
      </c>
      <c r="C177" t="s">
        <v>4</v>
      </c>
      <c r="D177" t="s">
        <v>32</v>
      </c>
      <c r="E177">
        <v>58</v>
      </c>
      <c r="F177">
        <v>1.0167480736094401</v>
      </c>
    </row>
    <row r="178" spans="1:6">
      <c r="A178" t="str">
        <f t="shared" si="3"/>
        <v>Eye and adnexa (C69)FemaleAllEth</v>
      </c>
      <c r="B178" t="s">
        <v>120</v>
      </c>
      <c r="C178" t="s">
        <v>0</v>
      </c>
      <c r="D178" t="s">
        <v>32</v>
      </c>
      <c r="E178">
        <v>30</v>
      </c>
      <c r="F178">
        <v>1.0362991633042</v>
      </c>
    </row>
    <row r="179" spans="1:6">
      <c r="A179" t="str">
        <f t="shared" si="3"/>
        <v>Eye and adnexa (C69)MaleAllEth</v>
      </c>
      <c r="B179" t="s">
        <v>120</v>
      </c>
      <c r="C179" t="s">
        <v>1</v>
      </c>
      <c r="D179" t="s">
        <v>32</v>
      </c>
      <c r="E179">
        <v>28</v>
      </c>
      <c r="F179">
        <v>0.99417812346694201</v>
      </c>
    </row>
    <row r="180" spans="1:6">
      <c r="A180" t="str">
        <f t="shared" si="3"/>
        <v>Meninges (C70)AllSexAllEth</v>
      </c>
      <c r="B180" t="s">
        <v>121</v>
      </c>
      <c r="C180" t="s">
        <v>4</v>
      </c>
      <c r="D180" t="s">
        <v>32</v>
      </c>
      <c r="E180">
        <v>2</v>
      </c>
      <c r="F180" s="1">
        <v>2.89456224143998E-2</v>
      </c>
    </row>
    <row r="181" spans="1:6">
      <c r="A181" t="str">
        <f t="shared" si="3"/>
        <v>Meninges (C70)FemaleAllEth</v>
      </c>
      <c r="B181" t="s">
        <v>121</v>
      </c>
      <c r="C181" t="s">
        <v>0</v>
      </c>
      <c r="D181" t="s">
        <v>32</v>
      </c>
      <c r="E181">
        <v>1</v>
      </c>
      <c r="F181" s="1">
        <v>2.8189700140359802E-2</v>
      </c>
    </row>
    <row r="182" spans="1:6">
      <c r="A182" t="str">
        <f t="shared" si="3"/>
        <v>Meninges (C70)MaleAllEth</v>
      </c>
      <c r="B182" t="s">
        <v>121</v>
      </c>
      <c r="C182" t="s">
        <v>1</v>
      </c>
      <c r="D182" t="s">
        <v>32</v>
      </c>
      <c r="E182">
        <v>1</v>
      </c>
      <c r="F182" s="1">
        <v>3.07460178065561E-2</v>
      </c>
    </row>
    <row r="183" spans="1:6">
      <c r="A183" t="str">
        <f t="shared" si="3"/>
        <v>Brain (C71)AllSexAllEth</v>
      </c>
      <c r="B183" t="s">
        <v>122</v>
      </c>
      <c r="C183" t="s">
        <v>4</v>
      </c>
      <c r="D183" t="s">
        <v>32</v>
      </c>
      <c r="E183">
        <v>309</v>
      </c>
      <c r="F183">
        <v>5.4935045508406004</v>
      </c>
    </row>
    <row r="184" spans="1:6">
      <c r="A184" t="str">
        <f t="shared" si="3"/>
        <v>Brain (C71)FemaleAllEth</v>
      </c>
      <c r="B184" t="s">
        <v>122</v>
      </c>
      <c r="C184" t="s">
        <v>0</v>
      </c>
      <c r="D184" t="s">
        <v>32</v>
      </c>
      <c r="E184">
        <v>127</v>
      </c>
      <c r="F184">
        <v>4.2758785741904699</v>
      </c>
    </row>
    <row r="185" spans="1:6">
      <c r="A185" t="str">
        <f t="shared" si="3"/>
        <v>Brain (C71)MaleAllEth</v>
      </c>
      <c r="B185" t="s">
        <v>122</v>
      </c>
      <c r="C185" t="s">
        <v>1</v>
      </c>
      <c r="D185" t="s">
        <v>32</v>
      </c>
      <c r="E185">
        <v>182</v>
      </c>
      <c r="F185">
        <v>6.8299777572848299</v>
      </c>
    </row>
    <row r="186" spans="1:6">
      <c r="A186" t="str">
        <f t="shared" si="3"/>
        <v>Spinal cord, cranial nerves and other parts of central nervous system (C72)AllSexAllEth</v>
      </c>
      <c r="B186" t="s">
        <v>123</v>
      </c>
      <c r="C186" t="s">
        <v>4</v>
      </c>
      <c r="D186" t="s">
        <v>32</v>
      </c>
      <c r="E186">
        <v>11</v>
      </c>
      <c r="F186">
        <v>0.25498883388724902</v>
      </c>
    </row>
    <row r="187" spans="1:6">
      <c r="A187" t="str">
        <f t="shared" si="3"/>
        <v>Spinal cord, cranial nerves and other parts of central nervous system (C72)FemaleAllEth</v>
      </c>
      <c r="B187" t="s">
        <v>123</v>
      </c>
      <c r="C187" t="s">
        <v>0</v>
      </c>
      <c r="D187" t="s">
        <v>32</v>
      </c>
      <c r="E187">
        <v>5</v>
      </c>
      <c r="F187">
        <v>0.23996477373543201</v>
      </c>
    </row>
    <row r="188" spans="1:6">
      <c r="A188" t="str">
        <f t="shared" si="3"/>
        <v>Spinal cord, cranial nerves and other parts of central nervous system (C72)MaleAllEth</v>
      </c>
      <c r="B188" t="s">
        <v>123</v>
      </c>
      <c r="C188" t="s">
        <v>1</v>
      </c>
      <c r="D188" t="s">
        <v>32</v>
      </c>
      <c r="E188">
        <v>6</v>
      </c>
      <c r="F188">
        <v>0.27766343560793</v>
      </c>
    </row>
    <row r="189" spans="1:6">
      <c r="A189" t="str">
        <f t="shared" si="3"/>
        <v>Thyroid gland (C73)AllSexAllEth</v>
      </c>
      <c r="B189" t="s">
        <v>124</v>
      </c>
      <c r="C189" t="s">
        <v>4</v>
      </c>
      <c r="D189" t="s">
        <v>32</v>
      </c>
      <c r="E189">
        <v>273</v>
      </c>
      <c r="F189">
        <v>5.3026568604177999</v>
      </c>
    </row>
    <row r="190" spans="1:6">
      <c r="A190" t="str">
        <f t="shared" si="3"/>
        <v>Thyroid gland (C73)FemaleAllEth</v>
      </c>
      <c r="B190" t="s">
        <v>124</v>
      </c>
      <c r="C190" t="s">
        <v>0</v>
      </c>
      <c r="D190" t="s">
        <v>32</v>
      </c>
      <c r="E190">
        <v>207</v>
      </c>
      <c r="F190">
        <v>7.87390825112674</v>
      </c>
    </row>
    <row r="191" spans="1:6">
      <c r="A191" t="str">
        <f t="shared" si="3"/>
        <v>Thyroid gland (C73)MaleAllEth</v>
      </c>
      <c r="B191" t="s">
        <v>124</v>
      </c>
      <c r="C191" t="s">
        <v>1</v>
      </c>
      <c r="D191" t="s">
        <v>32</v>
      </c>
      <c r="E191">
        <v>66</v>
      </c>
      <c r="F191">
        <v>2.51162779940561</v>
      </c>
    </row>
    <row r="192" spans="1:6">
      <c r="A192" t="str">
        <f t="shared" si="3"/>
        <v>Adrenal gland (C74)AllSexAllEth</v>
      </c>
      <c r="B192" t="s">
        <v>125</v>
      </c>
      <c r="C192" t="s">
        <v>4</v>
      </c>
      <c r="D192" t="s">
        <v>32</v>
      </c>
      <c r="E192">
        <v>17</v>
      </c>
      <c r="F192">
        <v>0.39478189970757499</v>
      </c>
    </row>
    <row r="193" spans="1:6">
      <c r="A193" t="str">
        <f t="shared" si="3"/>
        <v>Adrenal gland (C74)FemaleAllEth</v>
      </c>
      <c r="B193" t="s">
        <v>125</v>
      </c>
      <c r="C193" t="s">
        <v>0</v>
      </c>
      <c r="D193" t="s">
        <v>32</v>
      </c>
      <c r="E193">
        <v>7</v>
      </c>
      <c r="F193">
        <v>0.35010323603514798</v>
      </c>
    </row>
    <row r="194" spans="1:6">
      <c r="A194" t="str">
        <f t="shared" si="3"/>
        <v>Adrenal gland (C74)MaleAllEth</v>
      </c>
      <c r="B194" t="s">
        <v>125</v>
      </c>
      <c r="C194" t="s">
        <v>1</v>
      </c>
      <c r="D194" t="s">
        <v>32</v>
      </c>
      <c r="E194">
        <v>10</v>
      </c>
      <c r="F194">
        <v>0.45451148259080398</v>
      </c>
    </row>
    <row r="195" spans="1:6">
      <c r="A195" t="str">
        <f t="shared" si="3"/>
        <v>Endocrine glands and related structures - other (C75)AllSexAllEth</v>
      </c>
      <c r="B195" t="s">
        <v>126</v>
      </c>
      <c r="C195" t="s">
        <v>4</v>
      </c>
      <c r="D195" t="s">
        <v>32</v>
      </c>
      <c r="E195">
        <v>6</v>
      </c>
      <c r="F195">
        <v>0.15029188964415199</v>
      </c>
    </row>
    <row r="196" spans="1:6">
      <c r="A196" t="str">
        <f t="shared" ref="A196:A236" si="4">B196&amp;C196&amp;D196</f>
        <v>Endocrine glands and related structures - other (C75)FemaleAllEth</v>
      </c>
      <c r="B196" t="s">
        <v>126</v>
      </c>
      <c r="C196" t="s">
        <v>0</v>
      </c>
      <c r="D196" t="s">
        <v>32</v>
      </c>
      <c r="E196">
        <v>3</v>
      </c>
      <c r="F196">
        <v>0.15596157193253199</v>
      </c>
    </row>
    <row r="197" spans="1:6">
      <c r="A197" t="str">
        <f t="shared" si="4"/>
        <v>Endocrine glands and related structures - other (C75)MaleAllEth</v>
      </c>
      <c r="B197" t="s">
        <v>126</v>
      </c>
      <c r="C197" t="s">
        <v>1</v>
      </c>
      <c r="D197" t="s">
        <v>32</v>
      </c>
      <c r="E197">
        <v>3</v>
      </c>
      <c r="F197">
        <v>0.14401191917970901</v>
      </c>
    </row>
    <row r="198" spans="1:6">
      <c r="A198" t="str">
        <f t="shared" si="4"/>
        <v>Other and ill-defined sites (C76)AllSexAllEth</v>
      </c>
      <c r="B198" t="s">
        <v>127</v>
      </c>
      <c r="C198" t="s">
        <v>4</v>
      </c>
      <c r="D198" t="s">
        <v>32</v>
      </c>
      <c r="E198">
        <v>12</v>
      </c>
      <c r="F198">
        <v>0.127086677647198</v>
      </c>
    </row>
    <row r="199" spans="1:6">
      <c r="A199" t="str">
        <f t="shared" si="4"/>
        <v>Other and ill-defined sites (C76)FemaleAllEth</v>
      </c>
      <c r="B199" t="s">
        <v>127</v>
      </c>
      <c r="C199" t="s">
        <v>0</v>
      </c>
      <c r="D199" t="s">
        <v>32</v>
      </c>
      <c r="E199">
        <v>8</v>
      </c>
      <c r="F199">
        <v>0.15017923872372299</v>
      </c>
    </row>
    <row r="200" spans="1:6">
      <c r="A200" t="str">
        <f t="shared" si="4"/>
        <v>Other and ill-defined sites (C76)MaleAllEth</v>
      </c>
      <c r="B200" t="s">
        <v>127</v>
      </c>
      <c r="C200" t="s">
        <v>1</v>
      </c>
      <c r="D200" t="s">
        <v>32</v>
      </c>
      <c r="E200">
        <v>4</v>
      </c>
      <c r="F200">
        <v>0.105134041244056</v>
      </c>
    </row>
    <row r="201" spans="1:6">
      <c r="A201" t="str">
        <f t="shared" si="4"/>
        <v>Lymph nodes - secondary and unspecified (C77)AllSexAllEth</v>
      </c>
      <c r="B201" t="s">
        <v>128</v>
      </c>
      <c r="C201" t="s">
        <v>4</v>
      </c>
      <c r="D201" t="s">
        <v>32</v>
      </c>
      <c r="E201">
        <v>52</v>
      </c>
      <c r="F201">
        <v>0.78393157121046197</v>
      </c>
    </row>
    <row r="202" spans="1:6">
      <c r="A202" t="str">
        <f t="shared" si="4"/>
        <v>Lymph nodes - secondary and unspecified (C77)FemaleAllEth</v>
      </c>
      <c r="B202" t="s">
        <v>128</v>
      </c>
      <c r="C202" t="s">
        <v>0</v>
      </c>
      <c r="D202" t="s">
        <v>32</v>
      </c>
      <c r="E202">
        <v>19</v>
      </c>
      <c r="F202">
        <v>0.49677999657994099</v>
      </c>
    </row>
    <row r="203" spans="1:6">
      <c r="A203" t="str">
        <f t="shared" si="4"/>
        <v>Lymph nodes - secondary and unspecified (C77)MaleAllEth</v>
      </c>
      <c r="B203" t="s">
        <v>128</v>
      </c>
      <c r="C203" t="s">
        <v>1</v>
      </c>
      <c r="D203" t="s">
        <v>32</v>
      </c>
      <c r="E203">
        <v>33</v>
      </c>
      <c r="F203">
        <v>1.1067050493331301</v>
      </c>
    </row>
    <row r="204" spans="1:6">
      <c r="A204" t="str">
        <f t="shared" si="4"/>
        <v>Respiratory and digestive organs - secondary (C78)AllSexAllEth</v>
      </c>
      <c r="B204" t="s">
        <v>129</v>
      </c>
      <c r="C204" t="s">
        <v>4</v>
      </c>
      <c r="D204" t="s">
        <v>32</v>
      </c>
      <c r="E204">
        <v>242</v>
      </c>
      <c r="F204">
        <v>3.24008977565336</v>
      </c>
    </row>
    <row r="205" spans="1:6">
      <c r="A205" t="str">
        <f t="shared" si="4"/>
        <v>Respiratory and digestive organs - secondary (C78)FemaleAllEth</v>
      </c>
      <c r="B205" t="s">
        <v>129</v>
      </c>
      <c r="C205" t="s">
        <v>0</v>
      </c>
      <c r="D205" t="s">
        <v>32</v>
      </c>
      <c r="E205">
        <v>121</v>
      </c>
      <c r="F205">
        <v>2.9289286319365</v>
      </c>
    </row>
    <row r="206" spans="1:6">
      <c r="A206" t="str">
        <f t="shared" si="4"/>
        <v>Respiratory and digestive organs - secondary (C78)MaleAllEth</v>
      </c>
      <c r="B206" t="s">
        <v>129</v>
      </c>
      <c r="C206" t="s">
        <v>1</v>
      </c>
      <c r="D206" t="s">
        <v>32</v>
      </c>
      <c r="E206">
        <v>121</v>
      </c>
      <c r="F206">
        <v>3.6104256869054701</v>
      </c>
    </row>
    <row r="207" spans="1:6">
      <c r="A207" t="str">
        <f t="shared" si="4"/>
        <v>Secondary other sites (C79)AllSexAllEth</v>
      </c>
      <c r="B207" t="s">
        <v>130</v>
      </c>
      <c r="C207" t="s">
        <v>4</v>
      </c>
      <c r="D207" t="s">
        <v>32</v>
      </c>
      <c r="E207">
        <v>98</v>
      </c>
      <c r="F207">
        <v>1.3467520413846401</v>
      </c>
    </row>
    <row r="208" spans="1:6">
      <c r="A208" t="str">
        <f t="shared" si="4"/>
        <v>Secondary other sites (C79)FemaleAllEth</v>
      </c>
      <c r="B208" t="s">
        <v>130</v>
      </c>
      <c r="C208" t="s">
        <v>0</v>
      </c>
      <c r="D208" t="s">
        <v>32</v>
      </c>
      <c r="E208">
        <v>40</v>
      </c>
      <c r="F208">
        <v>1.0114454464534199</v>
      </c>
    </row>
    <row r="209" spans="1:6">
      <c r="A209" t="str">
        <f t="shared" si="4"/>
        <v>Secondary other sites (C79)MaleAllEth</v>
      </c>
      <c r="B209" t="s">
        <v>130</v>
      </c>
      <c r="C209" t="s">
        <v>1</v>
      </c>
      <c r="D209" t="s">
        <v>32</v>
      </c>
      <c r="E209">
        <v>58</v>
      </c>
      <c r="F209">
        <v>1.76401109104304</v>
      </c>
    </row>
    <row r="210" spans="1:6">
      <c r="A210" t="str">
        <f t="shared" si="4"/>
        <v>Malignant neoplasm without specification of site (C80)AllSexAllEth</v>
      </c>
      <c r="B210" t="s">
        <v>131</v>
      </c>
      <c r="C210" t="s">
        <v>4</v>
      </c>
      <c r="D210" t="s">
        <v>32</v>
      </c>
      <c r="E210">
        <v>58</v>
      </c>
      <c r="F210">
        <v>0.62636089978482801</v>
      </c>
    </row>
    <row r="211" spans="1:6">
      <c r="A211" t="str">
        <f t="shared" si="4"/>
        <v>Malignant neoplasm without specification of site (C80)FemaleAllEth</v>
      </c>
      <c r="B211" t="s">
        <v>131</v>
      </c>
      <c r="C211" t="s">
        <v>0</v>
      </c>
      <c r="D211" t="s">
        <v>32</v>
      </c>
      <c r="E211">
        <v>28</v>
      </c>
      <c r="F211">
        <v>0.48122699708615402</v>
      </c>
    </row>
    <row r="212" spans="1:6">
      <c r="A212" t="str">
        <f t="shared" si="4"/>
        <v>Malignant neoplasm without specification of site (C80)MaleAllEth</v>
      </c>
      <c r="B212" t="s">
        <v>131</v>
      </c>
      <c r="C212" t="s">
        <v>1</v>
      </c>
      <c r="D212" t="s">
        <v>32</v>
      </c>
      <c r="E212">
        <v>30</v>
      </c>
      <c r="F212">
        <v>0.80243568301666901</v>
      </c>
    </row>
    <row r="213" spans="1:6">
      <c r="A213" t="str">
        <f t="shared" si="4"/>
        <v>Hodgkin lymphoma (C81)AllSexAllEth</v>
      </c>
      <c r="B213" t="s">
        <v>132</v>
      </c>
      <c r="C213" t="s">
        <v>4</v>
      </c>
      <c r="D213" t="s">
        <v>32</v>
      </c>
      <c r="E213">
        <v>91</v>
      </c>
      <c r="F213">
        <v>1.8717761261833601</v>
      </c>
    </row>
    <row r="214" spans="1:6">
      <c r="A214" t="str">
        <f t="shared" si="4"/>
        <v>Hodgkin lymphoma (C81)FemaleAllEth</v>
      </c>
      <c r="B214" t="s">
        <v>132</v>
      </c>
      <c r="C214" t="s">
        <v>0</v>
      </c>
      <c r="D214" t="s">
        <v>32</v>
      </c>
      <c r="E214">
        <v>42</v>
      </c>
      <c r="F214">
        <v>1.75703055274652</v>
      </c>
    </row>
    <row r="215" spans="1:6">
      <c r="A215" t="str">
        <f t="shared" si="4"/>
        <v>Hodgkin lymphoma (C81)MaleAllEth</v>
      </c>
      <c r="B215" t="s">
        <v>132</v>
      </c>
      <c r="C215" t="s">
        <v>1</v>
      </c>
      <c r="D215" t="s">
        <v>32</v>
      </c>
      <c r="E215">
        <v>49</v>
      </c>
      <c r="F215">
        <v>2.0216342419448501</v>
      </c>
    </row>
    <row r="216" spans="1:6">
      <c r="A216" t="str">
        <f t="shared" si="4"/>
        <v>Non-Hodgkin lymphoma (C82–C85, C96)AllSexAllEth</v>
      </c>
      <c r="B216" t="s">
        <v>133</v>
      </c>
      <c r="C216" t="s">
        <v>4</v>
      </c>
      <c r="D216" t="s">
        <v>32</v>
      </c>
      <c r="E216">
        <v>742</v>
      </c>
      <c r="F216">
        <v>11.5462402854061</v>
      </c>
    </row>
    <row r="217" spans="1:6">
      <c r="A217" t="str">
        <f t="shared" si="4"/>
        <v>Non-Hodgkin lymphoma (C82–C85, C96)FemaleAllEth</v>
      </c>
      <c r="B217" t="s">
        <v>133</v>
      </c>
      <c r="C217" t="s">
        <v>0</v>
      </c>
      <c r="D217" t="s">
        <v>32</v>
      </c>
      <c r="E217">
        <v>310</v>
      </c>
      <c r="F217">
        <v>9.3543234683443703</v>
      </c>
    </row>
    <row r="218" spans="1:6">
      <c r="A218" t="str">
        <f t="shared" si="4"/>
        <v>Non-Hodgkin lymphoma (C82–C85, C96)MaleAllEth</v>
      </c>
      <c r="B218" t="s">
        <v>133</v>
      </c>
      <c r="C218" t="s">
        <v>1</v>
      </c>
      <c r="D218" t="s">
        <v>32</v>
      </c>
      <c r="E218">
        <v>432</v>
      </c>
      <c r="F218">
        <v>14.094644859591</v>
      </c>
    </row>
    <row r="219" spans="1:6">
      <c r="A219" t="str">
        <f t="shared" si="4"/>
        <v>Malignant immunoproliferative diseases (C88)AllSexAllEth</v>
      </c>
      <c r="B219" t="s">
        <v>134</v>
      </c>
      <c r="C219" t="s">
        <v>4</v>
      </c>
      <c r="D219" t="s">
        <v>32</v>
      </c>
      <c r="E219">
        <v>28</v>
      </c>
      <c r="F219">
        <v>0.37107439826578398</v>
      </c>
    </row>
    <row r="220" spans="1:6">
      <c r="A220" t="str">
        <f t="shared" si="4"/>
        <v>Malignant immunoproliferative diseases (C88)FemaleAllEth</v>
      </c>
      <c r="B220" t="s">
        <v>134</v>
      </c>
      <c r="C220" t="s">
        <v>0</v>
      </c>
      <c r="D220" t="s">
        <v>32</v>
      </c>
      <c r="E220">
        <v>8</v>
      </c>
      <c r="F220">
        <v>0.18684382205460201</v>
      </c>
    </row>
    <row r="221" spans="1:6">
      <c r="A221" t="str">
        <f t="shared" si="4"/>
        <v>Malignant immunoproliferative diseases (C88)MaleAllEth</v>
      </c>
      <c r="B221" t="s">
        <v>134</v>
      </c>
      <c r="C221" t="s">
        <v>1</v>
      </c>
      <c r="D221" t="s">
        <v>32</v>
      </c>
      <c r="E221">
        <v>20</v>
      </c>
      <c r="F221">
        <v>0.60504063756097803</v>
      </c>
    </row>
    <row r="222" spans="1:6">
      <c r="A222" t="str">
        <f t="shared" si="4"/>
        <v>Multiple myeloma and malignant plasma cell neoplasms (C90)AllSexAllEth</v>
      </c>
      <c r="B222" t="s">
        <v>135</v>
      </c>
      <c r="C222" t="s">
        <v>4</v>
      </c>
      <c r="D222" t="s">
        <v>32</v>
      </c>
      <c r="E222">
        <v>358</v>
      </c>
      <c r="F222">
        <v>5.2869038991672896</v>
      </c>
    </row>
    <row r="223" spans="1:6">
      <c r="A223" t="str">
        <f t="shared" si="4"/>
        <v>Multiple myeloma and malignant plasma cell neoplasms (C90)FemaleAllEth</v>
      </c>
      <c r="B223" t="s">
        <v>135</v>
      </c>
      <c r="C223" t="s">
        <v>0</v>
      </c>
      <c r="D223" t="s">
        <v>32</v>
      </c>
      <c r="E223">
        <v>135</v>
      </c>
      <c r="F223">
        <v>3.7697463411663801</v>
      </c>
    </row>
    <row r="224" spans="1:6">
      <c r="A224" t="str">
        <f t="shared" si="4"/>
        <v>Multiple myeloma and malignant plasma cell neoplasms (C90)MaleAllEth</v>
      </c>
      <c r="B224" t="s">
        <v>135</v>
      </c>
      <c r="C224" t="s">
        <v>1</v>
      </c>
      <c r="D224" t="s">
        <v>32</v>
      </c>
      <c r="E224">
        <v>223</v>
      </c>
      <c r="F224">
        <v>7.0208567046124504</v>
      </c>
    </row>
    <row r="225" spans="1:6">
      <c r="A225" t="str">
        <f t="shared" si="4"/>
        <v>Leukaemia (C91–C95)AllSexAllEth</v>
      </c>
      <c r="B225" t="s">
        <v>136</v>
      </c>
      <c r="C225" t="s">
        <v>4</v>
      </c>
      <c r="D225" t="s">
        <v>32</v>
      </c>
      <c r="E225">
        <v>595</v>
      </c>
      <c r="F225">
        <v>9.8206255617230696</v>
      </c>
    </row>
    <row r="226" spans="1:6">
      <c r="A226" t="str">
        <f t="shared" si="4"/>
        <v>Leukaemia (C91–C95)FemaleAllEth</v>
      </c>
      <c r="B226" t="s">
        <v>136</v>
      </c>
      <c r="C226" t="s">
        <v>0</v>
      </c>
      <c r="D226" t="s">
        <v>32</v>
      </c>
      <c r="E226">
        <v>242</v>
      </c>
      <c r="F226">
        <v>7.6927118245533803</v>
      </c>
    </row>
    <row r="227" spans="1:6">
      <c r="A227" t="str">
        <f t="shared" si="4"/>
        <v>Leukaemia (C91–C95)MaleAllEth</v>
      </c>
      <c r="B227" t="s">
        <v>136</v>
      </c>
      <c r="C227" t="s">
        <v>1</v>
      </c>
      <c r="D227" t="s">
        <v>32</v>
      </c>
      <c r="E227">
        <v>353</v>
      </c>
      <c r="F227">
        <v>12.2292733693246</v>
      </c>
    </row>
    <row r="228" spans="1:6">
      <c r="A228" t="str">
        <f t="shared" si="4"/>
        <v>Polycythaemia vera (D45)AllSexAllEth</v>
      </c>
      <c r="B228" t="s">
        <v>137</v>
      </c>
      <c r="C228" t="s">
        <v>4</v>
      </c>
      <c r="D228" t="s">
        <v>32</v>
      </c>
      <c r="E228">
        <v>20</v>
      </c>
      <c r="F228">
        <v>0.27409927658039701</v>
      </c>
    </row>
    <row r="229" spans="1:6">
      <c r="A229" t="str">
        <f t="shared" si="4"/>
        <v>Polycythaemia vera (D45)FemaleAllEth</v>
      </c>
      <c r="B229" t="s">
        <v>137</v>
      </c>
      <c r="C229" t="s">
        <v>0</v>
      </c>
      <c r="D229" t="s">
        <v>32</v>
      </c>
      <c r="E229">
        <v>12</v>
      </c>
      <c r="F229">
        <v>0.27154479128912101</v>
      </c>
    </row>
    <row r="230" spans="1:6">
      <c r="A230" t="str">
        <f t="shared" si="4"/>
        <v>Polycythaemia vera (D45)MaleAllEth</v>
      </c>
      <c r="B230" t="s">
        <v>137</v>
      </c>
      <c r="C230" t="s">
        <v>1</v>
      </c>
      <c r="D230" t="s">
        <v>32</v>
      </c>
      <c r="E230">
        <v>8</v>
      </c>
      <c r="F230">
        <v>0.26495791561932602</v>
      </c>
    </row>
    <row r="231" spans="1:6">
      <c r="A231" t="str">
        <f t="shared" si="4"/>
        <v>Myelodysplastic syndromes (D46)AllSexAllEth</v>
      </c>
      <c r="B231" t="s">
        <v>138</v>
      </c>
      <c r="C231" t="s">
        <v>4</v>
      </c>
      <c r="D231" t="s">
        <v>32</v>
      </c>
      <c r="E231">
        <v>192</v>
      </c>
      <c r="F231">
        <v>2.5019999566081799</v>
      </c>
    </row>
    <row r="232" spans="1:6">
      <c r="A232" t="str">
        <f t="shared" si="4"/>
        <v>Myelodysplastic syndromes (D46)FemaleAllEth</v>
      </c>
      <c r="B232" t="s">
        <v>138</v>
      </c>
      <c r="C232" t="s">
        <v>0</v>
      </c>
      <c r="D232" t="s">
        <v>32</v>
      </c>
      <c r="E232">
        <v>71</v>
      </c>
      <c r="F232">
        <v>1.63905026062236</v>
      </c>
    </row>
    <row r="233" spans="1:6">
      <c r="A233" t="str">
        <f t="shared" si="4"/>
        <v>Myelodysplastic syndromes (D46)MaleAllEth</v>
      </c>
      <c r="B233" t="s">
        <v>138</v>
      </c>
      <c r="C233" t="s">
        <v>1</v>
      </c>
      <c r="D233" t="s">
        <v>32</v>
      </c>
      <c r="E233">
        <v>121</v>
      </c>
      <c r="F233">
        <v>3.5637551241334302</v>
      </c>
    </row>
    <row r="234" spans="1:6">
      <c r="A234" t="str">
        <f t="shared" si="4"/>
        <v>Lymphoid, haematopoietic and related tissue - other neoplasms of uncertain or unknown behaviour (D47)AllSexAllEth</v>
      </c>
      <c r="B234" t="s">
        <v>139</v>
      </c>
      <c r="C234" t="s">
        <v>4</v>
      </c>
      <c r="D234" t="s">
        <v>32</v>
      </c>
      <c r="E234">
        <v>93</v>
      </c>
      <c r="F234">
        <v>1.41563087798446</v>
      </c>
    </row>
    <row r="235" spans="1:6">
      <c r="A235" t="str">
        <f t="shared" si="4"/>
        <v>Lymphoid, haematopoietic and related tissue - other neoplasms of uncertain or unknown behaviour (D47)FemaleAllEth</v>
      </c>
      <c r="B235" t="s">
        <v>139</v>
      </c>
      <c r="C235" t="s">
        <v>0</v>
      </c>
      <c r="D235" t="s">
        <v>32</v>
      </c>
      <c r="E235">
        <v>43</v>
      </c>
      <c r="F235">
        <v>1.2063478408153601</v>
      </c>
    </row>
    <row r="236" spans="1:6">
      <c r="A236" t="str">
        <f t="shared" si="4"/>
        <v>Lymphoid, haematopoietic and related tissue - other neoplasms of uncertain or unknown behaviour (D47)MaleAllEth</v>
      </c>
      <c r="B236" t="s">
        <v>139</v>
      </c>
      <c r="C236" t="s">
        <v>1</v>
      </c>
      <c r="D236" t="s">
        <v>32</v>
      </c>
      <c r="E236">
        <v>50</v>
      </c>
      <c r="F236">
        <v>1.6444048869346</v>
      </c>
    </row>
    <row r="237" spans="1:6" s="4" customFormat="1">
      <c r="A237" s="4" t="str">
        <f>B237&amp;C237&amp;D237</f>
        <v>Lip (C00)AllSexMāori</v>
      </c>
      <c r="B237" s="4" t="s">
        <v>66</v>
      </c>
      <c r="C237" s="4" t="s">
        <v>4</v>
      </c>
      <c r="D237" s="4" t="s">
        <v>157</v>
      </c>
      <c r="E237" s="4">
        <v>2</v>
      </c>
      <c r="F237" s="4">
        <v>0.44229662182361701</v>
      </c>
    </row>
    <row r="238" spans="1:6">
      <c r="A238" s="4" t="str">
        <f t="shared" ref="A238:A304" si="5">B238&amp;C238&amp;D238</f>
        <v>Lip (C00)FemaleMāori</v>
      </c>
      <c r="B238" t="s">
        <v>66</v>
      </c>
      <c r="C238" t="s">
        <v>0</v>
      </c>
      <c r="D238" t="s">
        <v>157</v>
      </c>
    </row>
    <row r="239" spans="1:6">
      <c r="A239" s="4" t="str">
        <f t="shared" si="5"/>
        <v>Lip (C00)MaleMāori</v>
      </c>
      <c r="B239" t="s">
        <v>66</v>
      </c>
      <c r="C239" t="s">
        <v>1</v>
      </c>
      <c r="D239" t="s">
        <v>157</v>
      </c>
      <c r="E239">
        <v>2</v>
      </c>
      <c r="F239">
        <v>0.93786510301109305</v>
      </c>
    </row>
    <row r="240" spans="1:6">
      <c r="A240" s="4" t="str">
        <f t="shared" si="5"/>
        <v>Tongue - base of (C01)AllSexMāori</v>
      </c>
      <c r="B240" t="s">
        <v>67</v>
      </c>
      <c r="C240" t="s">
        <v>4</v>
      </c>
      <c r="D240" t="s">
        <v>157</v>
      </c>
      <c r="E240">
        <v>3</v>
      </c>
      <c r="F240">
        <v>0.55135600539632001</v>
      </c>
    </row>
    <row r="241" spans="1:6">
      <c r="A241" s="4" t="str">
        <f t="shared" si="5"/>
        <v>Tongue - base of (C01)FemaleMāori</v>
      </c>
      <c r="B241" t="s">
        <v>67</v>
      </c>
      <c r="C241" t="s">
        <v>0</v>
      </c>
      <c r="D241" t="s">
        <v>157</v>
      </c>
      <c r="E241">
        <v>1</v>
      </c>
      <c r="F241">
        <v>0.32983379985496702</v>
      </c>
    </row>
    <row r="242" spans="1:6">
      <c r="A242" s="4" t="str">
        <f t="shared" si="5"/>
        <v>Tongue - base of (C01)MaleMāori</v>
      </c>
      <c r="B242" t="s">
        <v>67</v>
      </c>
      <c r="C242" t="s">
        <v>1</v>
      </c>
      <c r="D242" t="s">
        <v>157</v>
      </c>
      <c r="E242">
        <v>2</v>
      </c>
      <c r="F242">
        <v>0.80123231485172197</v>
      </c>
    </row>
    <row r="243" spans="1:6">
      <c r="A243" s="4" t="str">
        <f t="shared" si="5"/>
        <v>Tongue - other and unspecified (C02)AllSexMāori</v>
      </c>
      <c r="B243" t="s">
        <v>68</v>
      </c>
      <c r="C243" t="s">
        <v>4</v>
      </c>
      <c r="D243" t="s">
        <v>157</v>
      </c>
      <c r="E243">
        <v>5</v>
      </c>
      <c r="F243">
        <v>0.96463426093383997</v>
      </c>
    </row>
    <row r="244" spans="1:6">
      <c r="A244" s="4" t="str">
        <f t="shared" si="5"/>
        <v>Tongue - other and unspecified (C02)FemaleMāori</v>
      </c>
      <c r="B244" t="s">
        <v>68</v>
      </c>
      <c r="C244" t="s">
        <v>0</v>
      </c>
      <c r="D244" t="s">
        <v>157</v>
      </c>
      <c r="E244">
        <v>4</v>
      </c>
      <c r="F244">
        <v>1.47489944317965</v>
      </c>
    </row>
    <row r="245" spans="1:6">
      <c r="A245" s="4" t="str">
        <f t="shared" si="5"/>
        <v>Tongue - other and unspecified (C02)MaleMāori</v>
      </c>
      <c r="B245" t="s">
        <v>68</v>
      </c>
      <c r="C245" t="s">
        <v>1</v>
      </c>
      <c r="D245" t="s">
        <v>157</v>
      </c>
      <c r="E245">
        <v>1</v>
      </c>
      <c r="F245">
        <v>0.39185442571127499</v>
      </c>
    </row>
    <row r="246" spans="1:6">
      <c r="A246" s="4" t="str">
        <f t="shared" si="5"/>
        <v>Gum (C03)AllSexMāori</v>
      </c>
      <c r="B246" t="s">
        <v>69</v>
      </c>
      <c r="C246" t="s">
        <v>4</v>
      </c>
      <c r="D246" t="s">
        <v>157</v>
      </c>
      <c r="E246">
        <v>1</v>
      </c>
      <c r="F246">
        <v>0.154167754164273</v>
      </c>
    </row>
    <row r="247" spans="1:6">
      <c r="A247" s="4" t="str">
        <f t="shared" si="5"/>
        <v>Gum (C03)FemaleMāori</v>
      </c>
      <c r="B247" t="s">
        <v>69</v>
      </c>
      <c r="C247" t="s">
        <v>0</v>
      </c>
      <c r="D247" t="s">
        <v>157</v>
      </c>
      <c r="E247">
        <v>1</v>
      </c>
      <c r="F247">
        <v>0.289230668103448</v>
      </c>
    </row>
    <row r="248" spans="1:6">
      <c r="A248" s="4" t="str">
        <f t="shared" si="5"/>
        <v>Gum (C03)MaleMāori</v>
      </c>
      <c r="B248" t="s">
        <v>69</v>
      </c>
      <c r="C248" t="s">
        <v>1</v>
      </c>
      <c r="D248" t="s">
        <v>157</v>
      </c>
    </row>
    <row r="249" spans="1:6">
      <c r="A249" s="4" t="str">
        <f t="shared" si="5"/>
        <v>Mouth - floor of (C04)AllSexMāori</v>
      </c>
      <c r="B249" t="s">
        <v>70</v>
      </c>
      <c r="C249" t="s">
        <v>4</v>
      </c>
      <c r="D249" t="s">
        <v>157</v>
      </c>
      <c r="E249">
        <v>1</v>
      </c>
      <c r="F249">
        <v>0.25409167224080298</v>
      </c>
    </row>
    <row r="250" spans="1:6">
      <c r="A250" s="4" t="str">
        <f t="shared" si="5"/>
        <v>Mouth - floor of (C04)FemaleMāori</v>
      </c>
      <c r="B250" t="s">
        <v>70</v>
      </c>
      <c r="C250" t="s">
        <v>0</v>
      </c>
      <c r="D250" t="s">
        <v>157</v>
      </c>
      <c r="E250">
        <v>1</v>
      </c>
      <c r="F250">
        <v>0.46184443768997002</v>
      </c>
    </row>
    <row r="251" spans="1:6">
      <c r="A251" s="4" t="str">
        <f t="shared" si="5"/>
        <v>Mouth - floor of (C04)MaleMāori</v>
      </c>
      <c r="B251" t="s">
        <v>70</v>
      </c>
      <c r="C251" t="s">
        <v>1</v>
      </c>
      <c r="D251" t="s">
        <v>157</v>
      </c>
    </row>
    <row r="252" spans="1:6">
      <c r="A252" s="4" t="str">
        <f t="shared" si="5"/>
        <v>Palate (C05)AllSexMāori</v>
      </c>
      <c r="B252" t="s">
        <v>71</v>
      </c>
      <c r="C252" t="s">
        <v>4</v>
      </c>
      <c r="D252" t="s">
        <v>157</v>
      </c>
      <c r="E252">
        <v>2</v>
      </c>
      <c r="F252">
        <v>0.57868398245832697</v>
      </c>
    </row>
    <row r="253" spans="1:6">
      <c r="A253" s="4" t="str">
        <f t="shared" si="5"/>
        <v>Palate (C05)FemaleMāori</v>
      </c>
      <c r="B253" t="s">
        <v>71</v>
      </c>
      <c r="C253" t="s">
        <v>0</v>
      </c>
      <c r="D253" t="s">
        <v>157</v>
      </c>
      <c r="E253">
        <v>1</v>
      </c>
      <c r="F253">
        <v>0.42403585412667899</v>
      </c>
    </row>
    <row r="254" spans="1:6">
      <c r="A254" s="4" t="str">
        <f t="shared" si="5"/>
        <v>Palate (C05)MaleMāori</v>
      </c>
      <c r="B254" t="s">
        <v>71</v>
      </c>
      <c r="C254" t="s">
        <v>1</v>
      </c>
      <c r="D254" t="s">
        <v>157</v>
      </c>
      <c r="E254">
        <v>1</v>
      </c>
      <c r="F254">
        <v>0.93349676470588205</v>
      </c>
    </row>
    <row r="255" spans="1:6">
      <c r="A255" s="4" t="str">
        <f t="shared" si="5"/>
        <v>Mouth - other and unspecified (C06)AllSexMāori</v>
      </c>
      <c r="B255" t="s">
        <v>72</v>
      </c>
      <c r="C255" t="s">
        <v>4</v>
      </c>
      <c r="D255" t="s">
        <v>157</v>
      </c>
      <c r="E255">
        <v>1</v>
      </c>
      <c r="F255">
        <v>0.18630754008016001</v>
      </c>
    </row>
    <row r="256" spans="1:6">
      <c r="A256" s="4" t="str">
        <f t="shared" si="5"/>
        <v>Mouth - other and unspecified (C06)FemaleMāori</v>
      </c>
      <c r="B256" t="s">
        <v>72</v>
      </c>
      <c r="C256" t="s">
        <v>0</v>
      </c>
      <c r="D256" t="s">
        <v>157</v>
      </c>
      <c r="E256">
        <v>1</v>
      </c>
      <c r="F256">
        <v>0.35517655205348603</v>
      </c>
    </row>
    <row r="257" spans="1:6">
      <c r="A257" s="4" t="str">
        <f t="shared" si="5"/>
        <v>Mouth - other and unspecified (C06)MaleMāori</v>
      </c>
      <c r="B257" t="s">
        <v>72</v>
      </c>
      <c r="C257" t="s">
        <v>1</v>
      </c>
      <c r="D257" t="s">
        <v>157</v>
      </c>
    </row>
    <row r="258" spans="1:6">
      <c r="A258" s="4" t="str">
        <f t="shared" si="5"/>
        <v>Parotid gland (C07)AllSexMāori</v>
      </c>
      <c r="B258" t="s">
        <v>73</v>
      </c>
      <c r="C258" t="s">
        <v>4</v>
      </c>
      <c r="D258" t="s">
        <v>157</v>
      </c>
      <c r="E258">
        <v>7</v>
      </c>
      <c r="F258">
        <v>1.4776333460675899</v>
      </c>
    </row>
    <row r="259" spans="1:6">
      <c r="A259" s="4" t="str">
        <f t="shared" si="5"/>
        <v>Parotid gland (C07)FemaleMāori</v>
      </c>
      <c r="B259" t="s">
        <v>73</v>
      </c>
      <c r="C259" t="s">
        <v>0</v>
      </c>
      <c r="D259" t="s">
        <v>157</v>
      </c>
      <c r="E259">
        <v>2</v>
      </c>
      <c r="F259">
        <v>0.780950451887232</v>
      </c>
    </row>
    <row r="260" spans="1:6">
      <c r="A260" s="4" t="str">
        <f t="shared" si="5"/>
        <v>Parotid gland (C07)MaleMāori</v>
      </c>
      <c r="B260" t="s">
        <v>73</v>
      </c>
      <c r="C260" t="s">
        <v>1</v>
      </c>
      <c r="D260" t="s">
        <v>157</v>
      </c>
      <c r="E260">
        <v>5</v>
      </c>
      <c r="F260">
        <v>2.24546473248434</v>
      </c>
    </row>
    <row r="261" spans="1:6">
      <c r="A261" s="4" t="str">
        <f t="shared" si="5"/>
        <v>Major salivary glands - other and unspecified (C08)AllSexMāori</v>
      </c>
      <c r="B261" t="s">
        <v>74</v>
      </c>
      <c r="C261" t="s">
        <v>4</v>
      </c>
      <c r="D261" t="s">
        <v>157</v>
      </c>
      <c r="E261">
        <v>1</v>
      </c>
      <c r="F261">
        <v>0.15839611204616499</v>
      </c>
    </row>
    <row r="262" spans="1:6">
      <c r="A262" s="4" t="str">
        <f t="shared" si="5"/>
        <v>Major salivary glands - other and unspecified (C08)FemaleMāori</v>
      </c>
      <c r="B262" t="s">
        <v>74</v>
      </c>
      <c r="C262" t="s">
        <v>0</v>
      </c>
      <c r="D262" t="s">
        <v>157</v>
      </c>
      <c r="E262">
        <v>1</v>
      </c>
      <c r="F262">
        <v>0.29567748204667899</v>
      </c>
    </row>
    <row r="263" spans="1:6">
      <c r="A263" s="4" t="str">
        <f t="shared" si="5"/>
        <v>Major salivary glands - other and unspecified (C08)MaleMāori</v>
      </c>
      <c r="B263" t="s">
        <v>74</v>
      </c>
      <c r="C263" t="s">
        <v>1</v>
      </c>
      <c r="D263" t="s">
        <v>157</v>
      </c>
    </row>
    <row r="264" spans="1:6">
      <c r="A264" s="4" t="str">
        <f t="shared" si="5"/>
        <v>Tonsil (C09)AllSexMāori</v>
      </c>
      <c r="B264" t="s">
        <v>75</v>
      </c>
      <c r="C264" t="s">
        <v>4</v>
      </c>
      <c r="D264" t="s">
        <v>157</v>
      </c>
      <c r="E264">
        <v>11</v>
      </c>
      <c r="F264">
        <v>1.7683914291538601</v>
      </c>
    </row>
    <row r="265" spans="1:6">
      <c r="A265" s="4" t="str">
        <f t="shared" si="5"/>
        <v>Tonsil (C09)FemaleMāori</v>
      </c>
      <c r="B265" t="s">
        <v>75</v>
      </c>
      <c r="C265" t="s">
        <v>0</v>
      </c>
      <c r="D265" t="s">
        <v>157</v>
      </c>
      <c r="E265">
        <v>4</v>
      </c>
      <c r="F265">
        <v>1.2052890711331901</v>
      </c>
    </row>
    <row r="266" spans="1:6">
      <c r="A266" s="4" t="str">
        <f t="shared" si="5"/>
        <v>Tonsil (C09)MaleMāori</v>
      </c>
      <c r="B266" t="s">
        <v>75</v>
      </c>
      <c r="C266" t="s">
        <v>1</v>
      </c>
      <c r="D266" t="s">
        <v>157</v>
      </c>
      <c r="E266">
        <v>7</v>
      </c>
      <c r="F266">
        <v>2.3990413240183899</v>
      </c>
    </row>
    <row r="267" spans="1:6">
      <c r="A267" s="4" t="str">
        <f t="shared" si="5"/>
        <v>Oropharynx (C10)AllSexMāori</v>
      </c>
      <c r="B267" t="s">
        <v>76</v>
      </c>
      <c r="C267" t="s">
        <v>4</v>
      </c>
      <c r="D267" t="s">
        <v>157</v>
      </c>
      <c r="E267">
        <v>2</v>
      </c>
      <c r="F267">
        <v>0.31373794232268098</v>
      </c>
    </row>
    <row r="268" spans="1:6">
      <c r="A268" s="4" t="str">
        <f t="shared" si="5"/>
        <v>Oropharynx (C10)FemaleMāori</v>
      </c>
      <c r="B268" t="s">
        <v>76</v>
      </c>
      <c r="C268" t="s">
        <v>0</v>
      </c>
      <c r="D268" t="s">
        <v>157</v>
      </c>
    </row>
    <row r="269" spans="1:6">
      <c r="A269" s="4" t="str">
        <f t="shared" si="5"/>
        <v>Oropharynx (C10)MaleMāori</v>
      </c>
      <c r="B269" t="s">
        <v>76</v>
      </c>
      <c r="C269" t="s">
        <v>1</v>
      </c>
      <c r="D269" t="s">
        <v>157</v>
      </c>
      <c r="E269">
        <v>2</v>
      </c>
      <c r="F269">
        <v>0.66459952669235001</v>
      </c>
    </row>
    <row r="270" spans="1:6">
      <c r="A270" s="4" t="str">
        <f t="shared" si="5"/>
        <v>Nasopharynx (C11)AllSexMāori</v>
      </c>
      <c r="B270" t="s">
        <v>77</v>
      </c>
      <c r="C270" t="s">
        <v>4</v>
      </c>
      <c r="D270" t="s">
        <v>157</v>
      </c>
      <c r="E270">
        <v>3</v>
      </c>
      <c r="F270">
        <v>0.61854654741956405</v>
      </c>
    </row>
    <row r="271" spans="1:6">
      <c r="A271" s="4" t="str">
        <f t="shared" si="5"/>
        <v>Nasopharynx (C11)FemaleMāori</v>
      </c>
      <c r="B271" t="s">
        <v>77</v>
      </c>
      <c r="C271" t="s">
        <v>0</v>
      </c>
      <c r="D271" t="s">
        <v>157</v>
      </c>
      <c r="E271">
        <v>1</v>
      </c>
      <c r="F271">
        <v>0.32983379985496702</v>
      </c>
    </row>
    <row r="272" spans="1:6">
      <c r="A272" s="4" t="str">
        <f t="shared" si="5"/>
        <v>Nasopharynx (C11)MaleMāori</v>
      </c>
      <c r="B272" t="s">
        <v>77</v>
      </c>
      <c r="C272" t="s">
        <v>1</v>
      </c>
      <c r="D272" t="s">
        <v>157</v>
      </c>
      <c r="E272">
        <v>2</v>
      </c>
      <c r="F272">
        <v>0.94505901702278805</v>
      </c>
    </row>
    <row r="273" spans="1:6">
      <c r="A273" s="4" t="str">
        <f t="shared" si="5"/>
        <v>Pyriform sinus (C12)AllSexMāori</v>
      </c>
      <c r="B273" t="s">
        <v>78</v>
      </c>
      <c r="C273" t="s">
        <v>4</v>
      </c>
      <c r="D273" t="s">
        <v>157</v>
      </c>
      <c r="E273">
        <v>2</v>
      </c>
      <c r="F273">
        <v>0.34047529424443401</v>
      </c>
    </row>
    <row r="274" spans="1:6">
      <c r="A274" s="4" t="str">
        <f t="shared" si="5"/>
        <v>Pyriform sinus (C12)FemaleMāori</v>
      </c>
      <c r="B274" t="s">
        <v>78</v>
      </c>
      <c r="C274" t="s">
        <v>0</v>
      </c>
      <c r="D274" t="s">
        <v>157</v>
      </c>
    </row>
    <row r="275" spans="1:6">
      <c r="A275" s="4" t="str">
        <f t="shared" si="5"/>
        <v>Pyriform sinus (C12)MaleMāori</v>
      </c>
      <c r="B275" t="s">
        <v>78</v>
      </c>
      <c r="C275" t="s">
        <v>1</v>
      </c>
      <c r="D275" t="s">
        <v>157</v>
      </c>
      <c r="E275">
        <v>2</v>
      </c>
      <c r="F275">
        <v>0.72199718093882703</v>
      </c>
    </row>
    <row r="276" spans="1:6">
      <c r="A276" s="4" t="str">
        <f t="shared" si="5"/>
        <v>Hypopharynx (C13)AllSexMāori</v>
      </c>
      <c r="B276" t="s">
        <v>79</v>
      </c>
      <c r="C276" t="s">
        <v>4</v>
      </c>
      <c r="D276" t="s">
        <v>157</v>
      </c>
      <c r="E276">
        <v>1</v>
      </c>
      <c r="F276">
        <v>0.25409167224080298</v>
      </c>
    </row>
    <row r="277" spans="1:6">
      <c r="A277" s="4" t="str">
        <f t="shared" si="5"/>
        <v>Hypopharynx (C13)FemaleMāori</v>
      </c>
      <c r="B277" t="s">
        <v>79</v>
      </c>
      <c r="C277" t="s">
        <v>0</v>
      </c>
      <c r="D277" t="s">
        <v>157</v>
      </c>
    </row>
    <row r="278" spans="1:6">
      <c r="A278" s="4" t="str">
        <f t="shared" si="5"/>
        <v>Hypopharynx (C13)MaleMāori</v>
      </c>
      <c r="B278" t="s">
        <v>79</v>
      </c>
      <c r="C278" t="s">
        <v>1</v>
      </c>
      <c r="D278" t="s">
        <v>157</v>
      </c>
      <c r="E278">
        <v>1</v>
      </c>
      <c r="F278">
        <v>0.56696574626865703</v>
      </c>
    </row>
    <row r="279" spans="1:6">
      <c r="A279" s="4" t="str">
        <f t="shared" si="5"/>
        <v>Lip, oral cavity and pharynx - other and ill-defined sites (C14)AllSexMāori</v>
      </c>
      <c r="B279" t="s">
        <v>80</v>
      </c>
      <c r="C279" t="s">
        <v>4</v>
      </c>
      <c r="D279" t="s">
        <v>157</v>
      </c>
    </row>
    <row r="280" spans="1:6">
      <c r="A280" s="4" t="str">
        <f t="shared" si="5"/>
        <v>Lip, oral cavity and pharynx - other and ill-defined sites (C14)FemaleMāori</v>
      </c>
      <c r="B280" t="s">
        <v>80</v>
      </c>
      <c r="C280" t="s">
        <v>0</v>
      </c>
      <c r="D280" t="s">
        <v>157</v>
      </c>
    </row>
    <row r="281" spans="1:6">
      <c r="A281" s="4" t="str">
        <f t="shared" si="5"/>
        <v>Lip, oral cavity and pharynx - other and ill-defined sites (C14)MaleMāori</v>
      </c>
      <c r="B281" t="s">
        <v>80</v>
      </c>
      <c r="C281" t="s">
        <v>1</v>
      </c>
      <c r="D281" t="s">
        <v>157</v>
      </c>
    </row>
    <row r="282" spans="1:6">
      <c r="A282" s="4" t="str">
        <f t="shared" si="5"/>
        <v>Oesophagus (C15)AllSexMāori</v>
      </c>
      <c r="B282" t="s">
        <v>81</v>
      </c>
      <c r="C282" t="s">
        <v>4</v>
      </c>
      <c r="D282" t="s">
        <v>157</v>
      </c>
      <c r="E282">
        <v>26</v>
      </c>
      <c r="F282">
        <v>5.4290223782633698</v>
      </c>
    </row>
    <row r="283" spans="1:6">
      <c r="A283" s="4" t="str">
        <f t="shared" si="5"/>
        <v>Oesophagus (C15)FemaleMāori</v>
      </c>
      <c r="B283" t="s">
        <v>81</v>
      </c>
      <c r="C283" t="s">
        <v>0</v>
      </c>
      <c r="D283" t="s">
        <v>157</v>
      </c>
      <c r="E283">
        <v>8</v>
      </c>
      <c r="F283">
        <v>3.1911403896416499</v>
      </c>
    </row>
    <row r="284" spans="1:6">
      <c r="A284" s="4" t="str">
        <f t="shared" si="5"/>
        <v>Oesophagus (C15)MaleMāori</v>
      </c>
      <c r="B284" t="s">
        <v>81</v>
      </c>
      <c r="C284" t="s">
        <v>1</v>
      </c>
      <c r="D284" t="s">
        <v>157</v>
      </c>
      <c r="E284">
        <v>18</v>
      </c>
      <c r="F284">
        <v>8.0465874007448797</v>
      </c>
    </row>
    <row r="285" spans="1:6">
      <c r="A285" s="4" t="str">
        <f t="shared" si="5"/>
        <v>Stomach (C16)AllSexMāori</v>
      </c>
      <c r="B285" t="s">
        <v>82</v>
      </c>
      <c r="C285" t="s">
        <v>4</v>
      </c>
      <c r="D285" t="s">
        <v>157</v>
      </c>
      <c r="E285">
        <v>73</v>
      </c>
      <c r="F285">
        <v>15.7720709715607</v>
      </c>
    </row>
    <row r="286" spans="1:6">
      <c r="A286" s="4" t="str">
        <f t="shared" si="5"/>
        <v>Stomach (C16)FemaleMāori</v>
      </c>
      <c r="B286" t="s">
        <v>82</v>
      </c>
      <c r="C286" t="s">
        <v>0</v>
      </c>
      <c r="D286" t="s">
        <v>157</v>
      </c>
      <c r="E286">
        <v>25</v>
      </c>
      <c r="F286">
        <v>9.7632705165325699</v>
      </c>
    </row>
    <row r="287" spans="1:6">
      <c r="A287" s="4" t="str">
        <f t="shared" si="5"/>
        <v>Stomach (C16)MaleMāori</v>
      </c>
      <c r="B287" t="s">
        <v>82</v>
      </c>
      <c r="C287" t="s">
        <v>1</v>
      </c>
      <c r="D287" t="s">
        <v>157</v>
      </c>
      <c r="E287">
        <v>48</v>
      </c>
      <c r="F287">
        <v>23.278565932905501</v>
      </c>
    </row>
    <row r="288" spans="1:6">
      <c r="A288" s="4" t="str">
        <f t="shared" si="5"/>
        <v>Small intestine (C17)AllSexMāori</v>
      </c>
      <c r="B288" t="s">
        <v>83</v>
      </c>
      <c r="C288" t="s">
        <v>4</v>
      </c>
      <c r="D288" t="s">
        <v>157</v>
      </c>
      <c r="E288">
        <v>21</v>
      </c>
      <c r="F288">
        <v>4.01330434886001</v>
      </c>
    </row>
    <row r="289" spans="1:6">
      <c r="A289" s="4" t="str">
        <f t="shared" si="5"/>
        <v>Small intestine (C17)FemaleMāori</v>
      </c>
      <c r="B289" t="s">
        <v>83</v>
      </c>
      <c r="C289" t="s">
        <v>0</v>
      </c>
      <c r="D289" t="s">
        <v>157</v>
      </c>
      <c r="E289">
        <v>10</v>
      </c>
      <c r="F289">
        <v>3.5391556057589302</v>
      </c>
    </row>
    <row r="290" spans="1:6">
      <c r="A290" s="4" t="str">
        <f t="shared" si="5"/>
        <v>Small intestine (C17)MaleMāori</v>
      </c>
      <c r="B290" t="s">
        <v>83</v>
      </c>
      <c r="C290" t="s">
        <v>1</v>
      </c>
      <c r="D290" t="s">
        <v>157</v>
      </c>
      <c r="E290">
        <v>11</v>
      </c>
      <c r="F290">
        <v>4.6585191628812304</v>
      </c>
    </row>
    <row r="291" spans="1:6">
      <c r="A291" s="4" t="str">
        <f t="shared" si="5"/>
        <v>Colorectum (C18–C20)AllSexMāori</v>
      </c>
      <c r="B291" t="s">
        <v>189</v>
      </c>
      <c r="C291" t="s">
        <v>4</v>
      </c>
      <c r="D291" t="s">
        <v>157</v>
      </c>
      <c r="E291">
        <v>156</v>
      </c>
      <c r="F291">
        <v>33.285952456346898</v>
      </c>
    </row>
    <row r="292" spans="1:6">
      <c r="A292" s="4" t="str">
        <f t="shared" si="5"/>
        <v>Colorectum (C18–C20)FemaleMāori</v>
      </c>
      <c r="B292" t="s">
        <v>189</v>
      </c>
      <c r="C292" t="s">
        <v>0</v>
      </c>
      <c r="D292" t="s">
        <v>157</v>
      </c>
      <c r="E292">
        <v>71</v>
      </c>
      <c r="F292">
        <v>27.622746847448301</v>
      </c>
    </row>
    <row r="293" spans="1:6">
      <c r="A293" s="4" t="str">
        <f t="shared" si="5"/>
        <v>Colorectum (C18–C20)MaleMāori</v>
      </c>
      <c r="B293" t="s">
        <v>189</v>
      </c>
      <c r="C293" t="s">
        <v>1</v>
      </c>
      <c r="D293" t="s">
        <v>157</v>
      </c>
      <c r="E293">
        <v>85</v>
      </c>
      <c r="F293">
        <v>40.440970667020601</v>
      </c>
    </row>
    <row r="294" spans="1:6">
      <c r="A294" s="4" t="str">
        <f t="shared" ref="A294:A296" si="6">B294&amp;C294&amp;D294</f>
        <v>Anus (C21)AllSexMāori</v>
      </c>
      <c r="B294" t="s">
        <v>190</v>
      </c>
      <c r="C294" t="s">
        <v>4</v>
      </c>
      <c r="D294" t="s">
        <v>157</v>
      </c>
      <c r="E294">
        <v>6</v>
      </c>
      <c r="F294">
        <v>1.0126854238581999</v>
      </c>
    </row>
    <row r="295" spans="1:6">
      <c r="A295" s="4" t="str">
        <f t="shared" si="6"/>
        <v>Anus (C21)FemaleMāori</v>
      </c>
      <c r="B295" t="s">
        <v>190</v>
      </c>
      <c r="C295" t="s">
        <v>0</v>
      </c>
      <c r="D295" t="s">
        <v>157</v>
      </c>
      <c r="E295">
        <v>5</v>
      </c>
      <c r="F295">
        <v>1.5591491701620299</v>
      </c>
    </row>
    <row r="296" spans="1:6">
      <c r="A296" s="4" t="str">
        <f t="shared" si="6"/>
        <v>Anus (C21)MaleMāori</v>
      </c>
      <c r="B296" t="s">
        <v>190</v>
      </c>
      <c r="C296" t="s">
        <v>1</v>
      </c>
      <c r="D296" t="s">
        <v>157</v>
      </c>
      <c r="E296">
        <v>1</v>
      </c>
      <c r="F296">
        <v>0.39185442571127499</v>
      </c>
    </row>
    <row r="297" spans="1:6">
      <c r="A297" s="4" t="str">
        <f t="shared" si="5"/>
        <v>Liver and intrahepatic bile ducts (C22)AllSexMāori</v>
      </c>
      <c r="B297" t="s">
        <v>85</v>
      </c>
      <c r="C297" t="s">
        <v>4</v>
      </c>
      <c r="D297" t="s">
        <v>157</v>
      </c>
      <c r="E297">
        <v>75</v>
      </c>
      <c r="F297">
        <v>14.8285282387289</v>
      </c>
    </row>
    <row r="298" spans="1:6">
      <c r="A298" s="4" t="str">
        <f t="shared" si="5"/>
        <v>Liver and intrahepatic bile ducts (C22)FemaleMāori</v>
      </c>
      <c r="B298" t="s">
        <v>85</v>
      </c>
      <c r="C298" t="s">
        <v>0</v>
      </c>
      <c r="D298" t="s">
        <v>157</v>
      </c>
      <c r="E298">
        <v>16</v>
      </c>
      <c r="F298">
        <v>6.1692759944102296</v>
      </c>
    </row>
    <row r="299" spans="1:6">
      <c r="A299" s="4" t="str">
        <f t="shared" si="5"/>
        <v>Liver and intrahepatic bile ducts (C22)MaleMāori</v>
      </c>
      <c r="B299" t="s">
        <v>85</v>
      </c>
      <c r="C299" t="s">
        <v>1</v>
      </c>
      <c r="D299" t="s">
        <v>157</v>
      </c>
      <c r="E299">
        <v>59</v>
      </c>
      <c r="F299">
        <v>24.7243649845548</v>
      </c>
    </row>
    <row r="300" spans="1:6">
      <c r="A300" s="4" t="str">
        <f t="shared" si="5"/>
        <v>Gallbladder (C23)AllSexMāori</v>
      </c>
      <c r="B300" t="s">
        <v>86</v>
      </c>
      <c r="C300" t="s">
        <v>4</v>
      </c>
      <c r="D300" t="s">
        <v>157</v>
      </c>
      <c r="E300">
        <v>10</v>
      </c>
      <c r="F300">
        <v>2.08510550986523</v>
      </c>
    </row>
    <row r="301" spans="1:6">
      <c r="A301" s="4" t="str">
        <f t="shared" si="5"/>
        <v>Gallbladder (C23)FemaleMāori</v>
      </c>
      <c r="B301" t="s">
        <v>86</v>
      </c>
      <c r="C301" t="s">
        <v>0</v>
      </c>
      <c r="D301" t="s">
        <v>157</v>
      </c>
      <c r="E301">
        <v>10</v>
      </c>
      <c r="F301">
        <v>3.8797029847706002</v>
      </c>
    </row>
    <row r="302" spans="1:6">
      <c r="A302" s="4" t="str">
        <f t="shared" si="5"/>
        <v>Gallbladder (C23)MaleMāori</v>
      </c>
      <c r="B302" t="s">
        <v>86</v>
      </c>
      <c r="C302" t="s">
        <v>1</v>
      </c>
      <c r="D302" t="s">
        <v>157</v>
      </c>
    </row>
    <row r="303" spans="1:6">
      <c r="A303" s="4" t="str">
        <f t="shared" si="5"/>
        <v>Biliary tract - other and unspecified parts (C24)AllSexMāori</v>
      </c>
      <c r="B303" t="s">
        <v>87</v>
      </c>
      <c r="C303" t="s">
        <v>4</v>
      </c>
      <c r="D303" t="s">
        <v>157</v>
      </c>
      <c r="E303">
        <v>9</v>
      </c>
      <c r="F303">
        <v>1.9264089939308799</v>
      </c>
    </row>
    <row r="304" spans="1:6">
      <c r="A304" s="4" t="str">
        <f t="shared" si="5"/>
        <v>Biliary tract - other and unspecified parts (C24)FemaleMāori</v>
      </c>
      <c r="B304" t="s">
        <v>87</v>
      </c>
      <c r="C304" t="s">
        <v>0</v>
      </c>
      <c r="D304" t="s">
        <v>157</v>
      </c>
      <c r="E304">
        <v>7</v>
      </c>
      <c r="F304">
        <v>2.7572433091134401</v>
      </c>
    </row>
    <row r="305" spans="1:6">
      <c r="A305" s="4" t="str">
        <f t="shared" ref="A305:A368" si="7">B305&amp;C305&amp;D305</f>
        <v>Biliary tract - other and unspecified parts (C24)MaleMāori</v>
      </c>
      <c r="B305" t="s">
        <v>87</v>
      </c>
      <c r="C305" t="s">
        <v>1</v>
      </c>
      <c r="D305" t="s">
        <v>157</v>
      </c>
      <c r="E305">
        <v>2</v>
      </c>
      <c r="F305">
        <v>0.85965352736584499</v>
      </c>
    </row>
    <row r="306" spans="1:6">
      <c r="A306" s="4" t="str">
        <f t="shared" si="7"/>
        <v>Pancreas (C25)AllSexMāori</v>
      </c>
      <c r="B306" t="s">
        <v>88</v>
      </c>
      <c r="C306" t="s">
        <v>4</v>
      </c>
      <c r="D306" t="s">
        <v>157</v>
      </c>
      <c r="E306">
        <v>58</v>
      </c>
      <c r="F306">
        <v>12.131813332514501</v>
      </c>
    </row>
    <row r="307" spans="1:6">
      <c r="A307" s="4" t="str">
        <f t="shared" si="7"/>
        <v>Pancreas (C25)FemaleMāori</v>
      </c>
      <c r="B307" t="s">
        <v>88</v>
      </c>
      <c r="C307" t="s">
        <v>0</v>
      </c>
      <c r="D307" t="s">
        <v>157</v>
      </c>
      <c r="E307">
        <v>32</v>
      </c>
      <c r="F307">
        <v>12.9205414249887</v>
      </c>
    </row>
    <row r="308" spans="1:6">
      <c r="A308" s="4" t="str">
        <f t="shared" si="7"/>
        <v>Pancreas (C25)MaleMāori</v>
      </c>
      <c r="B308" t="s">
        <v>88</v>
      </c>
      <c r="C308" t="s">
        <v>1</v>
      </c>
      <c r="D308" t="s">
        <v>157</v>
      </c>
      <c r="E308">
        <v>26</v>
      </c>
      <c r="F308">
        <v>10.862577135244001</v>
      </c>
    </row>
    <row r="309" spans="1:6">
      <c r="A309" s="4" t="str">
        <f t="shared" si="7"/>
        <v>Digestive organs - other and ill-defined (C26)AllSexMāori</v>
      </c>
      <c r="B309" t="s">
        <v>89</v>
      </c>
      <c r="C309" t="s">
        <v>4</v>
      </c>
      <c r="D309" t="s">
        <v>157</v>
      </c>
      <c r="E309">
        <v>15</v>
      </c>
      <c r="F309">
        <v>3.1360837351800002</v>
      </c>
    </row>
    <row r="310" spans="1:6">
      <c r="A310" s="4" t="str">
        <f t="shared" si="7"/>
        <v>Digestive organs - other and ill-defined (C26)FemaleMāori</v>
      </c>
      <c r="B310" t="s">
        <v>89</v>
      </c>
      <c r="C310" t="s">
        <v>0</v>
      </c>
      <c r="D310" t="s">
        <v>157</v>
      </c>
      <c r="E310">
        <v>6</v>
      </c>
      <c r="F310">
        <v>2.2746047527136102</v>
      </c>
    </row>
    <row r="311" spans="1:6">
      <c r="A311" s="4" t="str">
        <f t="shared" si="7"/>
        <v>Digestive organs - other and ill-defined (C26)MaleMāori</v>
      </c>
      <c r="B311" t="s">
        <v>89</v>
      </c>
      <c r="C311" t="s">
        <v>1</v>
      </c>
      <c r="D311" t="s">
        <v>157</v>
      </c>
      <c r="E311">
        <v>9</v>
      </c>
      <c r="F311">
        <v>4.2891406763992102</v>
      </c>
    </row>
    <row r="312" spans="1:6">
      <c r="A312" s="4" t="str">
        <f t="shared" si="7"/>
        <v>Nasal cavity and middle ear (C30)AllSexMāori</v>
      </c>
      <c r="B312" t="s">
        <v>90</v>
      </c>
      <c r="C312" t="s">
        <v>4</v>
      </c>
      <c r="D312" t="s">
        <v>157</v>
      </c>
      <c r="E312">
        <v>4</v>
      </c>
      <c r="F312">
        <v>0.637375315133621</v>
      </c>
    </row>
    <row r="313" spans="1:6">
      <c r="A313" s="4" t="str">
        <f t="shared" si="7"/>
        <v>Nasal cavity and middle ear (C30)FemaleMāori</v>
      </c>
      <c r="B313" t="s">
        <v>90</v>
      </c>
      <c r="C313" t="s">
        <v>0</v>
      </c>
      <c r="D313" t="s">
        <v>157</v>
      </c>
      <c r="E313">
        <v>1</v>
      </c>
      <c r="F313">
        <v>0.32983379985496702</v>
      </c>
    </row>
    <row r="314" spans="1:6">
      <c r="A314" s="4" t="str">
        <f t="shared" si="7"/>
        <v>Nasal cavity and middle ear (C30)MaleMāori</v>
      </c>
      <c r="B314" t="s">
        <v>90</v>
      </c>
      <c r="C314" t="s">
        <v>1</v>
      </c>
      <c r="D314" t="s">
        <v>157</v>
      </c>
      <c r="E314">
        <v>3</v>
      </c>
      <c r="F314">
        <v>0.94267199408644398</v>
      </c>
    </row>
    <row r="315" spans="1:6">
      <c r="A315" s="4" t="str">
        <f t="shared" si="7"/>
        <v>Accessory sinuses (C31)AllSexMāori</v>
      </c>
      <c r="B315" t="s">
        <v>91</v>
      </c>
      <c r="C315" t="s">
        <v>4</v>
      </c>
      <c r="D315" t="s">
        <v>157</v>
      </c>
    </row>
    <row r="316" spans="1:6">
      <c r="A316" s="4" t="str">
        <f t="shared" si="7"/>
        <v>Accessory sinuses (C31)FemaleMāori</v>
      </c>
      <c r="B316" t="s">
        <v>91</v>
      </c>
      <c r="C316" t="s">
        <v>0</v>
      </c>
      <c r="D316" t="s">
        <v>157</v>
      </c>
    </row>
    <row r="317" spans="1:6">
      <c r="A317" s="4" t="str">
        <f t="shared" si="7"/>
        <v>Accessory sinuses (C31)MaleMāori</v>
      </c>
      <c r="B317" t="s">
        <v>91</v>
      </c>
      <c r="C317" t="s">
        <v>1</v>
      </c>
      <c r="D317" t="s">
        <v>157</v>
      </c>
    </row>
    <row r="318" spans="1:6">
      <c r="A318" s="4" t="str">
        <f t="shared" si="7"/>
        <v>Larynx (C32)AllSexMāori</v>
      </c>
      <c r="B318" t="s">
        <v>92</v>
      </c>
      <c r="C318" t="s">
        <v>4</v>
      </c>
      <c r="D318" t="s">
        <v>157</v>
      </c>
      <c r="E318">
        <v>8</v>
      </c>
      <c r="F318">
        <v>1.5940419982507199</v>
      </c>
    </row>
    <row r="319" spans="1:6">
      <c r="A319" s="4" t="str">
        <f t="shared" si="7"/>
        <v>Larynx (C32)FemaleMāori</v>
      </c>
      <c r="B319" t="s">
        <v>92</v>
      </c>
      <c r="C319" t="s">
        <v>0</v>
      </c>
      <c r="D319" t="s">
        <v>157</v>
      </c>
      <c r="E319">
        <v>2</v>
      </c>
      <c r="F319">
        <v>0.79167823754493705</v>
      </c>
    </row>
    <row r="320" spans="1:6">
      <c r="A320" s="4" t="str">
        <f t="shared" si="7"/>
        <v>Larynx (C32)MaleMāori</v>
      </c>
      <c r="B320" t="s">
        <v>92</v>
      </c>
      <c r="C320" t="s">
        <v>1</v>
      </c>
      <c r="D320" t="s">
        <v>157</v>
      </c>
      <c r="E320">
        <v>6</v>
      </c>
      <c r="F320">
        <v>2.4754824268250299</v>
      </c>
    </row>
    <row r="321" spans="1:6">
      <c r="A321" s="4" t="str">
        <f t="shared" si="7"/>
        <v>Lung (C33–C34)AllSexMāori</v>
      </c>
      <c r="B321" t="s">
        <v>93</v>
      </c>
      <c r="C321" t="s">
        <v>4</v>
      </c>
      <c r="D321" t="s">
        <v>157</v>
      </c>
      <c r="E321">
        <v>400</v>
      </c>
      <c r="F321">
        <v>83.922966387721502</v>
      </c>
    </row>
    <row r="322" spans="1:6">
      <c r="A322" s="4" t="str">
        <f t="shared" si="7"/>
        <v>Lung (C33–C34)FemaleMāori</v>
      </c>
      <c r="B322" t="s">
        <v>93</v>
      </c>
      <c r="C322" t="s">
        <v>0</v>
      </c>
      <c r="D322" t="s">
        <v>157</v>
      </c>
      <c r="E322">
        <v>230</v>
      </c>
      <c r="F322">
        <v>89.831761240873504</v>
      </c>
    </row>
    <row r="323" spans="1:6">
      <c r="A323" s="4" t="str">
        <f t="shared" si="7"/>
        <v>Lung (C33–C34)MaleMāori</v>
      </c>
      <c r="B323" t="s">
        <v>93</v>
      </c>
      <c r="C323" t="s">
        <v>1</v>
      </c>
      <c r="D323" t="s">
        <v>157</v>
      </c>
      <c r="E323">
        <v>170</v>
      </c>
      <c r="F323">
        <v>77.431735004909598</v>
      </c>
    </row>
    <row r="324" spans="1:6">
      <c r="A324" s="4" t="str">
        <f t="shared" si="7"/>
        <v>Thymus (C37)AllSexMāori</v>
      </c>
      <c r="B324" t="s">
        <v>94</v>
      </c>
      <c r="C324" t="s">
        <v>4</v>
      </c>
      <c r="D324" t="s">
        <v>157</v>
      </c>
      <c r="E324">
        <v>5</v>
      </c>
      <c r="F324">
        <v>1.02680597382464</v>
      </c>
    </row>
    <row r="325" spans="1:6">
      <c r="A325" s="4" t="str">
        <f t="shared" si="7"/>
        <v>Thymus (C37)FemaleMāori</v>
      </c>
      <c r="B325" t="s">
        <v>94</v>
      </c>
      <c r="C325" t="s">
        <v>0</v>
      </c>
      <c r="D325" t="s">
        <v>157</v>
      </c>
      <c r="E325">
        <v>1</v>
      </c>
      <c r="F325">
        <v>0.46184443768997002</v>
      </c>
    </row>
    <row r="326" spans="1:6">
      <c r="A326" s="4" t="str">
        <f t="shared" si="7"/>
        <v>Thymus (C37)MaleMāori</v>
      </c>
      <c r="B326" t="s">
        <v>94</v>
      </c>
      <c r="C326" t="s">
        <v>1</v>
      </c>
      <c r="D326" t="s">
        <v>157</v>
      </c>
      <c r="E326">
        <v>4</v>
      </c>
      <c r="F326">
        <v>1.6405357561860801</v>
      </c>
    </row>
    <row r="327" spans="1:6">
      <c r="A327" s="4" t="str">
        <f t="shared" si="7"/>
        <v>Heart, mediastinum and pleura (C38)AllSexMāori</v>
      </c>
      <c r="B327" t="s">
        <v>95</v>
      </c>
      <c r="C327" t="s">
        <v>4</v>
      </c>
      <c r="D327" t="s">
        <v>157</v>
      </c>
      <c r="E327">
        <v>2</v>
      </c>
      <c r="F327">
        <v>0.32155951428542101</v>
      </c>
    </row>
    <row r="328" spans="1:6">
      <c r="A328" s="4" t="str">
        <f t="shared" si="7"/>
        <v>Heart, mediastinum and pleura (C38)FemaleMāori</v>
      </c>
      <c r="B328" t="s">
        <v>95</v>
      </c>
      <c r="C328" t="s">
        <v>0</v>
      </c>
      <c r="D328" t="s">
        <v>157</v>
      </c>
      <c r="E328">
        <v>1</v>
      </c>
      <c r="F328">
        <v>0.42403585412667899</v>
      </c>
    </row>
    <row r="329" spans="1:6">
      <c r="A329" s="4" t="str">
        <f t="shared" si="7"/>
        <v>Heart, mediastinum and pleura (C38)MaleMāori</v>
      </c>
      <c r="B329" t="s">
        <v>95</v>
      </c>
      <c r="C329" t="s">
        <v>1</v>
      </c>
      <c r="D329" t="s">
        <v>157</v>
      </c>
      <c r="E329">
        <v>1</v>
      </c>
      <c r="F329">
        <v>0.18896735865158901</v>
      </c>
    </row>
    <row r="330" spans="1:6">
      <c r="A330" s="4" t="str">
        <f t="shared" si="7"/>
        <v>Respiratory system and intrathoracic organs - other and ill-defined sites (C39)AllSexMāori</v>
      </c>
      <c r="B330" t="s">
        <v>96</v>
      </c>
      <c r="C330" t="s">
        <v>4</v>
      </c>
      <c r="D330" t="s">
        <v>157</v>
      </c>
    </row>
    <row r="331" spans="1:6">
      <c r="A331" s="4" t="str">
        <f t="shared" si="7"/>
        <v>Respiratory system and intrathoracic organs - other and ill-defined sites (C39)FemaleMāori</v>
      </c>
      <c r="B331" t="s">
        <v>96</v>
      </c>
      <c r="C331" t="s">
        <v>0</v>
      </c>
      <c r="D331" t="s">
        <v>157</v>
      </c>
    </row>
    <row r="332" spans="1:6">
      <c r="A332" s="4" t="str">
        <f t="shared" si="7"/>
        <v>Respiratory system and intrathoracic organs - other and ill-defined sites (C39)MaleMāori</v>
      </c>
      <c r="B332" t="s">
        <v>96</v>
      </c>
      <c r="C332" t="s">
        <v>1</v>
      </c>
      <c r="D332" t="s">
        <v>157</v>
      </c>
    </row>
    <row r="333" spans="1:6">
      <c r="A333" s="4" t="str">
        <f t="shared" si="7"/>
        <v>Bone and articular cartilage of limbs (C40)AllSexMāori</v>
      </c>
      <c r="B333" t="s">
        <v>97</v>
      </c>
      <c r="C333" t="s">
        <v>4</v>
      </c>
      <c r="D333" t="s">
        <v>157</v>
      </c>
      <c r="E333">
        <v>4</v>
      </c>
      <c r="F333">
        <v>0.55350702385379102</v>
      </c>
    </row>
    <row r="334" spans="1:6">
      <c r="A334" s="4" t="str">
        <f t="shared" si="7"/>
        <v>Bone and articular cartilage of limbs (C40)FemaleMāori</v>
      </c>
      <c r="B334" t="s">
        <v>97</v>
      </c>
      <c r="C334" t="s">
        <v>0</v>
      </c>
      <c r="D334" t="s">
        <v>157</v>
      </c>
      <c r="E334">
        <v>1</v>
      </c>
      <c r="F334">
        <v>0.26189410763996301</v>
      </c>
    </row>
    <row r="335" spans="1:6">
      <c r="A335" s="4" t="str">
        <f t="shared" si="7"/>
        <v>Bone and articular cartilage of limbs (C40)MaleMāori</v>
      </c>
      <c r="B335" t="s">
        <v>97</v>
      </c>
      <c r="C335" t="s">
        <v>1</v>
      </c>
      <c r="D335" t="s">
        <v>157</v>
      </c>
      <c r="E335">
        <v>3</v>
      </c>
      <c r="F335">
        <v>0.85594935135033301</v>
      </c>
    </row>
    <row r="336" spans="1:6">
      <c r="A336" s="4" t="str">
        <f t="shared" si="7"/>
        <v>Bone and articular cartilage of other and unspecified sites (C41)AllSexMāori</v>
      </c>
      <c r="B336" t="s">
        <v>98</v>
      </c>
      <c r="C336" t="s">
        <v>4</v>
      </c>
      <c r="D336" t="s">
        <v>157</v>
      </c>
      <c r="E336">
        <v>6</v>
      </c>
      <c r="F336">
        <v>0.81605931863793302</v>
      </c>
    </row>
    <row r="337" spans="1:6">
      <c r="A337" s="4" t="str">
        <f t="shared" si="7"/>
        <v>Bone and articular cartilage of other and unspecified sites (C41)FemaleMāori</v>
      </c>
      <c r="B337" t="s">
        <v>98</v>
      </c>
      <c r="C337" t="s">
        <v>0</v>
      </c>
      <c r="D337" t="s">
        <v>157</v>
      </c>
      <c r="E337">
        <v>4</v>
      </c>
      <c r="F337">
        <v>1.0556499110126101</v>
      </c>
    </row>
    <row r="338" spans="1:6">
      <c r="A338" s="4" t="str">
        <f t="shared" si="7"/>
        <v>Bone and articular cartilage of other and unspecified sites (C41)MaleMāori</v>
      </c>
      <c r="B338" t="s">
        <v>98</v>
      </c>
      <c r="C338" t="s">
        <v>1</v>
      </c>
      <c r="D338" t="s">
        <v>157</v>
      </c>
      <c r="E338">
        <v>2</v>
      </c>
      <c r="F338">
        <v>0.61995984929385295</v>
      </c>
    </row>
    <row r="339" spans="1:6">
      <c r="A339" s="4" t="str">
        <f t="shared" si="7"/>
        <v>Melanoma (C43)AllSexMāori</v>
      </c>
      <c r="B339" t="s">
        <v>99</v>
      </c>
      <c r="C339" t="s">
        <v>4</v>
      </c>
      <c r="D339" t="s">
        <v>157</v>
      </c>
      <c r="E339">
        <v>37</v>
      </c>
      <c r="F339">
        <v>7.1059235055623304</v>
      </c>
    </row>
    <row r="340" spans="1:6">
      <c r="A340" s="4" t="str">
        <f t="shared" si="7"/>
        <v>Melanoma (C43)FemaleMāori</v>
      </c>
      <c r="B340" t="s">
        <v>99</v>
      </c>
      <c r="C340" t="s">
        <v>0</v>
      </c>
      <c r="D340" t="s">
        <v>157</v>
      </c>
      <c r="E340">
        <v>24</v>
      </c>
      <c r="F340">
        <v>8.5436380398452094</v>
      </c>
    </row>
    <row r="341" spans="1:6">
      <c r="A341" s="4" t="str">
        <f t="shared" si="7"/>
        <v>Melanoma (C43)MaleMāori</v>
      </c>
      <c r="B341" t="s">
        <v>99</v>
      </c>
      <c r="C341" t="s">
        <v>1</v>
      </c>
      <c r="D341" t="s">
        <v>157</v>
      </c>
      <c r="E341">
        <v>13</v>
      </c>
      <c r="F341">
        <v>5.4102401597200496</v>
      </c>
    </row>
    <row r="342" spans="1:6">
      <c r="A342" s="4" t="str">
        <f t="shared" si="7"/>
        <v>Skin - other (C44)AllSexMāori</v>
      </c>
      <c r="B342" t="s">
        <v>100</v>
      </c>
      <c r="C342" t="s">
        <v>4</v>
      </c>
      <c r="D342" t="s">
        <v>157</v>
      </c>
      <c r="E342">
        <v>2</v>
      </c>
      <c r="F342">
        <v>0.44203561692936599</v>
      </c>
    </row>
    <row r="343" spans="1:6">
      <c r="A343" s="4" t="str">
        <f t="shared" si="7"/>
        <v>Skin - other (C44)FemaleMāori</v>
      </c>
      <c r="B343" t="s">
        <v>100</v>
      </c>
      <c r="C343" t="s">
        <v>0</v>
      </c>
      <c r="D343" t="s">
        <v>157</v>
      </c>
      <c r="E343">
        <v>2</v>
      </c>
      <c r="F343">
        <v>0.78871371885510699</v>
      </c>
    </row>
    <row r="344" spans="1:6">
      <c r="A344" s="4" t="str">
        <f t="shared" si="7"/>
        <v>Skin - other (C44)MaleMāori</v>
      </c>
      <c r="B344" t="s">
        <v>100</v>
      </c>
      <c r="C344" t="s">
        <v>1</v>
      </c>
      <c r="D344" t="s">
        <v>157</v>
      </c>
    </row>
    <row r="345" spans="1:6">
      <c r="A345" s="4" t="str">
        <f t="shared" si="7"/>
        <v>Mesothelioma (C45)AllSexMāori</v>
      </c>
      <c r="B345" t="s">
        <v>101</v>
      </c>
      <c r="C345" t="s">
        <v>4</v>
      </c>
      <c r="D345" t="s">
        <v>157</v>
      </c>
      <c r="E345">
        <v>2</v>
      </c>
      <c r="F345">
        <v>0.44520782409639298</v>
      </c>
    </row>
    <row r="346" spans="1:6">
      <c r="A346" s="4" t="str">
        <f t="shared" si="7"/>
        <v>Mesothelioma (C45)FemaleMāori</v>
      </c>
      <c r="B346" t="s">
        <v>101</v>
      </c>
      <c r="C346" t="s">
        <v>0</v>
      </c>
      <c r="D346" t="s">
        <v>157</v>
      </c>
      <c r="E346">
        <v>1</v>
      </c>
      <c r="F346">
        <v>0.42403585412667899</v>
      </c>
    </row>
    <row r="347" spans="1:6">
      <c r="A347" s="4" t="str">
        <f t="shared" si="7"/>
        <v>Mesothelioma (C45)MaleMāori</v>
      </c>
      <c r="B347" t="s">
        <v>101</v>
      </c>
      <c r="C347" t="s">
        <v>1</v>
      </c>
      <c r="D347" t="s">
        <v>157</v>
      </c>
      <c r="E347">
        <v>1</v>
      </c>
      <c r="F347">
        <v>0.46893255150554702</v>
      </c>
    </row>
    <row r="348" spans="1:6">
      <c r="A348" s="4" t="str">
        <f t="shared" si="7"/>
        <v>Kaposi sarcoma (C46)AllSexMāori</v>
      </c>
      <c r="B348" t="s">
        <v>102</v>
      </c>
      <c r="C348" t="s">
        <v>4</v>
      </c>
      <c r="D348" t="s">
        <v>157</v>
      </c>
    </row>
    <row r="349" spans="1:6">
      <c r="A349" s="4" t="str">
        <f t="shared" si="7"/>
        <v>Kaposi sarcoma (C46)FemaleMāori</v>
      </c>
      <c r="B349" t="s">
        <v>102</v>
      </c>
      <c r="C349" t="s">
        <v>0</v>
      </c>
      <c r="D349" t="s">
        <v>157</v>
      </c>
    </row>
    <row r="350" spans="1:6">
      <c r="A350" s="4" t="str">
        <f t="shared" si="7"/>
        <v>Kaposi sarcoma (C46)MaleMāori</v>
      </c>
      <c r="B350" t="s">
        <v>102</v>
      </c>
      <c r="C350" t="s">
        <v>1</v>
      </c>
      <c r="D350" t="s">
        <v>157</v>
      </c>
    </row>
    <row r="351" spans="1:6">
      <c r="A351" s="4" t="str">
        <f t="shared" si="7"/>
        <v>Peripheral nerves and autonomic nervous system (C47)AllSexMāori</v>
      </c>
      <c r="B351" t="s">
        <v>103</v>
      </c>
      <c r="C351" t="s">
        <v>4</v>
      </c>
      <c r="D351" t="s">
        <v>157</v>
      </c>
      <c r="E351">
        <v>1</v>
      </c>
      <c r="F351">
        <v>0.15686897116134099</v>
      </c>
    </row>
    <row r="352" spans="1:6">
      <c r="A352" s="4" t="str">
        <f t="shared" si="7"/>
        <v>Peripheral nerves and autonomic nervous system (C47)FemaleMāori</v>
      </c>
      <c r="B352" t="s">
        <v>103</v>
      </c>
      <c r="C352" t="s">
        <v>0</v>
      </c>
      <c r="D352" t="s">
        <v>157</v>
      </c>
      <c r="E352">
        <v>1</v>
      </c>
      <c r="F352">
        <v>0.29699393507132299</v>
      </c>
    </row>
    <row r="353" spans="1:6">
      <c r="A353" s="4" t="str">
        <f t="shared" si="7"/>
        <v>Peripheral nerves and autonomic nervous system (C47)MaleMāori</v>
      </c>
      <c r="B353" t="s">
        <v>103</v>
      </c>
      <c r="C353" t="s">
        <v>1</v>
      </c>
      <c r="D353" t="s">
        <v>157</v>
      </c>
    </row>
    <row r="354" spans="1:6">
      <c r="A354" s="4" t="str">
        <f t="shared" si="7"/>
        <v>Retroperitoneum and peritoneum (C48)AllSexMāori</v>
      </c>
      <c r="B354" t="s">
        <v>104</v>
      </c>
      <c r="C354" t="s">
        <v>4</v>
      </c>
      <c r="D354" t="s">
        <v>157</v>
      </c>
      <c r="E354">
        <v>6</v>
      </c>
      <c r="F354">
        <v>1.0745225928168201</v>
      </c>
    </row>
    <row r="355" spans="1:6">
      <c r="A355" s="4" t="str">
        <f t="shared" si="7"/>
        <v>Retroperitoneum and peritoneum (C48)FemaleMāori</v>
      </c>
      <c r="B355" t="s">
        <v>104</v>
      </c>
      <c r="C355" t="s">
        <v>0</v>
      </c>
      <c r="D355" t="s">
        <v>157</v>
      </c>
      <c r="E355">
        <v>5</v>
      </c>
      <c r="F355">
        <v>1.6722189650507</v>
      </c>
    </row>
    <row r="356" spans="1:6">
      <c r="A356" s="4" t="str">
        <f t="shared" si="7"/>
        <v>Retroperitoneum and peritoneum (C48)MaleMāori</v>
      </c>
      <c r="B356" t="s">
        <v>104</v>
      </c>
      <c r="C356" t="s">
        <v>1</v>
      </c>
      <c r="D356" t="s">
        <v>157</v>
      </c>
      <c r="E356">
        <v>1</v>
      </c>
      <c r="F356">
        <v>0.39185442571127499</v>
      </c>
    </row>
    <row r="357" spans="1:6">
      <c r="A357" s="4" t="str">
        <f t="shared" si="7"/>
        <v>Other connective and soft tissue (C49)AllSexMāori</v>
      </c>
      <c r="B357" t="s">
        <v>105</v>
      </c>
      <c r="C357" t="s">
        <v>4</v>
      </c>
      <c r="D357" t="s">
        <v>157</v>
      </c>
      <c r="E357">
        <v>12</v>
      </c>
      <c r="F357">
        <v>1.8894481731214701</v>
      </c>
    </row>
    <row r="358" spans="1:6">
      <c r="A358" s="4" t="str">
        <f t="shared" si="7"/>
        <v>Other connective and soft tissue (C49)FemaleMāori</v>
      </c>
      <c r="B358" t="s">
        <v>105</v>
      </c>
      <c r="C358" t="s">
        <v>0</v>
      </c>
      <c r="D358" t="s">
        <v>157</v>
      </c>
      <c r="E358">
        <v>5</v>
      </c>
      <c r="F358">
        <v>1.5384397089998501</v>
      </c>
    </row>
    <row r="359" spans="1:6">
      <c r="A359" s="4" t="str">
        <f t="shared" si="7"/>
        <v>Other connective and soft tissue (C49)MaleMāori</v>
      </c>
      <c r="B359" t="s">
        <v>105</v>
      </c>
      <c r="C359" t="s">
        <v>1</v>
      </c>
      <c r="D359" t="s">
        <v>157</v>
      </c>
      <c r="E359">
        <v>7</v>
      </c>
      <c r="F359">
        <v>2.23404583048432</v>
      </c>
    </row>
    <row r="360" spans="1:6">
      <c r="A360" s="4" t="str">
        <f t="shared" si="7"/>
        <v>Breast (C50)AllSexMāori</v>
      </c>
      <c r="B360" t="s">
        <v>58</v>
      </c>
      <c r="C360" t="s">
        <v>4</v>
      </c>
      <c r="D360" t="s">
        <v>157</v>
      </c>
      <c r="E360">
        <v>354</v>
      </c>
      <c r="F360">
        <v>64.269951519016303</v>
      </c>
    </row>
    <row r="361" spans="1:6">
      <c r="A361" s="4" t="str">
        <f t="shared" si="7"/>
        <v>Breast (C50)FemaleMāori</v>
      </c>
      <c r="B361" t="s">
        <v>58</v>
      </c>
      <c r="C361" t="s">
        <v>0</v>
      </c>
      <c r="D361" t="s">
        <v>157</v>
      </c>
      <c r="E361">
        <v>351</v>
      </c>
      <c r="F361">
        <v>119.535195526001</v>
      </c>
    </row>
    <row r="362" spans="1:6">
      <c r="A362" s="4" t="str">
        <f t="shared" si="7"/>
        <v>Breast (C50)MaleMāori</v>
      </c>
      <c r="B362" t="s">
        <v>58</v>
      </c>
      <c r="C362" t="s">
        <v>1</v>
      </c>
      <c r="D362" t="s">
        <v>157</v>
      </c>
      <c r="E362">
        <v>3</v>
      </c>
      <c r="F362">
        <v>1.26244248543195</v>
      </c>
    </row>
    <row r="363" spans="1:6">
      <c r="A363" s="4" t="str">
        <f t="shared" si="7"/>
        <v>Vulva (C51)AllSexMāori</v>
      </c>
      <c r="B363" t="s">
        <v>106</v>
      </c>
      <c r="C363" t="s">
        <v>4</v>
      </c>
      <c r="D363" t="s">
        <v>157</v>
      </c>
      <c r="E363">
        <v>3</v>
      </c>
      <c r="F363">
        <v>0.56432482215331004</v>
      </c>
    </row>
    <row r="364" spans="1:6">
      <c r="A364" s="4" t="str">
        <f t="shared" si="7"/>
        <v>Vulva (C51)FemaleMāori</v>
      </c>
      <c r="B364" t="s">
        <v>106</v>
      </c>
      <c r="C364" t="s">
        <v>0</v>
      </c>
      <c r="D364" t="s">
        <v>157</v>
      </c>
      <c r="E364">
        <v>3</v>
      </c>
      <c r="F364">
        <v>1.07069444752085</v>
      </c>
    </row>
    <row r="365" spans="1:6">
      <c r="A365" s="4" t="str">
        <f t="shared" si="7"/>
        <v>Vulva (C51)MaleMāori</v>
      </c>
      <c r="B365" t="s">
        <v>106</v>
      </c>
      <c r="C365" t="s">
        <v>1</v>
      </c>
      <c r="D365" t="s">
        <v>157</v>
      </c>
      <c r="E365" t="s">
        <v>178</v>
      </c>
    </row>
    <row r="366" spans="1:6">
      <c r="A366" s="4" t="str">
        <f t="shared" si="7"/>
        <v>Vagina (C52)AllSexMāori</v>
      </c>
      <c r="B366" t="s">
        <v>107</v>
      </c>
      <c r="C366" t="s">
        <v>4</v>
      </c>
      <c r="D366" t="s">
        <v>157</v>
      </c>
      <c r="E366">
        <v>2</v>
      </c>
      <c r="F366">
        <v>0.50631495667983395</v>
      </c>
    </row>
    <row r="367" spans="1:6">
      <c r="A367" s="4" t="str">
        <f t="shared" si="7"/>
        <v>Vagina (C52)FemaleMāori</v>
      </c>
      <c r="B367" t="s">
        <v>107</v>
      </c>
      <c r="C367" t="s">
        <v>0</v>
      </c>
      <c r="D367" t="s">
        <v>157</v>
      </c>
      <c r="E367">
        <v>2</v>
      </c>
      <c r="F367">
        <v>0.91024374417982301</v>
      </c>
    </row>
    <row r="368" spans="1:6">
      <c r="A368" s="4" t="str">
        <f t="shared" si="7"/>
        <v>Vagina (C52)MaleMāori</v>
      </c>
      <c r="B368" t="s">
        <v>107</v>
      </c>
      <c r="C368" t="s">
        <v>1</v>
      </c>
      <c r="D368" t="s">
        <v>157</v>
      </c>
      <c r="E368" t="s">
        <v>178</v>
      </c>
    </row>
    <row r="369" spans="1:6">
      <c r="A369" s="4" t="str">
        <f t="shared" ref="A369:A429" si="8">B369&amp;C369&amp;D369</f>
        <v>Cervix (C53)AllSexMāori</v>
      </c>
      <c r="B369" t="s">
        <v>108</v>
      </c>
      <c r="C369" t="s">
        <v>4</v>
      </c>
      <c r="D369" t="s">
        <v>157</v>
      </c>
      <c r="E369">
        <v>40</v>
      </c>
      <c r="F369">
        <v>6.6954660560425499</v>
      </c>
    </row>
    <row r="370" spans="1:6">
      <c r="A370" s="4" t="str">
        <f t="shared" si="8"/>
        <v>Cervix (C53)FemaleMāori</v>
      </c>
      <c r="B370" t="s">
        <v>108</v>
      </c>
      <c r="C370" t="s">
        <v>0</v>
      </c>
      <c r="D370" t="s">
        <v>157</v>
      </c>
      <c r="E370">
        <v>40</v>
      </c>
      <c r="F370">
        <v>12.6252037962235</v>
      </c>
    </row>
    <row r="371" spans="1:6">
      <c r="A371" s="4" t="str">
        <f t="shared" si="8"/>
        <v>Cervix (C53)MaleMāori</v>
      </c>
      <c r="B371" t="s">
        <v>108</v>
      </c>
      <c r="C371" t="s">
        <v>1</v>
      </c>
      <c r="D371" t="s">
        <v>157</v>
      </c>
      <c r="E371" t="s">
        <v>178</v>
      </c>
    </row>
    <row r="372" spans="1:6">
      <c r="A372" s="4" t="str">
        <f t="shared" si="8"/>
        <v>Uterus (C54–C55)AllSexMāori</v>
      </c>
      <c r="B372" t="s">
        <v>358</v>
      </c>
      <c r="C372" t="s">
        <v>4</v>
      </c>
      <c r="D372" t="s">
        <v>157</v>
      </c>
      <c r="E372">
        <v>80</v>
      </c>
      <c r="F372">
        <v>15.0428602241597</v>
      </c>
    </row>
    <row r="373" spans="1:6">
      <c r="A373" s="4" t="str">
        <f t="shared" si="8"/>
        <v>Uterus (C54–C55)FemaleMāori</v>
      </c>
      <c r="B373" t="s">
        <v>358</v>
      </c>
      <c r="C373" t="s">
        <v>0</v>
      </c>
      <c r="D373" t="s">
        <v>157</v>
      </c>
      <c r="E373">
        <v>80</v>
      </c>
      <c r="F373">
        <v>28.159583470866199</v>
      </c>
    </row>
    <row r="374" spans="1:6">
      <c r="A374" s="4" t="str">
        <f t="shared" si="8"/>
        <v>Uterus (C54–C55)MaleMāori</v>
      </c>
      <c r="B374" t="s">
        <v>358</v>
      </c>
      <c r="C374" t="s">
        <v>1</v>
      </c>
      <c r="D374" t="s">
        <v>157</v>
      </c>
      <c r="E374" t="s">
        <v>178</v>
      </c>
    </row>
    <row r="375" spans="1:6">
      <c r="A375" s="4" t="str">
        <f t="shared" si="8"/>
        <v>Ovary (C56)AllSexMāori</v>
      </c>
      <c r="B375" t="s">
        <v>109</v>
      </c>
      <c r="C375" t="s">
        <v>4</v>
      </c>
      <c r="D375" t="s">
        <v>157</v>
      </c>
      <c r="E375">
        <v>27</v>
      </c>
      <c r="F375">
        <v>5.1747117905573399</v>
      </c>
    </row>
    <row r="376" spans="1:6">
      <c r="A376" s="4" t="str">
        <f t="shared" si="8"/>
        <v>Ovary (C56)FemaleMāori</v>
      </c>
      <c r="B376" t="s">
        <v>109</v>
      </c>
      <c r="C376" t="s">
        <v>0</v>
      </c>
      <c r="D376" t="s">
        <v>157</v>
      </c>
      <c r="E376">
        <v>27</v>
      </c>
      <c r="F376">
        <v>9.5466413683395395</v>
      </c>
    </row>
    <row r="377" spans="1:6">
      <c r="A377" s="4" t="str">
        <f t="shared" si="8"/>
        <v>Ovary (C56)MaleMāori</v>
      </c>
      <c r="B377" t="s">
        <v>109</v>
      </c>
      <c r="C377" t="s">
        <v>1</v>
      </c>
      <c r="D377" t="s">
        <v>157</v>
      </c>
      <c r="E377" t="s">
        <v>178</v>
      </c>
    </row>
    <row r="378" spans="1:6">
      <c r="A378" s="4" t="str">
        <f t="shared" si="8"/>
        <v>Female genital organs - other and unspecified (C57)AllSexMāori</v>
      </c>
      <c r="B378" t="s">
        <v>179</v>
      </c>
      <c r="C378" t="s">
        <v>4</v>
      </c>
      <c r="D378" t="s">
        <v>157</v>
      </c>
      <c r="E378">
        <v>5</v>
      </c>
      <c r="F378">
        <v>0.92379578339472801</v>
      </c>
    </row>
    <row r="379" spans="1:6">
      <c r="A379" s="4" t="str">
        <f t="shared" si="8"/>
        <v>Female genital organs - other and unspecified (C57)FemaleMāori</v>
      </c>
      <c r="B379" t="s">
        <v>179</v>
      </c>
      <c r="C379" t="s">
        <v>0</v>
      </c>
      <c r="D379" t="s">
        <v>157</v>
      </c>
      <c r="E379">
        <v>5</v>
      </c>
      <c r="F379">
        <v>1.7512006401990201</v>
      </c>
    </row>
    <row r="380" spans="1:6">
      <c r="A380" s="4" t="str">
        <f t="shared" si="8"/>
        <v>Female genital organs - other and unspecified (C57)MaleMāori</v>
      </c>
      <c r="B380" t="s">
        <v>179</v>
      </c>
      <c r="C380" t="s">
        <v>1</v>
      </c>
      <c r="D380" t="s">
        <v>157</v>
      </c>
      <c r="E380" t="s">
        <v>178</v>
      </c>
    </row>
    <row r="381" spans="1:6">
      <c r="A381" s="4" t="str">
        <f t="shared" si="8"/>
        <v>Placenta (C58)AllSexMāori</v>
      </c>
      <c r="B381" t="s">
        <v>110</v>
      </c>
      <c r="C381" t="s">
        <v>4</v>
      </c>
      <c r="D381" t="s">
        <v>157</v>
      </c>
    </row>
    <row r="382" spans="1:6">
      <c r="A382" s="4" t="str">
        <f t="shared" si="8"/>
        <v>Placenta (C58)FemaleMāori</v>
      </c>
      <c r="B382" t="s">
        <v>110</v>
      </c>
      <c r="C382" t="s">
        <v>0</v>
      </c>
      <c r="D382" t="s">
        <v>157</v>
      </c>
    </row>
    <row r="383" spans="1:6">
      <c r="A383" s="4" t="str">
        <f t="shared" si="8"/>
        <v>Placenta (C58)MaleMāori</v>
      </c>
      <c r="B383" t="s">
        <v>110</v>
      </c>
      <c r="C383" t="s">
        <v>1</v>
      </c>
      <c r="D383" t="s">
        <v>157</v>
      </c>
      <c r="E383" t="s">
        <v>178</v>
      </c>
    </row>
    <row r="384" spans="1:6">
      <c r="A384" s="4" t="str">
        <f t="shared" si="8"/>
        <v>Penis (C60)AllSexMāori</v>
      </c>
      <c r="B384" t="s">
        <v>111</v>
      </c>
      <c r="C384" t="s">
        <v>4</v>
      </c>
      <c r="D384" t="s">
        <v>157</v>
      </c>
      <c r="E384">
        <v>1</v>
      </c>
      <c r="F384">
        <v>0.25409167224080298</v>
      </c>
    </row>
    <row r="385" spans="1:6">
      <c r="A385" s="4" t="str">
        <f t="shared" si="8"/>
        <v>Penis (C60)FemaleMāori</v>
      </c>
      <c r="B385" t="s">
        <v>111</v>
      </c>
      <c r="C385" t="s">
        <v>0</v>
      </c>
      <c r="D385" t="s">
        <v>157</v>
      </c>
      <c r="E385" t="s">
        <v>178</v>
      </c>
    </row>
    <row r="386" spans="1:6">
      <c r="A386" s="4" t="str">
        <f t="shared" si="8"/>
        <v>Penis (C60)MaleMāori</v>
      </c>
      <c r="B386" t="s">
        <v>111</v>
      </c>
      <c r="C386" t="s">
        <v>1</v>
      </c>
      <c r="D386" t="s">
        <v>157</v>
      </c>
      <c r="E386">
        <v>1</v>
      </c>
      <c r="F386">
        <v>0.56696574626865703</v>
      </c>
    </row>
    <row r="387" spans="1:6">
      <c r="A387" s="4" t="str">
        <f t="shared" si="8"/>
        <v>Prostate (C61)AllSexMāori</v>
      </c>
      <c r="B387" t="s">
        <v>112</v>
      </c>
      <c r="C387" t="s">
        <v>4</v>
      </c>
      <c r="D387" t="s">
        <v>157</v>
      </c>
      <c r="E387">
        <v>181</v>
      </c>
      <c r="F387">
        <v>37.944632425489402</v>
      </c>
    </row>
    <row r="388" spans="1:6">
      <c r="A388" s="4" t="str">
        <f t="shared" si="8"/>
        <v>Prostate (C61)FemaleMāori</v>
      </c>
      <c r="B388" t="s">
        <v>112</v>
      </c>
      <c r="C388" t="s">
        <v>0</v>
      </c>
      <c r="D388" t="s">
        <v>157</v>
      </c>
      <c r="E388" t="s">
        <v>178</v>
      </c>
    </row>
    <row r="389" spans="1:6">
      <c r="A389" s="4" t="str">
        <f t="shared" si="8"/>
        <v>Prostate (C61)MaleMāori</v>
      </c>
      <c r="B389" t="s">
        <v>112</v>
      </c>
      <c r="C389" t="s">
        <v>1</v>
      </c>
      <c r="D389" t="s">
        <v>157</v>
      </c>
      <c r="E389">
        <v>181</v>
      </c>
      <c r="F389">
        <v>82.090509153626599</v>
      </c>
    </row>
    <row r="390" spans="1:6">
      <c r="A390" s="4" t="str">
        <f t="shared" si="8"/>
        <v>Testis (C62)AllSexMāori</v>
      </c>
      <c r="B390" t="s">
        <v>113</v>
      </c>
      <c r="C390" t="s">
        <v>4</v>
      </c>
      <c r="D390" t="s">
        <v>157</v>
      </c>
      <c r="E390">
        <v>30</v>
      </c>
      <c r="F390">
        <v>4.9528100188393998</v>
      </c>
    </row>
    <row r="391" spans="1:6">
      <c r="A391" s="4" t="str">
        <f t="shared" si="8"/>
        <v>Testis (C62)FemaleMāori</v>
      </c>
      <c r="B391" t="s">
        <v>113</v>
      </c>
      <c r="C391" t="s">
        <v>0</v>
      </c>
      <c r="D391" t="s">
        <v>157</v>
      </c>
      <c r="E391" t="s">
        <v>178</v>
      </c>
    </row>
    <row r="392" spans="1:6">
      <c r="A392" s="4" t="str">
        <f t="shared" si="8"/>
        <v>Testis (C62)MaleMāori</v>
      </c>
      <c r="B392" t="s">
        <v>113</v>
      </c>
      <c r="C392" t="s">
        <v>1</v>
      </c>
      <c r="D392" t="s">
        <v>157</v>
      </c>
      <c r="E392">
        <v>30</v>
      </c>
      <c r="F392">
        <v>10.4360109372212</v>
      </c>
    </row>
    <row r="393" spans="1:6">
      <c r="A393" s="4" t="str">
        <f t="shared" si="8"/>
        <v>Male genital organs - other and unspecified (C63)AllSexMāori</v>
      </c>
      <c r="B393" t="s">
        <v>114</v>
      </c>
      <c r="C393" t="s">
        <v>4</v>
      </c>
      <c r="D393" t="s">
        <v>157</v>
      </c>
    </row>
    <row r="394" spans="1:6">
      <c r="A394" s="4" t="str">
        <f t="shared" si="8"/>
        <v>Male genital organs - other and unspecified (C63)FemaleMāori</v>
      </c>
      <c r="B394" t="s">
        <v>114</v>
      </c>
      <c r="C394" t="s">
        <v>0</v>
      </c>
      <c r="D394" t="s">
        <v>157</v>
      </c>
      <c r="E394" t="s">
        <v>178</v>
      </c>
    </row>
    <row r="395" spans="1:6">
      <c r="A395" s="4" t="str">
        <f t="shared" si="8"/>
        <v>Male genital organs - other and unspecified (C63)MaleMāori</v>
      </c>
      <c r="B395" t="s">
        <v>114</v>
      </c>
      <c r="C395" t="s">
        <v>1</v>
      </c>
      <c r="D395" t="s">
        <v>157</v>
      </c>
    </row>
    <row r="396" spans="1:6">
      <c r="A396" s="4" t="str">
        <f t="shared" si="8"/>
        <v>Kidney - except renal pelvis (C64)AllSexMāori</v>
      </c>
      <c r="B396" t="s">
        <v>115</v>
      </c>
      <c r="C396" t="s">
        <v>4</v>
      </c>
      <c r="D396" t="s">
        <v>157</v>
      </c>
      <c r="E396">
        <v>50</v>
      </c>
      <c r="F396">
        <v>9.0358838963045898</v>
      </c>
    </row>
    <row r="397" spans="1:6">
      <c r="A397" s="4" t="str">
        <f t="shared" si="8"/>
        <v>Kidney - except renal pelvis (C64)FemaleMāori</v>
      </c>
      <c r="B397" t="s">
        <v>115</v>
      </c>
      <c r="C397" t="s">
        <v>0</v>
      </c>
      <c r="D397" t="s">
        <v>157</v>
      </c>
      <c r="E397">
        <v>13</v>
      </c>
      <c r="F397">
        <v>4.4584804433394503</v>
      </c>
    </row>
    <row r="398" spans="1:6">
      <c r="A398" s="4" t="str">
        <f t="shared" si="8"/>
        <v>Kidney - except renal pelvis (C64)MaleMāori</v>
      </c>
      <c r="B398" t="s">
        <v>115</v>
      </c>
      <c r="C398" t="s">
        <v>1</v>
      </c>
      <c r="D398" t="s">
        <v>157</v>
      </c>
      <c r="E398">
        <v>37</v>
      </c>
      <c r="F398">
        <v>14.2946796554589</v>
      </c>
    </row>
    <row r="399" spans="1:6">
      <c r="A399" s="4" t="str">
        <f t="shared" si="8"/>
        <v>Renal pelvis (C65)AllSexMāori</v>
      </c>
      <c r="B399" t="s">
        <v>116</v>
      </c>
      <c r="C399" t="s">
        <v>4</v>
      </c>
      <c r="D399" t="s">
        <v>157</v>
      </c>
    </row>
    <row r="400" spans="1:6">
      <c r="A400" s="4" t="str">
        <f t="shared" si="8"/>
        <v>Renal pelvis (C65)FemaleMāori</v>
      </c>
      <c r="B400" t="s">
        <v>116</v>
      </c>
      <c r="C400" t="s">
        <v>0</v>
      </c>
      <c r="D400" t="s">
        <v>157</v>
      </c>
    </row>
    <row r="401" spans="1:6">
      <c r="A401" s="4" t="str">
        <f t="shared" si="8"/>
        <v>Renal pelvis (C65)MaleMāori</v>
      </c>
      <c r="B401" t="s">
        <v>116</v>
      </c>
      <c r="C401" t="s">
        <v>1</v>
      </c>
      <c r="D401" t="s">
        <v>157</v>
      </c>
    </row>
    <row r="402" spans="1:6">
      <c r="A402" s="4" t="str">
        <f t="shared" si="8"/>
        <v>Ureter (C66)AllSexMāori</v>
      </c>
      <c r="B402" t="s">
        <v>117</v>
      </c>
      <c r="C402" t="s">
        <v>4</v>
      </c>
      <c r="D402" t="s">
        <v>157</v>
      </c>
    </row>
    <row r="403" spans="1:6">
      <c r="A403" s="4" t="str">
        <f t="shared" si="8"/>
        <v>Ureter (C66)FemaleMāori</v>
      </c>
      <c r="B403" t="s">
        <v>117</v>
      </c>
      <c r="C403" t="s">
        <v>0</v>
      </c>
      <c r="D403" t="s">
        <v>157</v>
      </c>
    </row>
    <row r="404" spans="1:6">
      <c r="A404" s="4" t="str">
        <f t="shared" si="8"/>
        <v>Ureter (C66)MaleMāori</v>
      </c>
      <c r="B404" t="s">
        <v>117</v>
      </c>
      <c r="C404" t="s">
        <v>1</v>
      </c>
      <c r="D404" t="s">
        <v>157</v>
      </c>
    </row>
    <row r="405" spans="1:6">
      <c r="A405" s="4" t="str">
        <f t="shared" si="8"/>
        <v>Bladder (C67)AllSexMāori</v>
      </c>
      <c r="B405" t="s">
        <v>118</v>
      </c>
      <c r="C405" t="s">
        <v>4</v>
      </c>
      <c r="D405" t="s">
        <v>157</v>
      </c>
      <c r="E405">
        <v>17</v>
      </c>
      <c r="F405">
        <v>3.4826584081297201</v>
      </c>
    </row>
    <row r="406" spans="1:6">
      <c r="A406" s="4" t="str">
        <f t="shared" si="8"/>
        <v>Bladder (C67)FemaleMāori</v>
      </c>
      <c r="B406" t="s">
        <v>118</v>
      </c>
      <c r="C406" t="s">
        <v>0</v>
      </c>
      <c r="D406" t="s">
        <v>157</v>
      </c>
      <c r="E406">
        <v>8</v>
      </c>
      <c r="F406">
        <v>3.02727581449059</v>
      </c>
    </row>
    <row r="407" spans="1:6">
      <c r="A407" s="4" t="str">
        <f t="shared" si="8"/>
        <v>Bladder (C67)MaleMāori</v>
      </c>
      <c r="B407" t="s">
        <v>118</v>
      </c>
      <c r="C407" t="s">
        <v>1</v>
      </c>
      <c r="D407" t="s">
        <v>157</v>
      </c>
      <c r="E407">
        <v>9</v>
      </c>
      <c r="F407">
        <v>4.0166131426344602</v>
      </c>
    </row>
    <row r="408" spans="1:6">
      <c r="A408" s="4" t="str">
        <f t="shared" si="8"/>
        <v>Urinary organs - other and unspecified (C68)AllSexMāori</v>
      </c>
      <c r="B408" t="s">
        <v>119</v>
      </c>
      <c r="C408" t="s">
        <v>4</v>
      </c>
      <c r="D408" t="s">
        <v>157</v>
      </c>
    </row>
    <row r="409" spans="1:6">
      <c r="A409" s="4" t="str">
        <f t="shared" si="8"/>
        <v>Urinary organs - other and unspecified (C68)FemaleMāori</v>
      </c>
      <c r="B409" t="s">
        <v>119</v>
      </c>
      <c r="C409" t="s">
        <v>0</v>
      </c>
      <c r="D409" t="s">
        <v>157</v>
      </c>
    </row>
    <row r="410" spans="1:6">
      <c r="A410" s="4" t="str">
        <f t="shared" si="8"/>
        <v>Urinary organs - other and unspecified (C68)MaleMāori</v>
      </c>
      <c r="B410" t="s">
        <v>119</v>
      </c>
      <c r="C410" t="s">
        <v>1</v>
      </c>
      <c r="D410" t="s">
        <v>157</v>
      </c>
    </row>
    <row r="411" spans="1:6">
      <c r="A411" s="4" t="str">
        <f t="shared" si="8"/>
        <v>Eye and adnexa (C69)AllSexMāori</v>
      </c>
      <c r="B411" t="s">
        <v>120</v>
      </c>
      <c r="C411" t="s">
        <v>4</v>
      </c>
      <c r="D411" t="s">
        <v>157</v>
      </c>
      <c r="E411">
        <v>5</v>
      </c>
      <c r="F411">
        <v>1.0202732217980499</v>
      </c>
    </row>
    <row r="412" spans="1:6">
      <c r="A412" s="4" t="str">
        <f t="shared" si="8"/>
        <v>Eye and adnexa (C69)FemaleMāori</v>
      </c>
      <c r="B412" t="s">
        <v>120</v>
      </c>
      <c r="C412" t="s">
        <v>0</v>
      </c>
      <c r="D412" t="s">
        <v>157</v>
      </c>
      <c r="E412">
        <v>3</v>
      </c>
      <c r="F412">
        <v>0.96826306066441103</v>
      </c>
    </row>
    <row r="413" spans="1:6">
      <c r="A413" s="4" t="str">
        <f t="shared" si="8"/>
        <v>Eye and adnexa (C69)MaleMāori</v>
      </c>
      <c r="B413" t="s">
        <v>120</v>
      </c>
      <c r="C413" t="s">
        <v>1</v>
      </c>
      <c r="D413" t="s">
        <v>157</v>
      </c>
      <c r="E413">
        <v>2</v>
      </c>
      <c r="F413">
        <v>1.1477994171771899</v>
      </c>
    </row>
    <row r="414" spans="1:6">
      <c r="A414" s="4" t="str">
        <f t="shared" si="8"/>
        <v>Meninges (C70)AllSexMāori</v>
      </c>
      <c r="B414" t="s">
        <v>121</v>
      </c>
      <c r="C414" t="s">
        <v>4</v>
      </c>
      <c r="D414" t="s">
        <v>157</v>
      </c>
      <c r="E414">
        <v>1</v>
      </c>
      <c r="F414">
        <v>0.224059513184584</v>
      </c>
    </row>
    <row r="415" spans="1:6">
      <c r="A415" s="4" t="str">
        <f t="shared" si="8"/>
        <v>Meninges (C70)FemaleMāori</v>
      </c>
      <c r="B415" t="s">
        <v>121</v>
      </c>
      <c r="C415" t="s">
        <v>0</v>
      </c>
      <c r="D415" t="s">
        <v>157</v>
      </c>
      <c r="E415">
        <v>1</v>
      </c>
      <c r="F415">
        <v>0.42403585412667899</v>
      </c>
    </row>
    <row r="416" spans="1:6">
      <c r="A416" s="4" t="str">
        <f t="shared" si="8"/>
        <v>Meninges (C70)MaleMāori</v>
      </c>
      <c r="B416" t="s">
        <v>121</v>
      </c>
      <c r="C416" t="s">
        <v>1</v>
      </c>
      <c r="D416" t="s">
        <v>157</v>
      </c>
    </row>
    <row r="417" spans="1:6">
      <c r="A417" s="4" t="str">
        <f t="shared" si="8"/>
        <v>Brain (C71)AllSexMāori</v>
      </c>
      <c r="B417" t="s">
        <v>122</v>
      </c>
      <c r="C417" t="s">
        <v>4</v>
      </c>
      <c r="D417" t="s">
        <v>157</v>
      </c>
      <c r="E417">
        <v>29</v>
      </c>
      <c r="F417">
        <v>5.3324722930214898</v>
      </c>
    </row>
    <row r="418" spans="1:6">
      <c r="A418" s="4" t="str">
        <f t="shared" si="8"/>
        <v>Brain (C71)FemaleMāori</v>
      </c>
      <c r="B418" t="s">
        <v>122</v>
      </c>
      <c r="C418" t="s">
        <v>0</v>
      </c>
      <c r="D418" t="s">
        <v>157</v>
      </c>
      <c r="E418">
        <v>12</v>
      </c>
      <c r="F418">
        <v>4.0727825263106903</v>
      </c>
    </row>
    <row r="419" spans="1:6">
      <c r="A419" s="4" t="str">
        <f t="shared" si="8"/>
        <v>Brain (C71)MaleMāori</v>
      </c>
      <c r="B419" t="s">
        <v>122</v>
      </c>
      <c r="C419" t="s">
        <v>1</v>
      </c>
      <c r="D419" t="s">
        <v>157</v>
      </c>
      <c r="E419">
        <v>17</v>
      </c>
      <c r="F419">
        <v>6.9232723214666603</v>
      </c>
    </row>
    <row r="420" spans="1:6">
      <c r="A420" s="4" t="str">
        <f t="shared" si="8"/>
        <v>Spinal cord, cranial nerves and other parts of central nervous system (C72)AllSexMāori</v>
      </c>
      <c r="B420" t="s">
        <v>123</v>
      </c>
      <c r="C420" t="s">
        <v>4</v>
      </c>
      <c r="D420" t="s">
        <v>157</v>
      </c>
      <c r="E420">
        <v>3</v>
      </c>
      <c r="F420">
        <v>0.29250000330251003</v>
      </c>
    </row>
    <row r="421" spans="1:6">
      <c r="A421" s="4" t="str">
        <f t="shared" si="8"/>
        <v>Spinal cord, cranial nerves and other parts of central nervous system (C72)FemaleMāori</v>
      </c>
      <c r="B421" t="s">
        <v>123</v>
      </c>
      <c r="C421" t="s">
        <v>0</v>
      </c>
      <c r="D421" t="s">
        <v>157</v>
      </c>
      <c r="E421">
        <v>2</v>
      </c>
      <c r="F421">
        <v>0.40286104616784202</v>
      </c>
    </row>
    <row r="422" spans="1:6">
      <c r="A422" s="4" t="str">
        <f t="shared" si="8"/>
        <v>Spinal cord, cranial nerves and other parts of central nervous system (C72)MaleMāori</v>
      </c>
      <c r="B422" t="s">
        <v>123</v>
      </c>
      <c r="C422" t="s">
        <v>1</v>
      </c>
      <c r="D422" t="s">
        <v>157</v>
      </c>
      <c r="E422">
        <v>1</v>
      </c>
      <c r="F422">
        <v>0.18896735865158901</v>
      </c>
    </row>
    <row r="423" spans="1:6">
      <c r="A423" s="4" t="str">
        <f t="shared" si="8"/>
        <v>Thyroid gland (C73)AllSexMāori</v>
      </c>
      <c r="B423" t="s">
        <v>124</v>
      </c>
      <c r="C423" t="s">
        <v>4</v>
      </c>
      <c r="D423" t="s">
        <v>157</v>
      </c>
      <c r="E423">
        <v>44</v>
      </c>
      <c r="F423">
        <v>7.9072522597816102</v>
      </c>
    </row>
    <row r="424" spans="1:6">
      <c r="A424" s="4" t="str">
        <f t="shared" si="8"/>
        <v>Thyroid gland (C73)FemaleMāori</v>
      </c>
      <c r="B424" t="s">
        <v>124</v>
      </c>
      <c r="C424" t="s">
        <v>0</v>
      </c>
      <c r="D424" t="s">
        <v>157</v>
      </c>
      <c r="E424">
        <v>32</v>
      </c>
      <c r="F424">
        <v>10.6874803364818</v>
      </c>
    </row>
    <row r="425" spans="1:6">
      <c r="A425" s="4" t="str">
        <f t="shared" si="8"/>
        <v>Thyroid gland (C73)MaleMāori</v>
      </c>
      <c r="B425" t="s">
        <v>124</v>
      </c>
      <c r="C425" t="s">
        <v>1</v>
      </c>
      <c r="D425" t="s">
        <v>157</v>
      </c>
      <c r="E425">
        <v>12</v>
      </c>
      <c r="F425">
        <v>4.7628522234654804</v>
      </c>
    </row>
    <row r="426" spans="1:6">
      <c r="A426" s="4" t="str">
        <f t="shared" si="8"/>
        <v>Adrenal gland (C74)AllSexMāori</v>
      </c>
      <c r="B426" t="s">
        <v>125</v>
      </c>
      <c r="C426" t="s">
        <v>4</v>
      </c>
      <c r="D426" t="s">
        <v>157</v>
      </c>
      <c r="E426">
        <v>1</v>
      </c>
      <c r="F426" s="1">
        <v>9.7500001100836606E-2</v>
      </c>
    </row>
    <row r="427" spans="1:6">
      <c r="A427" s="4" t="str">
        <f t="shared" si="8"/>
        <v>Adrenal gland (C74)FemaleMāori</v>
      </c>
      <c r="B427" t="s">
        <v>125</v>
      </c>
      <c r="C427" t="s">
        <v>0</v>
      </c>
      <c r="D427" t="s">
        <v>157</v>
      </c>
      <c r="E427">
        <v>1</v>
      </c>
      <c r="F427">
        <v>0.20143052308392101</v>
      </c>
    </row>
    <row r="428" spans="1:6">
      <c r="A428" s="4" t="str">
        <f t="shared" si="8"/>
        <v>Adrenal gland (C74)MaleMāori</v>
      </c>
      <c r="B428" t="s">
        <v>125</v>
      </c>
      <c r="C428" t="s">
        <v>1</v>
      </c>
      <c r="D428" t="s">
        <v>157</v>
      </c>
    </row>
    <row r="429" spans="1:6">
      <c r="A429" s="4" t="str">
        <f t="shared" si="8"/>
        <v>Endocrine glands and related structures - other (C75)AllSexMāori</v>
      </c>
      <c r="B429" t="s">
        <v>126</v>
      </c>
      <c r="C429" t="s">
        <v>4</v>
      </c>
      <c r="D429" t="s">
        <v>157</v>
      </c>
      <c r="E429">
        <v>4</v>
      </c>
      <c r="F429">
        <v>0.58417914897967205</v>
      </c>
    </row>
    <row r="430" spans="1:6">
      <c r="A430" s="4" t="str">
        <f t="shared" ref="A430:A470" si="9">B430&amp;C430&amp;D430</f>
        <v>Endocrine glands and related structures - other (C75)FemaleMāori</v>
      </c>
      <c r="B430" t="s">
        <v>126</v>
      </c>
      <c r="C430" t="s">
        <v>0</v>
      </c>
      <c r="D430" t="s">
        <v>157</v>
      </c>
      <c r="E430">
        <v>2</v>
      </c>
      <c r="F430">
        <v>0.554545024955441</v>
      </c>
    </row>
    <row r="431" spans="1:6">
      <c r="A431" s="4" t="str">
        <f t="shared" si="9"/>
        <v>Endocrine glands and related structures - other (C75)MaleMāori</v>
      </c>
      <c r="B431" t="s">
        <v>126</v>
      </c>
      <c r="C431" t="s">
        <v>1</v>
      </c>
      <c r="D431" t="s">
        <v>157</v>
      </c>
      <c r="E431">
        <v>2</v>
      </c>
      <c r="F431">
        <v>0.61166610714491199</v>
      </c>
    </row>
    <row r="432" spans="1:6">
      <c r="A432" s="4" t="str">
        <f t="shared" si="9"/>
        <v>Other and ill-defined sites (C76)AllSexMāori</v>
      </c>
      <c r="B432" t="s">
        <v>127</v>
      </c>
      <c r="C432" t="s">
        <v>4</v>
      </c>
      <c r="D432" t="s">
        <v>157</v>
      </c>
    </row>
    <row r="433" spans="1:6">
      <c r="A433" s="4" t="str">
        <f t="shared" si="9"/>
        <v>Other and ill-defined sites (C76)FemaleMāori</v>
      </c>
      <c r="B433" t="s">
        <v>127</v>
      </c>
      <c r="C433" t="s">
        <v>0</v>
      </c>
      <c r="D433" t="s">
        <v>157</v>
      </c>
    </row>
    <row r="434" spans="1:6">
      <c r="A434" s="4" t="str">
        <f t="shared" si="9"/>
        <v>Other and ill-defined sites (C76)MaleMāori</v>
      </c>
      <c r="B434" t="s">
        <v>127</v>
      </c>
      <c r="C434" t="s">
        <v>1</v>
      </c>
      <c r="D434" t="s">
        <v>157</v>
      </c>
    </row>
    <row r="435" spans="1:6">
      <c r="A435" s="4" t="str">
        <f t="shared" si="9"/>
        <v>Lymph nodes - secondary and unspecified (C77)AllSexMāori</v>
      </c>
      <c r="B435" t="s">
        <v>128</v>
      </c>
      <c r="C435" t="s">
        <v>4</v>
      </c>
      <c r="D435" t="s">
        <v>157</v>
      </c>
      <c r="E435">
        <v>3</v>
      </c>
      <c r="F435">
        <v>0.56173760843257703</v>
      </c>
    </row>
    <row r="436" spans="1:6">
      <c r="A436" s="4" t="str">
        <f t="shared" si="9"/>
        <v>Lymph nodes - secondary and unspecified (C77)FemaleMāori</v>
      </c>
      <c r="B436" t="s">
        <v>128</v>
      </c>
      <c r="C436" t="s">
        <v>0</v>
      </c>
      <c r="D436" t="s">
        <v>157</v>
      </c>
      <c r="E436">
        <v>1</v>
      </c>
      <c r="F436">
        <v>0.41852396039604001</v>
      </c>
    </row>
    <row r="437" spans="1:6">
      <c r="A437" s="4" t="str">
        <f t="shared" si="9"/>
        <v>Lymph nodes - secondary and unspecified (C77)MaleMāori</v>
      </c>
      <c r="B437" t="s">
        <v>128</v>
      </c>
      <c r="C437" t="s">
        <v>1</v>
      </c>
      <c r="D437" t="s">
        <v>157</v>
      </c>
      <c r="E437">
        <v>2</v>
      </c>
      <c r="F437">
        <v>0.72208181520359505</v>
      </c>
    </row>
    <row r="438" spans="1:6">
      <c r="A438" s="4" t="str">
        <f t="shared" si="9"/>
        <v>Respiratory and digestive organs - secondary (C78)AllSexMāori</v>
      </c>
      <c r="B438" t="s">
        <v>129</v>
      </c>
      <c r="C438" t="s">
        <v>4</v>
      </c>
      <c r="D438" t="s">
        <v>157</v>
      </c>
      <c r="E438">
        <v>26</v>
      </c>
      <c r="F438">
        <v>5.8907735786291902</v>
      </c>
    </row>
    <row r="439" spans="1:6">
      <c r="A439" s="4" t="str">
        <f t="shared" si="9"/>
        <v>Respiratory and digestive organs - secondary (C78)FemaleMāori</v>
      </c>
      <c r="B439" t="s">
        <v>129</v>
      </c>
      <c r="C439" t="s">
        <v>0</v>
      </c>
      <c r="D439" t="s">
        <v>157</v>
      </c>
      <c r="E439">
        <v>13</v>
      </c>
      <c r="F439">
        <v>5.3214919508497296</v>
      </c>
    </row>
    <row r="440" spans="1:6">
      <c r="A440" s="4" t="str">
        <f t="shared" si="9"/>
        <v>Respiratory and digestive organs - secondary (C78)MaleMāori</v>
      </c>
      <c r="B440" t="s">
        <v>129</v>
      </c>
      <c r="C440" t="s">
        <v>1</v>
      </c>
      <c r="D440" t="s">
        <v>157</v>
      </c>
      <c r="E440">
        <v>13</v>
      </c>
      <c r="F440">
        <v>6.6331154476176604</v>
      </c>
    </row>
    <row r="441" spans="1:6">
      <c r="A441" s="4" t="str">
        <f t="shared" si="9"/>
        <v>Secondary other sites (C79)AllSexMāori</v>
      </c>
      <c r="B441" t="s">
        <v>130</v>
      </c>
      <c r="C441" t="s">
        <v>4</v>
      </c>
      <c r="D441" t="s">
        <v>157</v>
      </c>
      <c r="E441">
        <v>9</v>
      </c>
      <c r="F441">
        <v>1.8183099191752901</v>
      </c>
    </row>
    <row r="442" spans="1:6">
      <c r="A442" s="4" t="str">
        <f t="shared" si="9"/>
        <v>Secondary other sites (C79)FemaleMāori</v>
      </c>
      <c r="B442" t="s">
        <v>130</v>
      </c>
      <c r="C442" t="s">
        <v>0</v>
      </c>
      <c r="D442" t="s">
        <v>157</v>
      </c>
      <c r="E442">
        <v>8</v>
      </c>
      <c r="F442">
        <v>3.0537177872988401</v>
      </c>
    </row>
    <row r="443" spans="1:6">
      <c r="A443" s="4" t="str">
        <f t="shared" si="9"/>
        <v>Secondary other sites (C79)MaleMāori</v>
      </c>
      <c r="B443" t="s">
        <v>130</v>
      </c>
      <c r="C443" t="s">
        <v>1</v>
      </c>
      <c r="D443" t="s">
        <v>157</v>
      </c>
      <c r="E443">
        <v>1</v>
      </c>
      <c r="F443">
        <v>0.332299763346175</v>
      </c>
    </row>
    <row r="444" spans="1:6">
      <c r="A444" s="4" t="str">
        <f t="shared" si="9"/>
        <v>Malignant neoplasm without specification of site (C80)AllSexMāori</v>
      </c>
      <c r="B444" t="s">
        <v>131</v>
      </c>
      <c r="C444" t="s">
        <v>4</v>
      </c>
      <c r="D444" t="s">
        <v>157</v>
      </c>
      <c r="E444">
        <v>3</v>
      </c>
      <c r="F444">
        <v>0.65778172592834605</v>
      </c>
    </row>
    <row r="445" spans="1:6">
      <c r="A445" s="4" t="str">
        <f t="shared" si="9"/>
        <v>Malignant neoplasm without specification of site (C80)FemaleMāori</v>
      </c>
      <c r="B445" t="s">
        <v>131</v>
      </c>
      <c r="C445" t="s">
        <v>0</v>
      </c>
      <c r="D445" t="s">
        <v>157</v>
      </c>
      <c r="E445">
        <v>2</v>
      </c>
      <c r="F445">
        <v>0.71035310410697206</v>
      </c>
    </row>
    <row r="446" spans="1:6">
      <c r="A446" s="4" t="str">
        <f t="shared" si="9"/>
        <v>Malignant neoplasm without specification of site (C80)MaleMāori</v>
      </c>
      <c r="B446" t="s">
        <v>131</v>
      </c>
      <c r="C446" t="s">
        <v>1</v>
      </c>
      <c r="D446" t="s">
        <v>157</v>
      </c>
      <c r="E446">
        <v>1</v>
      </c>
      <c r="F446">
        <v>0.67886686567164201</v>
      </c>
    </row>
    <row r="447" spans="1:6">
      <c r="A447" s="4" t="str">
        <f t="shared" si="9"/>
        <v>Hodgkin lymphoma (C81)AllSexMāori</v>
      </c>
      <c r="B447" t="s">
        <v>132</v>
      </c>
      <c r="C447" t="s">
        <v>4</v>
      </c>
      <c r="D447" t="s">
        <v>157</v>
      </c>
      <c r="E447">
        <v>7</v>
      </c>
      <c r="F447">
        <v>1.0663635886343199</v>
      </c>
    </row>
    <row r="448" spans="1:6">
      <c r="A448" s="4" t="str">
        <f t="shared" si="9"/>
        <v>Hodgkin lymphoma (C81)FemaleMāori</v>
      </c>
      <c r="B448" t="s">
        <v>132</v>
      </c>
      <c r="C448" t="s">
        <v>0</v>
      </c>
      <c r="D448" t="s">
        <v>157</v>
      </c>
      <c r="E448">
        <v>6</v>
      </c>
      <c r="F448">
        <v>1.7227932248195701</v>
      </c>
    </row>
    <row r="449" spans="1:6">
      <c r="A449" s="4" t="str">
        <f t="shared" si="9"/>
        <v>Hodgkin lymphoma (C81)MaleMāori</v>
      </c>
      <c r="B449" t="s">
        <v>132</v>
      </c>
      <c r="C449" t="s">
        <v>1</v>
      </c>
      <c r="D449" t="s">
        <v>157</v>
      </c>
      <c r="E449">
        <v>1</v>
      </c>
      <c r="F449">
        <v>0.39185442571127499</v>
      </c>
    </row>
    <row r="450" spans="1:6">
      <c r="A450" s="4" t="str">
        <f t="shared" si="9"/>
        <v>Non-Hodgkin lymphoma (C82–C85, C96)AllSexMāori</v>
      </c>
      <c r="B450" t="s">
        <v>133</v>
      </c>
      <c r="C450" t="s">
        <v>4</v>
      </c>
      <c r="D450" t="s">
        <v>157</v>
      </c>
      <c r="E450">
        <v>59</v>
      </c>
      <c r="F450">
        <v>11.3188349338251</v>
      </c>
    </row>
    <row r="451" spans="1:6">
      <c r="A451" s="4" t="str">
        <f t="shared" si="9"/>
        <v>Non-Hodgkin lymphoma (C82–C85, C96)FemaleMāori</v>
      </c>
      <c r="B451" t="s">
        <v>133</v>
      </c>
      <c r="C451" t="s">
        <v>0</v>
      </c>
      <c r="D451" t="s">
        <v>157</v>
      </c>
      <c r="E451">
        <v>30</v>
      </c>
      <c r="F451">
        <v>10.8429916224748</v>
      </c>
    </row>
    <row r="452" spans="1:6">
      <c r="A452" s="4" t="str">
        <f t="shared" si="9"/>
        <v>Non-Hodgkin lymphoma (C82–C85, C96)MaleMāori</v>
      </c>
      <c r="B452" t="s">
        <v>133</v>
      </c>
      <c r="C452" t="s">
        <v>1</v>
      </c>
      <c r="D452" t="s">
        <v>157</v>
      </c>
      <c r="E452">
        <v>29</v>
      </c>
      <c r="F452">
        <v>11.915714371513999</v>
      </c>
    </row>
    <row r="453" spans="1:6">
      <c r="A453" s="4" t="str">
        <f t="shared" si="9"/>
        <v>Malignant immunoproliferative diseases (C88)AllSexMāori</v>
      </c>
      <c r="B453" t="s">
        <v>134</v>
      </c>
      <c r="C453" t="s">
        <v>4</v>
      </c>
      <c r="D453" t="s">
        <v>157</v>
      </c>
      <c r="E453">
        <v>2</v>
      </c>
      <c r="F453">
        <v>0.52796319259691404</v>
      </c>
    </row>
    <row r="454" spans="1:6">
      <c r="A454" s="4" t="str">
        <f t="shared" si="9"/>
        <v>Malignant immunoproliferative diseases (C88)FemaleMāori</v>
      </c>
      <c r="B454" t="s">
        <v>134</v>
      </c>
      <c r="C454" t="s">
        <v>0</v>
      </c>
      <c r="D454" t="s">
        <v>157</v>
      </c>
    </row>
    <row r="455" spans="1:6">
      <c r="A455" s="4" t="str">
        <f t="shared" si="9"/>
        <v>Malignant immunoproliferative diseases (C88)MaleMāori</v>
      </c>
      <c r="B455" t="s">
        <v>134</v>
      </c>
      <c r="C455" t="s">
        <v>1</v>
      </c>
      <c r="D455" t="s">
        <v>157</v>
      </c>
      <c r="E455">
        <v>2</v>
      </c>
      <c r="F455">
        <v>1.29883074864163</v>
      </c>
    </row>
    <row r="456" spans="1:6">
      <c r="A456" s="4" t="str">
        <f t="shared" si="9"/>
        <v>Multiple myeloma and malignant plasma cell neoplasms (C90)AllSexMāori</v>
      </c>
      <c r="B456" t="s">
        <v>135</v>
      </c>
      <c r="C456" t="s">
        <v>4</v>
      </c>
      <c r="D456" t="s">
        <v>157</v>
      </c>
      <c r="E456">
        <v>42</v>
      </c>
      <c r="F456">
        <v>8.2780457528233207</v>
      </c>
    </row>
    <row r="457" spans="1:6">
      <c r="A457" s="4" t="str">
        <f t="shared" si="9"/>
        <v>Multiple myeloma and malignant plasma cell neoplasms (C90)FemaleMāori</v>
      </c>
      <c r="B457" t="s">
        <v>135</v>
      </c>
      <c r="C457" t="s">
        <v>0</v>
      </c>
      <c r="D457" t="s">
        <v>157</v>
      </c>
      <c r="E457">
        <v>16</v>
      </c>
      <c r="F457">
        <v>5.9895305461058701</v>
      </c>
    </row>
    <row r="458" spans="1:6">
      <c r="A458" s="4" t="str">
        <f t="shared" si="9"/>
        <v>Multiple myeloma and malignant plasma cell neoplasms (C90)MaleMāori</v>
      </c>
      <c r="B458" t="s">
        <v>135</v>
      </c>
      <c r="C458" t="s">
        <v>1</v>
      </c>
      <c r="D458" t="s">
        <v>157</v>
      </c>
      <c r="E458">
        <v>26</v>
      </c>
      <c r="F458">
        <v>10.9047700233047</v>
      </c>
    </row>
    <row r="459" spans="1:6">
      <c r="A459" s="4" t="str">
        <f t="shared" si="9"/>
        <v>Leukaemia (C91–C95)AllSexMāori</v>
      </c>
      <c r="B459" t="s">
        <v>136</v>
      </c>
      <c r="C459" t="s">
        <v>4</v>
      </c>
      <c r="D459" t="s">
        <v>157</v>
      </c>
      <c r="E459">
        <v>71</v>
      </c>
      <c r="F459">
        <v>13.169783526578399</v>
      </c>
    </row>
    <row r="460" spans="1:6">
      <c r="A460" s="4" t="str">
        <f t="shared" si="9"/>
        <v>Leukaemia (C91–C95)FemaleMāori</v>
      </c>
      <c r="B460" t="s">
        <v>136</v>
      </c>
      <c r="C460" t="s">
        <v>0</v>
      </c>
      <c r="D460" t="s">
        <v>157</v>
      </c>
      <c r="E460">
        <v>22</v>
      </c>
      <c r="F460">
        <v>7.8165046488648304</v>
      </c>
    </row>
    <row r="461" spans="1:6">
      <c r="A461" s="4" t="str">
        <f t="shared" si="9"/>
        <v>Leukaemia (C91–C95)MaleMāori</v>
      </c>
      <c r="B461" t="s">
        <v>136</v>
      </c>
      <c r="C461" t="s">
        <v>1</v>
      </c>
      <c r="D461" t="s">
        <v>157</v>
      </c>
      <c r="E461">
        <v>49</v>
      </c>
      <c r="F461">
        <v>19.238670567824101</v>
      </c>
    </row>
    <row r="462" spans="1:6">
      <c r="A462" s="4" t="str">
        <f t="shared" si="9"/>
        <v>Polycythaemia vera (D45)AllSexMāori</v>
      </c>
      <c r="B462" t="s">
        <v>137</v>
      </c>
      <c r="C462" t="s">
        <v>4</v>
      </c>
      <c r="D462" t="s">
        <v>157</v>
      </c>
      <c r="E462">
        <v>5</v>
      </c>
      <c r="F462">
        <v>1.04141119519003</v>
      </c>
    </row>
    <row r="463" spans="1:6">
      <c r="A463" s="4" t="str">
        <f t="shared" si="9"/>
        <v>Polycythaemia vera (D45)FemaleMāori</v>
      </c>
      <c r="B463" t="s">
        <v>137</v>
      </c>
      <c r="C463" t="s">
        <v>0</v>
      </c>
      <c r="D463" t="s">
        <v>157</v>
      </c>
      <c r="E463">
        <v>3</v>
      </c>
      <c r="F463">
        <v>1.2049863060139101</v>
      </c>
    </row>
    <row r="464" spans="1:6">
      <c r="A464" s="4" t="str">
        <f t="shared" si="9"/>
        <v>Polycythaemia vera (D45)MaleMāori</v>
      </c>
      <c r="B464" t="s">
        <v>137</v>
      </c>
      <c r="C464" t="s">
        <v>1</v>
      </c>
      <c r="D464" t="s">
        <v>157</v>
      </c>
      <c r="E464">
        <v>2</v>
      </c>
      <c r="F464">
        <v>0.80123231485172197</v>
      </c>
    </row>
    <row r="465" spans="1:6">
      <c r="A465" s="4" t="str">
        <f t="shared" si="9"/>
        <v>Myelodysplastic syndromes (D46)AllSexMāori</v>
      </c>
      <c r="B465" t="s">
        <v>138</v>
      </c>
      <c r="C465" t="s">
        <v>4</v>
      </c>
      <c r="D465" t="s">
        <v>157</v>
      </c>
      <c r="E465">
        <v>13</v>
      </c>
      <c r="F465">
        <v>2.7521018158023001</v>
      </c>
    </row>
    <row r="466" spans="1:6">
      <c r="A466" s="4" t="str">
        <f t="shared" si="9"/>
        <v>Myelodysplastic syndromes (D46)FemaleMāori</v>
      </c>
      <c r="B466" t="s">
        <v>138</v>
      </c>
      <c r="C466" t="s">
        <v>0</v>
      </c>
      <c r="D466" t="s">
        <v>157</v>
      </c>
      <c r="E466">
        <v>3</v>
      </c>
      <c r="F466">
        <v>1.12773336987198</v>
      </c>
    </row>
    <row r="467" spans="1:6">
      <c r="A467" s="4" t="str">
        <f t="shared" si="9"/>
        <v>Myelodysplastic syndromes (D46)MaleMāori</v>
      </c>
      <c r="B467" t="s">
        <v>138</v>
      </c>
      <c r="C467" t="s">
        <v>1</v>
      </c>
      <c r="D467" t="s">
        <v>157</v>
      </c>
      <c r="E467">
        <v>10</v>
      </c>
      <c r="F467">
        <v>4.5697332063456404</v>
      </c>
    </row>
    <row r="468" spans="1:6">
      <c r="A468" s="4" t="str">
        <f t="shared" si="9"/>
        <v>Lymphoid, haematopoietic and related tissue - other neoplasms of uncertain or unknown behaviour (D47)AllSexMāori</v>
      </c>
      <c r="B468" t="s">
        <v>139</v>
      </c>
      <c r="C468" t="s">
        <v>4</v>
      </c>
      <c r="D468" t="s">
        <v>157</v>
      </c>
      <c r="E468">
        <v>8</v>
      </c>
      <c r="F468">
        <v>1.66426459787985</v>
      </c>
    </row>
    <row r="469" spans="1:6">
      <c r="A469" s="4" t="str">
        <f t="shared" si="9"/>
        <v>Lymphoid, haematopoietic and related tissue - other neoplasms of uncertain or unknown behaviour (D47)FemaleMāori</v>
      </c>
      <c r="B469" t="s">
        <v>139</v>
      </c>
      <c r="C469" t="s">
        <v>0</v>
      </c>
      <c r="D469" t="s">
        <v>157</v>
      </c>
      <c r="E469">
        <v>4</v>
      </c>
      <c r="F469">
        <v>1.59363492031614</v>
      </c>
    </row>
    <row r="470" spans="1:6">
      <c r="A470" s="4" t="str">
        <f t="shared" si="9"/>
        <v>Lymphoid, haematopoietic and related tissue - other neoplasms of uncertain or unknown behaviour (D47)MaleMāori</v>
      </c>
      <c r="B470" t="s">
        <v>139</v>
      </c>
      <c r="C470" t="s">
        <v>1</v>
      </c>
      <c r="D470" t="s">
        <v>157</v>
      </c>
      <c r="E470">
        <v>4</v>
      </c>
      <c r="F470">
        <v>1.7104700330451399</v>
      </c>
    </row>
    <row r="471" spans="1:6">
      <c r="A471" t="str">
        <f>B471&amp;C471&amp;D471</f>
        <v>Lip (C00)AllSexNon-Māori</v>
      </c>
      <c r="B471" t="s">
        <v>66</v>
      </c>
      <c r="C471" t="s">
        <v>4</v>
      </c>
      <c r="D471" t="s">
        <v>158</v>
      </c>
      <c r="E471">
        <v>50</v>
      </c>
      <c r="F471">
        <v>0.85291259299813105</v>
      </c>
    </row>
    <row r="472" spans="1:6">
      <c r="A472" t="str">
        <f t="shared" ref="A472:A538" si="10">B472&amp;C472&amp;D472</f>
        <v>Lip (C00)FemaleNon-Māori</v>
      </c>
      <c r="B472" t="s">
        <v>66</v>
      </c>
      <c r="C472" t="s">
        <v>0</v>
      </c>
      <c r="D472" t="s">
        <v>158</v>
      </c>
      <c r="E472">
        <v>14</v>
      </c>
      <c r="F472">
        <v>0.40989447077042801</v>
      </c>
    </row>
    <row r="473" spans="1:6">
      <c r="A473" t="str">
        <f t="shared" si="10"/>
        <v>Lip (C00)MaleNon-Māori</v>
      </c>
      <c r="B473" t="s">
        <v>66</v>
      </c>
      <c r="C473" t="s">
        <v>1</v>
      </c>
      <c r="D473" t="s">
        <v>158</v>
      </c>
      <c r="E473">
        <v>36</v>
      </c>
      <c r="F473">
        <v>1.32957526159902</v>
      </c>
    </row>
    <row r="474" spans="1:6">
      <c r="A474" t="str">
        <f t="shared" si="10"/>
        <v>Tongue - base of (C01)AllSexNon-Māori</v>
      </c>
      <c r="B474" t="s">
        <v>67</v>
      </c>
      <c r="C474" t="s">
        <v>4</v>
      </c>
      <c r="D474" t="s">
        <v>158</v>
      </c>
      <c r="E474">
        <v>27</v>
      </c>
      <c r="F474">
        <v>0.46958414116505998</v>
      </c>
    </row>
    <row r="475" spans="1:6">
      <c r="A475" t="str">
        <f t="shared" si="10"/>
        <v>Tongue - base of (C01)FemaleNon-Māori</v>
      </c>
      <c r="B475" t="s">
        <v>67</v>
      </c>
      <c r="C475" t="s">
        <v>0</v>
      </c>
      <c r="D475" t="s">
        <v>158</v>
      </c>
      <c r="E475">
        <v>4</v>
      </c>
      <c r="F475">
        <v>0.105588671231777</v>
      </c>
    </row>
    <row r="476" spans="1:6">
      <c r="A476" t="str">
        <f t="shared" si="10"/>
        <v>Tongue - base of (C01)MaleNon-Māori</v>
      </c>
      <c r="B476" t="s">
        <v>67</v>
      </c>
      <c r="C476" t="s">
        <v>1</v>
      </c>
      <c r="D476" t="s">
        <v>158</v>
      </c>
      <c r="E476">
        <v>23</v>
      </c>
      <c r="F476">
        <v>0.84802693758005299</v>
      </c>
    </row>
    <row r="477" spans="1:6">
      <c r="A477" t="str">
        <f t="shared" si="10"/>
        <v>Tongue - other and unspecified (C02)AllSexNon-Māori</v>
      </c>
      <c r="B477" t="s">
        <v>68</v>
      </c>
      <c r="C477" t="s">
        <v>4</v>
      </c>
      <c r="D477" t="s">
        <v>158</v>
      </c>
      <c r="E477">
        <v>67</v>
      </c>
      <c r="F477">
        <v>1.1954143664465999</v>
      </c>
    </row>
    <row r="478" spans="1:6">
      <c r="A478" t="str">
        <f t="shared" si="10"/>
        <v>Tongue - other and unspecified (C02)FemaleNon-Māori</v>
      </c>
      <c r="B478" t="s">
        <v>68</v>
      </c>
      <c r="C478" t="s">
        <v>0</v>
      </c>
      <c r="D478" t="s">
        <v>158</v>
      </c>
      <c r="E478">
        <v>33</v>
      </c>
      <c r="F478">
        <v>1.1463056830842</v>
      </c>
    </row>
    <row r="479" spans="1:6">
      <c r="A479" t="str">
        <f t="shared" si="10"/>
        <v>Tongue - other and unspecified (C02)MaleNon-Māori</v>
      </c>
      <c r="B479" t="s">
        <v>68</v>
      </c>
      <c r="C479" t="s">
        <v>1</v>
      </c>
      <c r="D479" t="s">
        <v>158</v>
      </c>
      <c r="E479">
        <v>34</v>
      </c>
      <c r="F479">
        <v>1.26198467784797</v>
      </c>
    </row>
    <row r="480" spans="1:6">
      <c r="A480" t="str">
        <f t="shared" si="10"/>
        <v>Gum (C03)AllSexNon-Māori</v>
      </c>
      <c r="B480" t="s">
        <v>69</v>
      </c>
      <c r="C480" t="s">
        <v>4</v>
      </c>
      <c r="D480" t="s">
        <v>158</v>
      </c>
      <c r="E480">
        <v>14</v>
      </c>
      <c r="F480">
        <v>0.21229122305173101</v>
      </c>
    </row>
    <row r="481" spans="1:6">
      <c r="A481" t="str">
        <f t="shared" si="10"/>
        <v>Gum (C03)FemaleNon-Māori</v>
      </c>
      <c r="B481" t="s">
        <v>69</v>
      </c>
      <c r="C481" t="s">
        <v>0</v>
      </c>
      <c r="D481" t="s">
        <v>158</v>
      </c>
      <c r="E481">
        <v>7</v>
      </c>
      <c r="F481">
        <v>0.21060939413218999</v>
      </c>
    </row>
    <row r="482" spans="1:6">
      <c r="A482" t="str">
        <f t="shared" si="10"/>
        <v>Gum (C03)MaleNon-Māori</v>
      </c>
      <c r="B482" t="s">
        <v>69</v>
      </c>
      <c r="C482" t="s">
        <v>1</v>
      </c>
      <c r="D482" t="s">
        <v>158</v>
      </c>
      <c r="E482">
        <v>7</v>
      </c>
      <c r="F482">
        <v>0.21959315898391399</v>
      </c>
    </row>
    <row r="483" spans="1:6">
      <c r="A483" t="str">
        <f t="shared" si="10"/>
        <v>Mouth - floor of (C04)AllSexNon-Māori</v>
      </c>
      <c r="B483" t="s">
        <v>70</v>
      </c>
      <c r="C483" t="s">
        <v>4</v>
      </c>
      <c r="D483" t="s">
        <v>158</v>
      </c>
      <c r="E483">
        <v>22</v>
      </c>
      <c r="F483">
        <v>0.36401036208974002</v>
      </c>
    </row>
    <row r="484" spans="1:6">
      <c r="A484" t="str">
        <f t="shared" si="10"/>
        <v>Mouth - floor of (C04)FemaleNon-Māori</v>
      </c>
      <c r="B484" t="s">
        <v>70</v>
      </c>
      <c r="C484" t="s">
        <v>0</v>
      </c>
      <c r="D484" t="s">
        <v>158</v>
      </c>
      <c r="E484">
        <v>6</v>
      </c>
      <c r="F484">
        <v>0.199108399409961</v>
      </c>
    </row>
    <row r="485" spans="1:6">
      <c r="A485" t="str">
        <f t="shared" si="10"/>
        <v>Mouth - floor of (C04)MaleNon-Māori</v>
      </c>
      <c r="B485" t="s">
        <v>70</v>
      </c>
      <c r="C485" t="s">
        <v>1</v>
      </c>
      <c r="D485" t="s">
        <v>158</v>
      </c>
      <c r="E485">
        <v>16</v>
      </c>
      <c r="F485">
        <v>0.54714934851569996</v>
      </c>
    </row>
    <row r="486" spans="1:6">
      <c r="A486" t="str">
        <f t="shared" si="10"/>
        <v>Palate (C05)AllSexNon-Māori</v>
      </c>
      <c r="B486" t="s">
        <v>71</v>
      </c>
      <c r="C486" t="s">
        <v>4</v>
      </c>
      <c r="D486" t="s">
        <v>158</v>
      </c>
      <c r="E486">
        <v>13</v>
      </c>
      <c r="F486">
        <v>0.22906337514908101</v>
      </c>
    </row>
    <row r="487" spans="1:6">
      <c r="A487" t="str">
        <f t="shared" si="10"/>
        <v>Palate (C05)FemaleNon-Māori</v>
      </c>
      <c r="B487" t="s">
        <v>71</v>
      </c>
      <c r="C487" t="s">
        <v>0</v>
      </c>
      <c r="D487" t="s">
        <v>158</v>
      </c>
      <c r="E487">
        <v>7</v>
      </c>
      <c r="F487">
        <v>0.26258472568917202</v>
      </c>
    </row>
    <row r="488" spans="1:6">
      <c r="A488" t="str">
        <f t="shared" si="10"/>
        <v>Palate (C05)MaleNon-Māori</v>
      </c>
      <c r="B488" t="s">
        <v>71</v>
      </c>
      <c r="C488" t="s">
        <v>1</v>
      </c>
      <c r="D488" t="s">
        <v>158</v>
      </c>
      <c r="E488">
        <v>6</v>
      </c>
      <c r="F488">
        <v>0.19415316308750999</v>
      </c>
    </row>
    <row r="489" spans="1:6">
      <c r="A489" t="str">
        <f t="shared" si="10"/>
        <v>Mouth - other and unspecified (C06)AllSexNon-Māori</v>
      </c>
      <c r="B489" t="s">
        <v>72</v>
      </c>
      <c r="C489" t="s">
        <v>4</v>
      </c>
      <c r="D489" t="s">
        <v>158</v>
      </c>
      <c r="E489">
        <v>32</v>
      </c>
      <c r="F489">
        <v>0.48650360515642899</v>
      </c>
    </row>
    <row r="490" spans="1:6">
      <c r="A490" t="str">
        <f t="shared" si="10"/>
        <v>Mouth - other and unspecified (C06)FemaleNon-Māori</v>
      </c>
      <c r="B490" t="s">
        <v>72</v>
      </c>
      <c r="C490" t="s">
        <v>0</v>
      </c>
      <c r="D490" t="s">
        <v>158</v>
      </c>
      <c r="E490">
        <v>14</v>
      </c>
      <c r="F490">
        <v>0.392744993902371</v>
      </c>
    </row>
    <row r="491" spans="1:6">
      <c r="A491" t="str">
        <f t="shared" si="10"/>
        <v>Mouth - other and unspecified (C06)MaleNon-Māori</v>
      </c>
      <c r="B491" t="s">
        <v>72</v>
      </c>
      <c r="C491" t="s">
        <v>1</v>
      </c>
      <c r="D491" t="s">
        <v>158</v>
      </c>
      <c r="E491">
        <v>18</v>
      </c>
      <c r="F491">
        <v>0.585428359036681</v>
      </c>
    </row>
    <row r="492" spans="1:6">
      <c r="A492" t="str">
        <f t="shared" si="10"/>
        <v>Parotid gland (C07)AllSexNon-Māori</v>
      </c>
      <c r="B492" t="s">
        <v>73</v>
      </c>
      <c r="C492" t="s">
        <v>4</v>
      </c>
      <c r="D492" t="s">
        <v>158</v>
      </c>
      <c r="E492">
        <v>29</v>
      </c>
      <c r="F492">
        <v>0.502717792760073</v>
      </c>
    </row>
    <row r="493" spans="1:6">
      <c r="A493" t="str">
        <f t="shared" si="10"/>
        <v>Parotid gland (C07)FemaleNon-Māori</v>
      </c>
      <c r="B493" t="s">
        <v>73</v>
      </c>
      <c r="C493" t="s">
        <v>0</v>
      </c>
      <c r="D493" t="s">
        <v>158</v>
      </c>
      <c r="E493">
        <v>13</v>
      </c>
      <c r="F493">
        <v>0.47739623752891902</v>
      </c>
    </row>
    <row r="494" spans="1:6">
      <c r="A494" t="str">
        <f t="shared" si="10"/>
        <v>Parotid gland (C07)MaleNon-Māori</v>
      </c>
      <c r="B494" t="s">
        <v>73</v>
      </c>
      <c r="C494" t="s">
        <v>1</v>
      </c>
      <c r="D494" t="s">
        <v>158</v>
      </c>
      <c r="E494">
        <v>16</v>
      </c>
      <c r="F494">
        <v>0.54456340086127197</v>
      </c>
    </row>
    <row r="495" spans="1:6">
      <c r="A495" t="str">
        <f t="shared" si="10"/>
        <v>Major salivary glands - other and unspecified (C08)AllSexNon-Māori</v>
      </c>
      <c r="B495" t="s">
        <v>74</v>
      </c>
      <c r="C495" t="s">
        <v>4</v>
      </c>
      <c r="D495" t="s">
        <v>158</v>
      </c>
      <c r="E495">
        <v>7</v>
      </c>
      <c r="F495">
        <v>0.14402260060579</v>
      </c>
    </row>
    <row r="496" spans="1:6">
      <c r="A496" t="str">
        <f t="shared" si="10"/>
        <v>Major salivary glands - other and unspecified (C08)FemaleNon-Māori</v>
      </c>
      <c r="B496" t="s">
        <v>74</v>
      </c>
      <c r="C496" t="s">
        <v>0</v>
      </c>
      <c r="D496" t="s">
        <v>158</v>
      </c>
      <c r="E496">
        <v>2</v>
      </c>
      <c r="F496" s="1">
        <v>5.5515827548410702E-2</v>
      </c>
    </row>
    <row r="497" spans="1:6">
      <c r="A497" t="str">
        <f t="shared" si="10"/>
        <v>Major salivary glands - other and unspecified (C08)MaleNon-Māori</v>
      </c>
      <c r="B497" t="s">
        <v>74</v>
      </c>
      <c r="C497" t="s">
        <v>1</v>
      </c>
      <c r="D497" t="s">
        <v>158</v>
      </c>
      <c r="E497">
        <v>5</v>
      </c>
      <c r="F497">
        <v>0.23056607818542399</v>
      </c>
    </row>
    <row r="498" spans="1:6">
      <c r="A498" t="str">
        <f t="shared" si="10"/>
        <v>Tonsil (C09)AllSexNon-Māori</v>
      </c>
      <c r="B498" t="s">
        <v>75</v>
      </c>
      <c r="C498" t="s">
        <v>4</v>
      </c>
      <c r="D498" t="s">
        <v>158</v>
      </c>
      <c r="E498">
        <v>55</v>
      </c>
      <c r="F498">
        <v>1.06279611215531</v>
      </c>
    </row>
    <row r="499" spans="1:6">
      <c r="A499" t="str">
        <f t="shared" si="10"/>
        <v>Tonsil (C09)FemaleNon-Māori</v>
      </c>
      <c r="B499" t="s">
        <v>75</v>
      </c>
      <c r="C499" t="s">
        <v>0</v>
      </c>
      <c r="D499" t="s">
        <v>158</v>
      </c>
      <c r="E499">
        <v>10</v>
      </c>
      <c r="F499">
        <v>0.36663191429354702</v>
      </c>
    </row>
    <row r="500" spans="1:6">
      <c r="A500" t="str">
        <f t="shared" si="10"/>
        <v>Tonsil (C09)MaleNon-Māori</v>
      </c>
      <c r="B500" t="s">
        <v>75</v>
      </c>
      <c r="C500" t="s">
        <v>1</v>
      </c>
      <c r="D500" t="s">
        <v>158</v>
      </c>
      <c r="E500">
        <v>45</v>
      </c>
      <c r="F500">
        <v>1.80340842214435</v>
      </c>
    </row>
    <row r="501" spans="1:6">
      <c r="A501" t="str">
        <f t="shared" si="10"/>
        <v>Oropharynx (C10)AllSexNon-Māori</v>
      </c>
      <c r="B501" t="s">
        <v>76</v>
      </c>
      <c r="C501" t="s">
        <v>4</v>
      </c>
      <c r="D501" t="s">
        <v>158</v>
      </c>
      <c r="E501">
        <v>11</v>
      </c>
      <c r="F501">
        <v>0.213915850448616</v>
      </c>
    </row>
    <row r="502" spans="1:6">
      <c r="A502" t="str">
        <f t="shared" si="10"/>
        <v>Oropharynx (C10)FemaleNon-Māori</v>
      </c>
      <c r="B502" t="s">
        <v>76</v>
      </c>
      <c r="C502" t="s">
        <v>0</v>
      </c>
      <c r="D502" t="s">
        <v>158</v>
      </c>
      <c r="E502">
        <v>3</v>
      </c>
      <c r="F502">
        <v>0.11973550735729201</v>
      </c>
    </row>
    <row r="503" spans="1:6">
      <c r="A503" t="str">
        <f t="shared" si="10"/>
        <v>Oropharynx (C10)MaleNon-Māori</v>
      </c>
      <c r="B503" t="s">
        <v>76</v>
      </c>
      <c r="C503" t="s">
        <v>1</v>
      </c>
      <c r="D503" t="s">
        <v>158</v>
      </c>
      <c r="E503">
        <v>8</v>
      </c>
      <c r="F503">
        <v>0.31229909265431399</v>
      </c>
    </row>
    <row r="504" spans="1:6">
      <c r="A504" t="str">
        <f t="shared" si="10"/>
        <v>Nasopharynx (C11)AllSexNon-Māori</v>
      </c>
      <c r="B504" t="s">
        <v>77</v>
      </c>
      <c r="C504" t="s">
        <v>4</v>
      </c>
      <c r="D504" t="s">
        <v>158</v>
      </c>
      <c r="E504">
        <v>29</v>
      </c>
      <c r="F504">
        <v>0.62883777524597295</v>
      </c>
    </row>
    <row r="505" spans="1:6">
      <c r="A505" t="str">
        <f t="shared" si="10"/>
        <v>Nasopharynx (C11)FemaleNon-Māori</v>
      </c>
      <c r="B505" t="s">
        <v>77</v>
      </c>
      <c r="C505" t="s">
        <v>0</v>
      </c>
      <c r="D505" t="s">
        <v>158</v>
      </c>
      <c r="E505">
        <v>9</v>
      </c>
      <c r="F505">
        <v>0.36612804334965798</v>
      </c>
    </row>
    <row r="506" spans="1:6">
      <c r="A506" t="str">
        <f t="shared" si="10"/>
        <v>Nasopharynx (C11)MaleNon-Māori</v>
      </c>
      <c r="B506" t="s">
        <v>77</v>
      </c>
      <c r="C506" t="s">
        <v>1</v>
      </c>
      <c r="D506" t="s">
        <v>158</v>
      </c>
      <c r="E506">
        <v>20</v>
      </c>
      <c r="F506">
        <v>0.89956896166587996</v>
      </c>
    </row>
    <row r="507" spans="1:6">
      <c r="A507" t="str">
        <f t="shared" si="10"/>
        <v>Pyriform sinus (C12)AllSexNon-Māori</v>
      </c>
      <c r="B507" t="s">
        <v>78</v>
      </c>
      <c r="C507" t="s">
        <v>4</v>
      </c>
      <c r="D507" t="s">
        <v>158</v>
      </c>
      <c r="E507">
        <v>7</v>
      </c>
      <c r="F507">
        <v>0.11821540207452</v>
      </c>
    </row>
    <row r="508" spans="1:6">
      <c r="A508" t="str">
        <f t="shared" si="10"/>
        <v>Pyriform sinus (C12)FemaleNon-Māori</v>
      </c>
      <c r="B508" t="s">
        <v>78</v>
      </c>
      <c r="C508" t="s">
        <v>0</v>
      </c>
      <c r="D508" t="s">
        <v>158</v>
      </c>
      <c r="E508">
        <v>1</v>
      </c>
      <c r="F508" s="1">
        <v>2.0246641442243501E-2</v>
      </c>
    </row>
    <row r="509" spans="1:6">
      <c r="A509" t="str">
        <f t="shared" si="10"/>
        <v>Pyriform sinus (C12)MaleNon-Māori</v>
      </c>
      <c r="B509" t="s">
        <v>78</v>
      </c>
      <c r="C509" t="s">
        <v>1</v>
      </c>
      <c r="D509" t="s">
        <v>158</v>
      </c>
      <c r="E509">
        <v>6</v>
      </c>
      <c r="F509">
        <v>0.21894496201453101</v>
      </c>
    </row>
    <row r="510" spans="1:6">
      <c r="A510" t="str">
        <f t="shared" si="10"/>
        <v>Hypopharynx (C13)AllSexNon-Māori</v>
      </c>
      <c r="B510" t="s">
        <v>79</v>
      </c>
      <c r="C510" t="s">
        <v>4</v>
      </c>
      <c r="D510" t="s">
        <v>158</v>
      </c>
      <c r="E510">
        <v>5</v>
      </c>
      <c r="F510" s="1">
        <v>7.2762919109830904E-2</v>
      </c>
    </row>
    <row r="511" spans="1:6">
      <c r="A511" t="str">
        <f t="shared" si="10"/>
        <v>Hypopharynx (C13)FemaleNon-Māori</v>
      </c>
      <c r="B511" t="s">
        <v>79</v>
      </c>
      <c r="C511" t="s">
        <v>0</v>
      </c>
      <c r="D511" t="s">
        <v>158</v>
      </c>
    </row>
    <row r="512" spans="1:6">
      <c r="A512" t="str">
        <f t="shared" si="10"/>
        <v>Hypopharynx (C13)MaleNon-Māori</v>
      </c>
      <c r="B512" t="s">
        <v>79</v>
      </c>
      <c r="C512" t="s">
        <v>1</v>
      </c>
      <c r="D512" t="s">
        <v>158</v>
      </c>
      <c r="E512">
        <v>5</v>
      </c>
      <c r="F512">
        <v>0.15741866833575499</v>
      </c>
    </row>
    <row r="513" spans="1:6">
      <c r="A513" t="str">
        <f t="shared" si="10"/>
        <v>Lip, oral cavity and pharynx - other and ill-defined sites (C14)AllSexNon-Māori</v>
      </c>
      <c r="B513" t="s">
        <v>80</v>
      </c>
      <c r="C513" t="s">
        <v>4</v>
      </c>
      <c r="D513" t="s">
        <v>158</v>
      </c>
      <c r="E513">
        <v>8</v>
      </c>
      <c r="F513">
        <v>0.108997608649538</v>
      </c>
    </row>
    <row r="514" spans="1:6">
      <c r="A514" t="str">
        <f t="shared" si="10"/>
        <v>Lip, oral cavity and pharynx - other and ill-defined sites (C14)FemaleNon-Māori</v>
      </c>
      <c r="B514" t="s">
        <v>80</v>
      </c>
      <c r="C514" t="s">
        <v>0</v>
      </c>
      <c r="D514" t="s">
        <v>158</v>
      </c>
      <c r="E514">
        <v>4</v>
      </c>
      <c r="F514">
        <v>0.10082456081545101</v>
      </c>
    </row>
    <row r="515" spans="1:6">
      <c r="A515" t="str">
        <f t="shared" si="10"/>
        <v>Lip, oral cavity and pharynx - other and ill-defined sites (C14)MaleNon-Māori</v>
      </c>
      <c r="B515" t="s">
        <v>80</v>
      </c>
      <c r="C515" t="s">
        <v>1</v>
      </c>
      <c r="D515" t="s">
        <v>158</v>
      </c>
      <c r="E515">
        <v>4</v>
      </c>
      <c r="F515">
        <v>0.121768554971304</v>
      </c>
    </row>
    <row r="516" spans="1:6">
      <c r="A516" t="str">
        <f t="shared" si="10"/>
        <v>Oesophagus (C15)AllSexNon-Māori</v>
      </c>
      <c r="B516" t="s">
        <v>81</v>
      </c>
      <c r="C516" t="s">
        <v>4</v>
      </c>
      <c r="D516" t="s">
        <v>158</v>
      </c>
      <c r="E516">
        <v>279</v>
      </c>
      <c r="F516">
        <v>4.18209985683227</v>
      </c>
    </row>
    <row r="517" spans="1:6">
      <c r="A517" t="str">
        <f t="shared" si="10"/>
        <v>Oesophagus (C15)FemaleNon-Māori</v>
      </c>
      <c r="B517" t="s">
        <v>81</v>
      </c>
      <c r="C517" t="s">
        <v>0</v>
      </c>
      <c r="D517" t="s">
        <v>158</v>
      </c>
      <c r="E517">
        <v>87</v>
      </c>
      <c r="F517">
        <v>2.24327447783361</v>
      </c>
    </row>
    <row r="518" spans="1:6">
      <c r="A518" t="str">
        <f t="shared" si="10"/>
        <v>Oesophagus (C15)MaleNon-Māori</v>
      </c>
      <c r="B518" t="s">
        <v>81</v>
      </c>
      <c r="C518" t="s">
        <v>1</v>
      </c>
      <c r="D518" t="s">
        <v>158</v>
      </c>
      <c r="E518">
        <v>192</v>
      </c>
      <c r="F518">
        <v>6.3379372241406102</v>
      </c>
    </row>
    <row r="519" spans="1:6">
      <c r="A519" t="str">
        <f t="shared" si="10"/>
        <v>Stomach (C16)AllSexNon-Māori</v>
      </c>
      <c r="B519" t="s">
        <v>82</v>
      </c>
      <c r="C519" t="s">
        <v>4</v>
      </c>
      <c r="D519" t="s">
        <v>158</v>
      </c>
      <c r="E519">
        <v>308</v>
      </c>
      <c r="F519">
        <v>4.7665075203756802</v>
      </c>
    </row>
    <row r="520" spans="1:6">
      <c r="A520" t="str">
        <f t="shared" si="10"/>
        <v>Stomach (C16)FemaleNon-Māori</v>
      </c>
      <c r="B520" t="s">
        <v>82</v>
      </c>
      <c r="C520" t="s">
        <v>0</v>
      </c>
      <c r="D520" t="s">
        <v>158</v>
      </c>
      <c r="E520">
        <v>117</v>
      </c>
      <c r="F520">
        <v>3.5405653002447601</v>
      </c>
    </row>
    <row r="521" spans="1:6">
      <c r="A521" t="str">
        <f t="shared" si="10"/>
        <v>Stomach (C16)MaleNon-Māori</v>
      </c>
      <c r="B521" t="s">
        <v>82</v>
      </c>
      <c r="C521" t="s">
        <v>1</v>
      </c>
      <c r="D521" t="s">
        <v>158</v>
      </c>
      <c r="E521">
        <v>191</v>
      </c>
      <c r="F521">
        <v>6.2152517283689104</v>
      </c>
    </row>
    <row r="522" spans="1:6">
      <c r="A522" t="str">
        <f t="shared" si="10"/>
        <v>Small intestine (C17)AllSexNon-Māori</v>
      </c>
      <c r="B522" t="s">
        <v>83</v>
      </c>
      <c r="C522" t="s">
        <v>4</v>
      </c>
      <c r="D522" t="s">
        <v>158</v>
      </c>
      <c r="E522">
        <v>93</v>
      </c>
      <c r="F522">
        <v>1.4327678785770099</v>
      </c>
    </row>
    <row r="523" spans="1:6">
      <c r="A523" t="str">
        <f t="shared" si="10"/>
        <v>Small intestine (C17)FemaleNon-Māori</v>
      </c>
      <c r="B523" t="s">
        <v>83</v>
      </c>
      <c r="C523" t="s">
        <v>0</v>
      </c>
      <c r="D523" t="s">
        <v>158</v>
      </c>
      <c r="E523">
        <v>44</v>
      </c>
      <c r="F523">
        <v>1.2398101217692299</v>
      </c>
    </row>
    <row r="524" spans="1:6">
      <c r="A524" t="str">
        <f t="shared" si="10"/>
        <v>Small intestine (C17)MaleNon-Māori</v>
      </c>
      <c r="B524" t="s">
        <v>83</v>
      </c>
      <c r="C524" t="s">
        <v>1</v>
      </c>
      <c r="D524" t="s">
        <v>158</v>
      </c>
      <c r="E524">
        <v>49</v>
      </c>
      <c r="F524">
        <v>1.65435086235673</v>
      </c>
    </row>
    <row r="525" spans="1:6">
      <c r="A525" t="str">
        <f t="shared" si="10"/>
        <v>Colorectum (C18–C20)AllSexNon-Māori</v>
      </c>
      <c r="B525" t="s">
        <v>189</v>
      </c>
      <c r="C525" t="s">
        <v>4</v>
      </c>
      <c r="D525" t="s">
        <v>158</v>
      </c>
      <c r="E525">
        <v>2788</v>
      </c>
      <c r="F525">
        <v>42.750368253090102</v>
      </c>
    </row>
    <row r="526" spans="1:6">
      <c r="A526" t="str">
        <f t="shared" si="10"/>
        <v>Colorectum (C18–C20)FemaleNon-Māori</v>
      </c>
      <c r="B526" t="s">
        <v>189</v>
      </c>
      <c r="C526" t="s">
        <v>0</v>
      </c>
      <c r="D526" t="s">
        <v>158</v>
      </c>
      <c r="E526">
        <v>1323</v>
      </c>
      <c r="F526">
        <v>37.444760358687702</v>
      </c>
    </row>
    <row r="527" spans="1:6">
      <c r="A527" t="str">
        <f t="shared" si="10"/>
        <v>Colorectum (C18–C20)MaleNon-Māori</v>
      </c>
      <c r="B527" t="s">
        <v>189</v>
      </c>
      <c r="C527" t="s">
        <v>1</v>
      </c>
      <c r="D527" t="s">
        <v>158</v>
      </c>
      <c r="E527">
        <v>1465</v>
      </c>
      <c r="F527">
        <v>48.608214932284902</v>
      </c>
    </row>
    <row r="528" spans="1:6">
      <c r="A528" t="str">
        <f t="shared" ref="A528:A530" si="11">B528&amp;C528&amp;D528</f>
        <v>Anus (C21)AllSexNon-Māori</v>
      </c>
      <c r="B528" t="s">
        <v>190</v>
      </c>
      <c r="C528" t="s">
        <v>4</v>
      </c>
      <c r="D528" t="s">
        <v>158</v>
      </c>
      <c r="E528">
        <v>66</v>
      </c>
      <c r="F528">
        <v>1.09909229613332</v>
      </c>
    </row>
    <row r="529" spans="1:6">
      <c r="A529" t="str">
        <f t="shared" si="11"/>
        <v>Anus (C21)FemaleNon-Māori</v>
      </c>
      <c r="B529" t="s">
        <v>190</v>
      </c>
      <c r="C529" t="s">
        <v>0</v>
      </c>
      <c r="D529" t="s">
        <v>158</v>
      </c>
      <c r="E529">
        <v>47</v>
      </c>
      <c r="F529">
        <v>1.525665351974</v>
      </c>
    </row>
    <row r="530" spans="1:6">
      <c r="A530" t="str">
        <f t="shared" si="11"/>
        <v>Anus (C21)MaleNon-Māori</v>
      </c>
      <c r="B530" t="s">
        <v>190</v>
      </c>
      <c r="C530" t="s">
        <v>1</v>
      </c>
      <c r="D530" t="s">
        <v>158</v>
      </c>
      <c r="E530">
        <v>19</v>
      </c>
      <c r="F530">
        <v>0.65345841454084597</v>
      </c>
    </row>
    <row r="531" spans="1:6">
      <c r="A531" t="str">
        <f t="shared" si="10"/>
        <v>Liver and intrahepatic bile ducts (C22)AllSexNon-Māori</v>
      </c>
      <c r="B531" t="s">
        <v>85</v>
      </c>
      <c r="C531" t="s">
        <v>4</v>
      </c>
      <c r="D531" t="s">
        <v>158</v>
      </c>
      <c r="E531">
        <v>226</v>
      </c>
      <c r="F531">
        <v>3.8562136827160001</v>
      </c>
    </row>
    <row r="532" spans="1:6">
      <c r="A532" t="str">
        <f t="shared" si="10"/>
        <v>Liver and intrahepatic bile ducts (C22)FemaleNon-Māori</v>
      </c>
      <c r="B532" t="s">
        <v>85</v>
      </c>
      <c r="C532" t="s">
        <v>0</v>
      </c>
      <c r="D532" t="s">
        <v>158</v>
      </c>
      <c r="E532">
        <v>66</v>
      </c>
      <c r="F532">
        <v>2.2069331632938298</v>
      </c>
    </row>
    <row r="533" spans="1:6">
      <c r="A533" t="str">
        <f t="shared" si="10"/>
        <v>Liver and intrahepatic bile ducts (C22)MaleNon-Māori</v>
      </c>
      <c r="B533" t="s">
        <v>85</v>
      </c>
      <c r="C533" t="s">
        <v>1</v>
      </c>
      <c r="D533" t="s">
        <v>158</v>
      </c>
      <c r="E533">
        <v>160</v>
      </c>
      <c r="F533">
        <v>5.6634621767214899</v>
      </c>
    </row>
    <row r="534" spans="1:6">
      <c r="A534" t="str">
        <f t="shared" si="10"/>
        <v>Gallbladder (C23)AllSexNon-Māori</v>
      </c>
      <c r="B534" t="s">
        <v>86</v>
      </c>
      <c r="C534" t="s">
        <v>4</v>
      </c>
      <c r="D534" t="s">
        <v>158</v>
      </c>
      <c r="E534">
        <v>55</v>
      </c>
      <c r="F534">
        <v>0.82572922160198403</v>
      </c>
    </row>
    <row r="535" spans="1:6">
      <c r="A535" t="str">
        <f t="shared" si="10"/>
        <v>Gallbladder (C23)FemaleNon-Māori</v>
      </c>
      <c r="B535" t="s">
        <v>86</v>
      </c>
      <c r="C535" t="s">
        <v>0</v>
      </c>
      <c r="D535" t="s">
        <v>158</v>
      </c>
      <c r="E535">
        <v>42</v>
      </c>
      <c r="F535">
        <v>1.1948563627592099</v>
      </c>
    </row>
    <row r="536" spans="1:6">
      <c r="A536" t="str">
        <f t="shared" si="10"/>
        <v>Gallbladder (C23)MaleNon-Māori</v>
      </c>
      <c r="B536" t="s">
        <v>86</v>
      </c>
      <c r="C536" t="s">
        <v>1</v>
      </c>
      <c r="D536" t="s">
        <v>158</v>
      </c>
      <c r="E536">
        <v>13</v>
      </c>
      <c r="F536">
        <v>0.41874804277996802</v>
      </c>
    </row>
    <row r="537" spans="1:6">
      <c r="A537" t="str">
        <f t="shared" si="10"/>
        <v>Biliary tract - other and unspecified parts (C24)AllSexNon-Māori</v>
      </c>
      <c r="B537" t="s">
        <v>87</v>
      </c>
      <c r="C537" t="s">
        <v>4</v>
      </c>
      <c r="D537" t="s">
        <v>158</v>
      </c>
      <c r="E537">
        <v>75</v>
      </c>
      <c r="F537">
        <v>1.1744541967772699</v>
      </c>
    </row>
    <row r="538" spans="1:6">
      <c r="A538" t="str">
        <f t="shared" si="10"/>
        <v>Biliary tract - other and unspecified parts (C24)FemaleNon-Māori</v>
      </c>
      <c r="B538" t="s">
        <v>87</v>
      </c>
      <c r="C538" t="s">
        <v>0</v>
      </c>
      <c r="D538" t="s">
        <v>158</v>
      </c>
      <c r="E538">
        <v>33</v>
      </c>
      <c r="F538">
        <v>0.922984963848688</v>
      </c>
    </row>
    <row r="539" spans="1:6">
      <c r="A539" t="str">
        <f t="shared" ref="A539:A602" si="12">B539&amp;C539&amp;D539</f>
        <v>Biliary tract - other and unspecified parts (C24)MaleNon-Māori</v>
      </c>
      <c r="B539" t="s">
        <v>87</v>
      </c>
      <c r="C539" t="s">
        <v>1</v>
      </c>
      <c r="D539" t="s">
        <v>158</v>
      </c>
      <c r="E539">
        <v>42</v>
      </c>
      <c r="F539">
        <v>1.4387103042090501</v>
      </c>
    </row>
    <row r="540" spans="1:6">
      <c r="A540" t="str">
        <f t="shared" si="12"/>
        <v>Pancreas (C25)AllSexNon-Māori</v>
      </c>
      <c r="B540" t="s">
        <v>88</v>
      </c>
      <c r="C540" t="s">
        <v>4</v>
      </c>
      <c r="D540" t="s">
        <v>158</v>
      </c>
      <c r="E540">
        <v>491</v>
      </c>
      <c r="F540">
        <v>7.1829871710360598</v>
      </c>
    </row>
    <row r="541" spans="1:6">
      <c r="A541" t="str">
        <f t="shared" si="12"/>
        <v>Pancreas (C25)FemaleNon-Māori</v>
      </c>
      <c r="B541" t="s">
        <v>88</v>
      </c>
      <c r="C541" t="s">
        <v>0</v>
      </c>
      <c r="D541" t="s">
        <v>158</v>
      </c>
      <c r="E541">
        <v>250</v>
      </c>
      <c r="F541">
        <v>6.7191892170663401</v>
      </c>
    </row>
    <row r="542" spans="1:6">
      <c r="A542" t="str">
        <f t="shared" si="12"/>
        <v>Pancreas (C25)MaleNon-Māori</v>
      </c>
      <c r="B542" t="s">
        <v>88</v>
      </c>
      <c r="C542" t="s">
        <v>1</v>
      </c>
      <c r="D542" t="s">
        <v>158</v>
      </c>
      <c r="E542">
        <v>241</v>
      </c>
      <c r="F542">
        <v>7.7380551693008801</v>
      </c>
    </row>
    <row r="543" spans="1:6">
      <c r="A543" t="str">
        <f t="shared" si="12"/>
        <v>Digestive organs - other and ill-defined (C26)AllSexNon-Māori</v>
      </c>
      <c r="B543" t="s">
        <v>89</v>
      </c>
      <c r="C543" t="s">
        <v>4</v>
      </c>
      <c r="D543" t="s">
        <v>158</v>
      </c>
      <c r="E543">
        <v>86</v>
      </c>
      <c r="F543">
        <v>1.0875957670374401</v>
      </c>
    </row>
    <row r="544" spans="1:6">
      <c r="A544" t="str">
        <f t="shared" si="12"/>
        <v>Digestive organs - other and ill-defined (C26)FemaleNon-Māori</v>
      </c>
      <c r="B544" t="s">
        <v>89</v>
      </c>
      <c r="C544" t="s">
        <v>0</v>
      </c>
      <c r="D544" t="s">
        <v>158</v>
      </c>
      <c r="E544">
        <v>48</v>
      </c>
      <c r="F544">
        <v>1.01970139029314</v>
      </c>
    </row>
    <row r="545" spans="1:6">
      <c r="A545" t="str">
        <f t="shared" si="12"/>
        <v>Digestive organs - other and ill-defined (C26)MaleNon-Māori</v>
      </c>
      <c r="B545" t="s">
        <v>89</v>
      </c>
      <c r="C545" t="s">
        <v>1</v>
      </c>
      <c r="D545" t="s">
        <v>158</v>
      </c>
      <c r="E545">
        <v>38</v>
      </c>
      <c r="F545">
        <v>1.1418041330173201</v>
      </c>
    </row>
    <row r="546" spans="1:6">
      <c r="A546" t="str">
        <f t="shared" si="12"/>
        <v>Nasal cavity and middle ear (C30)AllSexNon-Māori</v>
      </c>
      <c r="B546" t="s">
        <v>90</v>
      </c>
      <c r="C546" t="s">
        <v>4</v>
      </c>
      <c r="D546" t="s">
        <v>158</v>
      </c>
      <c r="E546">
        <v>18</v>
      </c>
      <c r="F546">
        <v>0.358586122732097</v>
      </c>
    </row>
    <row r="547" spans="1:6">
      <c r="A547" t="str">
        <f t="shared" si="12"/>
        <v>Nasal cavity and middle ear (C30)FemaleNon-Māori</v>
      </c>
      <c r="B547" t="s">
        <v>90</v>
      </c>
      <c r="C547" t="s">
        <v>0</v>
      </c>
      <c r="D547" t="s">
        <v>158</v>
      </c>
      <c r="E547">
        <v>7</v>
      </c>
      <c r="F547">
        <v>0.29385464429235197</v>
      </c>
    </row>
    <row r="548" spans="1:6">
      <c r="A548" t="str">
        <f t="shared" si="12"/>
        <v>Nasal cavity and middle ear (C30)MaleNon-Māori</v>
      </c>
      <c r="B548" t="s">
        <v>90</v>
      </c>
      <c r="C548" t="s">
        <v>1</v>
      </c>
      <c r="D548" t="s">
        <v>158</v>
      </c>
      <c r="E548">
        <v>11</v>
      </c>
      <c r="F548">
        <v>0.44047122815943102</v>
      </c>
    </row>
    <row r="549" spans="1:6">
      <c r="A549" t="str">
        <f t="shared" si="12"/>
        <v>Accessory sinuses (C31)AllSexNon-Māori</v>
      </c>
      <c r="B549" t="s">
        <v>91</v>
      </c>
      <c r="C549" t="s">
        <v>4</v>
      </c>
      <c r="D549" t="s">
        <v>158</v>
      </c>
      <c r="E549">
        <v>10</v>
      </c>
      <c r="F549">
        <v>0.181253687608842</v>
      </c>
    </row>
    <row r="550" spans="1:6">
      <c r="A550" t="str">
        <f t="shared" si="12"/>
        <v>Accessory sinuses (C31)FemaleNon-Māori</v>
      </c>
      <c r="B550" t="s">
        <v>91</v>
      </c>
      <c r="C550" t="s">
        <v>0</v>
      </c>
      <c r="D550" t="s">
        <v>158</v>
      </c>
      <c r="E550">
        <v>2</v>
      </c>
      <c r="F550" s="1">
        <v>5.7811954458431097E-2</v>
      </c>
    </row>
    <row r="551" spans="1:6">
      <c r="A551" t="str">
        <f t="shared" si="12"/>
        <v>Accessory sinuses (C31)MaleNon-Māori</v>
      </c>
      <c r="B551" t="s">
        <v>91</v>
      </c>
      <c r="C551" t="s">
        <v>1</v>
      </c>
      <c r="D551" t="s">
        <v>158</v>
      </c>
      <c r="E551">
        <v>8</v>
      </c>
      <c r="F551">
        <v>0.30668999220491699</v>
      </c>
    </row>
    <row r="552" spans="1:6">
      <c r="A552" t="str">
        <f t="shared" si="12"/>
        <v>Larynx (C32)AllSexNon-Māori</v>
      </c>
      <c r="B552" t="s">
        <v>92</v>
      </c>
      <c r="C552" t="s">
        <v>4</v>
      </c>
      <c r="D552" t="s">
        <v>158</v>
      </c>
      <c r="E552">
        <v>65</v>
      </c>
      <c r="F552">
        <v>1.05300494642834</v>
      </c>
    </row>
    <row r="553" spans="1:6">
      <c r="A553" t="str">
        <f t="shared" si="12"/>
        <v>Larynx (C32)FemaleNon-Māori</v>
      </c>
      <c r="B553" t="s">
        <v>92</v>
      </c>
      <c r="C553" t="s">
        <v>0</v>
      </c>
      <c r="D553" t="s">
        <v>158</v>
      </c>
      <c r="E553">
        <v>12</v>
      </c>
      <c r="F553">
        <v>0.36238595437954102</v>
      </c>
    </row>
    <row r="554" spans="1:6">
      <c r="A554" t="str">
        <f t="shared" si="12"/>
        <v>Larynx (C32)MaleNon-Māori</v>
      </c>
      <c r="B554" t="s">
        <v>92</v>
      </c>
      <c r="C554" t="s">
        <v>1</v>
      </c>
      <c r="D554" t="s">
        <v>158</v>
      </c>
      <c r="E554">
        <v>53</v>
      </c>
      <c r="F554">
        <v>1.80361072051065</v>
      </c>
    </row>
    <row r="555" spans="1:6">
      <c r="A555" t="str">
        <f t="shared" si="12"/>
        <v>Lung (C33–C34)AllSexNon-Māori</v>
      </c>
      <c r="B555" t="s">
        <v>93</v>
      </c>
      <c r="C555" t="s">
        <v>4</v>
      </c>
      <c r="D555" t="s">
        <v>158</v>
      </c>
      <c r="E555">
        <v>1627</v>
      </c>
      <c r="F555">
        <v>24.718955013727701</v>
      </c>
    </row>
    <row r="556" spans="1:6">
      <c r="A556" t="str">
        <f t="shared" si="12"/>
        <v>Lung (C33–C34)FemaleNon-Māori</v>
      </c>
      <c r="B556" t="s">
        <v>93</v>
      </c>
      <c r="C556" t="s">
        <v>0</v>
      </c>
      <c r="D556" t="s">
        <v>158</v>
      </c>
      <c r="E556">
        <v>738</v>
      </c>
      <c r="F556">
        <v>21.499103338759799</v>
      </c>
    </row>
    <row r="557" spans="1:6">
      <c r="A557" t="str">
        <f t="shared" si="12"/>
        <v>Lung (C33–C34)MaleNon-Māori</v>
      </c>
      <c r="B557" t="s">
        <v>93</v>
      </c>
      <c r="C557" t="s">
        <v>1</v>
      </c>
      <c r="D557" t="s">
        <v>158</v>
      </c>
      <c r="E557">
        <v>889</v>
      </c>
      <c r="F557">
        <v>28.612151633027398</v>
      </c>
    </row>
    <row r="558" spans="1:6">
      <c r="A558" t="str">
        <f t="shared" si="12"/>
        <v>Thymus (C37)AllSexNon-Māori</v>
      </c>
      <c r="B558" t="s">
        <v>94</v>
      </c>
      <c r="C558" t="s">
        <v>4</v>
      </c>
      <c r="D558" t="s">
        <v>158</v>
      </c>
      <c r="E558">
        <v>12</v>
      </c>
      <c r="F558">
        <v>0.249226194591984</v>
      </c>
    </row>
    <row r="559" spans="1:6">
      <c r="A559" t="str">
        <f t="shared" si="12"/>
        <v>Thymus (C37)FemaleNon-Māori</v>
      </c>
      <c r="B559" t="s">
        <v>94</v>
      </c>
      <c r="C559" t="s">
        <v>0</v>
      </c>
      <c r="D559" t="s">
        <v>158</v>
      </c>
      <c r="E559">
        <v>5</v>
      </c>
      <c r="F559">
        <v>0.20431682711881899</v>
      </c>
    </row>
    <row r="560" spans="1:6">
      <c r="A560" t="str">
        <f t="shared" si="12"/>
        <v>Thymus (C37)MaleNon-Māori</v>
      </c>
      <c r="B560" t="s">
        <v>94</v>
      </c>
      <c r="C560" t="s">
        <v>1</v>
      </c>
      <c r="D560" t="s">
        <v>158</v>
      </c>
      <c r="E560">
        <v>7</v>
      </c>
      <c r="F560">
        <v>0.28989904875537797</v>
      </c>
    </row>
    <row r="561" spans="1:6">
      <c r="A561" t="str">
        <f t="shared" si="12"/>
        <v>Heart, mediastinum and pleura (C38)AllSexNon-Māori</v>
      </c>
      <c r="B561" t="s">
        <v>95</v>
      </c>
      <c r="C561" t="s">
        <v>4</v>
      </c>
      <c r="D561" t="s">
        <v>158</v>
      </c>
      <c r="E561">
        <v>7</v>
      </c>
      <c r="F561">
        <v>0.15009336911729801</v>
      </c>
    </row>
    <row r="562" spans="1:6">
      <c r="A562" t="str">
        <f t="shared" si="12"/>
        <v>Heart, mediastinum and pleura (C38)FemaleNon-Māori</v>
      </c>
      <c r="B562" t="s">
        <v>95</v>
      </c>
      <c r="C562" t="s">
        <v>0</v>
      </c>
      <c r="D562" t="s">
        <v>158</v>
      </c>
    </row>
    <row r="563" spans="1:6">
      <c r="A563" t="str">
        <f t="shared" si="12"/>
        <v>Heart, mediastinum and pleura (C38)MaleNon-Māori</v>
      </c>
      <c r="B563" t="s">
        <v>95</v>
      </c>
      <c r="C563" t="s">
        <v>1</v>
      </c>
      <c r="D563" t="s">
        <v>158</v>
      </c>
      <c r="E563">
        <v>7</v>
      </c>
      <c r="F563">
        <v>0.30708022832778298</v>
      </c>
    </row>
    <row r="564" spans="1:6">
      <c r="A564" t="str">
        <f t="shared" si="12"/>
        <v>Respiratory system and intrathoracic organs - other and ill-defined sites (C39)AllSexNon-Māori</v>
      </c>
      <c r="B564" t="s">
        <v>96</v>
      </c>
      <c r="C564" t="s">
        <v>4</v>
      </c>
      <c r="D564" t="s">
        <v>158</v>
      </c>
    </row>
    <row r="565" spans="1:6">
      <c r="A565" t="str">
        <f t="shared" si="12"/>
        <v>Respiratory system and intrathoracic organs - other and ill-defined sites (C39)FemaleNon-Māori</v>
      </c>
      <c r="B565" t="s">
        <v>96</v>
      </c>
      <c r="C565" t="s">
        <v>0</v>
      </c>
      <c r="D565" t="s">
        <v>158</v>
      </c>
    </row>
    <row r="566" spans="1:6">
      <c r="A566" t="str">
        <f t="shared" si="12"/>
        <v>Respiratory system and intrathoracic organs - other and ill-defined sites (C39)MaleNon-Māori</v>
      </c>
      <c r="B566" t="s">
        <v>96</v>
      </c>
      <c r="C566" t="s">
        <v>1</v>
      </c>
      <c r="D566" t="s">
        <v>158</v>
      </c>
    </row>
    <row r="567" spans="1:6">
      <c r="A567" t="str">
        <f t="shared" si="12"/>
        <v>Bone and articular cartilage of limbs (C40)AllSexNon-Māori</v>
      </c>
      <c r="B567" t="s">
        <v>97</v>
      </c>
      <c r="C567" t="s">
        <v>4</v>
      </c>
      <c r="D567" t="s">
        <v>158</v>
      </c>
      <c r="E567">
        <v>26</v>
      </c>
      <c r="F567">
        <v>0.70407466504397498</v>
      </c>
    </row>
    <row r="568" spans="1:6">
      <c r="A568" t="str">
        <f t="shared" si="12"/>
        <v>Bone and articular cartilage of limbs (C40)FemaleNon-Māori</v>
      </c>
      <c r="B568" t="s">
        <v>97</v>
      </c>
      <c r="C568" t="s">
        <v>0</v>
      </c>
      <c r="D568" t="s">
        <v>158</v>
      </c>
      <c r="E568">
        <v>12</v>
      </c>
      <c r="F568">
        <v>0.67980712467278903</v>
      </c>
    </row>
    <row r="569" spans="1:6">
      <c r="A569" t="str">
        <f t="shared" si="12"/>
        <v>Bone and articular cartilage of limbs (C40)MaleNon-Māori</v>
      </c>
      <c r="B569" t="s">
        <v>97</v>
      </c>
      <c r="C569" t="s">
        <v>1</v>
      </c>
      <c r="D569" t="s">
        <v>158</v>
      </c>
      <c r="E569">
        <v>14</v>
      </c>
      <c r="F569">
        <v>0.72420117871878698</v>
      </c>
    </row>
    <row r="570" spans="1:6">
      <c r="A570" t="str">
        <f t="shared" si="12"/>
        <v>Bone and articular cartilage of other and unspecified sites (C41)AllSexNon-Māori</v>
      </c>
      <c r="B570" t="s">
        <v>98</v>
      </c>
      <c r="C570" t="s">
        <v>4</v>
      </c>
      <c r="D570" t="s">
        <v>158</v>
      </c>
      <c r="E570">
        <v>19</v>
      </c>
      <c r="F570">
        <v>0.427552651313515</v>
      </c>
    </row>
    <row r="571" spans="1:6">
      <c r="A571" t="str">
        <f t="shared" si="12"/>
        <v>Bone and articular cartilage of other and unspecified sites (C41)FemaleNon-Māori</v>
      </c>
      <c r="B571" t="s">
        <v>98</v>
      </c>
      <c r="C571" t="s">
        <v>0</v>
      </c>
      <c r="D571" t="s">
        <v>158</v>
      </c>
      <c r="E571">
        <v>9</v>
      </c>
      <c r="F571">
        <v>0.39811132589477199</v>
      </c>
    </row>
    <row r="572" spans="1:6">
      <c r="A572" t="str">
        <f t="shared" si="12"/>
        <v>Bone and articular cartilage of other and unspecified sites (C41)MaleNon-Māori</v>
      </c>
      <c r="B572" t="s">
        <v>98</v>
      </c>
      <c r="C572" t="s">
        <v>1</v>
      </c>
      <c r="D572" t="s">
        <v>158</v>
      </c>
      <c r="E572">
        <v>10</v>
      </c>
      <c r="F572">
        <v>0.45209032933408</v>
      </c>
    </row>
    <row r="573" spans="1:6">
      <c r="A573" t="str">
        <f t="shared" si="12"/>
        <v>Melanoma (C43)AllSexNon-Māori</v>
      </c>
      <c r="B573" t="s">
        <v>99</v>
      </c>
      <c r="C573" t="s">
        <v>4</v>
      </c>
      <c r="D573" t="s">
        <v>158</v>
      </c>
      <c r="E573">
        <v>2287</v>
      </c>
      <c r="F573">
        <v>39.668747013966801</v>
      </c>
    </row>
    <row r="574" spans="1:6">
      <c r="A574" t="str">
        <f t="shared" si="12"/>
        <v>Melanoma (C43)FemaleNon-Māori</v>
      </c>
      <c r="B574" t="s">
        <v>99</v>
      </c>
      <c r="C574" t="s">
        <v>0</v>
      </c>
      <c r="D574" t="s">
        <v>158</v>
      </c>
      <c r="E574">
        <v>1072</v>
      </c>
      <c r="F574">
        <v>36.4980975690099</v>
      </c>
    </row>
    <row r="575" spans="1:6">
      <c r="A575" t="str">
        <f t="shared" si="12"/>
        <v>Melanoma (C43)MaleNon-Māori</v>
      </c>
      <c r="B575" t="s">
        <v>99</v>
      </c>
      <c r="C575" t="s">
        <v>1</v>
      </c>
      <c r="D575" t="s">
        <v>158</v>
      </c>
      <c r="E575">
        <v>1215</v>
      </c>
      <c r="F575">
        <v>43.308435393548201</v>
      </c>
    </row>
    <row r="576" spans="1:6">
      <c r="A576" t="str">
        <f t="shared" si="12"/>
        <v>Skin - other (C44)AllSexNon-Māori</v>
      </c>
      <c r="B576" t="s">
        <v>100</v>
      </c>
      <c r="C576" t="s">
        <v>4</v>
      </c>
      <c r="D576" t="s">
        <v>158</v>
      </c>
      <c r="E576">
        <v>129</v>
      </c>
      <c r="F576">
        <v>1.85932789320346</v>
      </c>
    </row>
    <row r="577" spans="1:6">
      <c r="A577" t="str">
        <f t="shared" si="12"/>
        <v>Skin - other (C44)FemaleNon-Māori</v>
      </c>
      <c r="B577" t="s">
        <v>100</v>
      </c>
      <c r="C577" t="s">
        <v>0</v>
      </c>
      <c r="D577" t="s">
        <v>158</v>
      </c>
      <c r="E577">
        <v>57</v>
      </c>
      <c r="F577">
        <v>1.4540929401729299</v>
      </c>
    </row>
    <row r="578" spans="1:6">
      <c r="A578" t="str">
        <f t="shared" si="12"/>
        <v>Skin - other (C44)MaleNon-Māori</v>
      </c>
      <c r="B578" t="s">
        <v>100</v>
      </c>
      <c r="C578" t="s">
        <v>1</v>
      </c>
      <c r="D578" t="s">
        <v>158</v>
      </c>
      <c r="E578">
        <v>72</v>
      </c>
      <c r="F578">
        <v>2.3269690702079502</v>
      </c>
    </row>
    <row r="579" spans="1:6">
      <c r="A579" t="str">
        <f t="shared" si="12"/>
        <v>Mesothelioma (C45)AllSexNon-Māori</v>
      </c>
      <c r="B579" t="s">
        <v>101</v>
      </c>
      <c r="C579" t="s">
        <v>4</v>
      </c>
      <c r="D579" t="s">
        <v>158</v>
      </c>
      <c r="E579">
        <v>91</v>
      </c>
      <c r="F579">
        <v>1.3232399065445599</v>
      </c>
    </row>
    <row r="580" spans="1:6">
      <c r="A580" t="str">
        <f t="shared" si="12"/>
        <v>Mesothelioma (C45)FemaleNon-Māori</v>
      </c>
      <c r="B580" t="s">
        <v>101</v>
      </c>
      <c r="C580" t="s">
        <v>0</v>
      </c>
      <c r="D580" t="s">
        <v>158</v>
      </c>
      <c r="E580">
        <v>9</v>
      </c>
      <c r="F580">
        <v>0.29578233450533797</v>
      </c>
    </row>
    <row r="581" spans="1:6">
      <c r="A581" t="str">
        <f t="shared" si="12"/>
        <v>Mesothelioma (C45)MaleNon-Māori</v>
      </c>
      <c r="B581" t="s">
        <v>101</v>
      </c>
      <c r="C581" t="s">
        <v>1</v>
      </c>
      <c r="D581" t="s">
        <v>158</v>
      </c>
      <c r="E581">
        <v>82</v>
      </c>
      <c r="F581">
        <v>2.5289553504321698</v>
      </c>
    </row>
    <row r="582" spans="1:6">
      <c r="A582" t="str">
        <f t="shared" si="12"/>
        <v>Kaposi sarcoma (C46)AllSexNon-Māori</v>
      </c>
      <c r="B582" t="s">
        <v>102</v>
      </c>
      <c r="C582" t="s">
        <v>4</v>
      </c>
      <c r="D582" t="s">
        <v>158</v>
      </c>
      <c r="E582">
        <v>3</v>
      </c>
      <c r="F582" s="1">
        <v>5.8947952587936801E-2</v>
      </c>
    </row>
    <row r="583" spans="1:6">
      <c r="A583" t="str">
        <f t="shared" si="12"/>
        <v>Kaposi sarcoma (C46)FemaleNon-Māori</v>
      </c>
      <c r="B583" t="s">
        <v>102</v>
      </c>
      <c r="C583" t="s">
        <v>0</v>
      </c>
      <c r="D583" t="s">
        <v>158</v>
      </c>
    </row>
    <row r="584" spans="1:6">
      <c r="A584" t="str">
        <f t="shared" si="12"/>
        <v>Kaposi sarcoma (C46)MaleNon-Māori</v>
      </c>
      <c r="B584" t="s">
        <v>102</v>
      </c>
      <c r="C584" t="s">
        <v>1</v>
      </c>
      <c r="D584" t="s">
        <v>158</v>
      </c>
      <c r="E584">
        <v>3</v>
      </c>
      <c r="F584">
        <v>0.12216581667854901</v>
      </c>
    </row>
    <row r="585" spans="1:6">
      <c r="A585" t="str">
        <f t="shared" si="12"/>
        <v>Peripheral nerves and autonomic nervous system (C47)AllSexNon-Māori</v>
      </c>
      <c r="B585" t="s">
        <v>103</v>
      </c>
      <c r="C585" t="s">
        <v>4</v>
      </c>
      <c r="D585" t="s">
        <v>158</v>
      </c>
      <c r="E585">
        <v>9</v>
      </c>
      <c r="F585">
        <v>0.25548084424934397</v>
      </c>
    </row>
    <row r="586" spans="1:6">
      <c r="A586" t="str">
        <f t="shared" si="12"/>
        <v>Peripheral nerves and autonomic nervous system (C47)FemaleNon-Māori</v>
      </c>
      <c r="B586" t="s">
        <v>103</v>
      </c>
      <c r="C586" t="s">
        <v>0</v>
      </c>
      <c r="D586" t="s">
        <v>158</v>
      </c>
      <c r="E586">
        <v>3</v>
      </c>
      <c r="F586">
        <v>0.165995093659806</v>
      </c>
    </row>
    <row r="587" spans="1:6">
      <c r="A587" t="str">
        <f t="shared" si="12"/>
        <v>Peripheral nerves and autonomic nervous system (C47)MaleNon-Māori</v>
      </c>
      <c r="B587" t="s">
        <v>103</v>
      </c>
      <c r="C587" t="s">
        <v>1</v>
      </c>
      <c r="D587" t="s">
        <v>158</v>
      </c>
      <c r="E587">
        <v>6</v>
      </c>
      <c r="F587">
        <v>0.34391831076213503</v>
      </c>
    </row>
    <row r="588" spans="1:6">
      <c r="A588" t="str">
        <f t="shared" si="12"/>
        <v>Retroperitoneum and peritoneum (C48)AllSexNon-Māori</v>
      </c>
      <c r="B588" t="s">
        <v>104</v>
      </c>
      <c r="C588" t="s">
        <v>4</v>
      </c>
      <c r="D588" t="s">
        <v>158</v>
      </c>
      <c r="E588">
        <v>24</v>
      </c>
      <c r="F588">
        <v>0.44097751110681799</v>
      </c>
    </row>
    <row r="589" spans="1:6">
      <c r="A589" t="str">
        <f t="shared" si="12"/>
        <v>Retroperitoneum and peritoneum (C48)FemaleNon-Māori</v>
      </c>
      <c r="B589" t="s">
        <v>104</v>
      </c>
      <c r="C589" t="s">
        <v>0</v>
      </c>
      <c r="D589" t="s">
        <v>158</v>
      </c>
      <c r="E589">
        <v>14</v>
      </c>
      <c r="F589">
        <v>0.49549708236795298</v>
      </c>
    </row>
    <row r="590" spans="1:6">
      <c r="A590" t="str">
        <f t="shared" si="12"/>
        <v>Retroperitoneum and peritoneum (C48)MaleNon-Māori</v>
      </c>
      <c r="B590" t="s">
        <v>104</v>
      </c>
      <c r="C590" t="s">
        <v>1</v>
      </c>
      <c r="D590" t="s">
        <v>158</v>
      </c>
      <c r="E590">
        <v>10</v>
      </c>
      <c r="F590">
        <v>0.39057681305699998</v>
      </c>
    </row>
    <row r="591" spans="1:6">
      <c r="A591" t="str">
        <f t="shared" si="12"/>
        <v>Other connective and soft tissue (C49)AllSexNon-Māori</v>
      </c>
      <c r="B591" t="s">
        <v>105</v>
      </c>
      <c r="C591" t="s">
        <v>4</v>
      </c>
      <c r="D591" t="s">
        <v>158</v>
      </c>
      <c r="E591">
        <v>102</v>
      </c>
      <c r="F591">
        <v>1.98346510489146</v>
      </c>
    </row>
    <row r="592" spans="1:6">
      <c r="A592" t="str">
        <f t="shared" si="12"/>
        <v>Other connective and soft tissue (C49)FemaleNon-Māori</v>
      </c>
      <c r="B592" t="s">
        <v>105</v>
      </c>
      <c r="C592" t="s">
        <v>0</v>
      </c>
      <c r="D592" t="s">
        <v>158</v>
      </c>
      <c r="E592">
        <v>35</v>
      </c>
      <c r="F592">
        <v>1.4326171828390699</v>
      </c>
    </row>
    <row r="593" spans="1:6">
      <c r="A593" t="str">
        <f t="shared" si="12"/>
        <v>Other connective and soft tissue (C49)MaleNon-Māori</v>
      </c>
      <c r="B593" t="s">
        <v>105</v>
      </c>
      <c r="C593" t="s">
        <v>1</v>
      </c>
      <c r="D593" t="s">
        <v>158</v>
      </c>
      <c r="E593">
        <v>67</v>
      </c>
      <c r="F593">
        <v>2.6312889837020599</v>
      </c>
    </row>
    <row r="594" spans="1:6">
      <c r="A594" t="str">
        <f t="shared" si="12"/>
        <v>Breast (C50)AllSexNon-Māori</v>
      </c>
      <c r="B594" t="s">
        <v>58</v>
      </c>
      <c r="C594" t="s">
        <v>4</v>
      </c>
      <c r="D594" t="s">
        <v>158</v>
      </c>
      <c r="E594">
        <v>2700</v>
      </c>
      <c r="F594">
        <v>49.437104116718302</v>
      </c>
    </row>
    <row r="595" spans="1:6">
      <c r="A595" t="str">
        <f t="shared" si="12"/>
        <v>Breast (C50)FemaleNon-Māori</v>
      </c>
      <c r="B595" t="s">
        <v>58</v>
      </c>
      <c r="C595" t="s">
        <v>0</v>
      </c>
      <c r="D595" t="s">
        <v>158</v>
      </c>
      <c r="E595">
        <v>2674</v>
      </c>
      <c r="F595">
        <v>94.5271509488757</v>
      </c>
    </row>
    <row r="596" spans="1:6">
      <c r="A596" t="str">
        <f t="shared" si="12"/>
        <v>Breast (C50)MaleNon-Māori</v>
      </c>
      <c r="B596" t="s">
        <v>58</v>
      </c>
      <c r="C596" t="s">
        <v>1</v>
      </c>
      <c r="D596" t="s">
        <v>158</v>
      </c>
      <c r="E596">
        <v>26</v>
      </c>
      <c r="F596">
        <v>0.86553911422337704</v>
      </c>
    </row>
    <row r="597" spans="1:6">
      <c r="A597" t="str">
        <f t="shared" si="12"/>
        <v>Vulva (C51)AllSexNon-Māori</v>
      </c>
      <c r="B597" t="s">
        <v>106</v>
      </c>
      <c r="C597" t="s">
        <v>4</v>
      </c>
      <c r="D597" t="s">
        <v>158</v>
      </c>
      <c r="E597">
        <v>64</v>
      </c>
      <c r="F597">
        <v>1.0308830518146099</v>
      </c>
    </row>
    <row r="598" spans="1:6">
      <c r="A598" t="str">
        <f t="shared" si="12"/>
        <v>Vulva (C51)FemaleNon-Māori</v>
      </c>
      <c r="B598" t="s">
        <v>106</v>
      </c>
      <c r="C598" t="s">
        <v>0</v>
      </c>
      <c r="D598" t="s">
        <v>158</v>
      </c>
      <c r="E598">
        <v>64</v>
      </c>
      <c r="F598">
        <v>1.96451800735544</v>
      </c>
    </row>
    <row r="599" spans="1:6">
      <c r="A599" t="str">
        <f t="shared" si="12"/>
        <v>Vulva (C51)MaleNon-Māori</v>
      </c>
      <c r="B599" t="s">
        <v>106</v>
      </c>
      <c r="C599" t="s">
        <v>1</v>
      </c>
      <c r="D599" t="s">
        <v>158</v>
      </c>
      <c r="E599" t="s">
        <v>178</v>
      </c>
    </row>
    <row r="600" spans="1:6">
      <c r="A600" t="str">
        <f t="shared" si="12"/>
        <v>Vagina (C52)AllSexNon-Māori</v>
      </c>
      <c r="B600" t="s">
        <v>107</v>
      </c>
      <c r="C600" t="s">
        <v>4</v>
      </c>
      <c r="D600" t="s">
        <v>158</v>
      </c>
      <c r="E600">
        <v>12</v>
      </c>
      <c r="F600">
        <v>0.20168629058281401</v>
      </c>
    </row>
    <row r="601" spans="1:6">
      <c r="A601" t="str">
        <f t="shared" si="12"/>
        <v>Vagina (C52)FemaleNon-Māori</v>
      </c>
      <c r="B601" t="s">
        <v>107</v>
      </c>
      <c r="C601" t="s">
        <v>0</v>
      </c>
      <c r="D601" t="s">
        <v>158</v>
      </c>
      <c r="E601">
        <v>12</v>
      </c>
      <c r="F601">
        <v>0.38779567242174501</v>
      </c>
    </row>
    <row r="602" spans="1:6">
      <c r="A602" t="str">
        <f t="shared" si="12"/>
        <v>Vagina (C52)MaleNon-Māori</v>
      </c>
      <c r="B602" t="s">
        <v>107</v>
      </c>
      <c r="C602" t="s">
        <v>1</v>
      </c>
      <c r="D602" t="s">
        <v>158</v>
      </c>
      <c r="E602" t="s">
        <v>178</v>
      </c>
    </row>
    <row r="603" spans="1:6">
      <c r="A603" t="str">
        <f t="shared" ref="A603:A663" si="13">B603&amp;C603&amp;D603</f>
        <v>Cervix (C53)AllSexNon-Māori</v>
      </c>
      <c r="B603" t="s">
        <v>108</v>
      </c>
      <c r="C603" t="s">
        <v>4</v>
      </c>
      <c r="D603" t="s">
        <v>158</v>
      </c>
      <c r="E603">
        <v>126</v>
      </c>
      <c r="F603">
        <v>2.7505827241515002</v>
      </c>
    </row>
    <row r="604" spans="1:6">
      <c r="A604" t="str">
        <f t="shared" si="13"/>
        <v>Cervix (C53)FemaleNon-Māori</v>
      </c>
      <c r="B604" t="s">
        <v>108</v>
      </c>
      <c r="C604" t="s">
        <v>0</v>
      </c>
      <c r="D604" t="s">
        <v>158</v>
      </c>
      <c r="E604">
        <v>126</v>
      </c>
      <c r="F604">
        <v>5.3364090497343302</v>
      </c>
    </row>
    <row r="605" spans="1:6">
      <c r="A605" t="str">
        <f t="shared" si="13"/>
        <v>Cervix (C53)MaleNon-Māori</v>
      </c>
      <c r="B605" t="s">
        <v>108</v>
      </c>
      <c r="C605" t="s">
        <v>1</v>
      </c>
      <c r="D605" t="s">
        <v>158</v>
      </c>
      <c r="E605" t="s">
        <v>178</v>
      </c>
    </row>
    <row r="606" spans="1:6">
      <c r="A606" t="str">
        <f t="shared" si="13"/>
        <v>Uterus (C54–C55)AllSexNon-Māori</v>
      </c>
      <c r="B606" t="s">
        <v>358</v>
      </c>
      <c r="C606" t="s">
        <v>4</v>
      </c>
      <c r="D606" t="s">
        <v>158</v>
      </c>
      <c r="E606">
        <v>433</v>
      </c>
      <c r="F606">
        <v>7.7203079260000003</v>
      </c>
    </row>
    <row r="607" spans="1:6">
      <c r="A607" t="str">
        <f t="shared" si="13"/>
        <v>Uterus (C54–C55)FemaleNon-Māori</v>
      </c>
      <c r="B607" t="s">
        <v>358</v>
      </c>
      <c r="C607" t="s">
        <v>0</v>
      </c>
      <c r="D607" t="s">
        <v>158</v>
      </c>
      <c r="E607">
        <v>433</v>
      </c>
      <c r="F607">
        <v>14.923575980000001</v>
      </c>
    </row>
    <row r="608" spans="1:6">
      <c r="A608" t="str">
        <f t="shared" si="13"/>
        <v>Uterus (C54–C55)MaleNon-Māori</v>
      </c>
      <c r="B608" t="s">
        <v>358</v>
      </c>
      <c r="C608" t="s">
        <v>1</v>
      </c>
      <c r="D608" t="s">
        <v>158</v>
      </c>
      <c r="E608" t="s">
        <v>178</v>
      </c>
    </row>
    <row r="609" spans="1:6">
      <c r="A609" t="str">
        <f t="shared" si="13"/>
        <v>Ovary (C56)AllSexNon-Māori</v>
      </c>
      <c r="B609" t="s">
        <v>109</v>
      </c>
      <c r="C609" t="s">
        <v>4</v>
      </c>
      <c r="D609" t="s">
        <v>158</v>
      </c>
      <c r="E609">
        <v>239</v>
      </c>
      <c r="F609">
        <v>4.0155043991365797</v>
      </c>
    </row>
    <row r="610" spans="1:6">
      <c r="A610" t="str">
        <f t="shared" si="13"/>
        <v>Ovary (C56)FemaleNon-Māori</v>
      </c>
      <c r="B610" t="s">
        <v>109</v>
      </c>
      <c r="C610" t="s">
        <v>0</v>
      </c>
      <c r="D610" t="s">
        <v>158</v>
      </c>
      <c r="E610">
        <v>239</v>
      </c>
      <c r="F610">
        <v>7.6790299978269703</v>
      </c>
    </row>
    <row r="611" spans="1:6">
      <c r="A611" t="str">
        <f t="shared" si="13"/>
        <v>Ovary (C56)MaleNon-Māori</v>
      </c>
      <c r="B611" t="s">
        <v>109</v>
      </c>
      <c r="C611" t="s">
        <v>1</v>
      </c>
      <c r="D611" t="s">
        <v>158</v>
      </c>
      <c r="E611" t="s">
        <v>178</v>
      </c>
    </row>
    <row r="612" spans="1:6">
      <c r="A612" t="str">
        <f t="shared" si="13"/>
        <v>Female genital organs - other and unspecified (C57)AllSexNon-Māori</v>
      </c>
      <c r="B612" t="s">
        <v>179</v>
      </c>
      <c r="C612" t="s">
        <v>4</v>
      </c>
      <c r="D612" t="s">
        <v>158</v>
      </c>
      <c r="E612">
        <v>30</v>
      </c>
      <c r="F612">
        <v>0.484937496059345</v>
      </c>
    </row>
    <row r="613" spans="1:6">
      <c r="A613" t="str">
        <f t="shared" si="13"/>
        <v>Female genital organs - other and unspecified (C57)FemaleNon-Māori</v>
      </c>
      <c r="B613" t="s">
        <v>179</v>
      </c>
      <c r="C613" t="s">
        <v>0</v>
      </c>
      <c r="D613" t="s">
        <v>158</v>
      </c>
      <c r="E613">
        <v>30</v>
      </c>
      <c r="F613">
        <v>0.92253668238296105</v>
      </c>
    </row>
    <row r="614" spans="1:6">
      <c r="A614" t="str">
        <f t="shared" si="13"/>
        <v>Female genital organs - other and unspecified (C57)MaleNon-Māori</v>
      </c>
      <c r="B614" t="s">
        <v>179</v>
      </c>
      <c r="C614" t="s">
        <v>1</v>
      </c>
      <c r="D614" t="s">
        <v>158</v>
      </c>
      <c r="E614" t="s">
        <v>178</v>
      </c>
    </row>
    <row r="615" spans="1:6">
      <c r="A615" t="str">
        <f t="shared" si="13"/>
        <v>Placenta (C58)AllSexNon-Māori</v>
      </c>
      <c r="B615" t="s">
        <v>110</v>
      </c>
      <c r="C615" t="s">
        <v>4</v>
      </c>
      <c r="D615" t="s">
        <v>158</v>
      </c>
      <c r="E615">
        <v>2</v>
      </c>
      <c r="F615" s="1">
        <v>5.8869593023091901E-2</v>
      </c>
    </row>
    <row r="616" spans="1:6">
      <c r="A616" t="str">
        <f t="shared" si="13"/>
        <v>Placenta (C58)FemaleNon-Māori</v>
      </c>
      <c r="B616" t="s">
        <v>110</v>
      </c>
      <c r="C616" t="s">
        <v>0</v>
      </c>
      <c r="D616" t="s">
        <v>158</v>
      </c>
      <c r="E616">
        <v>2</v>
      </c>
      <c r="F616">
        <v>0.117683198397108</v>
      </c>
    </row>
    <row r="617" spans="1:6">
      <c r="A617" t="str">
        <f t="shared" si="13"/>
        <v>Placenta (C58)MaleNon-Māori</v>
      </c>
      <c r="B617" t="s">
        <v>110</v>
      </c>
      <c r="C617" t="s">
        <v>1</v>
      </c>
      <c r="D617" t="s">
        <v>158</v>
      </c>
      <c r="E617" t="s">
        <v>178</v>
      </c>
    </row>
    <row r="618" spans="1:6">
      <c r="A618" t="str">
        <f t="shared" si="13"/>
        <v>Penis (C60)AllSexNon-Māori</v>
      </c>
      <c r="B618" t="s">
        <v>111</v>
      </c>
      <c r="C618" t="s">
        <v>4</v>
      </c>
      <c r="D618" t="s">
        <v>158</v>
      </c>
      <c r="E618">
        <v>14</v>
      </c>
      <c r="F618">
        <v>0.21795121480779001</v>
      </c>
    </row>
    <row r="619" spans="1:6">
      <c r="A619" t="str">
        <f t="shared" si="13"/>
        <v>Penis (C60)FemaleNon-Māori</v>
      </c>
      <c r="B619" t="s">
        <v>111</v>
      </c>
      <c r="C619" t="s">
        <v>0</v>
      </c>
      <c r="D619" t="s">
        <v>158</v>
      </c>
      <c r="E619" t="s">
        <v>178</v>
      </c>
    </row>
    <row r="620" spans="1:6">
      <c r="A620" t="str">
        <f t="shared" si="13"/>
        <v>Penis (C60)MaleNon-Māori</v>
      </c>
      <c r="B620" t="s">
        <v>111</v>
      </c>
      <c r="C620" t="s">
        <v>1</v>
      </c>
      <c r="D620" t="s">
        <v>158</v>
      </c>
      <c r="E620">
        <v>14</v>
      </c>
      <c r="F620">
        <v>0.462636560325214</v>
      </c>
    </row>
    <row r="621" spans="1:6">
      <c r="A621" t="str">
        <f t="shared" si="13"/>
        <v>Prostate (C61)AllSexNon-Māori</v>
      </c>
      <c r="B621" t="s">
        <v>112</v>
      </c>
      <c r="C621" t="s">
        <v>4</v>
      </c>
      <c r="D621" t="s">
        <v>158</v>
      </c>
      <c r="E621">
        <v>2948</v>
      </c>
      <c r="F621">
        <v>47.337607592517003</v>
      </c>
    </row>
    <row r="622" spans="1:6">
      <c r="A622" t="str">
        <f t="shared" si="13"/>
        <v>Prostate (C61)FemaleNon-Māori</v>
      </c>
      <c r="B622" t="s">
        <v>112</v>
      </c>
      <c r="C622" t="s">
        <v>0</v>
      </c>
      <c r="D622" t="s">
        <v>158</v>
      </c>
      <c r="E622" t="s">
        <v>178</v>
      </c>
    </row>
    <row r="623" spans="1:6">
      <c r="A623" t="str">
        <f t="shared" si="13"/>
        <v>Prostate (C61)MaleNon-Māori</v>
      </c>
      <c r="B623" t="s">
        <v>112</v>
      </c>
      <c r="C623" t="s">
        <v>1</v>
      </c>
      <c r="D623" t="s">
        <v>158</v>
      </c>
      <c r="E623">
        <v>2948</v>
      </c>
      <c r="F623">
        <v>99.085940599262202</v>
      </c>
    </row>
    <row r="624" spans="1:6">
      <c r="A624" t="str">
        <f t="shared" si="13"/>
        <v>Testis (C62)AllSexNon-Māori</v>
      </c>
      <c r="B624" t="s">
        <v>113</v>
      </c>
      <c r="C624" t="s">
        <v>4</v>
      </c>
      <c r="D624" t="s">
        <v>158</v>
      </c>
      <c r="E624">
        <v>115</v>
      </c>
      <c r="F624">
        <v>3.2000860452445798</v>
      </c>
    </row>
    <row r="625" spans="1:6">
      <c r="A625" t="str">
        <f t="shared" si="13"/>
        <v>Testis (C62)FemaleNon-Māori</v>
      </c>
      <c r="B625" t="s">
        <v>113</v>
      </c>
      <c r="C625" t="s">
        <v>0</v>
      </c>
      <c r="D625" t="s">
        <v>158</v>
      </c>
      <c r="E625" t="s">
        <v>178</v>
      </c>
    </row>
    <row r="626" spans="1:6">
      <c r="A626" t="str">
        <f t="shared" si="13"/>
        <v>Testis (C62)MaleNon-Māori</v>
      </c>
      <c r="B626" t="s">
        <v>113</v>
      </c>
      <c r="C626" t="s">
        <v>1</v>
      </c>
      <c r="D626" t="s">
        <v>158</v>
      </c>
      <c r="E626">
        <v>115</v>
      </c>
      <c r="F626">
        <v>6.5058016605867399</v>
      </c>
    </row>
    <row r="627" spans="1:6">
      <c r="A627" t="str">
        <f t="shared" si="13"/>
        <v>Male genital organs - other and unspecified (C63)AllSexNon-Māori</v>
      </c>
      <c r="B627" t="s">
        <v>114</v>
      </c>
      <c r="C627" t="s">
        <v>4</v>
      </c>
      <c r="D627" t="s">
        <v>158</v>
      </c>
      <c r="E627">
        <v>2</v>
      </c>
      <c r="F627" s="1">
        <v>3.2604982861305198E-2</v>
      </c>
    </row>
    <row r="628" spans="1:6">
      <c r="A628" t="str">
        <f t="shared" si="13"/>
        <v>Male genital organs - other and unspecified (C63)FemaleNon-Māori</v>
      </c>
      <c r="B628" t="s">
        <v>114</v>
      </c>
      <c r="C628" t="s">
        <v>0</v>
      </c>
      <c r="D628" t="s">
        <v>158</v>
      </c>
      <c r="E628" t="s">
        <v>178</v>
      </c>
    </row>
    <row r="629" spans="1:6">
      <c r="A629" t="str">
        <f t="shared" si="13"/>
        <v>Male genital organs - other and unspecified (C63)MaleNon-Māori</v>
      </c>
      <c r="B629" t="s">
        <v>114</v>
      </c>
      <c r="C629" t="s">
        <v>1</v>
      </c>
      <c r="D629" t="s">
        <v>158</v>
      </c>
      <c r="E629">
        <v>2</v>
      </c>
      <c r="F629" s="1">
        <v>6.70767481992883E-2</v>
      </c>
    </row>
    <row r="630" spans="1:6">
      <c r="A630" t="str">
        <f t="shared" si="13"/>
        <v>Kidney - except renal pelvis (C64)AllSexNon-Māori</v>
      </c>
      <c r="B630" t="s">
        <v>115</v>
      </c>
      <c r="C630" t="s">
        <v>4</v>
      </c>
      <c r="D630" t="s">
        <v>158</v>
      </c>
      <c r="E630">
        <v>456</v>
      </c>
      <c r="F630">
        <v>7.8540633875780097</v>
      </c>
    </row>
    <row r="631" spans="1:6">
      <c r="A631" t="str">
        <f t="shared" si="13"/>
        <v>Kidney - except renal pelvis (C64)FemaleNon-Māori</v>
      </c>
      <c r="B631" t="s">
        <v>115</v>
      </c>
      <c r="C631" t="s">
        <v>0</v>
      </c>
      <c r="D631" t="s">
        <v>158</v>
      </c>
      <c r="E631">
        <v>146</v>
      </c>
      <c r="F631">
        <v>4.7897882187117302</v>
      </c>
    </row>
    <row r="632" spans="1:6">
      <c r="A632" t="str">
        <f t="shared" si="13"/>
        <v>Kidney - except renal pelvis (C64)MaleNon-Māori</v>
      </c>
      <c r="B632" t="s">
        <v>115</v>
      </c>
      <c r="C632" t="s">
        <v>1</v>
      </c>
      <c r="D632" t="s">
        <v>158</v>
      </c>
      <c r="E632">
        <v>310</v>
      </c>
      <c r="F632">
        <v>11.1999797469306</v>
      </c>
    </row>
    <row r="633" spans="1:6">
      <c r="A633" t="str">
        <f t="shared" si="13"/>
        <v>Renal pelvis (C65)AllSexNon-Māori</v>
      </c>
      <c r="B633" t="s">
        <v>116</v>
      </c>
      <c r="C633" t="s">
        <v>4</v>
      </c>
      <c r="D633" t="s">
        <v>158</v>
      </c>
      <c r="E633">
        <v>33</v>
      </c>
      <c r="F633">
        <v>0.49270658062373801</v>
      </c>
    </row>
    <row r="634" spans="1:6">
      <c r="A634" t="str">
        <f t="shared" si="13"/>
        <v>Renal pelvis (C65)FemaleNon-Māori</v>
      </c>
      <c r="B634" t="s">
        <v>116</v>
      </c>
      <c r="C634" t="s">
        <v>0</v>
      </c>
      <c r="D634" t="s">
        <v>158</v>
      </c>
      <c r="E634">
        <v>16</v>
      </c>
      <c r="F634">
        <v>0.43620249162695701</v>
      </c>
    </row>
    <row r="635" spans="1:6">
      <c r="A635" t="str">
        <f t="shared" si="13"/>
        <v>Renal pelvis (C65)MaleNon-Māori</v>
      </c>
      <c r="B635" t="s">
        <v>116</v>
      </c>
      <c r="C635" t="s">
        <v>1</v>
      </c>
      <c r="D635" t="s">
        <v>158</v>
      </c>
      <c r="E635">
        <v>17</v>
      </c>
      <c r="F635">
        <v>0.55182823165852402</v>
      </c>
    </row>
    <row r="636" spans="1:6">
      <c r="A636" t="str">
        <f t="shared" si="13"/>
        <v>Ureter (C66)AllSexNon-Māori</v>
      </c>
      <c r="B636" t="s">
        <v>117</v>
      </c>
      <c r="C636" t="s">
        <v>4</v>
      </c>
      <c r="D636" t="s">
        <v>158</v>
      </c>
      <c r="E636">
        <v>17</v>
      </c>
      <c r="F636">
        <v>0.25283568291699299</v>
      </c>
    </row>
    <row r="637" spans="1:6">
      <c r="A637" t="str">
        <f t="shared" si="13"/>
        <v>Ureter (C66)FemaleNon-Māori</v>
      </c>
      <c r="B637" t="s">
        <v>117</v>
      </c>
      <c r="C637" t="s">
        <v>0</v>
      </c>
      <c r="D637" t="s">
        <v>158</v>
      </c>
      <c r="E637">
        <v>7</v>
      </c>
      <c r="F637">
        <v>0.20634944468897101</v>
      </c>
    </row>
    <row r="638" spans="1:6">
      <c r="A638" t="str">
        <f t="shared" si="13"/>
        <v>Ureter (C66)MaleNon-Māori</v>
      </c>
      <c r="B638" t="s">
        <v>117</v>
      </c>
      <c r="C638" t="s">
        <v>1</v>
      </c>
      <c r="D638" t="s">
        <v>158</v>
      </c>
      <c r="E638">
        <v>10</v>
      </c>
      <c r="F638">
        <v>0.31453175456383597</v>
      </c>
    </row>
    <row r="639" spans="1:6">
      <c r="A639" t="str">
        <f t="shared" si="13"/>
        <v>Bladder (C67)AllSexNon-Māori</v>
      </c>
      <c r="B639" t="s">
        <v>118</v>
      </c>
      <c r="C639" t="s">
        <v>4</v>
      </c>
      <c r="D639" t="s">
        <v>158</v>
      </c>
      <c r="E639">
        <v>303</v>
      </c>
      <c r="F639">
        <v>4.2755413124472703</v>
      </c>
    </row>
    <row r="640" spans="1:6">
      <c r="A640" t="str">
        <f t="shared" si="13"/>
        <v>Bladder (C67)FemaleNon-Māori</v>
      </c>
      <c r="B640" t="s">
        <v>118</v>
      </c>
      <c r="C640" t="s">
        <v>0</v>
      </c>
      <c r="D640" t="s">
        <v>158</v>
      </c>
      <c r="E640">
        <v>81</v>
      </c>
      <c r="F640">
        <v>1.8958204614552201</v>
      </c>
    </row>
    <row r="641" spans="1:6">
      <c r="A641" t="str">
        <f t="shared" si="13"/>
        <v>Bladder (C67)MaleNon-Māori</v>
      </c>
      <c r="B641" t="s">
        <v>118</v>
      </c>
      <c r="C641" t="s">
        <v>1</v>
      </c>
      <c r="D641" t="s">
        <v>158</v>
      </c>
      <c r="E641">
        <v>222</v>
      </c>
      <c r="F641">
        <v>7.0429706519033797</v>
      </c>
    </row>
    <row r="642" spans="1:6">
      <c r="A642" t="str">
        <f t="shared" si="13"/>
        <v>Urinary organs - other and unspecified (C68)AllSexNon-Māori</v>
      </c>
      <c r="B642" t="s">
        <v>119</v>
      </c>
      <c r="C642" t="s">
        <v>4</v>
      </c>
      <c r="D642" t="s">
        <v>158</v>
      </c>
      <c r="E642">
        <v>21</v>
      </c>
      <c r="F642">
        <v>0.29795284333372601</v>
      </c>
    </row>
    <row r="643" spans="1:6">
      <c r="A643" t="str">
        <f t="shared" si="13"/>
        <v>Urinary organs - other and unspecified (C68)FemaleNon-Māori</v>
      </c>
      <c r="B643" t="s">
        <v>119</v>
      </c>
      <c r="C643" t="s">
        <v>0</v>
      </c>
      <c r="D643" t="s">
        <v>158</v>
      </c>
      <c r="E643">
        <v>7</v>
      </c>
      <c r="F643">
        <v>0.188293750226079</v>
      </c>
    </row>
    <row r="644" spans="1:6">
      <c r="A644" t="str">
        <f t="shared" si="13"/>
        <v>Urinary organs - other and unspecified (C68)MaleNon-Māori</v>
      </c>
      <c r="B644" t="s">
        <v>119</v>
      </c>
      <c r="C644" t="s">
        <v>1</v>
      </c>
      <c r="D644" t="s">
        <v>158</v>
      </c>
      <c r="E644">
        <v>14</v>
      </c>
      <c r="F644">
        <v>0.43033688670342501</v>
      </c>
    </row>
    <row r="645" spans="1:6">
      <c r="A645" t="str">
        <f t="shared" si="13"/>
        <v>Eye and adnexa (C69)AllSexNon-Māori</v>
      </c>
      <c r="B645" t="s">
        <v>120</v>
      </c>
      <c r="C645" t="s">
        <v>4</v>
      </c>
      <c r="D645" t="s">
        <v>158</v>
      </c>
      <c r="E645">
        <v>53</v>
      </c>
      <c r="F645">
        <v>1.0840055277744001</v>
      </c>
    </row>
    <row r="646" spans="1:6">
      <c r="A646" t="str">
        <f t="shared" si="13"/>
        <v>Eye and adnexa (C69)FemaleNon-Māori</v>
      </c>
      <c r="B646" t="s">
        <v>120</v>
      </c>
      <c r="C646" t="s">
        <v>0</v>
      </c>
      <c r="D646" t="s">
        <v>158</v>
      </c>
      <c r="E646">
        <v>27</v>
      </c>
      <c r="F646">
        <v>1.09130866026269</v>
      </c>
    </row>
    <row r="647" spans="1:6">
      <c r="A647" t="str">
        <f t="shared" si="13"/>
        <v>Eye and adnexa (C69)MaleNon-Māori</v>
      </c>
      <c r="B647" t="s">
        <v>120</v>
      </c>
      <c r="C647" t="s">
        <v>1</v>
      </c>
      <c r="D647" t="s">
        <v>158</v>
      </c>
      <c r="E647">
        <v>26</v>
      </c>
      <c r="F647">
        <v>1.0777884882828099</v>
      </c>
    </row>
    <row r="648" spans="1:6">
      <c r="A648" t="str">
        <f t="shared" si="13"/>
        <v>Meninges (C70)AllSexNon-Māori</v>
      </c>
      <c r="B648" t="s">
        <v>121</v>
      </c>
      <c r="C648" t="s">
        <v>4</v>
      </c>
      <c r="D648" t="s">
        <v>158</v>
      </c>
      <c r="E648">
        <v>1</v>
      </c>
      <c r="F648" s="1">
        <v>1.4842905147992601E-2</v>
      </c>
    </row>
    <row r="649" spans="1:6">
      <c r="A649" t="str">
        <f t="shared" si="13"/>
        <v>Meninges (C70)FemaleNon-Māori</v>
      </c>
      <c r="B649" t="s">
        <v>121</v>
      </c>
      <c r="C649" t="s">
        <v>0</v>
      </c>
      <c r="D649" t="s">
        <v>158</v>
      </c>
    </row>
    <row r="650" spans="1:6">
      <c r="A650" t="str">
        <f t="shared" si="13"/>
        <v>Meninges (C70)MaleNon-Māori</v>
      </c>
      <c r="B650" t="s">
        <v>121</v>
      </c>
      <c r="C650" t="s">
        <v>1</v>
      </c>
      <c r="D650" t="s">
        <v>158</v>
      </c>
      <c r="E650">
        <v>1</v>
      </c>
      <c r="F650">
        <v>3.1894798488664999E-2</v>
      </c>
    </row>
    <row r="651" spans="1:6">
      <c r="A651" t="str">
        <f t="shared" si="13"/>
        <v>Brain (C71)AllSexNon-Māori</v>
      </c>
      <c r="B651" t="s">
        <v>122</v>
      </c>
      <c r="C651" t="s">
        <v>4</v>
      </c>
      <c r="D651" t="s">
        <v>158</v>
      </c>
      <c r="E651">
        <v>280</v>
      </c>
      <c r="F651">
        <v>5.5491756930267098</v>
      </c>
    </row>
    <row r="652" spans="1:6">
      <c r="A652" t="str">
        <f t="shared" si="13"/>
        <v>Brain (C71)FemaleNon-Māori</v>
      </c>
      <c r="B652" t="s">
        <v>122</v>
      </c>
      <c r="C652" t="s">
        <v>0</v>
      </c>
      <c r="D652" t="s">
        <v>158</v>
      </c>
      <c r="E652">
        <v>115</v>
      </c>
      <c r="F652">
        <v>4.36372593263859</v>
      </c>
    </row>
    <row r="653" spans="1:6">
      <c r="A653" t="str">
        <f t="shared" si="13"/>
        <v>Brain (C71)MaleNon-Māori</v>
      </c>
      <c r="B653" t="s">
        <v>122</v>
      </c>
      <c r="C653" t="s">
        <v>1</v>
      </c>
      <c r="D653" t="s">
        <v>158</v>
      </c>
      <c r="E653">
        <v>165</v>
      </c>
      <c r="F653">
        <v>6.8276407961678203</v>
      </c>
    </row>
    <row r="654" spans="1:6">
      <c r="A654" t="str">
        <f t="shared" si="13"/>
        <v>Spinal cord, cranial nerves and other parts of central nervous system (C72)AllSexNon-Māori</v>
      </c>
      <c r="B654" t="s">
        <v>123</v>
      </c>
      <c r="C654" t="s">
        <v>4</v>
      </c>
      <c r="D654" t="s">
        <v>158</v>
      </c>
      <c r="E654">
        <v>8</v>
      </c>
      <c r="F654">
        <v>0.19989801256360101</v>
      </c>
    </row>
    <row r="655" spans="1:6">
      <c r="A655" t="str">
        <f t="shared" si="13"/>
        <v>Spinal cord, cranial nerves and other parts of central nervous system (C72)FemaleNon-Māori</v>
      </c>
      <c r="B655" t="s">
        <v>123</v>
      </c>
      <c r="C655" t="s">
        <v>0</v>
      </c>
      <c r="D655" t="s">
        <v>158</v>
      </c>
      <c r="E655">
        <v>3</v>
      </c>
      <c r="F655">
        <v>0.153407696675845</v>
      </c>
    </row>
    <row r="656" spans="1:6">
      <c r="A656" t="str">
        <f t="shared" si="13"/>
        <v>Spinal cord, cranial nerves and other parts of central nervous system (C72)MaleNon-Māori</v>
      </c>
      <c r="B656" t="s">
        <v>123</v>
      </c>
      <c r="C656" t="s">
        <v>1</v>
      </c>
      <c r="D656" t="s">
        <v>158</v>
      </c>
      <c r="E656">
        <v>5</v>
      </c>
      <c r="F656">
        <v>0.24993381335215301</v>
      </c>
    </row>
    <row r="657" spans="1:6">
      <c r="A657" t="str">
        <f t="shared" si="13"/>
        <v>Thyroid gland (C73)AllSexNon-Māori</v>
      </c>
      <c r="B657" t="s">
        <v>124</v>
      </c>
      <c r="C657" t="s">
        <v>4</v>
      </c>
      <c r="D657" t="s">
        <v>158</v>
      </c>
      <c r="E657">
        <v>229</v>
      </c>
      <c r="F657">
        <v>5.0352518555330699</v>
      </c>
    </row>
    <row r="658" spans="1:6">
      <c r="A658" t="str">
        <f t="shared" si="13"/>
        <v>Thyroid gland (C73)FemaleNon-Māori</v>
      </c>
      <c r="B658" t="s">
        <v>124</v>
      </c>
      <c r="C658" t="s">
        <v>0</v>
      </c>
      <c r="D658" t="s">
        <v>158</v>
      </c>
      <c r="E658">
        <v>175</v>
      </c>
      <c r="F658">
        <v>7.6106819932083001</v>
      </c>
    </row>
    <row r="659" spans="1:6">
      <c r="A659" t="str">
        <f t="shared" si="13"/>
        <v>Thyroid gland (C73)MaleNon-Māori</v>
      </c>
      <c r="B659" t="s">
        <v>124</v>
      </c>
      <c r="C659" t="s">
        <v>1</v>
      </c>
      <c r="D659" t="s">
        <v>158</v>
      </c>
      <c r="E659">
        <v>54</v>
      </c>
      <c r="F659">
        <v>2.3020997826924998</v>
      </c>
    </row>
    <row r="660" spans="1:6">
      <c r="A660" t="str">
        <f t="shared" si="13"/>
        <v>Adrenal gland (C74)AllSexNon-Māori</v>
      </c>
      <c r="B660" t="s">
        <v>125</v>
      </c>
      <c r="C660" t="s">
        <v>4</v>
      </c>
      <c r="D660" t="s">
        <v>158</v>
      </c>
      <c r="E660">
        <v>16</v>
      </c>
      <c r="F660">
        <v>0.46184277873629798</v>
      </c>
    </row>
    <row r="661" spans="1:6">
      <c r="A661" t="str">
        <f t="shared" si="13"/>
        <v>Adrenal gland (C74)FemaleNon-Māori</v>
      </c>
      <c r="B661" t="s">
        <v>125</v>
      </c>
      <c r="C661" t="s">
        <v>0</v>
      </c>
      <c r="D661" t="s">
        <v>158</v>
      </c>
      <c r="E661">
        <v>6</v>
      </c>
      <c r="F661">
        <v>0.37555156474956403</v>
      </c>
    </row>
    <row r="662" spans="1:6">
      <c r="A662" t="str">
        <f t="shared" si="13"/>
        <v>Adrenal gland (C74)MaleNon-Māori</v>
      </c>
      <c r="B662" t="s">
        <v>125</v>
      </c>
      <c r="C662" t="s">
        <v>1</v>
      </c>
      <c r="D662" t="s">
        <v>158</v>
      </c>
      <c r="E662">
        <v>10</v>
      </c>
      <c r="F662">
        <v>0.56131642647647395</v>
      </c>
    </row>
    <row r="663" spans="1:6">
      <c r="A663" t="str">
        <f t="shared" si="13"/>
        <v>Endocrine glands and related structures - other (C75)AllSexNon-Māori</v>
      </c>
      <c r="B663" t="s">
        <v>126</v>
      </c>
      <c r="C663" t="s">
        <v>4</v>
      </c>
      <c r="D663" t="s">
        <v>158</v>
      </c>
      <c r="E663">
        <v>2</v>
      </c>
      <c r="F663" s="1">
        <v>7.4618098411041694E-2</v>
      </c>
    </row>
    <row r="664" spans="1:6">
      <c r="A664" t="str">
        <f t="shared" ref="A664:A704" si="14">B664&amp;C664&amp;D664</f>
        <v>Endocrine glands and related structures - other (C75)FemaleNon-Māori</v>
      </c>
      <c r="B664" t="s">
        <v>126</v>
      </c>
      <c r="C664" t="s">
        <v>0</v>
      </c>
      <c r="D664" t="s">
        <v>158</v>
      </c>
      <c r="E664">
        <v>1</v>
      </c>
      <c r="F664" s="1">
        <v>8.2168105575656403E-2</v>
      </c>
    </row>
    <row r="665" spans="1:6">
      <c r="A665" t="str">
        <f t="shared" si="14"/>
        <v>Endocrine glands and related structures - other (C75)MaleNon-Māori</v>
      </c>
      <c r="B665" t="s">
        <v>126</v>
      </c>
      <c r="C665" t="s">
        <v>1</v>
      </c>
      <c r="D665" t="s">
        <v>158</v>
      </c>
      <c r="E665">
        <v>1</v>
      </c>
      <c r="F665" s="1">
        <v>6.7257419175470706E-2</v>
      </c>
    </row>
    <row r="666" spans="1:6">
      <c r="A666" t="str">
        <f t="shared" si="14"/>
        <v>Other and ill-defined sites (C76)AllSexNon-Māori</v>
      </c>
      <c r="B666" t="s">
        <v>127</v>
      </c>
      <c r="C666" t="s">
        <v>4</v>
      </c>
      <c r="D666" t="s">
        <v>158</v>
      </c>
      <c r="E666">
        <v>12</v>
      </c>
      <c r="F666">
        <v>0.12861403560090601</v>
      </c>
    </row>
    <row r="667" spans="1:6">
      <c r="A667" t="str">
        <f t="shared" si="14"/>
        <v>Other and ill-defined sites (C76)FemaleNon-Māori</v>
      </c>
      <c r="B667" t="s">
        <v>127</v>
      </c>
      <c r="C667" t="s">
        <v>0</v>
      </c>
      <c r="D667" t="s">
        <v>158</v>
      </c>
      <c r="E667">
        <v>8</v>
      </c>
      <c r="F667">
        <v>0.15361191604645599</v>
      </c>
    </row>
    <row r="668" spans="1:6">
      <c r="A668" t="str">
        <f t="shared" si="14"/>
        <v>Other and ill-defined sites (C76)MaleNon-Māori</v>
      </c>
      <c r="B668" t="s">
        <v>127</v>
      </c>
      <c r="C668" t="s">
        <v>1</v>
      </c>
      <c r="D668" t="s">
        <v>158</v>
      </c>
      <c r="E668">
        <v>4</v>
      </c>
      <c r="F668">
        <v>0.103974033916371</v>
      </c>
    </row>
    <row r="669" spans="1:6">
      <c r="A669" t="str">
        <f t="shared" si="14"/>
        <v>Lymph nodes - secondary and unspecified (C77)AllSexNon-Māori</v>
      </c>
      <c r="B669" t="s">
        <v>128</v>
      </c>
      <c r="C669" t="s">
        <v>4</v>
      </c>
      <c r="D669" t="s">
        <v>158</v>
      </c>
      <c r="E669">
        <v>49</v>
      </c>
      <c r="F669">
        <v>0.77690379704147605</v>
      </c>
    </row>
    <row r="670" spans="1:6">
      <c r="A670" t="str">
        <f t="shared" si="14"/>
        <v>Lymph nodes - secondary and unspecified (C77)FemaleNon-Māori</v>
      </c>
      <c r="B670" t="s">
        <v>128</v>
      </c>
      <c r="C670" t="s">
        <v>0</v>
      </c>
      <c r="D670" t="s">
        <v>158</v>
      </c>
      <c r="E670">
        <v>18</v>
      </c>
      <c r="F670">
        <v>0.50737397392027594</v>
      </c>
    </row>
    <row r="671" spans="1:6">
      <c r="A671" t="str">
        <f t="shared" si="14"/>
        <v>Lymph nodes - secondary and unspecified (C77)MaleNon-Māori</v>
      </c>
      <c r="B671" t="s">
        <v>128</v>
      </c>
      <c r="C671" t="s">
        <v>1</v>
      </c>
      <c r="D671" t="s">
        <v>158</v>
      </c>
      <c r="E671">
        <v>31</v>
      </c>
      <c r="F671">
        <v>1.0761956504841701</v>
      </c>
    </row>
    <row r="672" spans="1:6">
      <c r="A672" t="str">
        <f t="shared" si="14"/>
        <v>Respiratory and digestive organs - secondary (C78)AllSexNon-Māori</v>
      </c>
      <c r="B672" t="s">
        <v>129</v>
      </c>
      <c r="C672" t="s">
        <v>4</v>
      </c>
      <c r="D672" t="s">
        <v>158</v>
      </c>
      <c r="E672">
        <v>216</v>
      </c>
      <c r="F672">
        <v>3.0288378484504799</v>
      </c>
    </row>
    <row r="673" spans="1:6">
      <c r="A673" t="str">
        <f t="shared" si="14"/>
        <v>Respiratory and digestive organs - secondary (C78)FemaleNon-Māori</v>
      </c>
      <c r="B673" t="s">
        <v>129</v>
      </c>
      <c r="C673" t="s">
        <v>0</v>
      </c>
      <c r="D673" t="s">
        <v>158</v>
      </c>
      <c r="E673">
        <v>108</v>
      </c>
      <c r="F673">
        <v>2.72577080947634</v>
      </c>
    </row>
    <row r="674" spans="1:6">
      <c r="A674" t="str">
        <f t="shared" si="14"/>
        <v>Respiratory and digestive organs - secondary (C78)MaleNon-Māori</v>
      </c>
      <c r="B674" t="s">
        <v>129</v>
      </c>
      <c r="C674" t="s">
        <v>1</v>
      </c>
      <c r="D674" t="s">
        <v>158</v>
      </c>
      <c r="E674">
        <v>108</v>
      </c>
      <c r="F674">
        <v>3.3818282191284501</v>
      </c>
    </row>
    <row r="675" spans="1:6">
      <c r="A675" t="str">
        <f t="shared" si="14"/>
        <v>Secondary other sites (C79)AllSexNon-Māori</v>
      </c>
      <c r="B675" t="s">
        <v>130</v>
      </c>
      <c r="C675" t="s">
        <v>4</v>
      </c>
      <c r="D675" t="s">
        <v>158</v>
      </c>
      <c r="E675">
        <v>89</v>
      </c>
      <c r="F675">
        <v>1.2829205859806601</v>
      </c>
    </row>
    <row r="676" spans="1:6">
      <c r="A676" t="str">
        <f t="shared" si="14"/>
        <v>Secondary other sites (C79)FemaleNon-Māori</v>
      </c>
      <c r="B676" t="s">
        <v>130</v>
      </c>
      <c r="C676" t="s">
        <v>0</v>
      </c>
      <c r="D676" t="s">
        <v>158</v>
      </c>
      <c r="E676">
        <v>32</v>
      </c>
      <c r="F676">
        <v>0.82700224714615</v>
      </c>
    </row>
    <row r="677" spans="1:6">
      <c r="A677" t="str">
        <f t="shared" si="14"/>
        <v>Secondary other sites (C79)MaleNon-Māori</v>
      </c>
      <c r="B677" t="s">
        <v>130</v>
      </c>
      <c r="C677" t="s">
        <v>1</v>
      </c>
      <c r="D677" t="s">
        <v>158</v>
      </c>
      <c r="E677">
        <v>57</v>
      </c>
      <c r="F677">
        <v>1.82409793177766</v>
      </c>
    </row>
    <row r="678" spans="1:6">
      <c r="A678" t="str">
        <f t="shared" si="14"/>
        <v>Malignant neoplasm without specification of site (C80)AllSexNon-Māori</v>
      </c>
      <c r="B678" t="s">
        <v>131</v>
      </c>
      <c r="C678" t="s">
        <v>4</v>
      </c>
      <c r="D678" t="s">
        <v>158</v>
      </c>
      <c r="E678">
        <v>55</v>
      </c>
      <c r="F678">
        <v>0.59342978687168002</v>
      </c>
    </row>
    <row r="679" spans="1:6">
      <c r="A679" t="str">
        <f t="shared" si="14"/>
        <v>Malignant neoplasm without specification of site (C80)FemaleNon-Māori</v>
      </c>
      <c r="B679" t="s">
        <v>131</v>
      </c>
      <c r="C679" t="s">
        <v>0</v>
      </c>
      <c r="D679" t="s">
        <v>158</v>
      </c>
      <c r="E679">
        <v>26</v>
      </c>
      <c r="F679">
        <v>0.42658339966158298</v>
      </c>
    </row>
    <row r="680" spans="1:6">
      <c r="A680" t="str">
        <f t="shared" si="14"/>
        <v>Malignant neoplasm without specification of site (C80)MaleNon-Māori</v>
      </c>
      <c r="B680" t="s">
        <v>131</v>
      </c>
      <c r="C680" t="s">
        <v>1</v>
      </c>
      <c r="D680" t="s">
        <v>158</v>
      </c>
      <c r="E680">
        <v>29</v>
      </c>
      <c r="F680">
        <v>0.78805265498006705</v>
      </c>
    </row>
    <row r="681" spans="1:6">
      <c r="A681" t="str">
        <f t="shared" si="14"/>
        <v>Hodgkin lymphoma (C81)AllSexNon-Māori</v>
      </c>
      <c r="B681" t="s">
        <v>132</v>
      </c>
      <c r="C681" t="s">
        <v>4</v>
      </c>
      <c r="D681" t="s">
        <v>158</v>
      </c>
      <c r="E681">
        <v>84</v>
      </c>
      <c r="F681">
        <v>1.95219973362118</v>
      </c>
    </row>
    <row r="682" spans="1:6">
      <c r="A682" t="str">
        <f t="shared" si="14"/>
        <v>Hodgkin lymphoma (C81)FemaleNon-Māori</v>
      </c>
      <c r="B682" t="s">
        <v>132</v>
      </c>
      <c r="C682" t="s">
        <v>0</v>
      </c>
      <c r="D682" t="s">
        <v>158</v>
      </c>
      <c r="E682">
        <v>36</v>
      </c>
      <c r="F682">
        <v>1.66953511148231</v>
      </c>
    </row>
    <row r="683" spans="1:6">
      <c r="A683" t="str">
        <f t="shared" si="14"/>
        <v>Hodgkin lymphoma (C81)MaleNon-Māori</v>
      </c>
      <c r="B683" t="s">
        <v>132</v>
      </c>
      <c r="C683" t="s">
        <v>1</v>
      </c>
      <c r="D683" t="s">
        <v>158</v>
      </c>
      <c r="E683">
        <v>48</v>
      </c>
      <c r="F683">
        <v>2.2702492256854101</v>
      </c>
    </row>
    <row r="684" spans="1:6">
      <c r="A684" t="str">
        <f t="shared" si="14"/>
        <v>Non-Hodgkin lymphoma (C82–C85, C96)AllSexNon-Māori</v>
      </c>
      <c r="B684" t="s">
        <v>133</v>
      </c>
      <c r="C684" t="s">
        <v>4</v>
      </c>
      <c r="D684" t="s">
        <v>158</v>
      </c>
      <c r="E684">
        <v>683</v>
      </c>
      <c r="F684">
        <v>11.439065526722599</v>
      </c>
    </row>
    <row r="685" spans="1:6">
      <c r="A685" t="str">
        <f t="shared" si="14"/>
        <v>Non-Hodgkin lymphoma (C82–C85, C96)FemaleNon-Māori</v>
      </c>
      <c r="B685" t="s">
        <v>133</v>
      </c>
      <c r="C685" t="s">
        <v>0</v>
      </c>
      <c r="D685" t="s">
        <v>158</v>
      </c>
      <c r="E685">
        <v>280</v>
      </c>
      <c r="F685">
        <v>9.1706615495907293</v>
      </c>
    </row>
    <row r="686" spans="1:6">
      <c r="A686" t="str">
        <f t="shared" si="14"/>
        <v>Non-Hodgkin lymphoma (C82–C85, C96)MaleNon-Māori</v>
      </c>
      <c r="B686" t="s">
        <v>133</v>
      </c>
      <c r="C686" t="s">
        <v>1</v>
      </c>
      <c r="D686" t="s">
        <v>158</v>
      </c>
      <c r="E686">
        <v>403</v>
      </c>
      <c r="F686">
        <v>14.047927534089199</v>
      </c>
    </row>
    <row r="687" spans="1:6">
      <c r="A687" t="str">
        <f t="shared" si="14"/>
        <v>Malignant immunoproliferative diseases (C88)AllSexNon-Māori</v>
      </c>
      <c r="B687" t="s">
        <v>134</v>
      </c>
      <c r="C687" t="s">
        <v>4</v>
      </c>
      <c r="D687" t="s">
        <v>158</v>
      </c>
      <c r="E687">
        <v>26</v>
      </c>
      <c r="F687">
        <v>0.36315906657337099</v>
      </c>
    </row>
    <row r="688" spans="1:6">
      <c r="A688" t="str">
        <f t="shared" si="14"/>
        <v>Malignant immunoproliferative diseases (C88)FemaleNon-Māori</v>
      </c>
      <c r="B688" t="s">
        <v>134</v>
      </c>
      <c r="C688" t="s">
        <v>0</v>
      </c>
      <c r="D688" t="s">
        <v>158</v>
      </c>
      <c r="E688">
        <v>8</v>
      </c>
      <c r="F688">
        <v>0.19472135196952101</v>
      </c>
    </row>
    <row r="689" spans="1:6">
      <c r="A689" t="str">
        <f t="shared" si="14"/>
        <v>Malignant immunoproliferative diseases (C88)MaleNon-Māori</v>
      </c>
      <c r="B689" t="s">
        <v>134</v>
      </c>
      <c r="C689" t="s">
        <v>1</v>
      </c>
      <c r="D689" t="s">
        <v>158</v>
      </c>
      <c r="E689">
        <v>18</v>
      </c>
      <c r="F689">
        <v>0.57077758872291295</v>
      </c>
    </row>
    <row r="690" spans="1:6">
      <c r="A690" t="str">
        <f t="shared" si="14"/>
        <v>Multiple myeloma and malignant plasma cell neoplasms (C90)AllSexNon-Māori</v>
      </c>
      <c r="B690" t="s">
        <v>135</v>
      </c>
      <c r="C690" t="s">
        <v>4</v>
      </c>
      <c r="D690" t="s">
        <v>158</v>
      </c>
      <c r="E690">
        <v>316</v>
      </c>
      <c r="F690">
        <v>4.9387558653327801</v>
      </c>
    </row>
    <row r="691" spans="1:6">
      <c r="A691" t="str">
        <f t="shared" si="14"/>
        <v>Multiple myeloma and malignant plasma cell neoplasms (C90)FemaleNon-Māori</v>
      </c>
      <c r="B691" t="s">
        <v>135</v>
      </c>
      <c r="C691" t="s">
        <v>0</v>
      </c>
      <c r="D691" t="s">
        <v>158</v>
      </c>
      <c r="E691">
        <v>119</v>
      </c>
      <c r="F691">
        <v>3.5183854119065798</v>
      </c>
    </row>
    <row r="692" spans="1:6">
      <c r="A692" t="str">
        <f t="shared" si="14"/>
        <v>Multiple myeloma and malignant plasma cell neoplasms (C90)MaleNon-Māori</v>
      </c>
      <c r="B692" t="s">
        <v>135</v>
      </c>
      <c r="C692" t="s">
        <v>1</v>
      </c>
      <c r="D692" t="s">
        <v>158</v>
      </c>
      <c r="E692">
        <v>197</v>
      </c>
      <c r="F692">
        <v>6.5528718745187504</v>
      </c>
    </row>
    <row r="693" spans="1:6">
      <c r="A693" t="str">
        <f t="shared" si="14"/>
        <v>Leukaemia (C91–C95)AllSexNon-Māori</v>
      </c>
      <c r="B693" t="s">
        <v>136</v>
      </c>
      <c r="C693" t="s">
        <v>4</v>
      </c>
      <c r="D693" t="s">
        <v>158</v>
      </c>
      <c r="E693">
        <v>524</v>
      </c>
      <c r="F693">
        <v>9.4917596923868803</v>
      </c>
    </row>
    <row r="694" spans="1:6">
      <c r="A694" t="str">
        <f t="shared" si="14"/>
        <v>Leukaemia (C91–C95)FemaleNon-Māori</v>
      </c>
      <c r="B694" t="s">
        <v>136</v>
      </c>
      <c r="C694" t="s">
        <v>0</v>
      </c>
      <c r="D694" t="s">
        <v>158</v>
      </c>
      <c r="E694">
        <v>220</v>
      </c>
      <c r="F694">
        <v>7.8310949291984402</v>
      </c>
    </row>
    <row r="695" spans="1:6">
      <c r="A695" t="str">
        <f t="shared" si="14"/>
        <v>Leukaemia (C91–C95)MaleNon-Māori</v>
      </c>
      <c r="B695" t="s">
        <v>136</v>
      </c>
      <c r="C695" t="s">
        <v>1</v>
      </c>
      <c r="D695" t="s">
        <v>158</v>
      </c>
      <c r="E695">
        <v>304</v>
      </c>
      <c r="F695">
        <v>11.3944748360231</v>
      </c>
    </row>
    <row r="696" spans="1:6">
      <c r="A696" t="str">
        <f t="shared" si="14"/>
        <v>Polycythaemia vera (D45)AllSexNon-Māori</v>
      </c>
      <c r="B696" t="s">
        <v>137</v>
      </c>
      <c r="C696" t="s">
        <v>4</v>
      </c>
      <c r="D696" t="s">
        <v>158</v>
      </c>
      <c r="E696">
        <v>15</v>
      </c>
      <c r="F696">
        <v>0.207436282585124</v>
      </c>
    </row>
    <row r="697" spans="1:6">
      <c r="A697" t="str">
        <f t="shared" si="14"/>
        <v>Polycythaemia vera (D45)FemaleNon-Māori</v>
      </c>
      <c r="B697" t="s">
        <v>137</v>
      </c>
      <c r="C697" t="s">
        <v>0</v>
      </c>
      <c r="D697" t="s">
        <v>158</v>
      </c>
      <c r="E697">
        <v>9</v>
      </c>
      <c r="F697">
        <v>0.19786714197642599</v>
      </c>
    </row>
    <row r="698" spans="1:6">
      <c r="A698" t="str">
        <f t="shared" si="14"/>
        <v>Polycythaemia vera (D45)MaleNon-Māori</v>
      </c>
      <c r="B698" t="s">
        <v>137</v>
      </c>
      <c r="C698" t="s">
        <v>1</v>
      </c>
      <c r="D698" t="s">
        <v>158</v>
      </c>
      <c r="E698">
        <v>6</v>
      </c>
      <c r="F698">
        <v>0.20780486409912799</v>
      </c>
    </row>
    <row r="699" spans="1:6">
      <c r="A699" t="str">
        <f t="shared" si="14"/>
        <v>Myelodysplastic syndromes (D46)AllSexNon-Māori</v>
      </c>
      <c r="B699" t="s">
        <v>138</v>
      </c>
      <c r="C699" t="s">
        <v>4</v>
      </c>
      <c r="D699" t="s">
        <v>158</v>
      </c>
      <c r="E699">
        <v>179</v>
      </c>
      <c r="F699">
        <v>2.4141369752061799</v>
      </c>
    </row>
    <row r="700" spans="1:6">
      <c r="A700" t="str">
        <f t="shared" si="14"/>
        <v>Myelodysplastic syndromes (D46)FemaleNon-Māori</v>
      </c>
      <c r="B700" t="s">
        <v>138</v>
      </c>
      <c r="C700" t="s">
        <v>0</v>
      </c>
      <c r="D700" t="s">
        <v>158</v>
      </c>
      <c r="E700">
        <v>68</v>
      </c>
      <c r="F700">
        <v>1.6372112554532501</v>
      </c>
    </row>
    <row r="701" spans="1:6">
      <c r="A701" t="str">
        <f t="shared" si="14"/>
        <v>Myelodysplastic syndromes (D46)MaleNon-Māori</v>
      </c>
      <c r="B701" t="s">
        <v>138</v>
      </c>
      <c r="C701" t="s">
        <v>1</v>
      </c>
      <c r="D701" t="s">
        <v>158</v>
      </c>
      <c r="E701">
        <v>111</v>
      </c>
      <c r="F701">
        <v>3.3731169653734399</v>
      </c>
    </row>
    <row r="702" spans="1:6">
      <c r="A702" t="str">
        <f t="shared" si="14"/>
        <v>Lymphoid, haematopoietic and related tissue - other neoplasms of uncertain or unknown behaviour (D47)AllSexNon-Māori</v>
      </c>
      <c r="B702" t="s">
        <v>139</v>
      </c>
      <c r="C702" t="s">
        <v>4</v>
      </c>
      <c r="D702" t="s">
        <v>158</v>
      </c>
      <c r="E702">
        <v>85</v>
      </c>
      <c r="F702">
        <v>1.38379241105303</v>
      </c>
    </row>
    <row r="703" spans="1:6">
      <c r="A703" t="str">
        <f t="shared" si="14"/>
        <v>Lymphoid, haematopoietic and related tissue - other neoplasms of uncertain or unknown behaviour (D47)FemaleNon-Māori</v>
      </c>
      <c r="B703" t="s">
        <v>139</v>
      </c>
      <c r="C703" t="s">
        <v>0</v>
      </c>
      <c r="D703" t="s">
        <v>158</v>
      </c>
      <c r="E703">
        <v>39</v>
      </c>
      <c r="F703">
        <v>1.1842874447196401</v>
      </c>
    </row>
    <row r="704" spans="1:6">
      <c r="A704" t="str">
        <f t="shared" si="14"/>
        <v>Lymphoid, haematopoietic and related tissue - other neoplasms of uncertain or unknown behaviour (D47)MaleNon-Māori</v>
      </c>
      <c r="B704" t="s">
        <v>139</v>
      </c>
      <c r="C704" t="s">
        <v>1</v>
      </c>
      <c r="D704" t="s">
        <v>158</v>
      </c>
      <c r="E704">
        <v>46</v>
      </c>
      <c r="F704">
        <v>1.602640555702</v>
      </c>
    </row>
    <row r="707" spans="1:5">
      <c r="A707" t="s">
        <v>33</v>
      </c>
      <c r="B707" t="s">
        <v>11</v>
      </c>
      <c r="C707" t="s">
        <v>46</v>
      </c>
      <c r="D707" t="s">
        <v>3</v>
      </c>
      <c r="E707" t="s">
        <v>7</v>
      </c>
    </row>
    <row r="708" spans="1:5">
      <c r="A708" t="str">
        <f>B708&amp;D708&amp;C708</f>
        <v>Accessory sinuses (C31)Female1</v>
      </c>
      <c r="B708" t="s">
        <v>91</v>
      </c>
      <c r="C708">
        <v>1</v>
      </c>
      <c r="D708" t="s">
        <v>0</v>
      </c>
      <c r="E708">
        <v>1</v>
      </c>
    </row>
    <row r="709" spans="1:5">
      <c r="A709" t="str">
        <f t="shared" ref="A709:A772" si="15">B709&amp;D709&amp;C709</f>
        <v>Accessory sinuses (C31)Male1</v>
      </c>
      <c r="B709" t="s">
        <v>91</v>
      </c>
      <c r="C709">
        <v>1</v>
      </c>
      <c r="D709" t="s">
        <v>1</v>
      </c>
      <c r="E709">
        <v>1</v>
      </c>
    </row>
    <row r="710" spans="1:5">
      <c r="A710" t="str">
        <f t="shared" si="15"/>
        <v>Accessory sinuses (C31)Female2</v>
      </c>
      <c r="B710" t="s">
        <v>91</v>
      </c>
      <c r="C710">
        <v>2</v>
      </c>
      <c r="D710" t="s">
        <v>0</v>
      </c>
      <c r="E710">
        <v>1</v>
      </c>
    </row>
    <row r="711" spans="1:5">
      <c r="A711" t="str">
        <f t="shared" si="15"/>
        <v>Accessory sinuses (C31)Male2</v>
      </c>
      <c r="B711" t="s">
        <v>91</v>
      </c>
      <c r="C711">
        <v>2</v>
      </c>
      <c r="D711" t="s">
        <v>1</v>
      </c>
      <c r="E711">
        <v>2</v>
      </c>
    </row>
    <row r="712" spans="1:5">
      <c r="A712" t="str">
        <f t="shared" si="15"/>
        <v>Accessory sinuses (C31)Male3</v>
      </c>
      <c r="B712" t="s">
        <v>91</v>
      </c>
      <c r="C712">
        <v>3</v>
      </c>
      <c r="D712" t="s">
        <v>1</v>
      </c>
      <c r="E712">
        <v>2</v>
      </c>
    </row>
    <row r="713" spans="1:5">
      <c r="A713" t="str">
        <f t="shared" si="15"/>
        <v>Accessory sinuses (C31)Male4</v>
      </c>
      <c r="B713" t="s">
        <v>91</v>
      </c>
      <c r="C713">
        <v>4</v>
      </c>
      <c r="D713" t="s">
        <v>1</v>
      </c>
      <c r="E713">
        <v>2</v>
      </c>
    </row>
    <row r="714" spans="1:5">
      <c r="A714" t="str">
        <f t="shared" si="15"/>
        <v>Accessory sinuses (C31)Male5</v>
      </c>
      <c r="B714" t="s">
        <v>91</v>
      </c>
      <c r="C714">
        <v>5</v>
      </c>
      <c r="D714" t="s">
        <v>1</v>
      </c>
      <c r="E714">
        <v>1</v>
      </c>
    </row>
    <row r="715" spans="1:5">
      <c r="A715" t="str">
        <f t="shared" si="15"/>
        <v>Adrenal gland (C74)Female1</v>
      </c>
      <c r="B715" t="s">
        <v>125</v>
      </c>
      <c r="C715">
        <v>1</v>
      </c>
      <c r="D715" t="s">
        <v>0</v>
      </c>
      <c r="E715">
        <v>2</v>
      </c>
    </row>
    <row r="716" spans="1:5">
      <c r="A716" t="str">
        <f t="shared" si="15"/>
        <v>Adrenal gland (C74)Male2</v>
      </c>
      <c r="B716" t="s">
        <v>125</v>
      </c>
      <c r="C716">
        <v>2</v>
      </c>
      <c r="D716" t="s">
        <v>1</v>
      </c>
      <c r="E716">
        <v>2</v>
      </c>
    </row>
    <row r="717" spans="1:5">
      <c r="A717" t="str">
        <f t="shared" si="15"/>
        <v>Adrenal gland (C74)Female3</v>
      </c>
      <c r="B717" t="s">
        <v>125</v>
      </c>
      <c r="C717">
        <v>3</v>
      </c>
      <c r="D717" t="s">
        <v>0</v>
      </c>
      <c r="E717">
        <v>3</v>
      </c>
    </row>
    <row r="718" spans="1:5">
      <c r="A718" t="str">
        <f t="shared" si="15"/>
        <v>Adrenal gland (C74)Male3</v>
      </c>
      <c r="B718" t="s">
        <v>125</v>
      </c>
      <c r="C718">
        <v>3</v>
      </c>
      <c r="D718" t="s">
        <v>1</v>
      </c>
      <c r="E718">
        <v>3</v>
      </c>
    </row>
    <row r="719" spans="1:5">
      <c r="A719" t="str">
        <f t="shared" si="15"/>
        <v>Adrenal gland (C74)Female4</v>
      </c>
      <c r="B719" t="s">
        <v>125</v>
      </c>
      <c r="C719">
        <v>4</v>
      </c>
      <c r="D719" t="s">
        <v>0</v>
      </c>
      <c r="E719">
        <v>1</v>
      </c>
    </row>
    <row r="720" spans="1:5">
      <c r="A720" t="str">
        <f t="shared" si="15"/>
        <v>Adrenal gland (C74)Male4</v>
      </c>
      <c r="B720" t="s">
        <v>125</v>
      </c>
      <c r="C720">
        <v>4</v>
      </c>
      <c r="D720" t="s">
        <v>1</v>
      </c>
      <c r="E720">
        <v>3</v>
      </c>
    </row>
    <row r="721" spans="1:5">
      <c r="A721" t="str">
        <f t="shared" si="15"/>
        <v>Adrenal gland (C74)Female5</v>
      </c>
      <c r="B721" t="s">
        <v>125</v>
      </c>
      <c r="C721">
        <v>5</v>
      </c>
      <c r="D721" t="s">
        <v>0</v>
      </c>
      <c r="E721">
        <v>1</v>
      </c>
    </row>
    <row r="722" spans="1:5">
      <c r="A722" t="str">
        <f t="shared" si="15"/>
        <v>Adrenal gland (C74)Male5</v>
      </c>
      <c r="B722" t="s">
        <v>125</v>
      </c>
      <c r="C722">
        <v>5</v>
      </c>
      <c r="D722" t="s">
        <v>1</v>
      </c>
      <c r="E722">
        <v>2</v>
      </c>
    </row>
    <row r="723" spans="1:5">
      <c r="A723" t="str">
        <f t="shared" si="15"/>
        <v>Biliary tract - other and unspecified parts (C24)Female1</v>
      </c>
      <c r="B723" t="s">
        <v>87</v>
      </c>
      <c r="C723">
        <v>1</v>
      </c>
      <c r="D723" t="s">
        <v>0</v>
      </c>
      <c r="E723">
        <v>2</v>
      </c>
    </row>
    <row r="724" spans="1:5">
      <c r="A724" t="str">
        <f t="shared" si="15"/>
        <v>Biliary tract - other and unspecified parts (C24)Male1</v>
      </c>
      <c r="B724" t="s">
        <v>87</v>
      </c>
      <c r="C724">
        <v>1</v>
      </c>
      <c r="D724" t="s">
        <v>1</v>
      </c>
      <c r="E724">
        <v>5</v>
      </c>
    </row>
    <row r="725" spans="1:5">
      <c r="A725" t="str">
        <f t="shared" si="15"/>
        <v>Biliary tract - other and unspecified parts (C24)Female2</v>
      </c>
      <c r="B725" t="s">
        <v>87</v>
      </c>
      <c r="C725">
        <v>2</v>
      </c>
      <c r="D725" t="s">
        <v>0</v>
      </c>
      <c r="E725">
        <v>6</v>
      </c>
    </row>
    <row r="726" spans="1:5">
      <c r="A726" t="str">
        <f t="shared" si="15"/>
        <v>Biliary tract - other and unspecified parts (C24)Male2</v>
      </c>
      <c r="B726" t="s">
        <v>87</v>
      </c>
      <c r="C726">
        <v>2</v>
      </c>
      <c r="D726" t="s">
        <v>1</v>
      </c>
      <c r="E726">
        <v>5</v>
      </c>
    </row>
    <row r="727" spans="1:5">
      <c r="A727" t="str">
        <f t="shared" si="15"/>
        <v>Biliary tract - other and unspecified parts (C24)Female3</v>
      </c>
      <c r="B727" t="s">
        <v>87</v>
      </c>
      <c r="C727">
        <v>3</v>
      </c>
      <c r="D727" t="s">
        <v>0</v>
      </c>
      <c r="E727">
        <v>11</v>
      </c>
    </row>
    <row r="728" spans="1:5">
      <c r="A728" t="str">
        <f t="shared" si="15"/>
        <v>Biliary tract - other and unspecified parts (C24)Male3</v>
      </c>
      <c r="B728" t="s">
        <v>87</v>
      </c>
      <c r="C728">
        <v>3</v>
      </c>
      <c r="D728" t="s">
        <v>1</v>
      </c>
      <c r="E728">
        <v>14</v>
      </c>
    </row>
    <row r="729" spans="1:5">
      <c r="A729" t="str">
        <f t="shared" si="15"/>
        <v>Biliary tract - other and unspecified parts (C24)Female4</v>
      </c>
      <c r="B729" t="s">
        <v>87</v>
      </c>
      <c r="C729">
        <v>4</v>
      </c>
      <c r="D729" t="s">
        <v>0</v>
      </c>
      <c r="E729">
        <v>10</v>
      </c>
    </row>
    <row r="730" spans="1:5">
      <c r="A730" t="str">
        <f t="shared" si="15"/>
        <v>Biliary tract - other and unspecified parts (C24)Male4</v>
      </c>
      <c r="B730" t="s">
        <v>87</v>
      </c>
      <c r="C730">
        <v>4</v>
      </c>
      <c r="D730" t="s">
        <v>1</v>
      </c>
      <c r="E730">
        <v>9</v>
      </c>
    </row>
    <row r="731" spans="1:5">
      <c r="A731" t="str">
        <f t="shared" si="15"/>
        <v>Biliary tract - other and unspecified parts (C24)Female5</v>
      </c>
      <c r="B731" t="s">
        <v>87</v>
      </c>
      <c r="C731">
        <v>5</v>
      </c>
      <c r="D731" t="s">
        <v>0</v>
      </c>
      <c r="E731">
        <v>10</v>
      </c>
    </row>
    <row r="732" spans="1:5">
      <c r="A732" t="str">
        <f t="shared" si="15"/>
        <v>Biliary tract - other and unspecified parts (C24)Male5</v>
      </c>
      <c r="B732" t="s">
        <v>87</v>
      </c>
      <c r="C732">
        <v>5</v>
      </c>
      <c r="D732" t="s">
        <v>1</v>
      </c>
      <c r="E732">
        <v>10</v>
      </c>
    </row>
    <row r="733" spans="1:5">
      <c r="A733" t="str">
        <f t="shared" si="15"/>
        <v>Biliary tract - other and unspecified parts (C24)Female99</v>
      </c>
      <c r="B733" t="s">
        <v>87</v>
      </c>
      <c r="C733">
        <v>99</v>
      </c>
      <c r="D733" t="s">
        <v>0</v>
      </c>
      <c r="E733">
        <v>1</v>
      </c>
    </row>
    <row r="734" spans="1:5">
      <c r="A734" t="str">
        <f t="shared" si="15"/>
        <v>Biliary tract - other and unspecified parts (C24)Male99</v>
      </c>
      <c r="B734" t="s">
        <v>87</v>
      </c>
      <c r="C734">
        <v>99</v>
      </c>
      <c r="D734" t="s">
        <v>1</v>
      </c>
      <c r="E734">
        <v>1</v>
      </c>
    </row>
    <row r="735" spans="1:5">
      <c r="A735" t="str">
        <f t="shared" si="15"/>
        <v>Bladder (C67)Female1</v>
      </c>
      <c r="B735" t="s">
        <v>118</v>
      </c>
      <c r="C735">
        <v>1</v>
      </c>
      <c r="D735" t="s">
        <v>0</v>
      </c>
      <c r="E735">
        <v>12</v>
      </c>
    </row>
    <row r="736" spans="1:5">
      <c r="A736" t="str">
        <f t="shared" si="15"/>
        <v>Bladder (C67)Male1</v>
      </c>
      <c r="B736" t="s">
        <v>118</v>
      </c>
      <c r="C736">
        <v>1</v>
      </c>
      <c r="D736" t="s">
        <v>1</v>
      </c>
      <c r="E736">
        <v>35</v>
      </c>
    </row>
    <row r="737" spans="1:5">
      <c r="A737" t="str">
        <f t="shared" si="15"/>
        <v>Bladder (C67)Female2</v>
      </c>
      <c r="B737" t="s">
        <v>118</v>
      </c>
      <c r="C737">
        <v>2</v>
      </c>
      <c r="D737" t="s">
        <v>0</v>
      </c>
      <c r="E737">
        <v>17</v>
      </c>
    </row>
    <row r="738" spans="1:5">
      <c r="A738" t="str">
        <f t="shared" si="15"/>
        <v>Bladder (C67)Male2</v>
      </c>
      <c r="B738" t="s">
        <v>118</v>
      </c>
      <c r="C738">
        <v>2</v>
      </c>
      <c r="D738" t="s">
        <v>1</v>
      </c>
      <c r="E738">
        <v>37</v>
      </c>
    </row>
    <row r="739" spans="1:5">
      <c r="A739" t="str">
        <f t="shared" si="15"/>
        <v>Bladder (C67)Female3</v>
      </c>
      <c r="B739" t="s">
        <v>118</v>
      </c>
      <c r="C739">
        <v>3</v>
      </c>
      <c r="D739" t="s">
        <v>0</v>
      </c>
      <c r="E739">
        <v>21</v>
      </c>
    </row>
    <row r="740" spans="1:5">
      <c r="A740" t="str">
        <f t="shared" si="15"/>
        <v>Bladder (C67)Male3</v>
      </c>
      <c r="B740" t="s">
        <v>118</v>
      </c>
      <c r="C740">
        <v>3</v>
      </c>
      <c r="D740" t="s">
        <v>1</v>
      </c>
      <c r="E740">
        <v>57</v>
      </c>
    </row>
    <row r="741" spans="1:5">
      <c r="A741" t="str">
        <f t="shared" si="15"/>
        <v>Bladder (C67)Female4</v>
      </c>
      <c r="B741" t="s">
        <v>118</v>
      </c>
      <c r="C741">
        <v>4</v>
      </c>
      <c r="D741" t="s">
        <v>0</v>
      </c>
      <c r="E741">
        <v>30</v>
      </c>
    </row>
    <row r="742" spans="1:5">
      <c r="A742" t="str">
        <f t="shared" si="15"/>
        <v>Bladder (C67)Male4</v>
      </c>
      <c r="B742" t="s">
        <v>118</v>
      </c>
      <c r="C742">
        <v>4</v>
      </c>
      <c r="D742" t="s">
        <v>1</v>
      </c>
      <c r="E742">
        <v>62</v>
      </c>
    </row>
    <row r="743" spans="1:5">
      <c r="A743" t="str">
        <f t="shared" si="15"/>
        <v>Bladder (C67)Female5</v>
      </c>
      <c r="B743" t="s">
        <v>118</v>
      </c>
      <c r="C743">
        <v>5</v>
      </c>
      <c r="D743" t="s">
        <v>0</v>
      </c>
      <c r="E743">
        <v>9</v>
      </c>
    </row>
    <row r="744" spans="1:5">
      <c r="A744" t="str">
        <f t="shared" si="15"/>
        <v>Bladder (C67)Male5</v>
      </c>
      <c r="B744" t="s">
        <v>118</v>
      </c>
      <c r="C744">
        <v>5</v>
      </c>
      <c r="D744" t="s">
        <v>1</v>
      </c>
      <c r="E744">
        <v>39</v>
      </c>
    </row>
    <row r="745" spans="1:5">
      <c r="A745" t="str">
        <f t="shared" si="15"/>
        <v>Bladder (C67)Male99</v>
      </c>
      <c r="B745" t="s">
        <v>118</v>
      </c>
      <c r="C745">
        <v>99</v>
      </c>
      <c r="D745" t="s">
        <v>1</v>
      </c>
      <c r="E745">
        <v>1</v>
      </c>
    </row>
    <row r="746" spans="1:5">
      <c r="A746" t="str">
        <f t="shared" si="15"/>
        <v>Bone and articular cartilage of limbs (C40)Female1</v>
      </c>
      <c r="B746" t="s">
        <v>97</v>
      </c>
      <c r="C746">
        <v>1</v>
      </c>
      <c r="D746" t="s">
        <v>0</v>
      </c>
      <c r="E746">
        <v>3</v>
      </c>
    </row>
    <row r="747" spans="1:5">
      <c r="A747" t="str">
        <f t="shared" si="15"/>
        <v>Bone and articular cartilage of limbs (C40)Male1</v>
      </c>
      <c r="B747" t="s">
        <v>97</v>
      </c>
      <c r="C747">
        <v>1</v>
      </c>
      <c r="D747" t="s">
        <v>1</v>
      </c>
      <c r="E747">
        <v>5</v>
      </c>
    </row>
    <row r="748" spans="1:5">
      <c r="A748" t="str">
        <f t="shared" si="15"/>
        <v>Bone and articular cartilage of limbs (C40)Female2</v>
      </c>
      <c r="B748" t="s">
        <v>97</v>
      </c>
      <c r="C748">
        <v>2</v>
      </c>
      <c r="D748" t="s">
        <v>0</v>
      </c>
      <c r="E748">
        <v>1</v>
      </c>
    </row>
    <row r="749" spans="1:5">
      <c r="A749" t="str">
        <f t="shared" si="15"/>
        <v>Bone and articular cartilage of limbs (C40)Male2</v>
      </c>
      <c r="B749" t="s">
        <v>97</v>
      </c>
      <c r="C749">
        <v>2</v>
      </c>
      <c r="D749" t="s">
        <v>1</v>
      </c>
      <c r="E749">
        <v>2</v>
      </c>
    </row>
    <row r="750" spans="1:5">
      <c r="A750" t="str">
        <f t="shared" si="15"/>
        <v>Bone and articular cartilage of limbs (C40)Female3</v>
      </c>
      <c r="B750" t="s">
        <v>97</v>
      </c>
      <c r="C750">
        <v>3</v>
      </c>
      <c r="D750" t="s">
        <v>0</v>
      </c>
      <c r="E750">
        <v>4</v>
      </c>
    </row>
    <row r="751" spans="1:5">
      <c r="A751" t="str">
        <f t="shared" si="15"/>
        <v>Bone and articular cartilage of limbs (C40)Male3</v>
      </c>
      <c r="B751" t="s">
        <v>97</v>
      </c>
      <c r="C751">
        <v>3</v>
      </c>
      <c r="D751" t="s">
        <v>1</v>
      </c>
      <c r="E751">
        <v>2</v>
      </c>
    </row>
    <row r="752" spans="1:5">
      <c r="A752" t="str">
        <f t="shared" si="15"/>
        <v>Bone and articular cartilage of limbs (C40)Female4</v>
      </c>
      <c r="B752" t="s">
        <v>97</v>
      </c>
      <c r="C752">
        <v>4</v>
      </c>
      <c r="D752" t="s">
        <v>0</v>
      </c>
      <c r="E752">
        <v>1</v>
      </c>
    </row>
    <row r="753" spans="1:5">
      <c r="A753" t="str">
        <f t="shared" si="15"/>
        <v>Bone and articular cartilage of limbs (C40)Male4</v>
      </c>
      <c r="B753" t="s">
        <v>97</v>
      </c>
      <c r="C753">
        <v>4</v>
      </c>
      <c r="D753" t="s">
        <v>1</v>
      </c>
      <c r="E753">
        <v>3</v>
      </c>
    </row>
    <row r="754" spans="1:5">
      <c r="A754" t="str">
        <f t="shared" si="15"/>
        <v>Bone and articular cartilage of limbs (C40)Female5</v>
      </c>
      <c r="B754" t="s">
        <v>97</v>
      </c>
      <c r="C754">
        <v>5</v>
      </c>
      <c r="D754" t="s">
        <v>0</v>
      </c>
      <c r="E754">
        <v>4</v>
      </c>
    </row>
    <row r="755" spans="1:5">
      <c r="A755" t="str">
        <f t="shared" si="15"/>
        <v>Bone and articular cartilage of limbs (C40)Male5</v>
      </c>
      <c r="B755" t="s">
        <v>97</v>
      </c>
      <c r="C755">
        <v>5</v>
      </c>
      <c r="D755" t="s">
        <v>1</v>
      </c>
      <c r="E755">
        <v>5</v>
      </c>
    </row>
    <row r="756" spans="1:5">
      <c r="A756" t="str">
        <f t="shared" si="15"/>
        <v>Bone and articular cartilage of other and unspecified sites (C41)Female1</v>
      </c>
      <c r="B756" t="s">
        <v>98</v>
      </c>
      <c r="C756">
        <v>1</v>
      </c>
      <c r="D756" t="s">
        <v>0</v>
      </c>
      <c r="E756">
        <v>2</v>
      </c>
    </row>
    <row r="757" spans="1:5">
      <c r="A757" t="str">
        <f t="shared" si="15"/>
        <v>Bone and articular cartilage of other and unspecified sites (C41)Male1</v>
      </c>
      <c r="B757" t="s">
        <v>98</v>
      </c>
      <c r="C757">
        <v>1</v>
      </c>
      <c r="D757" t="s">
        <v>1</v>
      </c>
      <c r="E757">
        <v>2</v>
      </c>
    </row>
    <row r="758" spans="1:5">
      <c r="A758" t="str">
        <f t="shared" si="15"/>
        <v>Bone and articular cartilage of other and unspecified sites (C41)Female2</v>
      </c>
      <c r="B758" t="s">
        <v>98</v>
      </c>
      <c r="C758">
        <v>2</v>
      </c>
      <c r="D758" t="s">
        <v>0</v>
      </c>
      <c r="E758">
        <v>3</v>
      </c>
    </row>
    <row r="759" spans="1:5">
      <c r="A759" t="str">
        <f t="shared" si="15"/>
        <v>Bone and articular cartilage of other and unspecified sites (C41)Male2</v>
      </c>
      <c r="B759" t="s">
        <v>98</v>
      </c>
      <c r="C759">
        <v>2</v>
      </c>
      <c r="D759" t="s">
        <v>1</v>
      </c>
      <c r="E759">
        <v>5</v>
      </c>
    </row>
    <row r="760" spans="1:5">
      <c r="A760" t="str">
        <f t="shared" si="15"/>
        <v>Bone and articular cartilage of other and unspecified sites (C41)Female3</v>
      </c>
      <c r="B760" t="s">
        <v>98</v>
      </c>
      <c r="C760">
        <v>3</v>
      </c>
      <c r="D760" t="s">
        <v>0</v>
      </c>
      <c r="E760">
        <v>2</v>
      </c>
    </row>
    <row r="761" spans="1:5">
      <c r="A761" t="str">
        <f t="shared" si="15"/>
        <v>Bone and articular cartilage of other and unspecified sites (C41)Male3</v>
      </c>
      <c r="B761" t="s">
        <v>98</v>
      </c>
      <c r="C761">
        <v>3</v>
      </c>
      <c r="D761" t="s">
        <v>1</v>
      </c>
      <c r="E761">
        <v>2</v>
      </c>
    </row>
    <row r="762" spans="1:5">
      <c r="A762" t="str">
        <f t="shared" si="15"/>
        <v>Bone and articular cartilage of other and unspecified sites (C41)Female4</v>
      </c>
      <c r="B762" t="s">
        <v>98</v>
      </c>
      <c r="C762">
        <v>4</v>
      </c>
      <c r="D762" t="s">
        <v>0</v>
      </c>
      <c r="E762">
        <v>3</v>
      </c>
    </row>
    <row r="763" spans="1:5">
      <c r="A763" t="str">
        <f t="shared" si="15"/>
        <v>Bone and articular cartilage of other and unspecified sites (C41)Male4</v>
      </c>
      <c r="B763" t="s">
        <v>98</v>
      </c>
      <c r="C763">
        <v>4</v>
      </c>
      <c r="D763" t="s">
        <v>1</v>
      </c>
      <c r="E763">
        <v>1</v>
      </c>
    </row>
    <row r="764" spans="1:5">
      <c r="A764" t="str">
        <f t="shared" si="15"/>
        <v>Bone and articular cartilage of other and unspecified sites (C41)Female5</v>
      </c>
      <c r="B764" t="s">
        <v>98</v>
      </c>
      <c r="C764">
        <v>5</v>
      </c>
      <c r="D764" t="s">
        <v>0</v>
      </c>
      <c r="E764">
        <v>3</v>
      </c>
    </row>
    <row r="765" spans="1:5">
      <c r="A765" t="str">
        <f t="shared" si="15"/>
        <v>Bone and articular cartilage of other and unspecified sites (C41)Male5</v>
      </c>
      <c r="B765" t="s">
        <v>98</v>
      </c>
      <c r="C765">
        <v>5</v>
      </c>
      <c r="D765" t="s">
        <v>1</v>
      </c>
      <c r="E765">
        <v>2</v>
      </c>
    </row>
    <row r="766" spans="1:5">
      <c r="A766" t="str">
        <f t="shared" si="15"/>
        <v>Brain (C71)Female1</v>
      </c>
      <c r="B766" t="s">
        <v>122</v>
      </c>
      <c r="C766">
        <v>1</v>
      </c>
      <c r="D766" t="s">
        <v>0</v>
      </c>
      <c r="E766">
        <v>31</v>
      </c>
    </row>
    <row r="767" spans="1:5">
      <c r="A767" t="str">
        <f t="shared" si="15"/>
        <v>Brain (C71)Male1</v>
      </c>
      <c r="B767" t="s">
        <v>122</v>
      </c>
      <c r="C767">
        <v>1</v>
      </c>
      <c r="D767" t="s">
        <v>1</v>
      </c>
      <c r="E767">
        <v>47</v>
      </c>
    </row>
    <row r="768" spans="1:5">
      <c r="A768" t="str">
        <f t="shared" si="15"/>
        <v>Brain (C71)Female2</v>
      </c>
      <c r="B768" t="s">
        <v>122</v>
      </c>
      <c r="C768">
        <v>2</v>
      </c>
      <c r="D768" t="s">
        <v>0</v>
      </c>
      <c r="E768">
        <v>22</v>
      </c>
    </row>
    <row r="769" spans="1:5">
      <c r="A769" t="str">
        <f t="shared" si="15"/>
        <v>Brain (C71)Male2</v>
      </c>
      <c r="B769" t="s">
        <v>122</v>
      </c>
      <c r="C769">
        <v>2</v>
      </c>
      <c r="D769" t="s">
        <v>1</v>
      </c>
      <c r="E769">
        <v>36</v>
      </c>
    </row>
    <row r="770" spans="1:5">
      <c r="A770" t="str">
        <f t="shared" si="15"/>
        <v>Brain (C71)Female3</v>
      </c>
      <c r="B770" t="s">
        <v>122</v>
      </c>
      <c r="C770">
        <v>3</v>
      </c>
      <c r="D770" t="s">
        <v>0</v>
      </c>
      <c r="E770">
        <v>24</v>
      </c>
    </row>
    <row r="771" spans="1:5">
      <c r="A771" t="str">
        <f t="shared" si="15"/>
        <v>Brain (C71)Male3</v>
      </c>
      <c r="B771" t="s">
        <v>122</v>
      </c>
      <c r="C771">
        <v>3</v>
      </c>
      <c r="D771" t="s">
        <v>1</v>
      </c>
      <c r="E771">
        <v>34</v>
      </c>
    </row>
    <row r="772" spans="1:5">
      <c r="A772" t="str">
        <f t="shared" si="15"/>
        <v>Brain (C71)Female4</v>
      </c>
      <c r="B772" t="s">
        <v>122</v>
      </c>
      <c r="C772">
        <v>4</v>
      </c>
      <c r="D772" t="s">
        <v>0</v>
      </c>
      <c r="E772">
        <v>30</v>
      </c>
    </row>
    <row r="773" spans="1:5">
      <c r="A773" t="str">
        <f t="shared" ref="A773:A852" si="16">B773&amp;D773&amp;C773</f>
        <v>Brain (C71)Male4</v>
      </c>
      <c r="B773" t="s">
        <v>122</v>
      </c>
      <c r="C773">
        <v>4</v>
      </c>
      <c r="D773" t="s">
        <v>1</v>
      </c>
      <c r="E773">
        <v>39</v>
      </c>
    </row>
    <row r="774" spans="1:5">
      <c r="A774" t="str">
        <f t="shared" si="16"/>
        <v>Brain (C71)Female5</v>
      </c>
      <c r="B774" t="s">
        <v>122</v>
      </c>
      <c r="C774">
        <v>5</v>
      </c>
      <c r="D774" t="s">
        <v>0</v>
      </c>
      <c r="E774">
        <v>18</v>
      </c>
    </row>
    <row r="775" spans="1:5">
      <c r="A775" t="str">
        <f t="shared" si="16"/>
        <v>Brain (C71)Male5</v>
      </c>
      <c r="B775" t="s">
        <v>122</v>
      </c>
      <c r="C775">
        <v>5</v>
      </c>
      <c r="D775" t="s">
        <v>1</v>
      </c>
      <c r="E775">
        <v>24</v>
      </c>
    </row>
    <row r="776" spans="1:5">
      <c r="A776" t="str">
        <f t="shared" si="16"/>
        <v>Brain (C71)Female99</v>
      </c>
      <c r="B776" t="s">
        <v>122</v>
      </c>
      <c r="C776">
        <v>99</v>
      </c>
      <c r="D776" t="s">
        <v>0</v>
      </c>
      <c r="E776">
        <v>2</v>
      </c>
    </row>
    <row r="777" spans="1:5">
      <c r="A777" t="str">
        <f t="shared" si="16"/>
        <v>Brain (C71)Male99</v>
      </c>
      <c r="B777" t="s">
        <v>122</v>
      </c>
      <c r="C777">
        <v>99</v>
      </c>
      <c r="D777" t="s">
        <v>1</v>
      </c>
      <c r="E777">
        <v>2</v>
      </c>
    </row>
    <row r="778" spans="1:5">
      <c r="A778" t="str">
        <f t="shared" si="16"/>
        <v>Breast (C50)Female1</v>
      </c>
      <c r="B778" t="s">
        <v>58</v>
      </c>
      <c r="C778">
        <v>1</v>
      </c>
      <c r="D778" t="s">
        <v>0</v>
      </c>
      <c r="E778">
        <v>619</v>
      </c>
    </row>
    <row r="779" spans="1:5">
      <c r="A779" t="str">
        <f t="shared" si="16"/>
        <v>Breast (C50)Male1</v>
      </c>
      <c r="B779" t="s">
        <v>58</v>
      </c>
      <c r="C779">
        <v>1</v>
      </c>
      <c r="D779" t="s">
        <v>1</v>
      </c>
      <c r="E779">
        <v>8</v>
      </c>
    </row>
    <row r="780" spans="1:5">
      <c r="A780" t="str">
        <f t="shared" si="16"/>
        <v>Breast (C50)Female2</v>
      </c>
      <c r="B780" t="s">
        <v>58</v>
      </c>
      <c r="C780">
        <v>2</v>
      </c>
      <c r="D780" t="s">
        <v>0</v>
      </c>
      <c r="E780">
        <v>604</v>
      </c>
    </row>
    <row r="781" spans="1:5">
      <c r="A781" t="str">
        <f t="shared" si="16"/>
        <v>Breast (C50)Male2</v>
      </c>
      <c r="B781" t="s">
        <v>58</v>
      </c>
      <c r="C781">
        <v>2</v>
      </c>
      <c r="D781" t="s">
        <v>1</v>
      </c>
      <c r="E781">
        <v>1</v>
      </c>
    </row>
    <row r="782" spans="1:5">
      <c r="A782" t="str">
        <f t="shared" si="16"/>
        <v>Breast (C50)Female3</v>
      </c>
      <c r="B782" t="s">
        <v>58</v>
      </c>
      <c r="C782">
        <v>3</v>
      </c>
      <c r="D782" t="s">
        <v>0</v>
      </c>
      <c r="E782">
        <v>644</v>
      </c>
    </row>
    <row r="783" spans="1:5">
      <c r="A783" t="str">
        <f t="shared" si="16"/>
        <v>Breast (C50)Male3</v>
      </c>
      <c r="B783" t="s">
        <v>58</v>
      </c>
      <c r="C783">
        <v>3</v>
      </c>
      <c r="D783" t="s">
        <v>1</v>
      </c>
      <c r="E783">
        <v>9</v>
      </c>
    </row>
    <row r="784" spans="1:5">
      <c r="A784" t="str">
        <f t="shared" si="16"/>
        <v>Breast (C50)Female4</v>
      </c>
      <c r="B784" t="s">
        <v>58</v>
      </c>
      <c r="C784">
        <v>4</v>
      </c>
      <c r="D784" t="s">
        <v>0</v>
      </c>
      <c r="E784">
        <v>602</v>
      </c>
    </row>
    <row r="785" spans="1:5">
      <c r="A785" t="str">
        <f t="shared" si="16"/>
        <v>Breast (C50)Male4</v>
      </c>
      <c r="B785" t="s">
        <v>58</v>
      </c>
      <c r="C785">
        <v>4</v>
      </c>
      <c r="D785" t="s">
        <v>1</v>
      </c>
      <c r="E785">
        <v>5</v>
      </c>
    </row>
    <row r="786" spans="1:5">
      <c r="A786" t="str">
        <f t="shared" si="16"/>
        <v>Breast (C50)Female5</v>
      </c>
      <c r="B786" t="s">
        <v>58</v>
      </c>
      <c r="C786">
        <v>5</v>
      </c>
      <c r="D786" t="s">
        <v>0</v>
      </c>
      <c r="E786">
        <v>556</v>
      </c>
    </row>
    <row r="787" spans="1:5">
      <c r="A787" t="str">
        <f t="shared" si="16"/>
        <v>Breast (C50)Male5</v>
      </c>
      <c r="B787" t="s">
        <v>58</v>
      </c>
      <c r="C787">
        <v>5</v>
      </c>
      <c r="D787" t="s">
        <v>1</v>
      </c>
      <c r="E787">
        <v>6</v>
      </c>
    </row>
    <row r="788" spans="1:5">
      <c r="A788" t="str">
        <f t="shared" si="16"/>
        <v>Cervix (C53)Female1</v>
      </c>
      <c r="B788" t="s">
        <v>108</v>
      </c>
      <c r="C788">
        <v>1</v>
      </c>
      <c r="D788" t="s">
        <v>0</v>
      </c>
      <c r="E788">
        <v>28</v>
      </c>
    </row>
    <row r="789" spans="1:5">
      <c r="A789" t="str">
        <f t="shared" si="16"/>
        <v>Cervix (C53)Female2</v>
      </c>
      <c r="B789" t="s">
        <v>108</v>
      </c>
      <c r="C789">
        <v>2</v>
      </c>
      <c r="D789" t="s">
        <v>0</v>
      </c>
      <c r="E789">
        <v>24</v>
      </c>
    </row>
    <row r="790" spans="1:5">
      <c r="A790" t="str">
        <f t="shared" si="16"/>
        <v>Cervix (C53)Female3</v>
      </c>
      <c r="B790" t="s">
        <v>108</v>
      </c>
      <c r="C790">
        <v>3</v>
      </c>
      <c r="D790" t="s">
        <v>0</v>
      </c>
      <c r="E790">
        <v>34</v>
      </c>
    </row>
    <row r="791" spans="1:5">
      <c r="A791" t="str">
        <f t="shared" si="16"/>
        <v>Cervix (C53)Female4</v>
      </c>
      <c r="B791" t="s">
        <v>108</v>
      </c>
      <c r="C791">
        <v>4</v>
      </c>
      <c r="D791" t="s">
        <v>0</v>
      </c>
      <c r="E791">
        <v>39</v>
      </c>
    </row>
    <row r="792" spans="1:5">
      <c r="A792" t="str">
        <f t="shared" si="16"/>
        <v>Cervix (C53)Female5</v>
      </c>
      <c r="B792" t="s">
        <v>108</v>
      </c>
      <c r="C792">
        <v>5</v>
      </c>
      <c r="D792" t="s">
        <v>0</v>
      </c>
      <c r="E792">
        <v>40</v>
      </c>
    </row>
    <row r="793" spans="1:5">
      <c r="A793" t="str">
        <f t="shared" si="16"/>
        <v>Cervix (C53)Female99</v>
      </c>
      <c r="B793" t="s">
        <v>108</v>
      </c>
      <c r="C793">
        <v>99</v>
      </c>
      <c r="D793" t="s">
        <v>0</v>
      </c>
      <c r="E793">
        <v>1</v>
      </c>
    </row>
    <row r="794" spans="1:5">
      <c r="A794" t="str">
        <f t="shared" ref="A794:A799" si="17">B794&amp;D794&amp;C794</f>
        <v>Cervix (C53)Male1</v>
      </c>
      <c r="B794" t="s">
        <v>108</v>
      </c>
      <c r="C794">
        <v>1</v>
      </c>
      <c r="D794" t="s">
        <v>1</v>
      </c>
      <c r="E794" t="s">
        <v>178</v>
      </c>
    </row>
    <row r="795" spans="1:5">
      <c r="A795" t="str">
        <f t="shared" si="17"/>
        <v>Cervix (C53)Male2</v>
      </c>
      <c r="B795" t="s">
        <v>108</v>
      </c>
      <c r="C795">
        <v>2</v>
      </c>
      <c r="D795" t="s">
        <v>1</v>
      </c>
      <c r="E795" t="s">
        <v>178</v>
      </c>
    </row>
    <row r="796" spans="1:5">
      <c r="A796" t="str">
        <f t="shared" si="17"/>
        <v>Cervix (C53)Male3</v>
      </c>
      <c r="B796" t="s">
        <v>108</v>
      </c>
      <c r="C796">
        <v>3</v>
      </c>
      <c r="D796" t="s">
        <v>1</v>
      </c>
      <c r="E796" t="s">
        <v>178</v>
      </c>
    </row>
    <row r="797" spans="1:5">
      <c r="A797" t="str">
        <f t="shared" si="17"/>
        <v>Cervix (C53)Male4</v>
      </c>
      <c r="B797" t="s">
        <v>108</v>
      </c>
      <c r="C797">
        <v>4</v>
      </c>
      <c r="D797" t="s">
        <v>1</v>
      </c>
      <c r="E797" t="s">
        <v>178</v>
      </c>
    </row>
    <row r="798" spans="1:5">
      <c r="A798" t="str">
        <f t="shared" si="17"/>
        <v>Cervix (C53)Male5</v>
      </c>
      <c r="B798" t="s">
        <v>108</v>
      </c>
      <c r="C798">
        <v>5</v>
      </c>
      <c r="D798" t="s">
        <v>1</v>
      </c>
      <c r="E798" t="s">
        <v>178</v>
      </c>
    </row>
    <row r="799" spans="1:5">
      <c r="A799" t="str">
        <f t="shared" si="17"/>
        <v>Cervix (C53)Male99</v>
      </c>
      <c r="B799" t="s">
        <v>108</v>
      </c>
      <c r="C799">
        <v>99</v>
      </c>
      <c r="D799" t="s">
        <v>1</v>
      </c>
      <c r="E799" t="s">
        <v>178</v>
      </c>
    </row>
    <row r="800" spans="1:5">
      <c r="A800" t="str">
        <f>B800&amp;D800&amp;C800</f>
        <v>Colorectum (C18–C20)Female1</v>
      </c>
      <c r="B800" t="s">
        <v>189</v>
      </c>
      <c r="C800">
        <v>1</v>
      </c>
      <c r="D800" t="s">
        <v>0</v>
      </c>
      <c r="E800">
        <v>251</v>
      </c>
    </row>
    <row r="801" spans="1:5">
      <c r="A801" t="str">
        <f t="shared" ref="A801:A811" si="18">B801&amp;D801&amp;C801</f>
        <v>Colorectum (C18–C20)Female2</v>
      </c>
      <c r="B801" t="s">
        <v>189</v>
      </c>
      <c r="C801">
        <v>2</v>
      </c>
      <c r="D801" t="s">
        <v>0</v>
      </c>
      <c r="E801">
        <v>270</v>
      </c>
    </row>
    <row r="802" spans="1:5">
      <c r="A802" t="str">
        <f t="shared" si="18"/>
        <v>Colorectum (C18–C20)Female3</v>
      </c>
      <c r="B802" t="s">
        <v>189</v>
      </c>
      <c r="C802">
        <v>3</v>
      </c>
      <c r="D802" t="s">
        <v>0</v>
      </c>
      <c r="E802">
        <v>306</v>
      </c>
    </row>
    <row r="803" spans="1:5">
      <c r="A803" t="str">
        <f t="shared" si="18"/>
        <v>Colorectum (C18–C20)Female4</v>
      </c>
      <c r="B803" t="s">
        <v>189</v>
      </c>
      <c r="C803">
        <v>4</v>
      </c>
      <c r="D803" t="s">
        <v>0</v>
      </c>
      <c r="E803">
        <v>343</v>
      </c>
    </row>
    <row r="804" spans="1:5">
      <c r="A804" t="str">
        <f t="shared" si="18"/>
        <v>Colorectum (C18–C20)Female5</v>
      </c>
      <c r="B804" t="s">
        <v>189</v>
      </c>
      <c r="C804">
        <v>5</v>
      </c>
      <c r="D804" t="s">
        <v>0</v>
      </c>
      <c r="E804">
        <v>221</v>
      </c>
    </row>
    <row r="805" spans="1:5">
      <c r="A805" t="str">
        <f t="shared" si="18"/>
        <v>Colorectum (C18–C20)Female99</v>
      </c>
      <c r="B805" t="s">
        <v>189</v>
      </c>
      <c r="C805">
        <v>99</v>
      </c>
      <c r="D805" t="s">
        <v>0</v>
      </c>
      <c r="E805">
        <v>3</v>
      </c>
    </row>
    <row r="806" spans="1:5">
      <c r="A806" t="str">
        <f t="shared" si="18"/>
        <v>Colorectum (C18–C20)Male1</v>
      </c>
      <c r="B806" t="s">
        <v>189</v>
      </c>
      <c r="C806">
        <v>1</v>
      </c>
      <c r="D806" t="s">
        <v>1</v>
      </c>
      <c r="E806">
        <v>305</v>
      </c>
    </row>
    <row r="807" spans="1:5">
      <c r="A807" t="str">
        <f t="shared" si="18"/>
        <v>Colorectum (C18–C20)Male2</v>
      </c>
      <c r="B807" t="s">
        <v>189</v>
      </c>
      <c r="C807">
        <v>2</v>
      </c>
      <c r="D807" t="s">
        <v>1</v>
      </c>
      <c r="E807">
        <v>310</v>
      </c>
    </row>
    <row r="808" spans="1:5">
      <c r="A808" t="str">
        <f t="shared" si="18"/>
        <v>Colorectum (C18–C20)Male3</v>
      </c>
      <c r="B808" t="s">
        <v>189</v>
      </c>
      <c r="C808">
        <v>3</v>
      </c>
      <c r="D808" t="s">
        <v>1</v>
      </c>
      <c r="E808">
        <v>333</v>
      </c>
    </row>
    <row r="809" spans="1:5">
      <c r="A809" t="str">
        <f t="shared" si="18"/>
        <v>Colorectum (C18–C20)Male4</v>
      </c>
      <c r="B809" t="s">
        <v>189</v>
      </c>
      <c r="C809">
        <v>4</v>
      </c>
      <c r="D809" t="s">
        <v>1</v>
      </c>
      <c r="E809">
        <v>338</v>
      </c>
    </row>
    <row r="810" spans="1:5">
      <c r="A810" t="str">
        <f t="shared" si="18"/>
        <v>Colorectum (C18–C20)Male5</v>
      </c>
      <c r="B810" t="s">
        <v>189</v>
      </c>
      <c r="C810">
        <v>5</v>
      </c>
      <c r="D810" t="s">
        <v>1</v>
      </c>
      <c r="E810">
        <v>262</v>
      </c>
    </row>
    <row r="811" spans="1:5">
      <c r="A811" t="str">
        <f t="shared" si="18"/>
        <v>Colorectum (C18–C20)Male99</v>
      </c>
      <c r="B811" t="s">
        <v>189</v>
      </c>
      <c r="C811">
        <v>99</v>
      </c>
      <c r="D811" t="s">
        <v>1</v>
      </c>
      <c r="E811">
        <v>2</v>
      </c>
    </row>
    <row r="812" spans="1:5">
      <c r="A812" t="str">
        <f>B812&amp;D812&amp;C812</f>
        <v>Anus (C21)Female1</v>
      </c>
      <c r="B812" t="s">
        <v>190</v>
      </c>
      <c r="C812">
        <v>1</v>
      </c>
      <c r="D812" t="s">
        <v>0</v>
      </c>
      <c r="E812">
        <v>7</v>
      </c>
    </row>
    <row r="813" spans="1:5">
      <c r="A813" t="str">
        <f t="shared" ref="A813:A821" si="19">B813&amp;D813&amp;C813</f>
        <v>Anus (C21)Male1</v>
      </c>
      <c r="B813" t="s">
        <v>190</v>
      </c>
      <c r="C813">
        <v>1</v>
      </c>
      <c r="D813" t="s">
        <v>1</v>
      </c>
      <c r="E813">
        <v>4</v>
      </c>
    </row>
    <row r="814" spans="1:5">
      <c r="A814" t="str">
        <f t="shared" si="19"/>
        <v>Anus (C21)Female2</v>
      </c>
      <c r="B814" t="s">
        <v>190</v>
      </c>
      <c r="C814">
        <v>2</v>
      </c>
      <c r="D814" t="s">
        <v>0</v>
      </c>
      <c r="E814">
        <v>12</v>
      </c>
    </row>
    <row r="815" spans="1:5">
      <c r="A815" t="str">
        <f t="shared" si="19"/>
        <v>Anus (C21)Male2</v>
      </c>
      <c r="B815" t="s">
        <v>190</v>
      </c>
      <c r="C815">
        <v>2</v>
      </c>
      <c r="D815" t="s">
        <v>1</v>
      </c>
      <c r="E815">
        <v>2</v>
      </c>
    </row>
    <row r="816" spans="1:5">
      <c r="A816" t="str">
        <f t="shared" si="19"/>
        <v>Anus (C21)Female3</v>
      </c>
      <c r="B816" t="s">
        <v>190</v>
      </c>
      <c r="C816">
        <v>3</v>
      </c>
      <c r="D816" t="s">
        <v>0</v>
      </c>
      <c r="E816">
        <v>14</v>
      </c>
    </row>
    <row r="817" spans="1:5">
      <c r="A817" t="str">
        <f t="shared" si="19"/>
        <v>Anus (C21)Male3</v>
      </c>
      <c r="B817" t="s">
        <v>190</v>
      </c>
      <c r="C817">
        <v>3</v>
      </c>
      <c r="D817" t="s">
        <v>1</v>
      </c>
      <c r="E817">
        <v>6</v>
      </c>
    </row>
    <row r="818" spans="1:5">
      <c r="A818" t="str">
        <f t="shared" si="19"/>
        <v>Anus (C21)Female4</v>
      </c>
      <c r="B818" t="s">
        <v>190</v>
      </c>
      <c r="C818">
        <v>4</v>
      </c>
      <c r="D818" t="s">
        <v>0</v>
      </c>
      <c r="E818">
        <v>9</v>
      </c>
    </row>
    <row r="819" spans="1:5">
      <c r="A819" t="str">
        <f t="shared" si="19"/>
        <v>Anus (C21)Male4</v>
      </c>
      <c r="B819" t="s">
        <v>190</v>
      </c>
      <c r="C819">
        <v>4</v>
      </c>
      <c r="D819" t="s">
        <v>1</v>
      </c>
      <c r="E819">
        <v>6</v>
      </c>
    </row>
    <row r="820" spans="1:5">
      <c r="A820" t="str">
        <f t="shared" si="19"/>
        <v>Anus (C21)Female5</v>
      </c>
      <c r="B820" t="s">
        <v>190</v>
      </c>
      <c r="C820">
        <v>5</v>
      </c>
      <c r="D820" t="s">
        <v>0</v>
      </c>
      <c r="E820">
        <v>10</v>
      </c>
    </row>
    <row r="821" spans="1:5">
      <c r="A821" t="str">
        <f t="shared" si="19"/>
        <v>Anus (C21)Male5</v>
      </c>
      <c r="B821" t="s">
        <v>190</v>
      </c>
      <c r="C821">
        <v>5</v>
      </c>
      <c r="D821" t="s">
        <v>1</v>
      </c>
      <c r="E821">
        <v>2</v>
      </c>
    </row>
    <row r="822" spans="1:5">
      <c r="A822" t="str">
        <f t="shared" si="16"/>
        <v>Digestive organs - other and ill-defined (C26)Female1</v>
      </c>
      <c r="B822" t="s">
        <v>89</v>
      </c>
      <c r="C822">
        <v>1</v>
      </c>
      <c r="D822" t="s">
        <v>0</v>
      </c>
      <c r="E822">
        <v>10</v>
      </c>
    </row>
    <row r="823" spans="1:5">
      <c r="A823" t="str">
        <f t="shared" si="16"/>
        <v>Digestive organs - other and ill-defined (C26)Male1</v>
      </c>
      <c r="B823" t="s">
        <v>89</v>
      </c>
      <c r="C823">
        <v>1</v>
      </c>
      <c r="D823" t="s">
        <v>1</v>
      </c>
      <c r="E823">
        <v>3</v>
      </c>
    </row>
    <row r="824" spans="1:5">
      <c r="A824" t="str">
        <f t="shared" si="16"/>
        <v>Digestive organs - other and ill-defined (C26)Female2</v>
      </c>
      <c r="B824" t="s">
        <v>89</v>
      </c>
      <c r="C824">
        <v>2</v>
      </c>
      <c r="D824" t="s">
        <v>0</v>
      </c>
      <c r="E824">
        <v>5</v>
      </c>
    </row>
    <row r="825" spans="1:5">
      <c r="A825" t="str">
        <f t="shared" si="16"/>
        <v>Digestive organs - other and ill-defined (C26)Male2</v>
      </c>
      <c r="B825" t="s">
        <v>89</v>
      </c>
      <c r="C825">
        <v>2</v>
      </c>
      <c r="D825" t="s">
        <v>1</v>
      </c>
      <c r="E825">
        <v>8</v>
      </c>
    </row>
    <row r="826" spans="1:5">
      <c r="A826" t="str">
        <f t="shared" si="16"/>
        <v>Digestive organs - other and ill-defined (C26)Female3</v>
      </c>
      <c r="B826" t="s">
        <v>89</v>
      </c>
      <c r="C826">
        <v>3</v>
      </c>
      <c r="D826" t="s">
        <v>0</v>
      </c>
      <c r="E826">
        <v>10</v>
      </c>
    </row>
    <row r="827" spans="1:5">
      <c r="A827" t="str">
        <f t="shared" si="16"/>
        <v>Digestive organs - other and ill-defined (C26)Male3</v>
      </c>
      <c r="B827" t="s">
        <v>89</v>
      </c>
      <c r="C827">
        <v>3</v>
      </c>
      <c r="D827" t="s">
        <v>1</v>
      </c>
      <c r="E827">
        <v>9</v>
      </c>
    </row>
    <row r="828" spans="1:5">
      <c r="A828" t="str">
        <f t="shared" si="16"/>
        <v>Digestive organs - other and ill-defined (C26)Female4</v>
      </c>
      <c r="B828" t="s">
        <v>89</v>
      </c>
      <c r="C828">
        <v>4</v>
      </c>
      <c r="D828" t="s">
        <v>0</v>
      </c>
      <c r="E828">
        <v>14</v>
      </c>
    </row>
    <row r="829" spans="1:5">
      <c r="A829" t="str">
        <f t="shared" si="16"/>
        <v>Digestive organs - other and ill-defined (C26)Male4</v>
      </c>
      <c r="B829" t="s">
        <v>89</v>
      </c>
      <c r="C829">
        <v>4</v>
      </c>
      <c r="D829" t="s">
        <v>1</v>
      </c>
      <c r="E829">
        <v>19</v>
      </c>
    </row>
    <row r="830" spans="1:5">
      <c r="A830" t="str">
        <f t="shared" si="16"/>
        <v>Digestive organs - other and ill-defined (C26)Female5</v>
      </c>
      <c r="B830" t="s">
        <v>89</v>
      </c>
      <c r="C830">
        <v>5</v>
      </c>
      <c r="D830" t="s">
        <v>0</v>
      </c>
      <c r="E830">
        <v>15</v>
      </c>
    </row>
    <row r="831" spans="1:5">
      <c r="A831" t="str">
        <f t="shared" si="16"/>
        <v>Digestive organs - other and ill-defined (C26)Male5</v>
      </c>
      <c r="B831" t="s">
        <v>89</v>
      </c>
      <c r="C831">
        <v>5</v>
      </c>
      <c r="D831" t="s">
        <v>1</v>
      </c>
      <c r="E831">
        <v>8</v>
      </c>
    </row>
    <row r="832" spans="1:5">
      <c r="A832" t="str">
        <f t="shared" si="16"/>
        <v>Endocrine glands and related structures - other (C75)Male1</v>
      </c>
      <c r="B832" t="s">
        <v>126</v>
      </c>
      <c r="C832">
        <v>1</v>
      </c>
      <c r="D832" t="s">
        <v>1</v>
      </c>
      <c r="E832">
        <v>1</v>
      </c>
    </row>
    <row r="833" spans="1:5">
      <c r="A833" t="str">
        <f t="shared" si="16"/>
        <v>Endocrine glands and related structures - other (C75)Female2</v>
      </c>
      <c r="B833" t="s">
        <v>126</v>
      </c>
      <c r="C833">
        <v>2</v>
      </c>
      <c r="D833" t="s">
        <v>0</v>
      </c>
      <c r="E833">
        <v>1</v>
      </c>
    </row>
    <row r="834" spans="1:5">
      <c r="A834" t="str">
        <f t="shared" si="16"/>
        <v>Endocrine glands and related structures - other (C75)Male3</v>
      </c>
      <c r="B834" t="s">
        <v>126</v>
      </c>
      <c r="C834">
        <v>3</v>
      </c>
      <c r="D834" t="s">
        <v>1</v>
      </c>
      <c r="E834">
        <v>1</v>
      </c>
    </row>
    <row r="835" spans="1:5">
      <c r="A835" t="str">
        <f t="shared" si="16"/>
        <v>Endocrine glands and related structures - other (C75)Female5</v>
      </c>
      <c r="B835" t="s">
        <v>126</v>
      </c>
      <c r="C835">
        <v>5</v>
      </c>
      <c r="D835" t="s">
        <v>0</v>
      </c>
      <c r="E835">
        <v>2</v>
      </c>
    </row>
    <row r="836" spans="1:5">
      <c r="A836" t="str">
        <f t="shared" si="16"/>
        <v>Endocrine glands and related structures - other (C75)Male5</v>
      </c>
      <c r="B836" t="s">
        <v>126</v>
      </c>
      <c r="C836">
        <v>5</v>
      </c>
      <c r="D836" t="s">
        <v>1</v>
      </c>
      <c r="E836">
        <v>1</v>
      </c>
    </row>
    <row r="837" spans="1:5">
      <c r="A837" t="str">
        <f t="shared" si="16"/>
        <v>Eye and adnexa (C69)Female1</v>
      </c>
      <c r="B837" t="s">
        <v>120</v>
      </c>
      <c r="C837">
        <v>1</v>
      </c>
      <c r="D837" t="s">
        <v>0</v>
      </c>
      <c r="E837">
        <v>4</v>
      </c>
    </row>
    <row r="838" spans="1:5">
      <c r="A838" t="str">
        <f t="shared" si="16"/>
        <v>Eye and adnexa (C69)Male1</v>
      </c>
      <c r="B838" t="s">
        <v>120</v>
      </c>
      <c r="C838">
        <v>1</v>
      </c>
      <c r="D838" t="s">
        <v>1</v>
      </c>
      <c r="E838">
        <v>10</v>
      </c>
    </row>
    <row r="839" spans="1:5">
      <c r="A839" t="str">
        <f t="shared" si="16"/>
        <v>Eye and adnexa (C69)Female2</v>
      </c>
      <c r="B839" t="s">
        <v>120</v>
      </c>
      <c r="C839">
        <v>2</v>
      </c>
      <c r="D839" t="s">
        <v>0</v>
      </c>
      <c r="E839">
        <v>6</v>
      </c>
    </row>
    <row r="840" spans="1:5">
      <c r="A840" t="str">
        <f t="shared" si="16"/>
        <v>Eye and adnexa (C69)Male2</v>
      </c>
      <c r="B840" t="s">
        <v>120</v>
      </c>
      <c r="C840">
        <v>2</v>
      </c>
      <c r="D840" t="s">
        <v>1</v>
      </c>
      <c r="E840">
        <v>3</v>
      </c>
    </row>
    <row r="841" spans="1:5">
      <c r="A841" t="str">
        <f t="shared" si="16"/>
        <v>Eye and adnexa (C69)Female3</v>
      </c>
      <c r="B841" t="s">
        <v>120</v>
      </c>
      <c r="C841">
        <v>3</v>
      </c>
      <c r="D841" t="s">
        <v>0</v>
      </c>
      <c r="E841">
        <v>7</v>
      </c>
    </row>
    <row r="842" spans="1:5">
      <c r="A842" t="str">
        <f t="shared" si="16"/>
        <v>Eye and adnexa (C69)Male3</v>
      </c>
      <c r="B842" t="s">
        <v>120</v>
      </c>
      <c r="C842">
        <v>3</v>
      </c>
      <c r="D842" t="s">
        <v>1</v>
      </c>
      <c r="E842">
        <v>3</v>
      </c>
    </row>
    <row r="843" spans="1:5">
      <c r="A843" t="str">
        <f t="shared" si="16"/>
        <v>Eye and adnexa (C69)Female4</v>
      </c>
      <c r="B843" t="s">
        <v>120</v>
      </c>
      <c r="C843">
        <v>4</v>
      </c>
      <c r="D843" t="s">
        <v>0</v>
      </c>
      <c r="E843">
        <v>6</v>
      </c>
    </row>
    <row r="844" spans="1:5">
      <c r="A844" t="str">
        <f t="shared" si="16"/>
        <v>Eye and adnexa (C69)Male4</v>
      </c>
      <c r="B844" t="s">
        <v>120</v>
      </c>
      <c r="C844">
        <v>4</v>
      </c>
      <c r="D844" t="s">
        <v>1</v>
      </c>
      <c r="E844">
        <v>8</v>
      </c>
    </row>
    <row r="845" spans="1:5">
      <c r="A845" t="str">
        <f t="shared" si="16"/>
        <v>Eye and adnexa (C69)Female5</v>
      </c>
      <c r="B845" t="s">
        <v>120</v>
      </c>
      <c r="C845">
        <v>5</v>
      </c>
      <c r="D845" t="s">
        <v>0</v>
      </c>
      <c r="E845">
        <v>7</v>
      </c>
    </row>
    <row r="846" spans="1:5">
      <c r="A846" t="str">
        <f t="shared" si="16"/>
        <v>Eye and adnexa (C69)Male5</v>
      </c>
      <c r="B846" t="s">
        <v>120</v>
      </c>
      <c r="C846">
        <v>5</v>
      </c>
      <c r="D846" t="s">
        <v>1</v>
      </c>
      <c r="E846">
        <v>3</v>
      </c>
    </row>
    <row r="847" spans="1:5">
      <c r="A847" t="str">
        <f t="shared" si="16"/>
        <v>Eye and adnexa (C69)Male99</v>
      </c>
      <c r="B847" t="s">
        <v>120</v>
      </c>
      <c r="C847">
        <v>99</v>
      </c>
      <c r="D847" t="s">
        <v>1</v>
      </c>
      <c r="E847">
        <v>1</v>
      </c>
    </row>
    <row r="848" spans="1:5">
      <c r="A848" t="str">
        <f t="shared" si="16"/>
        <v>Gallbladder (C23)Female1</v>
      </c>
      <c r="B848" t="s">
        <v>86</v>
      </c>
      <c r="C848">
        <v>1</v>
      </c>
      <c r="D848" t="s">
        <v>0</v>
      </c>
      <c r="E848">
        <v>7</v>
      </c>
    </row>
    <row r="849" spans="1:5">
      <c r="A849" t="str">
        <f t="shared" si="16"/>
        <v>Gallbladder (C23)Male1</v>
      </c>
      <c r="B849" t="s">
        <v>86</v>
      </c>
      <c r="C849">
        <v>1</v>
      </c>
      <c r="D849" t="s">
        <v>1</v>
      </c>
      <c r="E849">
        <v>1</v>
      </c>
    </row>
    <row r="850" spans="1:5">
      <c r="A850" t="str">
        <f t="shared" si="16"/>
        <v>Gallbladder (C23)Female2</v>
      </c>
      <c r="B850" t="s">
        <v>86</v>
      </c>
      <c r="C850">
        <v>2</v>
      </c>
      <c r="D850" t="s">
        <v>0</v>
      </c>
      <c r="E850">
        <v>2</v>
      </c>
    </row>
    <row r="851" spans="1:5">
      <c r="A851" t="str">
        <f t="shared" si="16"/>
        <v>Gallbladder (C23)Female3</v>
      </c>
      <c r="B851" t="s">
        <v>86</v>
      </c>
      <c r="C851">
        <v>3</v>
      </c>
      <c r="D851" t="s">
        <v>0</v>
      </c>
      <c r="E851">
        <v>11</v>
      </c>
    </row>
    <row r="852" spans="1:5">
      <c r="A852" t="str">
        <f t="shared" si="16"/>
        <v>Gallbladder (C23)Male3</v>
      </c>
      <c r="B852" t="s">
        <v>86</v>
      </c>
      <c r="C852">
        <v>3</v>
      </c>
      <c r="D852" t="s">
        <v>1</v>
      </c>
      <c r="E852">
        <v>3</v>
      </c>
    </row>
    <row r="853" spans="1:5">
      <c r="A853" t="str">
        <f t="shared" ref="A853:A916" si="20">B853&amp;D853&amp;C853</f>
        <v>Gallbladder (C23)Female4</v>
      </c>
      <c r="B853" t="s">
        <v>86</v>
      </c>
      <c r="C853">
        <v>4</v>
      </c>
      <c r="D853" t="s">
        <v>0</v>
      </c>
      <c r="E853">
        <v>18</v>
      </c>
    </row>
    <row r="854" spans="1:5">
      <c r="A854" t="str">
        <f t="shared" si="20"/>
        <v>Gallbladder (C23)Male4</v>
      </c>
      <c r="B854" t="s">
        <v>86</v>
      </c>
      <c r="C854">
        <v>4</v>
      </c>
      <c r="D854" t="s">
        <v>1</v>
      </c>
      <c r="E854">
        <v>5</v>
      </c>
    </row>
    <row r="855" spans="1:5">
      <c r="A855" t="str">
        <f t="shared" si="20"/>
        <v>Gallbladder (C23)Female5</v>
      </c>
      <c r="B855" t="s">
        <v>86</v>
      </c>
      <c r="C855">
        <v>5</v>
      </c>
      <c r="D855" t="s">
        <v>0</v>
      </c>
      <c r="E855">
        <v>14</v>
      </c>
    </row>
    <row r="856" spans="1:5">
      <c r="A856" t="str">
        <f t="shared" si="20"/>
        <v>Gallbladder (C23)Male5</v>
      </c>
      <c r="B856" t="s">
        <v>86</v>
      </c>
      <c r="C856">
        <v>5</v>
      </c>
      <c r="D856" t="s">
        <v>1</v>
      </c>
      <c r="E856">
        <v>4</v>
      </c>
    </row>
    <row r="857" spans="1:5">
      <c r="A857" t="str">
        <f t="shared" si="20"/>
        <v>Gum (C03)Female1</v>
      </c>
      <c r="B857" t="s">
        <v>69</v>
      </c>
      <c r="C857">
        <v>1</v>
      </c>
      <c r="D857" t="s">
        <v>0</v>
      </c>
      <c r="E857">
        <v>2</v>
      </c>
    </row>
    <row r="858" spans="1:5">
      <c r="A858" t="str">
        <f t="shared" si="20"/>
        <v>Gum (C03)Male1</v>
      </c>
      <c r="B858" t="s">
        <v>69</v>
      </c>
      <c r="C858">
        <v>1</v>
      </c>
      <c r="D858" t="s">
        <v>1</v>
      </c>
      <c r="E858">
        <v>1</v>
      </c>
    </row>
    <row r="859" spans="1:5">
      <c r="A859" t="str">
        <f t="shared" si="20"/>
        <v>Gum (C03)Female2</v>
      </c>
      <c r="B859" t="s">
        <v>69</v>
      </c>
      <c r="C859">
        <v>2</v>
      </c>
      <c r="D859" t="s">
        <v>0</v>
      </c>
      <c r="E859">
        <v>3</v>
      </c>
    </row>
    <row r="860" spans="1:5">
      <c r="A860" t="str">
        <f t="shared" si="20"/>
        <v>Gum (C03)Male2</v>
      </c>
      <c r="B860" t="s">
        <v>69</v>
      </c>
      <c r="C860">
        <v>2</v>
      </c>
      <c r="D860" t="s">
        <v>1</v>
      </c>
      <c r="E860">
        <v>3</v>
      </c>
    </row>
    <row r="861" spans="1:5">
      <c r="A861" t="str">
        <f t="shared" si="20"/>
        <v>Gum (C03)Female3</v>
      </c>
      <c r="B861" t="s">
        <v>69</v>
      </c>
      <c r="C861">
        <v>3</v>
      </c>
      <c r="D861" t="s">
        <v>0</v>
      </c>
      <c r="E861">
        <v>1</v>
      </c>
    </row>
    <row r="862" spans="1:5">
      <c r="A862" t="str">
        <f t="shared" si="20"/>
        <v>Gum (C03)Female4</v>
      </c>
      <c r="B862" t="s">
        <v>69</v>
      </c>
      <c r="C862">
        <v>4</v>
      </c>
      <c r="D862" t="s">
        <v>0</v>
      </c>
      <c r="E862">
        <v>2</v>
      </c>
    </row>
    <row r="863" spans="1:5">
      <c r="A863" t="str">
        <f t="shared" si="20"/>
        <v>Gum (C03)Male4</v>
      </c>
      <c r="B863" t="s">
        <v>69</v>
      </c>
      <c r="C863">
        <v>4</v>
      </c>
      <c r="D863" t="s">
        <v>1</v>
      </c>
      <c r="E863">
        <v>3</v>
      </c>
    </row>
    <row r="864" spans="1:5">
      <c r="A864" t="str">
        <f t="shared" si="20"/>
        <v>Heart, mediastinum and pleura (C38)Male2</v>
      </c>
      <c r="B864" t="s">
        <v>95</v>
      </c>
      <c r="C864">
        <v>2</v>
      </c>
      <c r="D864" t="s">
        <v>1</v>
      </c>
      <c r="E864">
        <v>4</v>
      </c>
    </row>
    <row r="865" spans="1:5">
      <c r="A865" t="str">
        <f t="shared" si="20"/>
        <v>Heart, mediastinum and pleura (C38)Male3</v>
      </c>
      <c r="B865" t="s">
        <v>95</v>
      </c>
      <c r="C865">
        <v>3</v>
      </c>
      <c r="D865" t="s">
        <v>1</v>
      </c>
      <c r="E865">
        <v>1</v>
      </c>
    </row>
    <row r="866" spans="1:5">
      <c r="A866" t="str">
        <f t="shared" si="20"/>
        <v>Heart, mediastinum and pleura (C38)Female4</v>
      </c>
      <c r="B866" t="s">
        <v>95</v>
      </c>
      <c r="C866">
        <v>4</v>
      </c>
      <c r="D866" t="s">
        <v>0</v>
      </c>
      <c r="E866">
        <v>1</v>
      </c>
    </row>
    <row r="867" spans="1:5">
      <c r="A867" t="str">
        <f t="shared" si="20"/>
        <v>Heart, mediastinum and pleura (C38)Male4</v>
      </c>
      <c r="B867" t="s">
        <v>95</v>
      </c>
      <c r="C867">
        <v>4</v>
      </c>
      <c r="D867" t="s">
        <v>1</v>
      </c>
      <c r="E867">
        <v>2</v>
      </c>
    </row>
    <row r="868" spans="1:5">
      <c r="A868" t="str">
        <f t="shared" si="20"/>
        <v>Heart, mediastinum and pleura (C38)Male5</v>
      </c>
      <c r="B868" t="s">
        <v>95</v>
      </c>
      <c r="C868">
        <v>5</v>
      </c>
      <c r="D868" t="s">
        <v>1</v>
      </c>
      <c r="E868">
        <v>1</v>
      </c>
    </row>
    <row r="869" spans="1:5">
      <c r="A869" t="str">
        <f t="shared" si="20"/>
        <v>Hodgkin lymphoma (C81)Female1</v>
      </c>
      <c r="B869" t="s">
        <v>132</v>
      </c>
      <c r="C869">
        <v>1</v>
      </c>
      <c r="D869" t="s">
        <v>0</v>
      </c>
      <c r="E869">
        <v>5</v>
      </c>
    </row>
    <row r="870" spans="1:5">
      <c r="A870" t="str">
        <f t="shared" si="20"/>
        <v>Hodgkin lymphoma (C81)Male1</v>
      </c>
      <c r="B870" t="s">
        <v>132</v>
      </c>
      <c r="C870">
        <v>1</v>
      </c>
      <c r="D870" t="s">
        <v>1</v>
      </c>
      <c r="E870">
        <v>8</v>
      </c>
    </row>
    <row r="871" spans="1:5">
      <c r="A871" t="str">
        <f t="shared" si="20"/>
        <v>Hodgkin lymphoma (C81)Female2</v>
      </c>
      <c r="B871" t="s">
        <v>132</v>
      </c>
      <c r="C871">
        <v>2</v>
      </c>
      <c r="D871" t="s">
        <v>0</v>
      </c>
      <c r="E871">
        <v>8</v>
      </c>
    </row>
    <row r="872" spans="1:5">
      <c r="A872" t="str">
        <f t="shared" si="20"/>
        <v>Hodgkin lymphoma (C81)Male2</v>
      </c>
      <c r="B872" t="s">
        <v>132</v>
      </c>
      <c r="C872">
        <v>2</v>
      </c>
      <c r="D872" t="s">
        <v>1</v>
      </c>
      <c r="E872">
        <v>11</v>
      </c>
    </row>
    <row r="873" spans="1:5">
      <c r="A873" t="str">
        <f t="shared" si="20"/>
        <v>Hodgkin lymphoma (C81)Female3</v>
      </c>
      <c r="B873" t="s">
        <v>132</v>
      </c>
      <c r="C873">
        <v>3</v>
      </c>
      <c r="D873" t="s">
        <v>0</v>
      </c>
      <c r="E873">
        <v>10</v>
      </c>
    </row>
    <row r="874" spans="1:5">
      <c r="A874" t="str">
        <f t="shared" si="20"/>
        <v>Hodgkin lymphoma (C81)Male3</v>
      </c>
      <c r="B874" t="s">
        <v>132</v>
      </c>
      <c r="C874">
        <v>3</v>
      </c>
      <c r="D874" t="s">
        <v>1</v>
      </c>
      <c r="E874">
        <v>9</v>
      </c>
    </row>
    <row r="875" spans="1:5">
      <c r="A875" t="str">
        <f t="shared" si="20"/>
        <v>Hodgkin lymphoma (C81)Female4</v>
      </c>
      <c r="B875" t="s">
        <v>132</v>
      </c>
      <c r="C875">
        <v>4</v>
      </c>
      <c r="D875" t="s">
        <v>0</v>
      </c>
      <c r="E875">
        <v>11</v>
      </c>
    </row>
    <row r="876" spans="1:5">
      <c r="A876" t="str">
        <f t="shared" si="20"/>
        <v>Hodgkin lymphoma (C81)Male4</v>
      </c>
      <c r="B876" t="s">
        <v>132</v>
      </c>
      <c r="C876">
        <v>4</v>
      </c>
      <c r="D876" t="s">
        <v>1</v>
      </c>
      <c r="E876">
        <v>8</v>
      </c>
    </row>
    <row r="877" spans="1:5">
      <c r="A877" t="str">
        <f t="shared" si="20"/>
        <v>Hodgkin lymphoma (C81)Female5</v>
      </c>
      <c r="B877" t="s">
        <v>132</v>
      </c>
      <c r="C877">
        <v>5</v>
      </c>
      <c r="D877" t="s">
        <v>0</v>
      </c>
      <c r="E877">
        <v>8</v>
      </c>
    </row>
    <row r="878" spans="1:5">
      <c r="A878" t="str">
        <f t="shared" si="20"/>
        <v>Hodgkin lymphoma (C81)Male5</v>
      </c>
      <c r="B878" t="s">
        <v>132</v>
      </c>
      <c r="C878">
        <v>5</v>
      </c>
      <c r="D878" t="s">
        <v>1</v>
      </c>
      <c r="E878">
        <v>13</v>
      </c>
    </row>
    <row r="879" spans="1:5">
      <c r="A879" t="str">
        <f t="shared" si="20"/>
        <v>Hypopharynx (C13)Male1</v>
      </c>
      <c r="B879" t="s">
        <v>79</v>
      </c>
      <c r="C879">
        <v>1</v>
      </c>
      <c r="D879" t="s">
        <v>1</v>
      </c>
      <c r="E879">
        <v>2</v>
      </c>
    </row>
    <row r="880" spans="1:5">
      <c r="A880" t="str">
        <f t="shared" si="20"/>
        <v>Hypopharynx (C13)Male2</v>
      </c>
      <c r="B880" t="s">
        <v>79</v>
      </c>
      <c r="C880">
        <v>2</v>
      </c>
      <c r="D880" t="s">
        <v>1</v>
      </c>
      <c r="E880">
        <v>1</v>
      </c>
    </row>
    <row r="881" spans="1:5">
      <c r="A881" t="str">
        <f t="shared" si="20"/>
        <v>Hypopharynx (C13)Male3</v>
      </c>
      <c r="B881" t="s">
        <v>79</v>
      </c>
      <c r="C881">
        <v>3</v>
      </c>
      <c r="D881" t="s">
        <v>1</v>
      </c>
      <c r="E881">
        <v>1</v>
      </c>
    </row>
    <row r="882" spans="1:5">
      <c r="A882" t="str">
        <f t="shared" si="20"/>
        <v>Hypopharynx (C13)Male5</v>
      </c>
      <c r="B882" t="s">
        <v>79</v>
      </c>
      <c r="C882">
        <v>5</v>
      </c>
      <c r="D882" t="s">
        <v>1</v>
      </c>
      <c r="E882">
        <v>2</v>
      </c>
    </row>
    <row r="883" spans="1:5">
      <c r="A883" t="str">
        <f t="shared" si="20"/>
        <v>Kaposi sarcoma (C46)Male2</v>
      </c>
      <c r="B883" t="s">
        <v>102</v>
      </c>
      <c r="C883">
        <v>2</v>
      </c>
      <c r="D883" t="s">
        <v>1</v>
      </c>
      <c r="E883">
        <v>1</v>
      </c>
    </row>
    <row r="884" spans="1:5">
      <c r="A884" t="str">
        <f t="shared" si="20"/>
        <v>Kaposi sarcoma (C46)Male4</v>
      </c>
      <c r="B884" t="s">
        <v>102</v>
      </c>
      <c r="C884">
        <v>4</v>
      </c>
      <c r="D884" t="s">
        <v>1</v>
      </c>
      <c r="E884">
        <v>1</v>
      </c>
    </row>
    <row r="885" spans="1:5">
      <c r="A885" t="str">
        <f t="shared" si="20"/>
        <v>Kaposi sarcoma (C46)Male5</v>
      </c>
      <c r="B885" t="s">
        <v>102</v>
      </c>
      <c r="C885">
        <v>5</v>
      </c>
      <c r="D885" t="s">
        <v>1</v>
      </c>
      <c r="E885">
        <v>1</v>
      </c>
    </row>
    <row r="886" spans="1:5">
      <c r="A886" t="str">
        <f t="shared" si="20"/>
        <v>Kidney - except renal pelvis (C64)Female1</v>
      </c>
      <c r="B886" t="s">
        <v>115</v>
      </c>
      <c r="C886">
        <v>1</v>
      </c>
      <c r="D886" t="s">
        <v>0</v>
      </c>
      <c r="E886">
        <v>34</v>
      </c>
    </row>
    <row r="887" spans="1:5">
      <c r="A887" t="str">
        <f t="shared" si="20"/>
        <v>Kidney - except renal pelvis (C64)Male1</v>
      </c>
      <c r="B887" t="s">
        <v>115</v>
      </c>
      <c r="C887">
        <v>1</v>
      </c>
      <c r="D887" t="s">
        <v>1</v>
      </c>
      <c r="E887">
        <v>75</v>
      </c>
    </row>
    <row r="888" spans="1:5">
      <c r="A888" t="str">
        <f t="shared" si="20"/>
        <v>Kidney - except renal pelvis (C64)Female2</v>
      </c>
      <c r="B888" t="s">
        <v>115</v>
      </c>
      <c r="C888">
        <v>2</v>
      </c>
      <c r="D888" t="s">
        <v>0</v>
      </c>
      <c r="E888">
        <v>33</v>
      </c>
    </row>
    <row r="889" spans="1:5">
      <c r="A889" t="str">
        <f t="shared" si="20"/>
        <v>Kidney - except renal pelvis (C64)Male2</v>
      </c>
      <c r="B889" t="s">
        <v>115</v>
      </c>
      <c r="C889">
        <v>2</v>
      </c>
      <c r="D889" t="s">
        <v>1</v>
      </c>
      <c r="E889">
        <v>55</v>
      </c>
    </row>
    <row r="890" spans="1:5">
      <c r="A890" t="str">
        <f t="shared" si="20"/>
        <v>Kidney - except renal pelvis (C64)Female3</v>
      </c>
      <c r="B890" t="s">
        <v>115</v>
      </c>
      <c r="C890">
        <v>3</v>
      </c>
      <c r="D890" t="s">
        <v>0</v>
      </c>
      <c r="E890">
        <v>27</v>
      </c>
    </row>
    <row r="891" spans="1:5">
      <c r="A891" t="str">
        <f t="shared" si="20"/>
        <v>Kidney - except renal pelvis (C64)Male3</v>
      </c>
      <c r="B891" t="s">
        <v>115</v>
      </c>
      <c r="C891">
        <v>3</v>
      </c>
      <c r="D891" t="s">
        <v>1</v>
      </c>
      <c r="E891">
        <v>67</v>
      </c>
    </row>
    <row r="892" spans="1:5">
      <c r="A892" t="str">
        <f t="shared" si="20"/>
        <v>Kidney - except renal pelvis (C64)Female4</v>
      </c>
      <c r="B892" t="s">
        <v>115</v>
      </c>
      <c r="C892">
        <v>4</v>
      </c>
      <c r="D892" t="s">
        <v>0</v>
      </c>
      <c r="E892">
        <v>37</v>
      </c>
    </row>
    <row r="893" spans="1:5">
      <c r="A893" t="str">
        <f t="shared" si="20"/>
        <v>Kidney - except renal pelvis (C64)Male4</v>
      </c>
      <c r="B893" t="s">
        <v>115</v>
      </c>
      <c r="C893">
        <v>4</v>
      </c>
      <c r="D893" t="s">
        <v>1</v>
      </c>
      <c r="E893">
        <v>87</v>
      </c>
    </row>
    <row r="894" spans="1:5">
      <c r="A894" t="str">
        <f t="shared" si="20"/>
        <v>Kidney - except renal pelvis (C64)Female5</v>
      </c>
      <c r="B894" t="s">
        <v>115</v>
      </c>
      <c r="C894">
        <v>5</v>
      </c>
      <c r="D894" t="s">
        <v>0</v>
      </c>
      <c r="E894">
        <v>28</v>
      </c>
    </row>
    <row r="895" spans="1:5">
      <c r="A895" t="str">
        <f t="shared" si="20"/>
        <v>Kidney - except renal pelvis (C64)Male5</v>
      </c>
      <c r="B895" t="s">
        <v>115</v>
      </c>
      <c r="C895">
        <v>5</v>
      </c>
      <c r="D895" t="s">
        <v>1</v>
      </c>
      <c r="E895">
        <v>62</v>
      </c>
    </row>
    <row r="896" spans="1:5">
      <c r="A896" t="str">
        <f t="shared" si="20"/>
        <v>Kidney - except renal pelvis (C64)Male99</v>
      </c>
      <c r="B896" t="s">
        <v>115</v>
      </c>
      <c r="C896">
        <v>99</v>
      </c>
      <c r="D896" t="s">
        <v>1</v>
      </c>
      <c r="E896">
        <v>1</v>
      </c>
    </row>
    <row r="897" spans="1:5">
      <c r="A897" t="str">
        <f t="shared" si="20"/>
        <v>Larynx (C32)Female1</v>
      </c>
      <c r="B897" t="s">
        <v>92</v>
      </c>
      <c r="C897">
        <v>1</v>
      </c>
      <c r="D897" t="s">
        <v>0</v>
      </c>
      <c r="E897">
        <v>2</v>
      </c>
    </row>
    <row r="898" spans="1:5">
      <c r="A898" t="str">
        <f t="shared" si="20"/>
        <v>Larynx (C32)Male1</v>
      </c>
      <c r="B898" t="s">
        <v>92</v>
      </c>
      <c r="C898">
        <v>1</v>
      </c>
      <c r="D898" t="s">
        <v>1</v>
      </c>
      <c r="E898">
        <v>11</v>
      </c>
    </row>
    <row r="899" spans="1:5">
      <c r="A899" t="str">
        <f t="shared" si="20"/>
        <v>Larynx (C32)Female2</v>
      </c>
      <c r="B899" t="s">
        <v>92</v>
      </c>
      <c r="C899">
        <v>2</v>
      </c>
      <c r="D899" t="s">
        <v>0</v>
      </c>
      <c r="E899">
        <v>1</v>
      </c>
    </row>
    <row r="900" spans="1:5">
      <c r="A900" t="str">
        <f t="shared" si="20"/>
        <v>Larynx (C32)Male2</v>
      </c>
      <c r="B900" t="s">
        <v>92</v>
      </c>
      <c r="C900">
        <v>2</v>
      </c>
      <c r="D900" t="s">
        <v>1</v>
      </c>
      <c r="E900">
        <v>7</v>
      </c>
    </row>
    <row r="901" spans="1:5">
      <c r="A901" t="str">
        <f t="shared" si="20"/>
        <v>Larynx (C32)Female3</v>
      </c>
      <c r="B901" t="s">
        <v>92</v>
      </c>
      <c r="C901">
        <v>3</v>
      </c>
      <c r="D901" t="s">
        <v>0</v>
      </c>
      <c r="E901">
        <v>6</v>
      </c>
    </row>
    <row r="902" spans="1:5">
      <c r="A902" t="str">
        <f t="shared" si="20"/>
        <v>Larynx (C32)Male3</v>
      </c>
      <c r="B902" t="s">
        <v>92</v>
      </c>
      <c r="C902">
        <v>3</v>
      </c>
      <c r="D902" t="s">
        <v>1</v>
      </c>
      <c r="E902">
        <v>9</v>
      </c>
    </row>
    <row r="903" spans="1:5">
      <c r="A903" t="str">
        <f t="shared" si="20"/>
        <v>Larynx (C32)Female4</v>
      </c>
      <c r="B903" t="s">
        <v>92</v>
      </c>
      <c r="C903">
        <v>4</v>
      </c>
      <c r="D903" t="s">
        <v>0</v>
      </c>
      <c r="E903">
        <v>2</v>
      </c>
    </row>
    <row r="904" spans="1:5">
      <c r="A904" t="str">
        <f t="shared" si="20"/>
        <v>Larynx (C32)Male4</v>
      </c>
      <c r="B904" t="s">
        <v>92</v>
      </c>
      <c r="C904">
        <v>4</v>
      </c>
      <c r="D904" t="s">
        <v>1</v>
      </c>
      <c r="E904">
        <v>18</v>
      </c>
    </row>
    <row r="905" spans="1:5">
      <c r="A905" t="str">
        <f t="shared" si="20"/>
        <v>Larynx (C32)Female5</v>
      </c>
      <c r="B905" t="s">
        <v>92</v>
      </c>
      <c r="C905">
        <v>5</v>
      </c>
      <c r="D905" t="s">
        <v>0</v>
      </c>
      <c r="E905">
        <v>3</v>
      </c>
    </row>
    <row r="906" spans="1:5">
      <c r="A906" t="str">
        <f t="shared" si="20"/>
        <v>Larynx (C32)Male5</v>
      </c>
      <c r="B906" t="s">
        <v>92</v>
      </c>
      <c r="C906">
        <v>5</v>
      </c>
      <c r="D906" t="s">
        <v>1</v>
      </c>
      <c r="E906">
        <v>14</v>
      </c>
    </row>
    <row r="907" spans="1:5">
      <c r="A907" t="str">
        <f t="shared" si="20"/>
        <v>Leukaemia (C91–C95)Female1</v>
      </c>
      <c r="B907" t="s">
        <v>136</v>
      </c>
      <c r="C907">
        <v>1</v>
      </c>
      <c r="D907" t="s">
        <v>0</v>
      </c>
      <c r="E907">
        <v>35</v>
      </c>
    </row>
    <row r="908" spans="1:5">
      <c r="A908" t="str">
        <f t="shared" si="20"/>
        <v>Leukaemia (C91–C95)Male1</v>
      </c>
      <c r="B908" t="s">
        <v>136</v>
      </c>
      <c r="C908">
        <v>1</v>
      </c>
      <c r="D908" t="s">
        <v>1</v>
      </c>
      <c r="E908">
        <v>59</v>
      </c>
    </row>
    <row r="909" spans="1:5">
      <c r="A909" t="str">
        <f t="shared" si="20"/>
        <v>Leukaemia (C91–C95)Female2</v>
      </c>
      <c r="B909" t="s">
        <v>136</v>
      </c>
      <c r="C909">
        <v>2</v>
      </c>
      <c r="D909" t="s">
        <v>0</v>
      </c>
      <c r="E909">
        <v>49</v>
      </c>
    </row>
    <row r="910" spans="1:5">
      <c r="A910" t="str">
        <f t="shared" si="20"/>
        <v>Leukaemia (C91–C95)Male2</v>
      </c>
      <c r="B910" t="s">
        <v>136</v>
      </c>
      <c r="C910">
        <v>2</v>
      </c>
      <c r="D910" t="s">
        <v>1</v>
      </c>
      <c r="E910">
        <v>74</v>
      </c>
    </row>
    <row r="911" spans="1:5">
      <c r="A911" t="str">
        <f t="shared" si="20"/>
        <v>Leukaemia (C91–C95)Female3</v>
      </c>
      <c r="B911" t="s">
        <v>136</v>
      </c>
      <c r="C911">
        <v>3</v>
      </c>
      <c r="D911" t="s">
        <v>0</v>
      </c>
      <c r="E911">
        <v>50</v>
      </c>
    </row>
    <row r="912" spans="1:5">
      <c r="A912" t="str">
        <f t="shared" si="20"/>
        <v>Leukaemia (C91–C95)Male3</v>
      </c>
      <c r="B912" t="s">
        <v>136</v>
      </c>
      <c r="C912">
        <v>3</v>
      </c>
      <c r="D912" t="s">
        <v>1</v>
      </c>
      <c r="E912">
        <v>69</v>
      </c>
    </row>
    <row r="913" spans="1:5">
      <c r="A913" t="str">
        <f t="shared" si="20"/>
        <v>Leukaemia (C91–C95)Female4</v>
      </c>
      <c r="B913" t="s">
        <v>136</v>
      </c>
      <c r="C913">
        <v>4</v>
      </c>
      <c r="D913" t="s">
        <v>0</v>
      </c>
      <c r="E913">
        <v>55</v>
      </c>
    </row>
    <row r="914" spans="1:5">
      <c r="A914" t="str">
        <f t="shared" si="20"/>
        <v>Leukaemia (C91–C95)Male4</v>
      </c>
      <c r="B914" t="s">
        <v>136</v>
      </c>
      <c r="C914">
        <v>4</v>
      </c>
      <c r="D914" t="s">
        <v>1</v>
      </c>
      <c r="E914">
        <v>79</v>
      </c>
    </row>
    <row r="915" spans="1:5">
      <c r="A915" t="str">
        <f t="shared" si="20"/>
        <v>Leukaemia (C91–C95)Female5</v>
      </c>
      <c r="B915" t="s">
        <v>136</v>
      </c>
      <c r="C915">
        <v>5</v>
      </c>
      <c r="D915" t="s">
        <v>0</v>
      </c>
      <c r="E915">
        <v>51</v>
      </c>
    </row>
    <row r="916" spans="1:5">
      <c r="A916" t="str">
        <f t="shared" si="20"/>
        <v>Leukaemia (C91–C95)Male5</v>
      </c>
      <c r="B916" t="s">
        <v>136</v>
      </c>
      <c r="C916">
        <v>5</v>
      </c>
      <c r="D916" t="s">
        <v>1</v>
      </c>
      <c r="E916">
        <v>72</v>
      </c>
    </row>
    <row r="917" spans="1:5">
      <c r="A917" t="str">
        <f t="shared" ref="A917:A980" si="21">B917&amp;D917&amp;C917</f>
        <v>Leukaemia (C91–C95)Female99</v>
      </c>
      <c r="B917" t="s">
        <v>136</v>
      </c>
      <c r="C917">
        <v>99</v>
      </c>
      <c r="D917" t="s">
        <v>0</v>
      </c>
      <c r="E917">
        <v>2</v>
      </c>
    </row>
    <row r="918" spans="1:5">
      <c r="A918" t="str">
        <f t="shared" si="21"/>
        <v>Lip (C00)Female1</v>
      </c>
      <c r="B918" t="s">
        <v>66</v>
      </c>
      <c r="C918">
        <v>1</v>
      </c>
      <c r="D918" t="s">
        <v>0</v>
      </c>
      <c r="E918">
        <v>2</v>
      </c>
    </row>
    <row r="919" spans="1:5">
      <c r="A919" t="str">
        <f t="shared" si="21"/>
        <v>Lip (C00)Male1</v>
      </c>
      <c r="B919" t="s">
        <v>66</v>
      </c>
      <c r="C919">
        <v>1</v>
      </c>
      <c r="D919" t="s">
        <v>1</v>
      </c>
      <c r="E919">
        <v>6</v>
      </c>
    </row>
    <row r="920" spans="1:5">
      <c r="A920" t="str">
        <f t="shared" si="21"/>
        <v>Lip (C00)Female2</v>
      </c>
      <c r="B920" t="s">
        <v>66</v>
      </c>
      <c r="C920">
        <v>2</v>
      </c>
      <c r="D920" t="s">
        <v>0</v>
      </c>
      <c r="E920">
        <v>2</v>
      </c>
    </row>
    <row r="921" spans="1:5">
      <c r="A921" t="str">
        <f t="shared" si="21"/>
        <v>Lip (C00)Male2</v>
      </c>
      <c r="B921" t="s">
        <v>66</v>
      </c>
      <c r="C921">
        <v>2</v>
      </c>
      <c r="D921" t="s">
        <v>1</v>
      </c>
      <c r="E921">
        <v>10</v>
      </c>
    </row>
    <row r="922" spans="1:5">
      <c r="A922" t="str">
        <f t="shared" si="21"/>
        <v>Lip (C00)Female3</v>
      </c>
      <c r="B922" t="s">
        <v>66</v>
      </c>
      <c r="C922">
        <v>3</v>
      </c>
      <c r="D922" t="s">
        <v>0</v>
      </c>
      <c r="E922">
        <v>4</v>
      </c>
    </row>
    <row r="923" spans="1:5">
      <c r="A923" t="str">
        <f t="shared" si="21"/>
        <v>Lip (C00)Male3</v>
      </c>
      <c r="B923" t="s">
        <v>66</v>
      </c>
      <c r="C923">
        <v>3</v>
      </c>
      <c r="D923" t="s">
        <v>1</v>
      </c>
      <c r="E923">
        <v>6</v>
      </c>
    </row>
    <row r="924" spans="1:5">
      <c r="A924" t="str">
        <f t="shared" si="21"/>
        <v>Lip (C00)Female4</v>
      </c>
      <c r="B924" t="s">
        <v>66</v>
      </c>
      <c r="C924">
        <v>4</v>
      </c>
      <c r="D924" t="s">
        <v>0</v>
      </c>
      <c r="E924">
        <v>5</v>
      </c>
    </row>
    <row r="925" spans="1:5">
      <c r="A925" t="str">
        <f t="shared" si="21"/>
        <v>Lip (C00)Male4</v>
      </c>
      <c r="B925" t="s">
        <v>66</v>
      </c>
      <c r="C925">
        <v>4</v>
      </c>
      <c r="D925" t="s">
        <v>1</v>
      </c>
      <c r="E925">
        <v>8</v>
      </c>
    </row>
    <row r="926" spans="1:5">
      <c r="A926" t="str">
        <f t="shared" si="21"/>
        <v>Lip (C00)Female5</v>
      </c>
      <c r="B926" t="s">
        <v>66</v>
      </c>
      <c r="C926">
        <v>5</v>
      </c>
      <c r="D926" t="s">
        <v>0</v>
      </c>
      <c r="E926">
        <v>1</v>
      </c>
    </row>
    <row r="927" spans="1:5">
      <c r="A927" t="str">
        <f t="shared" si="21"/>
        <v>Lip (C00)Male5</v>
      </c>
      <c r="B927" t="s">
        <v>66</v>
      </c>
      <c r="C927">
        <v>5</v>
      </c>
      <c r="D927" t="s">
        <v>1</v>
      </c>
      <c r="E927">
        <v>8</v>
      </c>
    </row>
    <row r="928" spans="1:5">
      <c r="A928" t="str">
        <f t="shared" si="21"/>
        <v>Lip, oral cavity and pharynx - other and ill-defined sites (C14)Female1</v>
      </c>
      <c r="B928" t="s">
        <v>80</v>
      </c>
      <c r="C928">
        <v>1</v>
      </c>
      <c r="D928" t="s">
        <v>0</v>
      </c>
      <c r="E928">
        <v>1</v>
      </c>
    </row>
    <row r="929" spans="1:5">
      <c r="A929" t="str">
        <f t="shared" si="21"/>
        <v>Lip, oral cavity and pharynx - other and ill-defined sites (C14)Male2</v>
      </c>
      <c r="B929" t="s">
        <v>80</v>
      </c>
      <c r="C929">
        <v>2</v>
      </c>
      <c r="D929" t="s">
        <v>1</v>
      </c>
      <c r="E929">
        <v>1</v>
      </c>
    </row>
    <row r="930" spans="1:5">
      <c r="A930" t="str">
        <f t="shared" si="21"/>
        <v>Lip, oral cavity and pharynx - other and ill-defined sites (C14)Female3</v>
      </c>
      <c r="B930" t="s">
        <v>80</v>
      </c>
      <c r="C930">
        <v>3</v>
      </c>
      <c r="D930" t="s">
        <v>0</v>
      </c>
      <c r="E930">
        <v>1</v>
      </c>
    </row>
    <row r="931" spans="1:5">
      <c r="A931" t="str">
        <f t="shared" si="21"/>
        <v>Lip, oral cavity and pharynx - other and ill-defined sites (C14)Male3</v>
      </c>
      <c r="B931" t="s">
        <v>80</v>
      </c>
      <c r="C931">
        <v>3</v>
      </c>
      <c r="D931" t="s">
        <v>1</v>
      </c>
      <c r="E931">
        <v>2</v>
      </c>
    </row>
    <row r="932" spans="1:5">
      <c r="A932" t="str">
        <f t="shared" si="21"/>
        <v>Lip, oral cavity and pharynx - other and ill-defined sites (C14)Female4</v>
      </c>
      <c r="B932" t="s">
        <v>80</v>
      </c>
      <c r="C932">
        <v>4</v>
      </c>
      <c r="D932" t="s">
        <v>0</v>
      </c>
      <c r="E932">
        <v>2</v>
      </c>
    </row>
    <row r="933" spans="1:5">
      <c r="A933" t="str">
        <f t="shared" si="21"/>
        <v>Lip, oral cavity and pharynx - other and ill-defined sites (C14)Male5</v>
      </c>
      <c r="B933" t="s">
        <v>80</v>
      </c>
      <c r="C933">
        <v>5</v>
      </c>
      <c r="D933" t="s">
        <v>1</v>
      </c>
      <c r="E933">
        <v>1</v>
      </c>
    </row>
    <row r="934" spans="1:5">
      <c r="A934" t="str">
        <f t="shared" si="21"/>
        <v>Liver and intrahepatic bile ducts (C22)Female1</v>
      </c>
      <c r="B934" t="s">
        <v>85</v>
      </c>
      <c r="C934">
        <v>1</v>
      </c>
      <c r="D934" t="s">
        <v>0</v>
      </c>
      <c r="E934">
        <v>9</v>
      </c>
    </row>
    <row r="935" spans="1:5">
      <c r="A935" t="str">
        <f t="shared" si="21"/>
        <v>Liver and intrahepatic bile ducts (C22)Male1</v>
      </c>
      <c r="B935" t="s">
        <v>85</v>
      </c>
      <c r="C935">
        <v>1</v>
      </c>
      <c r="D935" t="s">
        <v>1</v>
      </c>
      <c r="E935">
        <v>28</v>
      </c>
    </row>
    <row r="936" spans="1:5">
      <c r="A936" t="str">
        <f t="shared" si="21"/>
        <v>Liver and intrahepatic bile ducts (C22)Female2</v>
      </c>
      <c r="B936" t="s">
        <v>85</v>
      </c>
      <c r="C936">
        <v>2</v>
      </c>
      <c r="D936" t="s">
        <v>0</v>
      </c>
      <c r="E936">
        <v>15</v>
      </c>
    </row>
    <row r="937" spans="1:5">
      <c r="A937" t="str">
        <f t="shared" si="21"/>
        <v>Liver and intrahepatic bile ducts (C22)Male2</v>
      </c>
      <c r="B937" t="s">
        <v>85</v>
      </c>
      <c r="C937">
        <v>2</v>
      </c>
      <c r="D937" t="s">
        <v>1</v>
      </c>
      <c r="E937">
        <v>35</v>
      </c>
    </row>
    <row r="938" spans="1:5">
      <c r="A938" t="str">
        <f t="shared" si="21"/>
        <v>Liver and intrahepatic bile ducts (C22)Female3</v>
      </c>
      <c r="B938" t="s">
        <v>85</v>
      </c>
      <c r="C938">
        <v>3</v>
      </c>
      <c r="D938" t="s">
        <v>0</v>
      </c>
      <c r="E938">
        <v>18</v>
      </c>
    </row>
    <row r="939" spans="1:5">
      <c r="A939" t="str">
        <f t="shared" si="21"/>
        <v>Liver and intrahepatic bile ducts (C22)Male3</v>
      </c>
      <c r="B939" t="s">
        <v>85</v>
      </c>
      <c r="C939">
        <v>3</v>
      </c>
      <c r="D939" t="s">
        <v>1</v>
      </c>
      <c r="E939">
        <v>39</v>
      </c>
    </row>
    <row r="940" spans="1:5">
      <c r="A940" t="str">
        <f t="shared" si="21"/>
        <v>Liver and intrahepatic bile ducts (C22)Female4</v>
      </c>
      <c r="B940" t="s">
        <v>85</v>
      </c>
      <c r="C940">
        <v>4</v>
      </c>
      <c r="D940" t="s">
        <v>0</v>
      </c>
      <c r="E940">
        <v>19</v>
      </c>
    </row>
    <row r="941" spans="1:5">
      <c r="A941" t="str">
        <f t="shared" si="21"/>
        <v>Liver and intrahepatic bile ducts (C22)Male4</v>
      </c>
      <c r="B941" t="s">
        <v>85</v>
      </c>
      <c r="C941">
        <v>4</v>
      </c>
      <c r="D941" t="s">
        <v>1</v>
      </c>
      <c r="E941">
        <v>48</v>
      </c>
    </row>
    <row r="942" spans="1:5">
      <c r="A942" t="str">
        <f t="shared" si="21"/>
        <v>Liver and intrahepatic bile ducts (C22)Female5</v>
      </c>
      <c r="B942" t="s">
        <v>85</v>
      </c>
      <c r="C942">
        <v>5</v>
      </c>
      <c r="D942" t="s">
        <v>0</v>
      </c>
      <c r="E942">
        <v>21</v>
      </c>
    </row>
    <row r="943" spans="1:5">
      <c r="A943" t="str">
        <f t="shared" si="21"/>
        <v>Liver and intrahepatic bile ducts (C22)Male5</v>
      </c>
      <c r="B943" t="s">
        <v>85</v>
      </c>
      <c r="C943">
        <v>5</v>
      </c>
      <c r="D943" t="s">
        <v>1</v>
      </c>
      <c r="E943">
        <v>68</v>
      </c>
    </row>
    <row r="944" spans="1:5">
      <c r="A944" t="str">
        <f t="shared" si="21"/>
        <v>Liver and intrahepatic bile ducts (C22)Male99</v>
      </c>
      <c r="B944" t="s">
        <v>85</v>
      </c>
      <c r="C944">
        <v>99</v>
      </c>
      <c r="D944" t="s">
        <v>1</v>
      </c>
      <c r="E944">
        <v>1</v>
      </c>
    </row>
    <row r="945" spans="1:5">
      <c r="A945" t="str">
        <f t="shared" si="21"/>
        <v>Lung (C33–C34)Female1</v>
      </c>
      <c r="B945" t="s">
        <v>93</v>
      </c>
      <c r="C945">
        <v>1</v>
      </c>
      <c r="D945" t="s">
        <v>0</v>
      </c>
      <c r="E945">
        <v>107</v>
      </c>
    </row>
    <row r="946" spans="1:5">
      <c r="A946" t="str">
        <f t="shared" si="21"/>
        <v>Lung (C33–C34)Male1</v>
      </c>
      <c r="B946" t="s">
        <v>93</v>
      </c>
      <c r="C946">
        <v>1</v>
      </c>
      <c r="D946" t="s">
        <v>1</v>
      </c>
      <c r="E946">
        <v>137</v>
      </c>
    </row>
    <row r="947" spans="1:5">
      <c r="A947" t="str">
        <f t="shared" si="21"/>
        <v>Lung (C33–C34)Female2</v>
      </c>
      <c r="B947" t="s">
        <v>93</v>
      </c>
      <c r="C947">
        <v>2</v>
      </c>
      <c r="D947" t="s">
        <v>0</v>
      </c>
      <c r="E947">
        <v>139</v>
      </c>
    </row>
    <row r="948" spans="1:5">
      <c r="A948" t="str">
        <f t="shared" si="21"/>
        <v>Lung (C33–C34)Male2</v>
      </c>
      <c r="B948" t="s">
        <v>93</v>
      </c>
      <c r="C948">
        <v>2</v>
      </c>
      <c r="D948" t="s">
        <v>1</v>
      </c>
      <c r="E948">
        <v>160</v>
      </c>
    </row>
    <row r="949" spans="1:5">
      <c r="A949" t="str">
        <f t="shared" si="21"/>
        <v>Lung (C33–C34)Female3</v>
      </c>
      <c r="B949" t="s">
        <v>93</v>
      </c>
      <c r="C949">
        <v>3</v>
      </c>
      <c r="D949" t="s">
        <v>0</v>
      </c>
      <c r="E949">
        <v>204</v>
      </c>
    </row>
    <row r="950" spans="1:5">
      <c r="A950" t="str">
        <f t="shared" si="21"/>
        <v>Lung (C33–C34)Male3</v>
      </c>
      <c r="B950" t="s">
        <v>93</v>
      </c>
      <c r="C950">
        <v>3</v>
      </c>
      <c r="D950" t="s">
        <v>1</v>
      </c>
      <c r="E950">
        <v>236</v>
      </c>
    </row>
    <row r="951" spans="1:5">
      <c r="A951" t="str">
        <f t="shared" si="21"/>
        <v>Lung (C33–C34)Female4</v>
      </c>
      <c r="B951" t="s">
        <v>93</v>
      </c>
      <c r="C951">
        <v>4</v>
      </c>
      <c r="D951" t="s">
        <v>0</v>
      </c>
      <c r="E951">
        <v>231</v>
      </c>
    </row>
    <row r="952" spans="1:5">
      <c r="A952" t="str">
        <f t="shared" si="21"/>
        <v>Lung (C33–C34)Male4</v>
      </c>
      <c r="B952" t="s">
        <v>93</v>
      </c>
      <c r="C952">
        <v>4</v>
      </c>
      <c r="D952" t="s">
        <v>1</v>
      </c>
      <c r="E952">
        <v>260</v>
      </c>
    </row>
    <row r="953" spans="1:5">
      <c r="A953" t="str">
        <f t="shared" si="21"/>
        <v>Lung (C33–C34)Female5</v>
      </c>
      <c r="B953" t="s">
        <v>93</v>
      </c>
      <c r="C953">
        <v>5</v>
      </c>
      <c r="D953" t="s">
        <v>0</v>
      </c>
      <c r="E953">
        <v>285</v>
      </c>
    </row>
    <row r="954" spans="1:5">
      <c r="A954" t="str">
        <f t="shared" si="21"/>
        <v>Lung (C33–C34)Male5</v>
      </c>
      <c r="B954" t="s">
        <v>93</v>
      </c>
      <c r="C954">
        <v>5</v>
      </c>
      <c r="D954" t="s">
        <v>1</v>
      </c>
      <c r="E954">
        <v>263</v>
      </c>
    </row>
    <row r="955" spans="1:5">
      <c r="A955" t="str">
        <f t="shared" si="21"/>
        <v>Lung (C33–C34)Female99</v>
      </c>
      <c r="B955" t="s">
        <v>93</v>
      </c>
      <c r="C955">
        <v>99</v>
      </c>
      <c r="D955" t="s">
        <v>0</v>
      </c>
      <c r="E955">
        <v>2</v>
      </c>
    </row>
    <row r="956" spans="1:5">
      <c r="A956" t="str">
        <f t="shared" si="21"/>
        <v>Lung (C33–C34)Male99</v>
      </c>
      <c r="B956" t="s">
        <v>93</v>
      </c>
      <c r="C956">
        <v>99</v>
      </c>
      <c r="D956" t="s">
        <v>1</v>
      </c>
      <c r="E956">
        <v>3</v>
      </c>
    </row>
    <row r="957" spans="1:5">
      <c r="A957" t="str">
        <f t="shared" si="21"/>
        <v>Lymph nodes - secondary and unspecified (C77)Female1</v>
      </c>
      <c r="B957" t="s">
        <v>128</v>
      </c>
      <c r="C957">
        <v>1</v>
      </c>
      <c r="D957" t="s">
        <v>0</v>
      </c>
      <c r="E957">
        <v>2</v>
      </c>
    </row>
    <row r="958" spans="1:5">
      <c r="A958" t="str">
        <f t="shared" si="21"/>
        <v>Lymph nodes - secondary and unspecified (C77)Male1</v>
      </c>
      <c r="B958" t="s">
        <v>128</v>
      </c>
      <c r="C958">
        <v>1</v>
      </c>
      <c r="D958" t="s">
        <v>1</v>
      </c>
      <c r="E958">
        <v>9</v>
      </c>
    </row>
    <row r="959" spans="1:5">
      <c r="A959" t="str">
        <f t="shared" si="21"/>
        <v>Lymph nodes - secondary and unspecified (C77)Female2</v>
      </c>
      <c r="B959" t="s">
        <v>128</v>
      </c>
      <c r="C959">
        <v>2</v>
      </c>
      <c r="D959" t="s">
        <v>0</v>
      </c>
      <c r="E959">
        <v>5</v>
      </c>
    </row>
    <row r="960" spans="1:5">
      <c r="A960" t="str">
        <f t="shared" si="21"/>
        <v>Lymph nodes - secondary and unspecified (C77)Male2</v>
      </c>
      <c r="B960" t="s">
        <v>128</v>
      </c>
      <c r="C960">
        <v>2</v>
      </c>
      <c r="D960" t="s">
        <v>1</v>
      </c>
      <c r="E960">
        <v>4</v>
      </c>
    </row>
    <row r="961" spans="1:5">
      <c r="A961" t="str">
        <f t="shared" si="21"/>
        <v>Lymph nodes - secondary and unspecified (C77)Female3</v>
      </c>
      <c r="B961" t="s">
        <v>128</v>
      </c>
      <c r="C961">
        <v>3</v>
      </c>
      <c r="D961" t="s">
        <v>0</v>
      </c>
      <c r="E961">
        <v>4</v>
      </c>
    </row>
    <row r="962" spans="1:5">
      <c r="A962" t="str">
        <f t="shared" si="21"/>
        <v>Lymph nodes - secondary and unspecified (C77)Male3</v>
      </c>
      <c r="B962" t="s">
        <v>128</v>
      </c>
      <c r="C962">
        <v>3</v>
      </c>
      <c r="D962" t="s">
        <v>1</v>
      </c>
      <c r="E962">
        <v>10</v>
      </c>
    </row>
    <row r="963" spans="1:5">
      <c r="A963" t="str">
        <f t="shared" si="21"/>
        <v>Lymph nodes - secondary and unspecified (C77)Female4</v>
      </c>
      <c r="B963" t="s">
        <v>128</v>
      </c>
      <c r="C963">
        <v>4</v>
      </c>
      <c r="D963" t="s">
        <v>0</v>
      </c>
      <c r="E963">
        <v>2</v>
      </c>
    </row>
    <row r="964" spans="1:5">
      <c r="A964" t="str">
        <f t="shared" si="21"/>
        <v>Lymph nodes - secondary and unspecified (C77)Male4</v>
      </c>
      <c r="B964" t="s">
        <v>128</v>
      </c>
      <c r="C964">
        <v>4</v>
      </c>
      <c r="D964" t="s">
        <v>1</v>
      </c>
      <c r="E964">
        <v>6</v>
      </c>
    </row>
    <row r="965" spans="1:5">
      <c r="A965" t="str">
        <f t="shared" si="21"/>
        <v>Lymph nodes - secondary and unspecified (C77)Female5</v>
      </c>
      <c r="B965" t="s">
        <v>128</v>
      </c>
      <c r="C965">
        <v>5</v>
      </c>
      <c r="D965" t="s">
        <v>0</v>
      </c>
      <c r="E965">
        <v>6</v>
      </c>
    </row>
    <row r="966" spans="1:5">
      <c r="A966" t="str">
        <f t="shared" si="21"/>
        <v>Lymph nodes - secondary and unspecified (C77)Male5</v>
      </c>
      <c r="B966" t="s">
        <v>128</v>
      </c>
      <c r="C966">
        <v>5</v>
      </c>
      <c r="D966" t="s">
        <v>1</v>
      </c>
      <c r="E966">
        <v>4</v>
      </c>
    </row>
    <row r="967" spans="1:5">
      <c r="A967" t="str">
        <f t="shared" si="21"/>
        <v>Lymphoid, haematopoietic and related tissue - other neoplasms of uncertain or unknown behaviour (D47)Female1</v>
      </c>
      <c r="B967" t="s">
        <v>139</v>
      </c>
      <c r="C967">
        <v>1</v>
      </c>
      <c r="D967" t="s">
        <v>0</v>
      </c>
      <c r="E967">
        <v>8</v>
      </c>
    </row>
    <row r="968" spans="1:5">
      <c r="A968" t="str">
        <f t="shared" si="21"/>
        <v>Lymphoid, haematopoietic and related tissue - other neoplasms of uncertain or unknown behaviour (D47)Male1</v>
      </c>
      <c r="B968" t="s">
        <v>139</v>
      </c>
      <c r="C968">
        <v>1</v>
      </c>
      <c r="D968" t="s">
        <v>1</v>
      </c>
      <c r="E968">
        <v>9</v>
      </c>
    </row>
    <row r="969" spans="1:5">
      <c r="A969" t="str">
        <f t="shared" si="21"/>
        <v>Lymphoid, haematopoietic and related tissue - other neoplasms of uncertain or unknown behaviour (D47)Female2</v>
      </c>
      <c r="B969" t="s">
        <v>139</v>
      </c>
      <c r="C969">
        <v>2</v>
      </c>
      <c r="D969" t="s">
        <v>0</v>
      </c>
      <c r="E969">
        <v>10</v>
      </c>
    </row>
    <row r="970" spans="1:5">
      <c r="A970" t="str">
        <f t="shared" si="21"/>
        <v>Lymphoid, haematopoietic and related tissue - other neoplasms of uncertain or unknown behaviour (D47)Male2</v>
      </c>
      <c r="B970" t="s">
        <v>139</v>
      </c>
      <c r="C970">
        <v>2</v>
      </c>
      <c r="D970" t="s">
        <v>1</v>
      </c>
      <c r="E970">
        <v>8</v>
      </c>
    </row>
    <row r="971" spans="1:5">
      <c r="A971" t="str">
        <f t="shared" si="21"/>
        <v>Lymphoid, haematopoietic and related tissue - other neoplasms of uncertain or unknown behaviour (D47)Female3</v>
      </c>
      <c r="B971" t="s">
        <v>139</v>
      </c>
      <c r="C971">
        <v>3</v>
      </c>
      <c r="D971" t="s">
        <v>0</v>
      </c>
      <c r="E971">
        <v>8</v>
      </c>
    </row>
    <row r="972" spans="1:5">
      <c r="A972" t="str">
        <f t="shared" si="21"/>
        <v>Lymphoid, haematopoietic and related tissue - other neoplasms of uncertain or unknown behaviour (D47)Male3</v>
      </c>
      <c r="B972" t="s">
        <v>139</v>
      </c>
      <c r="C972">
        <v>3</v>
      </c>
      <c r="D972" t="s">
        <v>1</v>
      </c>
      <c r="E972">
        <v>15</v>
      </c>
    </row>
    <row r="973" spans="1:5">
      <c r="A973" t="str">
        <f t="shared" si="21"/>
        <v>Lymphoid, haematopoietic and related tissue - other neoplasms of uncertain or unknown behaviour (D47)Female4</v>
      </c>
      <c r="B973" t="s">
        <v>139</v>
      </c>
      <c r="C973">
        <v>4</v>
      </c>
      <c r="D973" t="s">
        <v>0</v>
      </c>
      <c r="E973">
        <v>17</v>
      </c>
    </row>
    <row r="974" spans="1:5">
      <c r="A974" t="str">
        <f t="shared" si="21"/>
        <v>Lymphoid, haematopoietic and related tissue - other neoplasms of uncertain or unknown behaviour (D47)Male4</v>
      </c>
      <c r="B974" t="s">
        <v>139</v>
      </c>
      <c r="C974">
        <v>4</v>
      </c>
      <c r="D974" t="s">
        <v>1</v>
      </c>
      <c r="E974">
        <v>8</v>
      </c>
    </row>
    <row r="975" spans="1:5">
      <c r="A975" t="str">
        <f t="shared" si="21"/>
        <v>Lymphoid, haematopoietic and related tissue - other neoplasms of uncertain or unknown behaviour (D47)Male5</v>
      </c>
      <c r="B975" t="s">
        <v>139</v>
      </c>
      <c r="C975">
        <v>5</v>
      </c>
      <c r="D975" t="s">
        <v>1</v>
      </c>
      <c r="E975">
        <v>10</v>
      </c>
    </row>
    <row r="976" spans="1:5">
      <c r="A976" t="str">
        <f t="shared" si="21"/>
        <v>Major salivary glands - other and unspecified (C08)Male1</v>
      </c>
      <c r="B976" t="s">
        <v>74</v>
      </c>
      <c r="C976">
        <v>1</v>
      </c>
      <c r="D976" t="s">
        <v>1</v>
      </c>
      <c r="E976">
        <v>1</v>
      </c>
    </row>
    <row r="977" spans="1:5">
      <c r="A977" t="str">
        <f t="shared" si="21"/>
        <v>Major salivary glands - other and unspecified (C08)Female2</v>
      </c>
      <c r="B977" t="s">
        <v>74</v>
      </c>
      <c r="C977">
        <v>2</v>
      </c>
      <c r="D977" t="s">
        <v>0</v>
      </c>
      <c r="E977">
        <v>1</v>
      </c>
    </row>
    <row r="978" spans="1:5">
      <c r="A978" t="str">
        <f t="shared" si="21"/>
        <v>Major salivary glands - other and unspecified (C08)Male3</v>
      </c>
      <c r="B978" t="s">
        <v>74</v>
      </c>
      <c r="C978">
        <v>3</v>
      </c>
      <c r="D978" t="s">
        <v>1</v>
      </c>
      <c r="E978">
        <v>1</v>
      </c>
    </row>
    <row r="979" spans="1:5">
      <c r="A979" t="str">
        <f t="shared" si="21"/>
        <v>Major salivary glands - other and unspecified (C08)Female4</v>
      </c>
      <c r="B979" t="s">
        <v>74</v>
      </c>
      <c r="C979">
        <v>4</v>
      </c>
      <c r="D979" t="s">
        <v>0</v>
      </c>
      <c r="E979">
        <v>2</v>
      </c>
    </row>
    <row r="980" spans="1:5">
      <c r="A980" t="str">
        <f t="shared" si="21"/>
        <v>Major salivary glands - other and unspecified (C08)Male4</v>
      </c>
      <c r="B980" t="s">
        <v>74</v>
      </c>
      <c r="C980">
        <v>4</v>
      </c>
      <c r="D980" t="s">
        <v>1</v>
      </c>
      <c r="E980">
        <v>3</v>
      </c>
    </row>
    <row r="981" spans="1:5">
      <c r="A981" t="str">
        <f t="shared" ref="A981:A1049" si="22">B981&amp;D981&amp;C981</f>
        <v>Male genital organs - other and unspecified (C63)Male1</v>
      </c>
      <c r="B981" t="s">
        <v>114</v>
      </c>
      <c r="C981">
        <v>1</v>
      </c>
      <c r="D981" t="s">
        <v>1</v>
      </c>
      <c r="E981">
        <v>1</v>
      </c>
    </row>
    <row r="982" spans="1:5">
      <c r="A982" t="str">
        <f t="shared" si="22"/>
        <v>Male genital organs - other and unspecified (C63)Male4</v>
      </c>
      <c r="B982" t="s">
        <v>114</v>
      </c>
      <c r="C982">
        <v>4</v>
      </c>
      <c r="D982" t="s">
        <v>1</v>
      </c>
      <c r="E982">
        <v>1</v>
      </c>
    </row>
    <row r="983" spans="1:5">
      <c r="A983" t="str">
        <f t="shared" ref="A983:A984" si="23">B983&amp;D983&amp;C983</f>
        <v>Male genital organs - other and unspecified (C63)Female1</v>
      </c>
      <c r="B983" t="s">
        <v>114</v>
      </c>
      <c r="C983">
        <v>1</v>
      </c>
      <c r="D983" t="s">
        <v>0</v>
      </c>
      <c r="E983" t="s">
        <v>178</v>
      </c>
    </row>
    <row r="984" spans="1:5">
      <c r="A984" t="str">
        <f t="shared" si="23"/>
        <v>Male genital organs - other and unspecified (C63)Female2</v>
      </c>
      <c r="B984" t="s">
        <v>114</v>
      </c>
      <c r="C984">
        <v>2</v>
      </c>
      <c r="D984" t="s">
        <v>0</v>
      </c>
      <c r="E984" t="s">
        <v>178</v>
      </c>
    </row>
    <row r="985" spans="1:5">
      <c r="A985" t="str">
        <f t="shared" ref="A985:A986" si="24">B985&amp;D985&amp;C985</f>
        <v>Male genital organs - other and unspecified (C63)Female3</v>
      </c>
      <c r="B985" t="s">
        <v>114</v>
      </c>
      <c r="C985">
        <v>3</v>
      </c>
      <c r="D985" t="s">
        <v>0</v>
      </c>
      <c r="E985" t="s">
        <v>178</v>
      </c>
    </row>
    <row r="986" spans="1:5">
      <c r="A986" t="str">
        <f t="shared" si="24"/>
        <v>Male genital organs - other and unspecified (C63)Female4</v>
      </c>
      <c r="B986" t="s">
        <v>114</v>
      </c>
      <c r="C986">
        <v>4</v>
      </c>
      <c r="D986" t="s">
        <v>0</v>
      </c>
      <c r="E986" t="s">
        <v>178</v>
      </c>
    </row>
    <row r="987" spans="1:5">
      <c r="A987" t="str">
        <f t="shared" ref="A987" si="25">B987&amp;D987&amp;C987</f>
        <v>Male genital organs - other and unspecified (C63)Female5</v>
      </c>
      <c r="B987" t="s">
        <v>114</v>
      </c>
      <c r="C987">
        <v>5</v>
      </c>
      <c r="D987" t="s">
        <v>0</v>
      </c>
      <c r="E987" t="s">
        <v>178</v>
      </c>
    </row>
    <row r="988" spans="1:5">
      <c r="A988" t="str">
        <f t="shared" si="22"/>
        <v>Malignant immunoproliferative diseases (C88)Female1</v>
      </c>
      <c r="B988" t="s">
        <v>134</v>
      </c>
      <c r="C988">
        <v>1</v>
      </c>
      <c r="D988" t="s">
        <v>0</v>
      </c>
      <c r="E988">
        <v>2</v>
      </c>
    </row>
    <row r="989" spans="1:5">
      <c r="A989" t="str">
        <f t="shared" si="22"/>
        <v>Malignant immunoproliferative diseases (C88)Male1</v>
      </c>
      <c r="B989" t="s">
        <v>134</v>
      </c>
      <c r="C989">
        <v>1</v>
      </c>
      <c r="D989" t="s">
        <v>1</v>
      </c>
      <c r="E989">
        <v>9</v>
      </c>
    </row>
    <row r="990" spans="1:5">
      <c r="A990" t="str">
        <f t="shared" si="22"/>
        <v>Malignant immunoproliferative diseases (C88)Female2</v>
      </c>
      <c r="B990" t="s">
        <v>134</v>
      </c>
      <c r="C990">
        <v>2</v>
      </c>
      <c r="D990" t="s">
        <v>0</v>
      </c>
      <c r="E990">
        <v>1</v>
      </c>
    </row>
    <row r="991" spans="1:5">
      <c r="A991" t="str">
        <f t="shared" si="22"/>
        <v>Malignant immunoproliferative diseases (C88)Male2</v>
      </c>
      <c r="B991" t="s">
        <v>134</v>
      </c>
      <c r="C991">
        <v>2</v>
      </c>
      <c r="D991" t="s">
        <v>1</v>
      </c>
      <c r="E991">
        <v>3</v>
      </c>
    </row>
    <row r="992" spans="1:5">
      <c r="A992" t="str">
        <f t="shared" si="22"/>
        <v>Malignant immunoproliferative diseases (C88)Female3</v>
      </c>
      <c r="B992" t="s">
        <v>134</v>
      </c>
      <c r="C992">
        <v>3</v>
      </c>
      <c r="D992" t="s">
        <v>0</v>
      </c>
      <c r="E992">
        <v>2</v>
      </c>
    </row>
    <row r="993" spans="1:5">
      <c r="A993" t="str">
        <f t="shared" si="22"/>
        <v>Malignant immunoproliferative diseases (C88)Male3</v>
      </c>
      <c r="B993" t="s">
        <v>134</v>
      </c>
      <c r="C993">
        <v>3</v>
      </c>
      <c r="D993" t="s">
        <v>1</v>
      </c>
      <c r="E993">
        <v>3</v>
      </c>
    </row>
    <row r="994" spans="1:5">
      <c r="A994" t="str">
        <f t="shared" si="22"/>
        <v>Malignant immunoproliferative diseases (C88)Female4</v>
      </c>
      <c r="B994" t="s">
        <v>134</v>
      </c>
      <c r="C994">
        <v>4</v>
      </c>
      <c r="D994" t="s">
        <v>0</v>
      </c>
      <c r="E994">
        <v>2</v>
      </c>
    </row>
    <row r="995" spans="1:5">
      <c r="A995" t="str">
        <f t="shared" si="22"/>
        <v>Malignant immunoproliferative diseases (C88)Male4</v>
      </c>
      <c r="B995" t="s">
        <v>134</v>
      </c>
      <c r="C995">
        <v>4</v>
      </c>
      <c r="D995" t="s">
        <v>1</v>
      </c>
      <c r="E995">
        <v>4</v>
      </c>
    </row>
    <row r="996" spans="1:5">
      <c r="A996" t="str">
        <f t="shared" si="22"/>
        <v>Malignant immunoproliferative diseases (C88)Female5</v>
      </c>
      <c r="B996" t="s">
        <v>134</v>
      </c>
      <c r="C996">
        <v>5</v>
      </c>
      <c r="D996" t="s">
        <v>0</v>
      </c>
      <c r="E996">
        <v>1</v>
      </c>
    </row>
    <row r="997" spans="1:5">
      <c r="A997" t="str">
        <f t="shared" si="22"/>
        <v>Malignant immunoproliferative diseases (C88)Male5</v>
      </c>
      <c r="B997" t="s">
        <v>134</v>
      </c>
      <c r="C997">
        <v>5</v>
      </c>
      <c r="D997" t="s">
        <v>1</v>
      </c>
      <c r="E997">
        <v>1</v>
      </c>
    </row>
    <row r="998" spans="1:5">
      <c r="A998" t="str">
        <f t="shared" si="22"/>
        <v>Malignant neoplasm without specification of site (C80)Female1</v>
      </c>
      <c r="B998" t="s">
        <v>131</v>
      </c>
      <c r="C998">
        <v>1</v>
      </c>
      <c r="D998" t="s">
        <v>0</v>
      </c>
      <c r="E998">
        <v>4</v>
      </c>
    </row>
    <row r="999" spans="1:5">
      <c r="A999" t="str">
        <f t="shared" si="22"/>
        <v>Malignant neoplasm without specification of site (C80)Male1</v>
      </c>
      <c r="B999" t="s">
        <v>131</v>
      </c>
      <c r="C999">
        <v>1</v>
      </c>
      <c r="D999" t="s">
        <v>1</v>
      </c>
      <c r="E999">
        <v>2</v>
      </c>
    </row>
    <row r="1000" spans="1:5">
      <c r="A1000" t="str">
        <f t="shared" si="22"/>
        <v>Malignant neoplasm without specification of site (C80)Female2</v>
      </c>
      <c r="B1000" t="s">
        <v>131</v>
      </c>
      <c r="C1000">
        <v>2</v>
      </c>
      <c r="D1000" t="s">
        <v>0</v>
      </c>
      <c r="E1000">
        <v>5</v>
      </c>
    </row>
    <row r="1001" spans="1:5">
      <c r="A1001" t="str">
        <f t="shared" si="22"/>
        <v>Malignant neoplasm without specification of site (C80)Male2</v>
      </c>
      <c r="B1001" t="s">
        <v>131</v>
      </c>
      <c r="C1001">
        <v>2</v>
      </c>
      <c r="D1001" t="s">
        <v>1</v>
      </c>
      <c r="E1001">
        <v>7</v>
      </c>
    </row>
    <row r="1002" spans="1:5">
      <c r="A1002" t="str">
        <f t="shared" si="22"/>
        <v>Malignant neoplasm without specification of site (C80)Female3</v>
      </c>
      <c r="B1002" t="s">
        <v>131</v>
      </c>
      <c r="C1002">
        <v>3</v>
      </c>
      <c r="D1002" t="s">
        <v>0</v>
      </c>
      <c r="E1002">
        <v>7</v>
      </c>
    </row>
    <row r="1003" spans="1:5">
      <c r="A1003" t="str">
        <f t="shared" si="22"/>
        <v>Malignant neoplasm without specification of site (C80)Male3</v>
      </c>
      <c r="B1003" t="s">
        <v>131</v>
      </c>
      <c r="C1003">
        <v>3</v>
      </c>
      <c r="D1003" t="s">
        <v>1</v>
      </c>
      <c r="E1003">
        <v>4</v>
      </c>
    </row>
    <row r="1004" spans="1:5">
      <c r="A1004" t="str">
        <f t="shared" si="22"/>
        <v>Malignant neoplasm without specification of site (C80)Female4</v>
      </c>
      <c r="B1004" t="s">
        <v>131</v>
      </c>
      <c r="C1004">
        <v>4</v>
      </c>
      <c r="D1004" t="s">
        <v>0</v>
      </c>
      <c r="E1004">
        <v>8</v>
      </c>
    </row>
    <row r="1005" spans="1:5">
      <c r="A1005" t="str">
        <f t="shared" si="22"/>
        <v>Malignant neoplasm without specification of site (C80)Male4</v>
      </c>
      <c r="B1005" t="s">
        <v>131</v>
      </c>
      <c r="C1005">
        <v>4</v>
      </c>
      <c r="D1005" t="s">
        <v>1</v>
      </c>
      <c r="E1005">
        <v>6</v>
      </c>
    </row>
    <row r="1006" spans="1:5">
      <c r="A1006" t="str">
        <f t="shared" si="22"/>
        <v>Malignant neoplasm without specification of site (C80)Female5</v>
      </c>
      <c r="B1006" t="s">
        <v>131</v>
      </c>
      <c r="C1006">
        <v>5</v>
      </c>
      <c r="D1006" t="s">
        <v>0</v>
      </c>
      <c r="E1006">
        <v>4</v>
      </c>
    </row>
    <row r="1007" spans="1:5">
      <c r="A1007" t="str">
        <f t="shared" si="22"/>
        <v>Malignant neoplasm without specification of site (C80)Male5</v>
      </c>
      <c r="B1007" t="s">
        <v>131</v>
      </c>
      <c r="C1007">
        <v>5</v>
      </c>
      <c r="D1007" t="s">
        <v>1</v>
      </c>
      <c r="E1007">
        <v>11</v>
      </c>
    </row>
    <row r="1008" spans="1:5">
      <c r="A1008" t="str">
        <f t="shared" si="22"/>
        <v>Melanoma (C43)Female1</v>
      </c>
      <c r="B1008" t="s">
        <v>99</v>
      </c>
      <c r="C1008">
        <v>1</v>
      </c>
      <c r="D1008" t="s">
        <v>0</v>
      </c>
      <c r="E1008">
        <v>236</v>
      </c>
    </row>
    <row r="1009" spans="1:5">
      <c r="A1009" t="str">
        <f t="shared" si="22"/>
        <v>Melanoma (C43)Male1</v>
      </c>
      <c r="B1009" t="s">
        <v>99</v>
      </c>
      <c r="C1009">
        <v>1</v>
      </c>
      <c r="D1009" t="s">
        <v>1</v>
      </c>
      <c r="E1009">
        <v>317</v>
      </c>
    </row>
    <row r="1010" spans="1:5">
      <c r="A1010" t="str">
        <f t="shared" si="22"/>
        <v>Melanoma (C43)Female2</v>
      </c>
      <c r="B1010" t="s">
        <v>99</v>
      </c>
      <c r="C1010">
        <v>2</v>
      </c>
      <c r="D1010" t="s">
        <v>0</v>
      </c>
      <c r="E1010">
        <v>241</v>
      </c>
    </row>
    <row r="1011" spans="1:5">
      <c r="A1011" t="str">
        <f t="shared" si="22"/>
        <v>Melanoma (C43)Male2</v>
      </c>
      <c r="B1011" t="s">
        <v>99</v>
      </c>
      <c r="C1011">
        <v>2</v>
      </c>
      <c r="D1011" t="s">
        <v>1</v>
      </c>
      <c r="E1011">
        <v>267</v>
      </c>
    </row>
    <row r="1012" spans="1:5">
      <c r="A1012" t="str">
        <f t="shared" si="22"/>
        <v>Melanoma (C43)Female3</v>
      </c>
      <c r="B1012" t="s">
        <v>99</v>
      </c>
      <c r="C1012">
        <v>3</v>
      </c>
      <c r="D1012" t="s">
        <v>0</v>
      </c>
      <c r="E1012">
        <v>252</v>
      </c>
    </row>
    <row r="1013" spans="1:5">
      <c r="A1013" t="str">
        <f t="shared" si="22"/>
        <v>Melanoma (C43)Male3</v>
      </c>
      <c r="B1013" t="s">
        <v>99</v>
      </c>
      <c r="C1013">
        <v>3</v>
      </c>
      <c r="D1013" t="s">
        <v>1</v>
      </c>
      <c r="E1013">
        <v>277</v>
      </c>
    </row>
    <row r="1014" spans="1:5">
      <c r="A1014" t="str">
        <f t="shared" si="22"/>
        <v>Melanoma (C43)Female4</v>
      </c>
      <c r="B1014" t="s">
        <v>99</v>
      </c>
      <c r="C1014">
        <v>4</v>
      </c>
      <c r="D1014" t="s">
        <v>0</v>
      </c>
      <c r="E1014">
        <v>239</v>
      </c>
    </row>
    <row r="1015" spans="1:5">
      <c r="A1015" t="str">
        <f t="shared" si="22"/>
        <v>Melanoma (C43)Male4</v>
      </c>
      <c r="B1015" t="s">
        <v>99</v>
      </c>
      <c r="C1015">
        <v>4</v>
      </c>
      <c r="D1015" t="s">
        <v>1</v>
      </c>
      <c r="E1015">
        <v>231</v>
      </c>
    </row>
    <row r="1016" spans="1:5">
      <c r="A1016" t="str">
        <f t="shared" si="22"/>
        <v>Melanoma (C43)Female5</v>
      </c>
      <c r="B1016" t="s">
        <v>99</v>
      </c>
      <c r="C1016">
        <v>5</v>
      </c>
      <c r="D1016" t="s">
        <v>0</v>
      </c>
      <c r="E1016">
        <v>127</v>
      </c>
    </row>
    <row r="1017" spans="1:5">
      <c r="A1017" t="str">
        <f t="shared" si="22"/>
        <v>Melanoma (C43)Male5</v>
      </c>
      <c r="B1017" t="s">
        <v>99</v>
      </c>
      <c r="C1017">
        <v>5</v>
      </c>
      <c r="D1017" t="s">
        <v>1</v>
      </c>
      <c r="E1017">
        <v>134</v>
      </c>
    </row>
    <row r="1018" spans="1:5">
      <c r="A1018" t="str">
        <f t="shared" si="22"/>
        <v>Melanoma (C43)Female99</v>
      </c>
      <c r="B1018" t="s">
        <v>99</v>
      </c>
      <c r="C1018">
        <v>99</v>
      </c>
      <c r="D1018" t="s">
        <v>0</v>
      </c>
      <c r="E1018">
        <v>1</v>
      </c>
    </row>
    <row r="1019" spans="1:5">
      <c r="A1019" t="str">
        <f t="shared" si="22"/>
        <v>Melanoma (C43)Male99</v>
      </c>
      <c r="B1019" t="s">
        <v>99</v>
      </c>
      <c r="C1019">
        <v>99</v>
      </c>
      <c r="D1019" t="s">
        <v>1</v>
      </c>
      <c r="E1019">
        <v>2</v>
      </c>
    </row>
    <row r="1020" spans="1:5">
      <c r="A1020" t="str">
        <f t="shared" si="22"/>
        <v>Meninges (C70)Female2</v>
      </c>
      <c r="B1020" t="s">
        <v>121</v>
      </c>
      <c r="C1020">
        <v>2</v>
      </c>
      <c r="D1020" t="s">
        <v>0</v>
      </c>
      <c r="E1020">
        <v>1</v>
      </c>
    </row>
    <row r="1021" spans="1:5">
      <c r="A1021" t="str">
        <f t="shared" si="22"/>
        <v>Meninges (C70)Male3</v>
      </c>
      <c r="B1021" t="s">
        <v>121</v>
      </c>
      <c r="C1021">
        <v>3</v>
      </c>
      <c r="D1021" t="s">
        <v>1</v>
      </c>
      <c r="E1021">
        <v>1</v>
      </c>
    </row>
    <row r="1022" spans="1:5">
      <c r="A1022" t="str">
        <f t="shared" si="22"/>
        <v>Mesothelioma (C45)Female1</v>
      </c>
      <c r="B1022" t="s">
        <v>101</v>
      </c>
      <c r="C1022">
        <v>1</v>
      </c>
      <c r="D1022" t="s">
        <v>0</v>
      </c>
      <c r="E1022">
        <v>2</v>
      </c>
    </row>
    <row r="1023" spans="1:5">
      <c r="A1023" t="str">
        <f t="shared" si="22"/>
        <v>Mesothelioma (C45)Male1</v>
      </c>
      <c r="B1023" t="s">
        <v>101</v>
      </c>
      <c r="C1023">
        <v>1</v>
      </c>
      <c r="D1023" t="s">
        <v>1</v>
      </c>
      <c r="E1023">
        <v>17</v>
      </c>
    </row>
    <row r="1024" spans="1:5">
      <c r="A1024" t="str">
        <f t="shared" si="22"/>
        <v>Mesothelioma (C45)Female2</v>
      </c>
      <c r="B1024" t="s">
        <v>101</v>
      </c>
      <c r="C1024">
        <v>2</v>
      </c>
      <c r="D1024" t="s">
        <v>0</v>
      </c>
      <c r="E1024">
        <v>2</v>
      </c>
    </row>
    <row r="1025" spans="1:5">
      <c r="A1025" t="str">
        <f t="shared" si="22"/>
        <v>Mesothelioma (C45)Male2</v>
      </c>
      <c r="B1025" t="s">
        <v>101</v>
      </c>
      <c r="C1025">
        <v>2</v>
      </c>
      <c r="D1025" t="s">
        <v>1</v>
      </c>
      <c r="E1025">
        <v>20</v>
      </c>
    </row>
    <row r="1026" spans="1:5">
      <c r="A1026" t="str">
        <f t="shared" si="22"/>
        <v>Mesothelioma (C45)Female3</v>
      </c>
      <c r="B1026" t="s">
        <v>101</v>
      </c>
      <c r="C1026">
        <v>3</v>
      </c>
      <c r="D1026" t="s">
        <v>0</v>
      </c>
      <c r="E1026">
        <v>2</v>
      </c>
    </row>
    <row r="1027" spans="1:5">
      <c r="A1027" t="str">
        <f t="shared" si="22"/>
        <v>Mesothelioma (C45)Male3</v>
      </c>
      <c r="B1027" t="s">
        <v>101</v>
      </c>
      <c r="C1027">
        <v>3</v>
      </c>
      <c r="D1027" t="s">
        <v>1</v>
      </c>
      <c r="E1027">
        <v>15</v>
      </c>
    </row>
    <row r="1028" spans="1:5">
      <c r="A1028" t="str">
        <f t="shared" si="22"/>
        <v>Mesothelioma (C45)Female4</v>
      </c>
      <c r="B1028" t="s">
        <v>101</v>
      </c>
      <c r="C1028">
        <v>4</v>
      </c>
      <c r="D1028" t="s">
        <v>0</v>
      </c>
      <c r="E1028">
        <v>3</v>
      </c>
    </row>
    <row r="1029" spans="1:5">
      <c r="A1029" t="str">
        <f t="shared" si="22"/>
        <v>Mesothelioma (C45)Male4</v>
      </c>
      <c r="B1029" t="s">
        <v>101</v>
      </c>
      <c r="C1029">
        <v>4</v>
      </c>
      <c r="D1029" t="s">
        <v>1</v>
      </c>
      <c r="E1029">
        <v>21</v>
      </c>
    </row>
    <row r="1030" spans="1:5">
      <c r="A1030" t="str">
        <f t="shared" si="22"/>
        <v>Mesothelioma (C45)Female5</v>
      </c>
      <c r="B1030" t="s">
        <v>101</v>
      </c>
      <c r="C1030">
        <v>5</v>
      </c>
      <c r="D1030" t="s">
        <v>0</v>
      </c>
      <c r="E1030">
        <v>1</v>
      </c>
    </row>
    <row r="1031" spans="1:5">
      <c r="A1031" t="str">
        <f t="shared" si="22"/>
        <v>Mesothelioma (C45)Male5</v>
      </c>
      <c r="B1031" t="s">
        <v>101</v>
      </c>
      <c r="C1031">
        <v>5</v>
      </c>
      <c r="D1031" t="s">
        <v>1</v>
      </c>
      <c r="E1031">
        <v>10</v>
      </c>
    </row>
    <row r="1032" spans="1:5">
      <c r="A1032" t="str">
        <f t="shared" si="22"/>
        <v>Mouth - floor of (C04)Male1</v>
      </c>
      <c r="B1032" t="s">
        <v>70</v>
      </c>
      <c r="C1032">
        <v>1</v>
      </c>
      <c r="D1032" t="s">
        <v>1</v>
      </c>
      <c r="E1032">
        <v>2</v>
      </c>
    </row>
    <row r="1033" spans="1:5">
      <c r="A1033" t="str">
        <f t="shared" si="22"/>
        <v>Mouth - floor of (C04)Female2</v>
      </c>
      <c r="B1033" t="s">
        <v>70</v>
      </c>
      <c r="C1033">
        <v>2</v>
      </c>
      <c r="D1033" t="s">
        <v>0</v>
      </c>
      <c r="E1033">
        <v>1</v>
      </c>
    </row>
    <row r="1034" spans="1:5">
      <c r="A1034" t="str">
        <f t="shared" si="22"/>
        <v>Mouth - floor of (C04)Male2</v>
      </c>
      <c r="B1034" t="s">
        <v>70</v>
      </c>
      <c r="C1034">
        <v>2</v>
      </c>
      <c r="D1034" t="s">
        <v>1</v>
      </c>
      <c r="E1034">
        <v>1</v>
      </c>
    </row>
    <row r="1035" spans="1:5">
      <c r="A1035" t="str">
        <f t="shared" si="22"/>
        <v>Mouth - floor of (C04)Female3</v>
      </c>
      <c r="B1035" t="s">
        <v>70</v>
      </c>
      <c r="C1035">
        <v>3</v>
      </c>
      <c r="D1035" t="s">
        <v>0</v>
      </c>
      <c r="E1035">
        <v>2</v>
      </c>
    </row>
    <row r="1036" spans="1:5">
      <c r="A1036" t="str">
        <f t="shared" si="22"/>
        <v>Mouth - floor of (C04)Male3</v>
      </c>
      <c r="B1036" t="s">
        <v>70</v>
      </c>
      <c r="C1036">
        <v>3</v>
      </c>
      <c r="D1036" t="s">
        <v>1</v>
      </c>
      <c r="E1036">
        <v>5</v>
      </c>
    </row>
    <row r="1037" spans="1:5">
      <c r="A1037" t="str">
        <f t="shared" si="22"/>
        <v>Mouth - floor of (C04)Female4</v>
      </c>
      <c r="B1037" t="s">
        <v>70</v>
      </c>
      <c r="C1037">
        <v>4</v>
      </c>
      <c r="D1037" t="s">
        <v>0</v>
      </c>
      <c r="E1037">
        <v>3</v>
      </c>
    </row>
    <row r="1038" spans="1:5">
      <c r="A1038" t="str">
        <f t="shared" si="22"/>
        <v>Mouth - floor of (C04)Male4</v>
      </c>
      <c r="B1038" t="s">
        <v>70</v>
      </c>
      <c r="C1038">
        <v>4</v>
      </c>
      <c r="D1038" t="s">
        <v>1</v>
      </c>
      <c r="E1038">
        <v>3</v>
      </c>
    </row>
    <row r="1039" spans="1:5">
      <c r="A1039" t="str">
        <f t="shared" si="22"/>
        <v>Mouth - floor of (C04)Female5</v>
      </c>
      <c r="B1039" t="s">
        <v>70</v>
      </c>
      <c r="C1039">
        <v>5</v>
      </c>
      <c r="D1039" t="s">
        <v>0</v>
      </c>
      <c r="E1039">
        <v>1</v>
      </c>
    </row>
    <row r="1040" spans="1:5">
      <c r="A1040" t="str">
        <f t="shared" si="22"/>
        <v>Mouth - floor of (C04)Male5</v>
      </c>
      <c r="B1040" t="s">
        <v>70</v>
      </c>
      <c r="C1040">
        <v>5</v>
      </c>
      <c r="D1040" t="s">
        <v>1</v>
      </c>
      <c r="E1040">
        <v>5</v>
      </c>
    </row>
    <row r="1041" spans="1:5">
      <c r="A1041" t="str">
        <f t="shared" si="22"/>
        <v>Mouth - other and unspecified (C06)Female1</v>
      </c>
      <c r="B1041" t="s">
        <v>72</v>
      </c>
      <c r="C1041">
        <v>1</v>
      </c>
      <c r="D1041" t="s">
        <v>0</v>
      </c>
      <c r="E1041">
        <v>3</v>
      </c>
    </row>
    <row r="1042" spans="1:5">
      <c r="A1042" t="str">
        <f t="shared" si="22"/>
        <v>Mouth - other and unspecified (C06)Male1</v>
      </c>
      <c r="B1042" t="s">
        <v>72</v>
      </c>
      <c r="C1042">
        <v>1</v>
      </c>
      <c r="D1042" t="s">
        <v>1</v>
      </c>
      <c r="E1042">
        <v>5</v>
      </c>
    </row>
    <row r="1043" spans="1:5">
      <c r="A1043" t="str">
        <f t="shared" si="22"/>
        <v>Mouth - other and unspecified (C06)Female2</v>
      </c>
      <c r="B1043" t="s">
        <v>72</v>
      </c>
      <c r="C1043">
        <v>2</v>
      </c>
      <c r="D1043" t="s">
        <v>0</v>
      </c>
      <c r="E1043">
        <v>4</v>
      </c>
    </row>
    <row r="1044" spans="1:5">
      <c r="A1044" t="str">
        <f t="shared" si="22"/>
        <v>Mouth - other and unspecified (C06)Female3</v>
      </c>
      <c r="B1044" t="s">
        <v>72</v>
      </c>
      <c r="C1044">
        <v>3</v>
      </c>
      <c r="D1044" t="s">
        <v>0</v>
      </c>
      <c r="E1044">
        <v>2</v>
      </c>
    </row>
    <row r="1045" spans="1:5">
      <c r="A1045" t="str">
        <f t="shared" si="22"/>
        <v>Mouth - other and unspecified (C06)Male3</v>
      </c>
      <c r="B1045" t="s">
        <v>72</v>
      </c>
      <c r="C1045">
        <v>3</v>
      </c>
      <c r="D1045" t="s">
        <v>1</v>
      </c>
      <c r="E1045">
        <v>4</v>
      </c>
    </row>
    <row r="1046" spans="1:5">
      <c r="A1046" t="str">
        <f t="shared" si="22"/>
        <v>Mouth - other and unspecified (C06)Female4</v>
      </c>
      <c r="B1046" t="s">
        <v>72</v>
      </c>
      <c r="C1046">
        <v>4</v>
      </c>
      <c r="D1046" t="s">
        <v>0</v>
      </c>
      <c r="E1046">
        <v>1</v>
      </c>
    </row>
    <row r="1047" spans="1:5">
      <c r="A1047" t="str">
        <f t="shared" si="22"/>
        <v>Mouth - other and unspecified (C06)Male4</v>
      </c>
      <c r="B1047" t="s">
        <v>72</v>
      </c>
      <c r="C1047">
        <v>4</v>
      </c>
      <c r="D1047" t="s">
        <v>1</v>
      </c>
      <c r="E1047">
        <v>3</v>
      </c>
    </row>
    <row r="1048" spans="1:5">
      <c r="A1048" t="str">
        <f t="shared" si="22"/>
        <v>Mouth - other and unspecified (C06)Female5</v>
      </c>
      <c r="B1048" t="s">
        <v>72</v>
      </c>
      <c r="C1048">
        <v>5</v>
      </c>
      <c r="D1048" t="s">
        <v>0</v>
      </c>
      <c r="E1048">
        <v>5</v>
      </c>
    </row>
    <row r="1049" spans="1:5">
      <c r="A1049" t="str">
        <f t="shared" si="22"/>
        <v>Mouth - other and unspecified (C06)Male5</v>
      </c>
      <c r="B1049" t="s">
        <v>72</v>
      </c>
      <c r="C1049">
        <v>5</v>
      </c>
      <c r="D1049" t="s">
        <v>1</v>
      </c>
      <c r="E1049">
        <v>6</v>
      </c>
    </row>
    <row r="1050" spans="1:5">
      <c r="A1050" t="str">
        <f t="shared" ref="A1050:A1113" si="26">B1050&amp;D1050&amp;C1050</f>
        <v>Multiple myeloma and malignant plasma cell neoplasms (C90)Female1</v>
      </c>
      <c r="B1050" t="s">
        <v>135</v>
      </c>
      <c r="C1050">
        <v>1</v>
      </c>
      <c r="D1050" t="s">
        <v>0</v>
      </c>
      <c r="E1050">
        <v>28</v>
      </c>
    </row>
    <row r="1051" spans="1:5">
      <c r="A1051" t="str">
        <f t="shared" si="26"/>
        <v>Multiple myeloma and malignant plasma cell neoplasms (C90)Male1</v>
      </c>
      <c r="B1051" t="s">
        <v>135</v>
      </c>
      <c r="C1051">
        <v>1</v>
      </c>
      <c r="D1051" t="s">
        <v>1</v>
      </c>
      <c r="E1051">
        <v>40</v>
      </c>
    </row>
    <row r="1052" spans="1:5">
      <c r="A1052" t="str">
        <f t="shared" si="26"/>
        <v>Multiple myeloma and malignant plasma cell neoplasms (C90)Female2</v>
      </c>
      <c r="B1052" t="s">
        <v>135</v>
      </c>
      <c r="C1052">
        <v>2</v>
      </c>
      <c r="D1052" t="s">
        <v>0</v>
      </c>
      <c r="E1052">
        <v>25</v>
      </c>
    </row>
    <row r="1053" spans="1:5">
      <c r="A1053" t="str">
        <f t="shared" si="26"/>
        <v>Multiple myeloma and malignant plasma cell neoplasms (C90)Male2</v>
      </c>
      <c r="B1053" t="s">
        <v>135</v>
      </c>
      <c r="C1053">
        <v>2</v>
      </c>
      <c r="D1053" t="s">
        <v>1</v>
      </c>
      <c r="E1053">
        <v>45</v>
      </c>
    </row>
    <row r="1054" spans="1:5">
      <c r="A1054" t="str">
        <f t="shared" si="26"/>
        <v>Multiple myeloma and malignant plasma cell neoplasms (C90)Female3</v>
      </c>
      <c r="B1054" t="s">
        <v>135</v>
      </c>
      <c r="C1054">
        <v>3</v>
      </c>
      <c r="D1054" t="s">
        <v>0</v>
      </c>
      <c r="E1054">
        <v>22</v>
      </c>
    </row>
    <row r="1055" spans="1:5">
      <c r="A1055" t="str">
        <f t="shared" si="26"/>
        <v>Multiple myeloma and malignant plasma cell neoplasms (C90)Male3</v>
      </c>
      <c r="B1055" t="s">
        <v>135</v>
      </c>
      <c r="C1055">
        <v>3</v>
      </c>
      <c r="D1055" t="s">
        <v>1</v>
      </c>
      <c r="E1055">
        <v>44</v>
      </c>
    </row>
    <row r="1056" spans="1:5">
      <c r="A1056" t="str">
        <f t="shared" si="26"/>
        <v>Multiple myeloma and malignant plasma cell neoplasms (C90)Female4</v>
      </c>
      <c r="B1056" t="s">
        <v>135</v>
      </c>
      <c r="C1056">
        <v>4</v>
      </c>
      <c r="D1056" t="s">
        <v>0</v>
      </c>
      <c r="E1056">
        <v>31</v>
      </c>
    </row>
    <row r="1057" spans="1:5">
      <c r="A1057" t="str">
        <f t="shared" si="26"/>
        <v>Multiple myeloma and malignant plasma cell neoplasms (C90)Male4</v>
      </c>
      <c r="B1057" t="s">
        <v>135</v>
      </c>
      <c r="C1057">
        <v>4</v>
      </c>
      <c r="D1057" t="s">
        <v>1</v>
      </c>
      <c r="E1057">
        <v>60</v>
      </c>
    </row>
    <row r="1058" spans="1:5">
      <c r="A1058" t="str">
        <f t="shared" si="26"/>
        <v>Multiple myeloma and malignant plasma cell neoplasms (C90)Female5</v>
      </c>
      <c r="B1058" t="s">
        <v>135</v>
      </c>
      <c r="C1058">
        <v>5</v>
      </c>
      <c r="D1058" t="s">
        <v>0</v>
      </c>
      <c r="E1058">
        <v>29</v>
      </c>
    </row>
    <row r="1059" spans="1:5">
      <c r="A1059" t="str">
        <f t="shared" si="26"/>
        <v>Multiple myeloma and malignant plasma cell neoplasms (C90)Male5</v>
      </c>
      <c r="B1059" t="s">
        <v>135</v>
      </c>
      <c r="C1059">
        <v>5</v>
      </c>
      <c r="D1059" t="s">
        <v>1</v>
      </c>
      <c r="E1059">
        <v>33</v>
      </c>
    </row>
    <row r="1060" spans="1:5">
      <c r="A1060" t="str">
        <f t="shared" si="26"/>
        <v>Multiple myeloma and malignant plasma cell neoplasms (C90)Male99</v>
      </c>
      <c r="B1060" t="s">
        <v>135</v>
      </c>
      <c r="C1060">
        <v>99</v>
      </c>
      <c r="D1060" t="s">
        <v>1</v>
      </c>
      <c r="E1060">
        <v>1</v>
      </c>
    </row>
    <row r="1061" spans="1:5">
      <c r="A1061" t="str">
        <f t="shared" si="26"/>
        <v>Myelodysplastic syndromes (D46)Female1</v>
      </c>
      <c r="B1061" t="s">
        <v>138</v>
      </c>
      <c r="C1061">
        <v>1</v>
      </c>
      <c r="D1061" t="s">
        <v>0</v>
      </c>
      <c r="E1061">
        <v>18</v>
      </c>
    </row>
    <row r="1062" spans="1:5">
      <c r="A1062" t="str">
        <f t="shared" si="26"/>
        <v>Myelodysplastic syndromes (D46)Male1</v>
      </c>
      <c r="B1062" t="s">
        <v>138</v>
      </c>
      <c r="C1062">
        <v>1</v>
      </c>
      <c r="D1062" t="s">
        <v>1</v>
      </c>
      <c r="E1062">
        <v>26</v>
      </c>
    </row>
    <row r="1063" spans="1:5">
      <c r="A1063" t="str">
        <f t="shared" si="26"/>
        <v>Myelodysplastic syndromes (D46)Female2</v>
      </c>
      <c r="B1063" t="s">
        <v>138</v>
      </c>
      <c r="C1063">
        <v>2</v>
      </c>
      <c r="D1063" t="s">
        <v>0</v>
      </c>
      <c r="E1063">
        <v>13</v>
      </c>
    </row>
    <row r="1064" spans="1:5">
      <c r="A1064" t="str">
        <f t="shared" si="26"/>
        <v>Myelodysplastic syndromes (D46)Male2</v>
      </c>
      <c r="B1064" t="s">
        <v>138</v>
      </c>
      <c r="C1064">
        <v>2</v>
      </c>
      <c r="D1064" t="s">
        <v>1</v>
      </c>
      <c r="E1064">
        <v>25</v>
      </c>
    </row>
    <row r="1065" spans="1:5">
      <c r="A1065" t="str">
        <f t="shared" si="26"/>
        <v>Myelodysplastic syndromes (D46)Female3</v>
      </c>
      <c r="B1065" t="s">
        <v>138</v>
      </c>
      <c r="C1065">
        <v>3</v>
      </c>
      <c r="D1065" t="s">
        <v>0</v>
      </c>
      <c r="E1065">
        <v>12</v>
      </c>
    </row>
    <row r="1066" spans="1:5">
      <c r="A1066" t="str">
        <f t="shared" si="26"/>
        <v>Myelodysplastic syndromes (D46)Male3</v>
      </c>
      <c r="B1066" t="s">
        <v>138</v>
      </c>
      <c r="C1066">
        <v>3</v>
      </c>
      <c r="D1066" t="s">
        <v>1</v>
      </c>
      <c r="E1066">
        <v>18</v>
      </c>
    </row>
    <row r="1067" spans="1:5">
      <c r="A1067" t="str">
        <f t="shared" si="26"/>
        <v>Myelodysplastic syndromes (D46)Female4</v>
      </c>
      <c r="B1067" t="s">
        <v>138</v>
      </c>
      <c r="C1067">
        <v>4</v>
      </c>
      <c r="D1067" t="s">
        <v>0</v>
      </c>
      <c r="E1067">
        <v>21</v>
      </c>
    </row>
    <row r="1068" spans="1:5">
      <c r="A1068" t="str">
        <f t="shared" si="26"/>
        <v>Myelodysplastic syndromes (D46)Male4</v>
      </c>
      <c r="B1068" t="s">
        <v>138</v>
      </c>
      <c r="C1068">
        <v>4</v>
      </c>
      <c r="D1068" t="s">
        <v>1</v>
      </c>
      <c r="E1068">
        <v>28</v>
      </c>
    </row>
    <row r="1069" spans="1:5">
      <c r="A1069" t="str">
        <f t="shared" si="26"/>
        <v>Myelodysplastic syndromes (D46)Female5</v>
      </c>
      <c r="B1069" t="s">
        <v>138</v>
      </c>
      <c r="C1069">
        <v>5</v>
      </c>
      <c r="D1069" t="s">
        <v>0</v>
      </c>
      <c r="E1069">
        <v>7</v>
      </c>
    </row>
    <row r="1070" spans="1:5">
      <c r="A1070" t="str">
        <f t="shared" si="26"/>
        <v>Myelodysplastic syndromes (D46)Male5</v>
      </c>
      <c r="B1070" t="s">
        <v>138</v>
      </c>
      <c r="C1070">
        <v>5</v>
      </c>
      <c r="D1070" t="s">
        <v>1</v>
      </c>
      <c r="E1070">
        <v>24</v>
      </c>
    </row>
    <row r="1071" spans="1:5">
      <c r="A1071" t="str">
        <f t="shared" si="26"/>
        <v>Nasal cavity and middle ear (C30)Female1</v>
      </c>
      <c r="B1071" t="s">
        <v>90</v>
      </c>
      <c r="C1071">
        <v>1</v>
      </c>
      <c r="D1071" t="s">
        <v>0</v>
      </c>
      <c r="E1071">
        <v>3</v>
      </c>
    </row>
    <row r="1072" spans="1:5">
      <c r="A1072" t="str">
        <f t="shared" si="26"/>
        <v>Nasal cavity and middle ear (C30)Male1</v>
      </c>
      <c r="B1072" t="s">
        <v>90</v>
      </c>
      <c r="C1072">
        <v>1</v>
      </c>
      <c r="D1072" t="s">
        <v>1</v>
      </c>
      <c r="E1072">
        <v>3</v>
      </c>
    </row>
    <row r="1073" spans="1:5">
      <c r="A1073" t="str">
        <f t="shared" si="26"/>
        <v>Nasal cavity and middle ear (C30)Female2</v>
      </c>
      <c r="B1073" t="s">
        <v>90</v>
      </c>
      <c r="C1073">
        <v>2</v>
      </c>
      <c r="D1073" t="s">
        <v>0</v>
      </c>
      <c r="E1073">
        <v>3</v>
      </c>
    </row>
    <row r="1074" spans="1:5">
      <c r="A1074" t="str">
        <f t="shared" si="26"/>
        <v>Nasal cavity and middle ear (C30)Male2</v>
      </c>
      <c r="B1074" t="s">
        <v>90</v>
      </c>
      <c r="C1074">
        <v>2</v>
      </c>
      <c r="D1074" t="s">
        <v>1</v>
      </c>
      <c r="E1074">
        <v>1</v>
      </c>
    </row>
    <row r="1075" spans="1:5">
      <c r="A1075" t="str">
        <f t="shared" si="26"/>
        <v>Nasal cavity and middle ear (C30)Male3</v>
      </c>
      <c r="B1075" t="s">
        <v>90</v>
      </c>
      <c r="C1075">
        <v>3</v>
      </c>
      <c r="D1075" t="s">
        <v>1</v>
      </c>
      <c r="E1075">
        <v>5</v>
      </c>
    </row>
    <row r="1076" spans="1:5">
      <c r="A1076" t="str">
        <f t="shared" si="26"/>
        <v>Nasal cavity and middle ear (C30)Female4</v>
      </c>
      <c r="B1076" t="s">
        <v>90</v>
      </c>
      <c r="C1076">
        <v>4</v>
      </c>
      <c r="D1076" t="s">
        <v>0</v>
      </c>
      <c r="E1076">
        <v>1</v>
      </c>
    </row>
    <row r="1077" spans="1:5">
      <c r="A1077" t="str">
        <f t="shared" si="26"/>
        <v>Nasal cavity and middle ear (C30)Male4</v>
      </c>
      <c r="B1077" t="s">
        <v>90</v>
      </c>
      <c r="C1077">
        <v>4</v>
      </c>
      <c r="D1077" t="s">
        <v>1</v>
      </c>
      <c r="E1077">
        <v>3</v>
      </c>
    </row>
    <row r="1078" spans="1:5">
      <c r="A1078" t="str">
        <f t="shared" si="26"/>
        <v>Nasal cavity and middle ear (C30)Female5</v>
      </c>
      <c r="B1078" t="s">
        <v>90</v>
      </c>
      <c r="C1078">
        <v>5</v>
      </c>
      <c r="D1078" t="s">
        <v>0</v>
      </c>
      <c r="E1078">
        <v>1</v>
      </c>
    </row>
    <row r="1079" spans="1:5">
      <c r="A1079" t="str">
        <f t="shared" si="26"/>
        <v>Nasal cavity and middle ear (C30)Male5</v>
      </c>
      <c r="B1079" t="s">
        <v>90</v>
      </c>
      <c r="C1079">
        <v>5</v>
      </c>
      <c r="D1079" t="s">
        <v>1</v>
      </c>
      <c r="E1079">
        <v>2</v>
      </c>
    </row>
    <row r="1080" spans="1:5">
      <c r="A1080" t="str">
        <f t="shared" si="26"/>
        <v>Nasopharynx (C11)Female1</v>
      </c>
      <c r="B1080" t="s">
        <v>77</v>
      </c>
      <c r="C1080">
        <v>1</v>
      </c>
      <c r="D1080" t="s">
        <v>0</v>
      </c>
      <c r="E1080">
        <v>2</v>
      </c>
    </row>
    <row r="1081" spans="1:5">
      <c r="A1081" t="str">
        <f t="shared" si="26"/>
        <v>Nasopharynx (C11)Male1</v>
      </c>
      <c r="B1081" t="s">
        <v>77</v>
      </c>
      <c r="C1081">
        <v>1</v>
      </c>
      <c r="D1081" t="s">
        <v>1</v>
      </c>
      <c r="E1081">
        <v>6</v>
      </c>
    </row>
    <row r="1082" spans="1:5">
      <c r="A1082" t="str">
        <f t="shared" si="26"/>
        <v>Nasopharynx (C11)Female2</v>
      </c>
      <c r="B1082" t="s">
        <v>77</v>
      </c>
      <c r="C1082">
        <v>2</v>
      </c>
      <c r="D1082" t="s">
        <v>0</v>
      </c>
      <c r="E1082">
        <v>1</v>
      </c>
    </row>
    <row r="1083" spans="1:5">
      <c r="A1083" t="str">
        <f t="shared" si="26"/>
        <v>Nasopharynx (C11)Male2</v>
      </c>
      <c r="B1083" t="s">
        <v>77</v>
      </c>
      <c r="C1083">
        <v>2</v>
      </c>
      <c r="D1083" t="s">
        <v>1</v>
      </c>
      <c r="E1083">
        <v>1</v>
      </c>
    </row>
    <row r="1084" spans="1:5">
      <c r="A1084" t="str">
        <f t="shared" si="26"/>
        <v>Nasopharynx (C11)Female3</v>
      </c>
      <c r="B1084" t="s">
        <v>77</v>
      </c>
      <c r="C1084">
        <v>3</v>
      </c>
      <c r="D1084" t="s">
        <v>0</v>
      </c>
      <c r="E1084">
        <v>1</v>
      </c>
    </row>
    <row r="1085" spans="1:5">
      <c r="A1085" t="str">
        <f t="shared" si="26"/>
        <v>Nasopharynx (C11)Male3</v>
      </c>
      <c r="B1085" t="s">
        <v>77</v>
      </c>
      <c r="C1085">
        <v>3</v>
      </c>
      <c r="D1085" t="s">
        <v>1</v>
      </c>
      <c r="E1085">
        <v>4</v>
      </c>
    </row>
    <row r="1086" spans="1:5">
      <c r="A1086" t="str">
        <f t="shared" si="26"/>
        <v>Nasopharynx (C11)Female4</v>
      </c>
      <c r="B1086" t="s">
        <v>77</v>
      </c>
      <c r="C1086">
        <v>4</v>
      </c>
      <c r="D1086" t="s">
        <v>0</v>
      </c>
      <c r="E1086">
        <v>4</v>
      </c>
    </row>
    <row r="1087" spans="1:5">
      <c r="A1087" t="str">
        <f t="shared" si="26"/>
        <v>Nasopharynx (C11)Male4</v>
      </c>
      <c r="B1087" t="s">
        <v>77</v>
      </c>
      <c r="C1087">
        <v>4</v>
      </c>
      <c r="D1087" t="s">
        <v>1</v>
      </c>
      <c r="E1087">
        <v>3</v>
      </c>
    </row>
    <row r="1088" spans="1:5">
      <c r="A1088" t="str">
        <f t="shared" si="26"/>
        <v>Nasopharynx (C11)Female5</v>
      </c>
      <c r="B1088" t="s">
        <v>77</v>
      </c>
      <c r="C1088">
        <v>5</v>
      </c>
      <c r="D1088" t="s">
        <v>0</v>
      </c>
      <c r="E1088">
        <v>2</v>
      </c>
    </row>
    <row r="1089" spans="1:5">
      <c r="A1089" t="str">
        <f t="shared" si="26"/>
        <v>Nasopharynx (C11)Male5</v>
      </c>
      <c r="B1089" t="s">
        <v>77</v>
      </c>
      <c r="C1089">
        <v>5</v>
      </c>
      <c r="D1089" t="s">
        <v>1</v>
      </c>
      <c r="E1089">
        <v>8</v>
      </c>
    </row>
    <row r="1090" spans="1:5">
      <c r="A1090" t="str">
        <f t="shared" si="26"/>
        <v>Non-Hodgkin lymphoma (C82–C85, C96)Female1</v>
      </c>
      <c r="B1090" t="s">
        <v>133</v>
      </c>
      <c r="C1090">
        <v>1</v>
      </c>
      <c r="D1090" t="s">
        <v>0</v>
      </c>
      <c r="E1090">
        <v>57</v>
      </c>
    </row>
    <row r="1091" spans="1:5">
      <c r="A1091" t="str">
        <f t="shared" si="26"/>
        <v>Non-Hodgkin lymphoma (C82–C85, C96)Male1</v>
      </c>
      <c r="B1091" t="s">
        <v>133</v>
      </c>
      <c r="C1091">
        <v>1</v>
      </c>
      <c r="D1091" t="s">
        <v>1</v>
      </c>
      <c r="E1091">
        <v>75</v>
      </c>
    </row>
    <row r="1092" spans="1:5">
      <c r="A1092" t="str">
        <f t="shared" si="26"/>
        <v>Non-Hodgkin lymphoma (C82–C85, C96)Female2</v>
      </c>
      <c r="B1092" t="s">
        <v>133</v>
      </c>
      <c r="C1092">
        <v>2</v>
      </c>
      <c r="D1092" t="s">
        <v>0</v>
      </c>
      <c r="E1092">
        <v>66</v>
      </c>
    </row>
    <row r="1093" spans="1:5">
      <c r="A1093" t="str">
        <f t="shared" si="26"/>
        <v>Non-Hodgkin lymphoma (C82–C85, C96)Male2</v>
      </c>
      <c r="B1093" t="s">
        <v>133</v>
      </c>
      <c r="C1093">
        <v>2</v>
      </c>
      <c r="D1093" t="s">
        <v>1</v>
      </c>
      <c r="E1093">
        <v>88</v>
      </c>
    </row>
    <row r="1094" spans="1:5">
      <c r="A1094" t="str">
        <f t="shared" si="26"/>
        <v>Non-Hodgkin lymphoma (C82–C85, C96)Female3</v>
      </c>
      <c r="B1094" t="s">
        <v>133</v>
      </c>
      <c r="C1094">
        <v>3</v>
      </c>
      <c r="D1094" t="s">
        <v>0</v>
      </c>
      <c r="E1094">
        <v>71</v>
      </c>
    </row>
    <row r="1095" spans="1:5">
      <c r="A1095" t="str">
        <f t="shared" si="26"/>
        <v>Non-Hodgkin lymphoma (C82–C85, C96)Male3</v>
      </c>
      <c r="B1095" t="s">
        <v>133</v>
      </c>
      <c r="C1095">
        <v>3</v>
      </c>
      <c r="D1095" t="s">
        <v>1</v>
      </c>
      <c r="E1095">
        <v>83</v>
      </c>
    </row>
    <row r="1096" spans="1:5">
      <c r="A1096" t="str">
        <f t="shared" si="26"/>
        <v>Non-Hodgkin lymphoma (C82–C85, C96)Female4</v>
      </c>
      <c r="B1096" t="s">
        <v>133</v>
      </c>
      <c r="C1096">
        <v>4</v>
      </c>
      <c r="D1096" t="s">
        <v>0</v>
      </c>
      <c r="E1096">
        <v>61</v>
      </c>
    </row>
    <row r="1097" spans="1:5">
      <c r="A1097" t="str">
        <f t="shared" si="26"/>
        <v>Non-Hodgkin lymphoma (C82–C85, C96)Male4</v>
      </c>
      <c r="B1097" t="s">
        <v>133</v>
      </c>
      <c r="C1097">
        <v>4</v>
      </c>
      <c r="D1097" t="s">
        <v>1</v>
      </c>
      <c r="E1097">
        <v>107</v>
      </c>
    </row>
    <row r="1098" spans="1:5">
      <c r="A1098" t="str">
        <f t="shared" si="26"/>
        <v>Non-Hodgkin lymphoma (C82–C85, C96)Female5</v>
      </c>
      <c r="B1098" t="s">
        <v>133</v>
      </c>
      <c r="C1098">
        <v>5</v>
      </c>
      <c r="D1098" t="s">
        <v>0</v>
      </c>
      <c r="E1098">
        <v>55</v>
      </c>
    </row>
    <row r="1099" spans="1:5">
      <c r="A1099" t="str">
        <f t="shared" si="26"/>
        <v>Non-Hodgkin lymphoma (C82–C85, C96)Male5</v>
      </c>
      <c r="B1099" t="s">
        <v>133</v>
      </c>
      <c r="C1099">
        <v>5</v>
      </c>
      <c r="D1099" t="s">
        <v>1</v>
      </c>
      <c r="E1099">
        <v>77</v>
      </c>
    </row>
    <row r="1100" spans="1:5">
      <c r="A1100" t="str">
        <f t="shared" si="26"/>
        <v>Non-Hodgkin lymphoma (C82–C85, C96)Male99</v>
      </c>
      <c r="B1100" t="s">
        <v>133</v>
      </c>
      <c r="C1100">
        <v>99</v>
      </c>
      <c r="D1100" t="s">
        <v>1</v>
      </c>
      <c r="E1100">
        <v>2</v>
      </c>
    </row>
    <row r="1101" spans="1:5">
      <c r="A1101" t="str">
        <f t="shared" si="26"/>
        <v>Oesophagus (C15)Female1</v>
      </c>
      <c r="B1101" t="s">
        <v>81</v>
      </c>
      <c r="C1101">
        <v>1</v>
      </c>
      <c r="D1101" t="s">
        <v>0</v>
      </c>
      <c r="E1101">
        <v>26</v>
      </c>
    </row>
    <row r="1102" spans="1:5">
      <c r="A1102" t="str">
        <f t="shared" si="26"/>
        <v>Oesophagus (C15)Male1</v>
      </c>
      <c r="B1102" t="s">
        <v>81</v>
      </c>
      <c r="C1102">
        <v>1</v>
      </c>
      <c r="D1102" t="s">
        <v>1</v>
      </c>
      <c r="E1102">
        <v>27</v>
      </c>
    </row>
    <row r="1103" spans="1:5">
      <c r="A1103" t="str">
        <f t="shared" si="26"/>
        <v>Oesophagus (C15)Female2</v>
      </c>
      <c r="B1103" t="s">
        <v>81</v>
      </c>
      <c r="C1103">
        <v>2</v>
      </c>
      <c r="D1103" t="s">
        <v>0</v>
      </c>
      <c r="E1103">
        <v>15</v>
      </c>
    </row>
    <row r="1104" spans="1:5">
      <c r="A1104" t="str">
        <f t="shared" si="26"/>
        <v>Oesophagus (C15)Male2</v>
      </c>
      <c r="B1104" t="s">
        <v>81</v>
      </c>
      <c r="C1104">
        <v>2</v>
      </c>
      <c r="D1104" t="s">
        <v>1</v>
      </c>
      <c r="E1104">
        <v>40</v>
      </c>
    </row>
    <row r="1105" spans="1:5">
      <c r="A1105" t="str">
        <f t="shared" si="26"/>
        <v>Oesophagus (C15)Female3</v>
      </c>
      <c r="B1105" t="s">
        <v>81</v>
      </c>
      <c r="C1105">
        <v>3</v>
      </c>
      <c r="D1105" t="s">
        <v>0</v>
      </c>
      <c r="E1105">
        <v>19</v>
      </c>
    </row>
    <row r="1106" spans="1:5">
      <c r="A1106" t="str">
        <f t="shared" si="26"/>
        <v>Oesophagus (C15)Male3</v>
      </c>
      <c r="B1106" t="s">
        <v>81</v>
      </c>
      <c r="C1106">
        <v>3</v>
      </c>
      <c r="D1106" t="s">
        <v>1</v>
      </c>
      <c r="E1106">
        <v>47</v>
      </c>
    </row>
    <row r="1107" spans="1:5">
      <c r="A1107" t="str">
        <f t="shared" si="26"/>
        <v>Oesophagus (C15)Female4</v>
      </c>
      <c r="B1107" t="s">
        <v>81</v>
      </c>
      <c r="C1107">
        <v>4</v>
      </c>
      <c r="D1107" t="s">
        <v>0</v>
      </c>
      <c r="E1107">
        <v>22</v>
      </c>
    </row>
    <row r="1108" spans="1:5">
      <c r="A1108" t="str">
        <f t="shared" si="26"/>
        <v>Oesophagus (C15)Male4</v>
      </c>
      <c r="B1108" t="s">
        <v>81</v>
      </c>
      <c r="C1108">
        <v>4</v>
      </c>
      <c r="D1108" t="s">
        <v>1</v>
      </c>
      <c r="E1108">
        <v>53</v>
      </c>
    </row>
    <row r="1109" spans="1:5">
      <c r="A1109" t="str">
        <f t="shared" si="26"/>
        <v>Oesophagus (C15)Female5</v>
      </c>
      <c r="B1109" t="s">
        <v>81</v>
      </c>
      <c r="C1109">
        <v>5</v>
      </c>
      <c r="D1109" t="s">
        <v>0</v>
      </c>
      <c r="E1109">
        <v>13</v>
      </c>
    </row>
    <row r="1110" spans="1:5">
      <c r="A1110" t="str">
        <f t="shared" si="26"/>
        <v>Oesophagus (C15)Male5</v>
      </c>
      <c r="B1110" t="s">
        <v>81</v>
      </c>
      <c r="C1110">
        <v>5</v>
      </c>
      <c r="D1110" t="s">
        <v>1</v>
      </c>
      <c r="E1110">
        <v>43</v>
      </c>
    </row>
    <row r="1111" spans="1:5">
      <c r="A1111" t="str">
        <f t="shared" si="26"/>
        <v>Oropharynx (C10)Female1</v>
      </c>
      <c r="B1111" t="s">
        <v>76</v>
      </c>
      <c r="C1111">
        <v>1</v>
      </c>
      <c r="D1111" t="s">
        <v>0</v>
      </c>
      <c r="E1111">
        <v>1</v>
      </c>
    </row>
    <row r="1112" spans="1:5">
      <c r="A1112" t="str">
        <f t="shared" si="26"/>
        <v>Oropharynx (C10)Male2</v>
      </c>
      <c r="B1112" t="s">
        <v>76</v>
      </c>
      <c r="C1112">
        <v>2</v>
      </c>
      <c r="D1112" t="s">
        <v>1</v>
      </c>
      <c r="E1112">
        <v>3</v>
      </c>
    </row>
    <row r="1113" spans="1:5">
      <c r="A1113" t="str">
        <f t="shared" si="26"/>
        <v>Oropharynx (C10)Male3</v>
      </c>
      <c r="B1113" t="s">
        <v>76</v>
      </c>
      <c r="C1113">
        <v>3</v>
      </c>
      <c r="D1113" t="s">
        <v>1</v>
      </c>
      <c r="E1113">
        <v>1</v>
      </c>
    </row>
    <row r="1114" spans="1:5">
      <c r="A1114" t="str">
        <f t="shared" ref="A1114:A1187" si="27">B1114&amp;D1114&amp;C1114</f>
        <v>Oropharynx (C10)Female4</v>
      </c>
      <c r="B1114" t="s">
        <v>76</v>
      </c>
      <c r="C1114">
        <v>4</v>
      </c>
      <c r="D1114" t="s">
        <v>0</v>
      </c>
      <c r="E1114">
        <v>2</v>
      </c>
    </row>
    <row r="1115" spans="1:5">
      <c r="A1115" t="str">
        <f t="shared" si="27"/>
        <v>Oropharynx (C10)Male4</v>
      </c>
      <c r="B1115" t="s">
        <v>76</v>
      </c>
      <c r="C1115">
        <v>4</v>
      </c>
      <c r="D1115" t="s">
        <v>1</v>
      </c>
      <c r="E1115">
        <v>2</v>
      </c>
    </row>
    <row r="1116" spans="1:5">
      <c r="A1116" t="str">
        <f t="shared" si="27"/>
        <v>Oropharynx (C10)Male5</v>
      </c>
      <c r="B1116" t="s">
        <v>76</v>
      </c>
      <c r="C1116">
        <v>5</v>
      </c>
      <c r="D1116" t="s">
        <v>1</v>
      </c>
      <c r="E1116">
        <v>4</v>
      </c>
    </row>
    <row r="1117" spans="1:5">
      <c r="A1117" t="str">
        <f t="shared" si="27"/>
        <v>Other and ill-defined sites (C76)Female2</v>
      </c>
      <c r="B1117" t="s">
        <v>127</v>
      </c>
      <c r="C1117">
        <v>2</v>
      </c>
      <c r="D1117" t="s">
        <v>0</v>
      </c>
      <c r="E1117">
        <v>2</v>
      </c>
    </row>
    <row r="1118" spans="1:5">
      <c r="A1118" t="str">
        <f t="shared" si="27"/>
        <v>Other and ill-defined sites (C76)Male2</v>
      </c>
      <c r="B1118" t="s">
        <v>127</v>
      </c>
      <c r="C1118">
        <v>2</v>
      </c>
      <c r="D1118" t="s">
        <v>1</v>
      </c>
      <c r="E1118">
        <v>1</v>
      </c>
    </row>
    <row r="1119" spans="1:5">
      <c r="A1119" t="str">
        <f t="shared" si="27"/>
        <v>Other and ill-defined sites (C76)Male3</v>
      </c>
      <c r="B1119" t="s">
        <v>127</v>
      </c>
      <c r="C1119">
        <v>3</v>
      </c>
      <c r="D1119" t="s">
        <v>1</v>
      </c>
      <c r="E1119">
        <v>1</v>
      </c>
    </row>
    <row r="1120" spans="1:5">
      <c r="A1120" t="str">
        <f t="shared" si="27"/>
        <v>Other and ill-defined sites (C76)Female4</v>
      </c>
      <c r="B1120" t="s">
        <v>127</v>
      </c>
      <c r="C1120">
        <v>4</v>
      </c>
      <c r="D1120" t="s">
        <v>0</v>
      </c>
      <c r="E1120">
        <v>3</v>
      </c>
    </row>
    <row r="1121" spans="1:5">
      <c r="A1121" t="str">
        <f t="shared" si="27"/>
        <v>Other and ill-defined sites (C76)Male4</v>
      </c>
      <c r="B1121" t="s">
        <v>127</v>
      </c>
      <c r="C1121">
        <v>4</v>
      </c>
      <c r="D1121" t="s">
        <v>1</v>
      </c>
      <c r="E1121">
        <v>1</v>
      </c>
    </row>
    <row r="1122" spans="1:5">
      <c r="A1122" t="str">
        <f t="shared" si="27"/>
        <v>Other and ill-defined sites (C76)Female5</v>
      </c>
      <c r="B1122" t="s">
        <v>127</v>
      </c>
      <c r="C1122">
        <v>5</v>
      </c>
      <c r="D1122" t="s">
        <v>0</v>
      </c>
      <c r="E1122">
        <v>2</v>
      </c>
    </row>
    <row r="1123" spans="1:5">
      <c r="A1123" t="str">
        <f t="shared" si="27"/>
        <v>Other and ill-defined sites (C76)Male5</v>
      </c>
      <c r="B1123" t="s">
        <v>127</v>
      </c>
      <c r="C1123">
        <v>5</v>
      </c>
      <c r="D1123" t="s">
        <v>1</v>
      </c>
      <c r="E1123">
        <v>1</v>
      </c>
    </row>
    <row r="1124" spans="1:5">
      <c r="A1124" t="str">
        <f t="shared" si="27"/>
        <v>Other and ill-defined sites (C76)Female99</v>
      </c>
      <c r="B1124" t="s">
        <v>127</v>
      </c>
      <c r="C1124">
        <v>99</v>
      </c>
      <c r="D1124" t="s">
        <v>0</v>
      </c>
      <c r="E1124">
        <v>1</v>
      </c>
    </row>
    <row r="1125" spans="1:5">
      <c r="A1125" t="str">
        <f t="shared" si="27"/>
        <v>Female genital organs - other and unspecified (C57)Female1</v>
      </c>
      <c r="B1125" t="s">
        <v>179</v>
      </c>
      <c r="C1125">
        <v>1</v>
      </c>
      <c r="D1125" t="s">
        <v>0</v>
      </c>
      <c r="E1125">
        <v>9</v>
      </c>
    </row>
    <row r="1126" spans="1:5">
      <c r="A1126" t="str">
        <f t="shared" si="27"/>
        <v>Female genital organs - other and unspecified (C57)Female2</v>
      </c>
      <c r="B1126" t="s">
        <v>179</v>
      </c>
      <c r="C1126">
        <v>2</v>
      </c>
      <c r="D1126" t="s">
        <v>0</v>
      </c>
      <c r="E1126">
        <v>5</v>
      </c>
    </row>
    <row r="1127" spans="1:5">
      <c r="A1127" t="str">
        <f t="shared" si="27"/>
        <v>Female genital organs - other and unspecified (C57)Female3</v>
      </c>
      <c r="B1127" t="s">
        <v>179</v>
      </c>
      <c r="C1127">
        <v>3</v>
      </c>
      <c r="D1127" t="s">
        <v>0</v>
      </c>
      <c r="E1127">
        <v>5</v>
      </c>
    </row>
    <row r="1128" spans="1:5">
      <c r="A1128" t="str">
        <f t="shared" si="27"/>
        <v>Female genital organs - other and unspecified (C57)Female4</v>
      </c>
      <c r="B1128" t="s">
        <v>179</v>
      </c>
      <c r="C1128">
        <v>4</v>
      </c>
      <c r="D1128" t="s">
        <v>0</v>
      </c>
      <c r="E1128">
        <v>7</v>
      </c>
    </row>
    <row r="1129" spans="1:5">
      <c r="A1129" t="str">
        <f t="shared" si="27"/>
        <v>Female genital organs - other and unspecified (C57)Female5</v>
      </c>
      <c r="B1129" t="s">
        <v>179</v>
      </c>
      <c r="C1129">
        <v>5</v>
      </c>
      <c r="D1129" t="s">
        <v>0</v>
      </c>
      <c r="E1129">
        <v>9</v>
      </c>
    </row>
    <row r="1130" spans="1:5">
      <c r="A1130" t="str">
        <f t="shared" ref="A1130:A1134" si="28">B1130&amp;D1130&amp;C1130</f>
        <v>Female genital organs - other and unspecified (C57)Male1</v>
      </c>
      <c r="B1130" t="s">
        <v>179</v>
      </c>
      <c r="C1130">
        <v>1</v>
      </c>
      <c r="D1130" t="s">
        <v>1</v>
      </c>
      <c r="E1130" t="s">
        <v>178</v>
      </c>
    </row>
    <row r="1131" spans="1:5">
      <c r="A1131" t="str">
        <f t="shared" si="28"/>
        <v>Female genital organs - other and unspecified (C57)Male2</v>
      </c>
      <c r="B1131" t="s">
        <v>179</v>
      </c>
      <c r="C1131">
        <v>2</v>
      </c>
      <c r="D1131" t="s">
        <v>1</v>
      </c>
      <c r="E1131" t="s">
        <v>178</v>
      </c>
    </row>
    <row r="1132" spans="1:5">
      <c r="A1132" t="str">
        <f t="shared" si="28"/>
        <v>Female genital organs - other and unspecified (C57)Male3</v>
      </c>
      <c r="B1132" t="s">
        <v>179</v>
      </c>
      <c r="C1132">
        <v>3</v>
      </c>
      <c r="D1132" t="s">
        <v>1</v>
      </c>
      <c r="E1132" t="s">
        <v>178</v>
      </c>
    </row>
    <row r="1133" spans="1:5">
      <c r="A1133" t="str">
        <f t="shared" si="28"/>
        <v>Female genital organs - other and unspecified (C57)Male4</v>
      </c>
      <c r="B1133" t="s">
        <v>179</v>
      </c>
      <c r="C1133">
        <v>4</v>
      </c>
      <c r="D1133" t="s">
        <v>1</v>
      </c>
      <c r="E1133" t="s">
        <v>178</v>
      </c>
    </row>
    <row r="1134" spans="1:5">
      <c r="A1134" t="str">
        <f t="shared" si="28"/>
        <v>Female genital organs - other and unspecified (C57)Male5</v>
      </c>
      <c r="B1134" t="s">
        <v>179</v>
      </c>
      <c r="C1134">
        <v>5</v>
      </c>
      <c r="D1134" t="s">
        <v>1</v>
      </c>
      <c r="E1134" t="s">
        <v>178</v>
      </c>
    </row>
    <row r="1135" spans="1:5">
      <c r="A1135" t="str">
        <f t="shared" si="27"/>
        <v>Other connective and soft tissue (C49)Female1</v>
      </c>
      <c r="B1135" t="s">
        <v>105</v>
      </c>
      <c r="C1135">
        <v>1</v>
      </c>
      <c r="D1135" t="s">
        <v>0</v>
      </c>
      <c r="E1135">
        <v>6</v>
      </c>
    </row>
    <row r="1136" spans="1:5">
      <c r="A1136" t="str">
        <f t="shared" si="27"/>
        <v>Other connective and soft tissue (C49)Male1</v>
      </c>
      <c r="B1136" t="s">
        <v>105</v>
      </c>
      <c r="C1136">
        <v>1</v>
      </c>
      <c r="D1136" t="s">
        <v>1</v>
      </c>
      <c r="E1136">
        <v>14</v>
      </c>
    </row>
    <row r="1137" spans="1:5">
      <c r="A1137" t="str">
        <f t="shared" si="27"/>
        <v>Other connective and soft tissue (C49)Female2</v>
      </c>
      <c r="B1137" t="s">
        <v>105</v>
      </c>
      <c r="C1137">
        <v>2</v>
      </c>
      <c r="D1137" t="s">
        <v>0</v>
      </c>
      <c r="E1137">
        <v>6</v>
      </c>
    </row>
    <row r="1138" spans="1:5">
      <c r="A1138" t="str">
        <f t="shared" si="27"/>
        <v>Other connective and soft tissue (C49)Male2</v>
      </c>
      <c r="B1138" t="s">
        <v>105</v>
      </c>
      <c r="C1138">
        <v>2</v>
      </c>
      <c r="D1138" t="s">
        <v>1</v>
      </c>
      <c r="E1138">
        <v>11</v>
      </c>
    </row>
    <row r="1139" spans="1:5">
      <c r="A1139" t="str">
        <f t="shared" si="27"/>
        <v>Other connective and soft tissue (C49)Female3</v>
      </c>
      <c r="B1139" t="s">
        <v>105</v>
      </c>
      <c r="C1139">
        <v>3</v>
      </c>
      <c r="D1139" t="s">
        <v>0</v>
      </c>
      <c r="E1139">
        <v>9</v>
      </c>
    </row>
    <row r="1140" spans="1:5">
      <c r="A1140" t="str">
        <f t="shared" si="27"/>
        <v>Other connective and soft tissue (C49)Male3</v>
      </c>
      <c r="B1140" t="s">
        <v>105</v>
      </c>
      <c r="C1140">
        <v>3</v>
      </c>
      <c r="D1140" t="s">
        <v>1</v>
      </c>
      <c r="E1140">
        <v>17</v>
      </c>
    </row>
    <row r="1141" spans="1:5">
      <c r="A1141" t="str">
        <f t="shared" si="27"/>
        <v>Other connective and soft tissue (C49)Female4</v>
      </c>
      <c r="B1141" t="s">
        <v>105</v>
      </c>
      <c r="C1141">
        <v>4</v>
      </c>
      <c r="D1141" t="s">
        <v>0</v>
      </c>
      <c r="E1141">
        <v>11</v>
      </c>
    </row>
    <row r="1142" spans="1:5">
      <c r="A1142" t="str">
        <f t="shared" si="27"/>
        <v>Other connective and soft tissue (C49)Male4</v>
      </c>
      <c r="B1142" t="s">
        <v>105</v>
      </c>
      <c r="C1142">
        <v>4</v>
      </c>
      <c r="D1142" t="s">
        <v>1</v>
      </c>
      <c r="E1142">
        <v>14</v>
      </c>
    </row>
    <row r="1143" spans="1:5">
      <c r="A1143" t="str">
        <f t="shared" si="27"/>
        <v>Other connective and soft tissue (C49)Female5</v>
      </c>
      <c r="B1143" t="s">
        <v>105</v>
      </c>
      <c r="C1143">
        <v>5</v>
      </c>
      <c r="D1143" t="s">
        <v>0</v>
      </c>
      <c r="E1143">
        <v>8</v>
      </c>
    </row>
    <row r="1144" spans="1:5">
      <c r="A1144" t="str">
        <f t="shared" si="27"/>
        <v>Other connective and soft tissue (C49)Male5</v>
      </c>
      <c r="B1144" t="s">
        <v>105</v>
      </c>
      <c r="C1144">
        <v>5</v>
      </c>
      <c r="D1144" t="s">
        <v>1</v>
      </c>
      <c r="E1144">
        <v>17</v>
      </c>
    </row>
    <row r="1145" spans="1:5">
      <c r="A1145" t="str">
        <f t="shared" si="27"/>
        <v>Other connective and soft tissue (C49)Male99</v>
      </c>
      <c r="B1145" t="s">
        <v>105</v>
      </c>
      <c r="C1145">
        <v>99</v>
      </c>
      <c r="D1145" t="s">
        <v>1</v>
      </c>
      <c r="E1145">
        <v>1</v>
      </c>
    </row>
    <row r="1146" spans="1:5">
      <c r="A1146" t="str">
        <f t="shared" si="27"/>
        <v>Ovary (C56)Female1</v>
      </c>
      <c r="B1146" t="s">
        <v>109</v>
      </c>
      <c r="C1146">
        <v>1</v>
      </c>
      <c r="D1146" t="s">
        <v>0</v>
      </c>
      <c r="E1146">
        <v>45</v>
      </c>
    </row>
    <row r="1147" spans="1:5">
      <c r="A1147" t="str">
        <f t="shared" si="27"/>
        <v>Ovary (C56)Female2</v>
      </c>
      <c r="B1147" t="s">
        <v>109</v>
      </c>
      <c r="C1147">
        <v>2</v>
      </c>
      <c r="D1147" t="s">
        <v>0</v>
      </c>
      <c r="E1147">
        <v>54</v>
      </c>
    </row>
    <row r="1148" spans="1:5">
      <c r="A1148" t="str">
        <f t="shared" si="27"/>
        <v>Ovary (C56)Female3</v>
      </c>
      <c r="B1148" t="s">
        <v>109</v>
      </c>
      <c r="C1148">
        <v>3</v>
      </c>
      <c r="D1148" t="s">
        <v>0</v>
      </c>
      <c r="E1148">
        <v>57</v>
      </c>
    </row>
    <row r="1149" spans="1:5">
      <c r="A1149" t="str">
        <f t="shared" si="27"/>
        <v>Ovary (C56)Female4</v>
      </c>
      <c r="B1149" t="s">
        <v>109</v>
      </c>
      <c r="C1149">
        <v>4</v>
      </c>
      <c r="D1149" t="s">
        <v>0</v>
      </c>
      <c r="E1149">
        <v>60</v>
      </c>
    </row>
    <row r="1150" spans="1:5">
      <c r="A1150" t="str">
        <f t="shared" si="27"/>
        <v>Ovary (C56)Female5</v>
      </c>
      <c r="B1150" t="s">
        <v>109</v>
      </c>
      <c r="C1150">
        <v>5</v>
      </c>
      <c r="D1150" t="s">
        <v>0</v>
      </c>
      <c r="E1150">
        <v>50</v>
      </c>
    </row>
    <row r="1151" spans="1:5">
      <c r="A1151" t="str">
        <f t="shared" ref="A1151:A1155" si="29">B1151&amp;D1151&amp;C1151</f>
        <v>Ovary (C56)Male1</v>
      </c>
      <c r="B1151" t="s">
        <v>109</v>
      </c>
      <c r="C1151">
        <v>1</v>
      </c>
      <c r="D1151" t="s">
        <v>1</v>
      </c>
      <c r="E1151" t="s">
        <v>178</v>
      </c>
    </row>
    <row r="1152" spans="1:5">
      <c r="A1152" t="str">
        <f t="shared" si="29"/>
        <v>Ovary (C56)Male2</v>
      </c>
      <c r="B1152" t="s">
        <v>109</v>
      </c>
      <c r="C1152">
        <v>2</v>
      </c>
      <c r="D1152" t="s">
        <v>1</v>
      </c>
      <c r="E1152" t="s">
        <v>178</v>
      </c>
    </row>
    <row r="1153" spans="1:5">
      <c r="A1153" t="str">
        <f t="shared" si="29"/>
        <v>Ovary (C56)Male3</v>
      </c>
      <c r="B1153" t="s">
        <v>109</v>
      </c>
      <c r="C1153">
        <v>3</v>
      </c>
      <c r="D1153" t="s">
        <v>1</v>
      </c>
      <c r="E1153" t="s">
        <v>178</v>
      </c>
    </row>
    <row r="1154" spans="1:5">
      <c r="A1154" t="str">
        <f t="shared" si="29"/>
        <v>Ovary (C56)Male4</v>
      </c>
      <c r="B1154" t="s">
        <v>109</v>
      </c>
      <c r="C1154">
        <v>4</v>
      </c>
      <c r="D1154" t="s">
        <v>1</v>
      </c>
      <c r="E1154" t="s">
        <v>178</v>
      </c>
    </row>
    <row r="1155" spans="1:5">
      <c r="A1155" t="str">
        <f t="shared" si="29"/>
        <v>Ovary (C56)Male5</v>
      </c>
      <c r="B1155" t="s">
        <v>109</v>
      </c>
      <c r="C1155">
        <v>5</v>
      </c>
      <c r="D1155" t="s">
        <v>1</v>
      </c>
      <c r="E1155" t="s">
        <v>178</v>
      </c>
    </row>
    <row r="1156" spans="1:5" s="4" customFormat="1">
      <c r="A1156" s="4" t="str">
        <f t="shared" si="27"/>
        <v>Palate (C05)Female1</v>
      </c>
      <c r="B1156" s="4" t="s">
        <v>71</v>
      </c>
      <c r="C1156" s="4">
        <v>1</v>
      </c>
      <c r="D1156" s="4" t="s">
        <v>0</v>
      </c>
      <c r="E1156" s="4">
        <v>1</v>
      </c>
    </row>
    <row r="1157" spans="1:5">
      <c r="A1157" t="str">
        <f t="shared" si="27"/>
        <v>Palate (C05)Male1</v>
      </c>
      <c r="B1157" t="s">
        <v>71</v>
      </c>
      <c r="C1157">
        <v>1</v>
      </c>
      <c r="D1157" t="s">
        <v>1</v>
      </c>
      <c r="E1157">
        <v>1</v>
      </c>
    </row>
    <row r="1158" spans="1:5">
      <c r="A1158" t="str">
        <f t="shared" si="27"/>
        <v>Palate (C05)Female2</v>
      </c>
      <c r="B1158" t="s">
        <v>71</v>
      </c>
      <c r="C1158">
        <v>2</v>
      </c>
      <c r="D1158" t="s">
        <v>0</v>
      </c>
      <c r="E1158">
        <v>4</v>
      </c>
    </row>
    <row r="1159" spans="1:5">
      <c r="A1159" t="str">
        <f t="shared" si="27"/>
        <v>Palate (C05)Female3</v>
      </c>
      <c r="B1159" t="s">
        <v>71</v>
      </c>
      <c r="C1159">
        <v>3</v>
      </c>
      <c r="D1159" t="s">
        <v>0</v>
      </c>
      <c r="E1159">
        <v>1</v>
      </c>
    </row>
    <row r="1160" spans="1:5">
      <c r="A1160" t="str">
        <f t="shared" si="27"/>
        <v>Palate (C05)Male3</v>
      </c>
      <c r="B1160" t="s">
        <v>71</v>
      </c>
      <c r="C1160">
        <v>3</v>
      </c>
      <c r="D1160" t="s">
        <v>1</v>
      </c>
      <c r="E1160">
        <v>1</v>
      </c>
    </row>
    <row r="1161" spans="1:5">
      <c r="A1161" t="str">
        <f t="shared" si="27"/>
        <v>Palate (C05)Female4</v>
      </c>
      <c r="B1161" t="s">
        <v>71</v>
      </c>
      <c r="C1161">
        <v>4</v>
      </c>
      <c r="D1161" t="s">
        <v>0</v>
      </c>
      <c r="E1161">
        <v>2</v>
      </c>
    </row>
    <row r="1162" spans="1:5">
      <c r="A1162" t="str">
        <f t="shared" si="27"/>
        <v>Palate (C05)Male4</v>
      </c>
      <c r="B1162" t="s">
        <v>71</v>
      </c>
      <c r="C1162">
        <v>4</v>
      </c>
      <c r="D1162" t="s">
        <v>1</v>
      </c>
      <c r="E1162">
        <v>2</v>
      </c>
    </row>
    <row r="1163" spans="1:5">
      <c r="A1163" t="str">
        <f t="shared" si="27"/>
        <v>Palate (C05)Male5</v>
      </c>
      <c r="B1163" t="s">
        <v>71</v>
      </c>
      <c r="C1163">
        <v>5</v>
      </c>
      <c r="D1163" t="s">
        <v>1</v>
      </c>
      <c r="E1163">
        <v>3</v>
      </c>
    </row>
    <row r="1164" spans="1:5">
      <c r="A1164" t="str">
        <f t="shared" si="27"/>
        <v>Pancreas (C25)Female1</v>
      </c>
      <c r="B1164" t="s">
        <v>88</v>
      </c>
      <c r="C1164">
        <v>1</v>
      </c>
      <c r="D1164" t="s">
        <v>0</v>
      </c>
      <c r="E1164">
        <v>39</v>
      </c>
    </row>
    <row r="1165" spans="1:5">
      <c r="A1165" t="str">
        <f t="shared" si="27"/>
        <v>Pancreas (C25)Male1</v>
      </c>
      <c r="B1165" t="s">
        <v>88</v>
      </c>
      <c r="C1165">
        <v>1</v>
      </c>
      <c r="D1165" t="s">
        <v>1</v>
      </c>
      <c r="E1165">
        <v>40</v>
      </c>
    </row>
    <row r="1166" spans="1:5">
      <c r="A1166" t="str">
        <f t="shared" si="27"/>
        <v>Pancreas (C25)Female2</v>
      </c>
      <c r="B1166" t="s">
        <v>88</v>
      </c>
      <c r="C1166">
        <v>2</v>
      </c>
      <c r="D1166" t="s">
        <v>0</v>
      </c>
      <c r="E1166">
        <v>52</v>
      </c>
    </row>
    <row r="1167" spans="1:5">
      <c r="A1167" t="str">
        <f t="shared" si="27"/>
        <v>Pancreas (C25)Male2</v>
      </c>
      <c r="B1167" t="s">
        <v>88</v>
      </c>
      <c r="C1167">
        <v>2</v>
      </c>
      <c r="D1167" t="s">
        <v>1</v>
      </c>
      <c r="E1167">
        <v>62</v>
      </c>
    </row>
    <row r="1168" spans="1:5">
      <c r="A1168" t="str">
        <f t="shared" si="27"/>
        <v>Pancreas (C25)Female3</v>
      </c>
      <c r="B1168" t="s">
        <v>88</v>
      </c>
      <c r="C1168">
        <v>3</v>
      </c>
      <c r="D1168" t="s">
        <v>0</v>
      </c>
      <c r="E1168">
        <v>71</v>
      </c>
    </row>
    <row r="1169" spans="1:5">
      <c r="A1169" t="str">
        <f t="shared" si="27"/>
        <v>Pancreas (C25)Male3</v>
      </c>
      <c r="B1169" t="s">
        <v>88</v>
      </c>
      <c r="C1169">
        <v>3</v>
      </c>
      <c r="D1169" t="s">
        <v>1</v>
      </c>
      <c r="E1169">
        <v>46</v>
      </c>
    </row>
    <row r="1170" spans="1:5">
      <c r="A1170" t="str">
        <f t="shared" si="27"/>
        <v>Pancreas (C25)Female4</v>
      </c>
      <c r="B1170" t="s">
        <v>88</v>
      </c>
      <c r="C1170">
        <v>4</v>
      </c>
      <c r="D1170" t="s">
        <v>0</v>
      </c>
      <c r="E1170">
        <v>70</v>
      </c>
    </row>
    <row r="1171" spans="1:5">
      <c r="A1171" t="str">
        <f t="shared" si="27"/>
        <v>Pancreas (C25)Male4</v>
      </c>
      <c r="B1171" t="s">
        <v>88</v>
      </c>
      <c r="C1171">
        <v>4</v>
      </c>
      <c r="D1171" t="s">
        <v>1</v>
      </c>
      <c r="E1171">
        <v>66</v>
      </c>
    </row>
    <row r="1172" spans="1:5">
      <c r="A1172" t="str">
        <f t="shared" si="27"/>
        <v>Pancreas (C25)Female5</v>
      </c>
      <c r="B1172" t="s">
        <v>88</v>
      </c>
      <c r="C1172">
        <v>5</v>
      </c>
      <c r="D1172" t="s">
        <v>0</v>
      </c>
      <c r="E1172">
        <v>50</v>
      </c>
    </row>
    <row r="1173" spans="1:5">
      <c r="A1173" t="str">
        <f t="shared" si="27"/>
        <v>Pancreas (C25)Male5</v>
      </c>
      <c r="B1173" t="s">
        <v>88</v>
      </c>
      <c r="C1173">
        <v>5</v>
      </c>
      <c r="D1173" t="s">
        <v>1</v>
      </c>
      <c r="E1173">
        <v>52</v>
      </c>
    </row>
    <row r="1174" spans="1:5">
      <c r="A1174" t="str">
        <f t="shared" si="27"/>
        <v>Pancreas (C25)Male99</v>
      </c>
      <c r="B1174" t="s">
        <v>88</v>
      </c>
      <c r="C1174">
        <v>99</v>
      </c>
      <c r="D1174" t="s">
        <v>1</v>
      </c>
      <c r="E1174">
        <v>1</v>
      </c>
    </row>
    <row r="1175" spans="1:5">
      <c r="A1175" t="str">
        <f t="shared" si="27"/>
        <v>Parotid gland (C07)Male1</v>
      </c>
      <c r="B1175" t="s">
        <v>73</v>
      </c>
      <c r="C1175">
        <v>1</v>
      </c>
      <c r="D1175" t="s">
        <v>1</v>
      </c>
      <c r="E1175">
        <v>3</v>
      </c>
    </row>
    <row r="1176" spans="1:5">
      <c r="A1176" t="str">
        <f t="shared" si="27"/>
        <v>Parotid gland (C07)Female2</v>
      </c>
      <c r="B1176" t="s">
        <v>73</v>
      </c>
      <c r="C1176">
        <v>2</v>
      </c>
      <c r="D1176" t="s">
        <v>0</v>
      </c>
      <c r="E1176">
        <v>5</v>
      </c>
    </row>
    <row r="1177" spans="1:5">
      <c r="A1177" t="str">
        <f t="shared" si="27"/>
        <v>Parotid gland (C07)Male2</v>
      </c>
      <c r="B1177" t="s">
        <v>73</v>
      </c>
      <c r="C1177">
        <v>2</v>
      </c>
      <c r="D1177" t="s">
        <v>1</v>
      </c>
      <c r="E1177">
        <v>4</v>
      </c>
    </row>
    <row r="1178" spans="1:5">
      <c r="A1178" t="str">
        <f t="shared" si="27"/>
        <v>Parotid gland (C07)Female3</v>
      </c>
      <c r="B1178" t="s">
        <v>73</v>
      </c>
      <c r="C1178">
        <v>3</v>
      </c>
      <c r="D1178" t="s">
        <v>0</v>
      </c>
      <c r="E1178">
        <v>5</v>
      </c>
    </row>
    <row r="1179" spans="1:5">
      <c r="A1179" t="str">
        <f t="shared" si="27"/>
        <v>Parotid gland (C07)Male3</v>
      </c>
      <c r="B1179" t="s">
        <v>73</v>
      </c>
      <c r="C1179">
        <v>3</v>
      </c>
      <c r="D1179" t="s">
        <v>1</v>
      </c>
      <c r="E1179">
        <v>2</v>
      </c>
    </row>
    <row r="1180" spans="1:5">
      <c r="A1180" t="str">
        <f t="shared" si="27"/>
        <v>Parotid gland (C07)Female4</v>
      </c>
      <c r="B1180" t="s">
        <v>73</v>
      </c>
      <c r="C1180">
        <v>4</v>
      </c>
      <c r="D1180" t="s">
        <v>0</v>
      </c>
      <c r="E1180">
        <v>2</v>
      </c>
    </row>
    <row r="1181" spans="1:5">
      <c r="A1181" t="str">
        <f t="shared" si="27"/>
        <v>Parotid gland (C07)Male4</v>
      </c>
      <c r="B1181" t="s">
        <v>73</v>
      </c>
      <c r="C1181">
        <v>4</v>
      </c>
      <c r="D1181" t="s">
        <v>1</v>
      </c>
      <c r="E1181">
        <v>4</v>
      </c>
    </row>
    <row r="1182" spans="1:5">
      <c r="A1182" t="str">
        <f t="shared" si="27"/>
        <v>Parotid gland (C07)Female5</v>
      </c>
      <c r="B1182" t="s">
        <v>73</v>
      </c>
      <c r="C1182">
        <v>5</v>
      </c>
      <c r="D1182" t="s">
        <v>0</v>
      </c>
      <c r="E1182">
        <v>3</v>
      </c>
    </row>
    <row r="1183" spans="1:5">
      <c r="A1183" t="str">
        <f t="shared" si="27"/>
        <v>Parotid gland (C07)Male5</v>
      </c>
      <c r="B1183" t="s">
        <v>73</v>
      </c>
      <c r="C1183">
        <v>5</v>
      </c>
      <c r="D1183" t="s">
        <v>1</v>
      </c>
      <c r="E1183">
        <v>8</v>
      </c>
    </row>
    <row r="1184" spans="1:5">
      <c r="A1184" t="str">
        <f t="shared" si="27"/>
        <v>Penis (C60)Male1</v>
      </c>
      <c r="B1184" t="s">
        <v>111</v>
      </c>
      <c r="C1184">
        <v>1</v>
      </c>
      <c r="D1184" t="s">
        <v>1</v>
      </c>
      <c r="E1184">
        <v>2</v>
      </c>
    </row>
    <row r="1185" spans="1:5">
      <c r="A1185" t="str">
        <f t="shared" si="27"/>
        <v>Penis (C60)Male2</v>
      </c>
      <c r="B1185" t="s">
        <v>111</v>
      </c>
      <c r="C1185">
        <v>2</v>
      </c>
      <c r="D1185" t="s">
        <v>1</v>
      </c>
      <c r="E1185">
        <v>2</v>
      </c>
    </row>
    <row r="1186" spans="1:5">
      <c r="A1186" t="str">
        <f t="shared" si="27"/>
        <v>Penis (C60)Male3</v>
      </c>
      <c r="B1186" t="s">
        <v>111</v>
      </c>
      <c r="C1186">
        <v>3</v>
      </c>
      <c r="D1186" t="s">
        <v>1</v>
      </c>
      <c r="E1186">
        <v>2</v>
      </c>
    </row>
    <row r="1187" spans="1:5">
      <c r="A1187" t="str">
        <f t="shared" si="27"/>
        <v>Penis (C60)Male4</v>
      </c>
      <c r="B1187" t="s">
        <v>111</v>
      </c>
      <c r="C1187">
        <v>4</v>
      </c>
      <c r="D1187" t="s">
        <v>1</v>
      </c>
      <c r="E1187">
        <v>5</v>
      </c>
    </row>
    <row r="1188" spans="1:5">
      <c r="A1188" t="str">
        <f t="shared" ref="A1188:A1267" si="30">B1188&amp;D1188&amp;C1188</f>
        <v>Penis (C60)Male5</v>
      </c>
      <c r="B1188" t="s">
        <v>111</v>
      </c>
      <c r="C1188">
        <v>5</v>
      </c>
      <c r="D1188" t="s">
        <v>1</v>
      </c>
      <c r="E1188">
        <v>4</v>
      </c>
    </row>
    <row r="1189" spans="1:5">
      <c r="A1189" t="str">
        <f t="shared" si="30"/>
        <v>Penis (C60)Female1</v>
      </c>
      <c r="B1189" t="s">
        <v>111</v>
      </c>
      <c r="C1189">
        <v>1</v>
      </c>
      <c r="D1189" t="s">
        <v>0</v>
      </c>
      <c r="E1189" t="s">
        <v>178</v>
      </c>
    </row>
    <row r="1190" spans="1:5">
      <c r="A1190" t="str">
        <f t="shared" si="30"/>
        <v>Penis (C60)Female2</v>
      </c>
      <c r="B1190" t="s">
        <v>111</v>
      </c>
      <c r="C1190">
        <v>2</v>
      </c>
      <c r="D1190" t="s">
        <v>0</v>
      </c>
      <c r="E1190" t="s">
        <v>178</v>
      </c>
    </row>
    <row r="1191" spans="1:5">
      <c r="A1191" t="str">
        <f t="shared" si="30"/>
        <v>Penis (C60)Female3</v>
      </c>
      <c r="B1191" t="s">
        <v>111</v>
      </c>
      <c r="C1191">
        <v>3</v>
      </c>
      <c r="D1191" t="s">
        <v>0</v>
      </c>
      <c r="E1191" t="s">
        <v>178</v>
      </c>
    </row>
    <row r="1192" spans="1:5">
      <c r="A1192" t="str">
        <f t="shared" si="30"/>
        <v>Penis (C60)Female4</v>
      </c>
      <c r="B1192" t="s">
        <v>111</v>
      </c>
      <c r="C1192">
        <v>4</v>
      </c>
      <c r="D1192" t="s">
        <v>0</v>
      </c>
      <c r="E1192" t="s">
        <v>178</v>
      </c>
    </row>
    <row r="1193" spans="1:5">
      <c r="A1193" t="str">
        <f t="shared" ref="A1193" si="31">B1193&amp;D1193&amp;C1193</f>
        <v>Penis (C60)Female5</v>
      </c>
      <c r="B1193" t="s">
        <v>111</v>
      </c>
      <c r="C1193">
        <v>5</v>
      </c>
      <c r="D1193" t="s">
        <v>0</v>
      </c>
      <c r="E1193" t="s">
        <v>178</v>
      </c>
    </row>
    <row r="1194" spans="1:5">
      <c r="A1194" t="str">
        <f t="shared" si="30"/>
        <v>Peripheral nerves and autonomic nervous system (C47)Male1</v>
      </c>
      <c r="B1194" t="s">
        <v>103</v>
      </c>
      <c r="C1194">
        <v>1</v>
      </c>
      <c r="D1194" t="s">
        <v>1</v>
      </c>
      <c r="E1194">
        <v>2</v>
      </c>
    </row>
    <row r="1195" spans="1:5">
      <c r="A1195" t="str">
        <f t="shared" si="30"/>
        <v>Peripheral nerves and autonomic nervous system (C47)Female2</v>
      </c>
      <c r="B1195" t="s">
        <v>103</v>
      </c>
      <c r="C1195">
        <v>2</v>
      </c>
      <c r="D1195" t="s">
        <v>0</v>
      </c>
      <c r="E1195">
        <v>1</v>
      </c>
    </row>
    <row r="1196" spans="1:5">
      <c r="A1196" t="str">
        <f t="shared" si="30"/>
        <v>Peripheral nerves and autonomic nervous system (C47)Male2</v>
      </c>
      <c r="B1196" t="s">
        <v>103</v>
      </c>
      <c r="C1196">
        <v>2</v>
      </c>
      <c r="D1196" t="s">
        <v>1</v>
      </c>
      <c r="E1196">
        <v>1</v>
      </c>
    </row>
    <row r="1197" spans="1:5">
      <c r="A1197" t="str">
        <f t="shared" si="30"/>
        <v>Peripheral nerves and autonomic nervous system (C47)Female3</v>
      </c>
      <c r="B1197" t="s">
        <v>103</v>
      </c>
      <c r="C1197">
        <v>3</v>
      </c>
      <c r="D1197" t="s">
        <v>0</v>
      </c>
      <c r="E1197">
        <v>2</v>
      </c>
    </row>
    <row r="1198" spans="1:5">
      <c r="A1198" t="str">
        <f t="shared" si="30"/>
        <v>Peripheral nerves and autonomic nervous system (C47)Male3</v>
      </c>
      <c r="B1198" t="s">
        <v>103</v>
      </c>
      <c r="C1198">
        <v>3</v>
      </c>
      <c r="D1198" t="s">
        <v>1</v>
      </c>
      <c r="E1198">
        <v>2</v>
      </c>
    </row>
    <row r="1199" spans="1:5">
      <c r="A1199" t="str">
        <f t="shared" si="30"/>
        <v>Peripheral nerves and autonomic nervous system (C47)Male4</v>
      </c>
      <c r="B1199" t="s">
        <v>103</v>
      </c>
      <c r="C1199">
        <v>4</v>
      </c>
      <c r="D1199" t="s">
        <v>1</v>
      </c>
      <c r="E1199">
        <v>1</v>
      </c>
    </row>
    <row r="1200" spans="1:5">
      <c r="A1200" t="str">
        <f t="shared" si="30"/>
        <v>Peripheral nerves and autonomic nervous system (C47)Female5</v>
      </c>
      <c r="B1200" t="s">
        <v>103</v>
      </c>
      <c r="C1200">
        <v>5</v>
      </c>
      <c r="D1200" t="s">
        <v>0</v>
      </c>
      <c r="E1200">
        <v>1</v>
      </c>
    </row>
    <row r="1201" spans="1:5">
      <c r="A1201" t="str">
        <f t="shared" si="30"/>
        <v>Placenta (C58)Female5</v>
      </c>
      <c r="B1201" t="s">
        <v>110</v>
      </c>
      <c r="C1201">
        <v>5</v>
      </c>
      <c r="D1201" t="s">
        <v>0</v>
      </c>
      <c r="E1201">
        <v>2</v>
      </c>
    </row>
    <row r="1202" spans="1:5">
      <c r="A1202" t="str">
        <f t="shared" ref="A1202" si="32">B1202&amp;D1202&amp;C1202</f>
        <v>Placenta (C58)Male5</v>
      </c>
      <c r="B1202" t="s">
        <v>110</v>
      </c>
      <c r="C1202">
        <v>5</v>
      </c>
      <c r="D1202" t="s">
        <v>1</v>
      </c>
      <c r="E1202" t="s">
        <v>178</v>
      </c>
    </row>
    <row r="1203" spans="1:5">
      <c r="A1203" t="str">
        <f t="shared" ref="A1203" si="33">B1203&amp;D1203&amp;C1203</f>
        <v>Placenta (C58)Male4</v>
      </c>
      <c r="B1203" t="s">
        <v>110</v>
      </c>
      <c r="C1203">
        <v>4</v>
      </c>
      <c r="D1203" t="s">
        <v>1</v>
      </c>
      <c r="E1203" t="s">
        <v>178</v>
      </c>
    </row>
    <row r="1204" spans="1:5">
      <c r="A1204" t="str">
        <f t="shared" ref="A1204" si="34">B1204&amp;D1204&amp;C1204</f>
        <v>Placenta (C58)Male3</v>
      </c>
      <c r="B1204" t="s">
        <v>110</v>
      </c>
      <c r="C1204">
        <v>3</v>
      </c>
      <c r="D1204" t="s">
        <v>1</v>
      </c>
      <c r="E1204" t="s">
        <v>178</v>
      </c>
    </row>
    <row r="1205" spans="1:5">
      <c r="A1205" t="str">
        <f t="shared" ref="A1205" si="35">B1205&amp;D1205&amp;C1205</f>
        <v>Placenta (C58)Male2</v>
      </c>
      <c r="B1205" t="s">
        <v>110</v>
      </c>
      <c r="C1205">
        <v>2</v>
      </c>
      <c r="D1205" t="s">
        <v>1</v>
      </c>
      <c r="E1205" t="s">
        <v>178</v>
      </c>
    </row>
    <row r="1206" spans="1:5">
      <c r="A1206" t="str">
        <f t="shared" ref="A1206" si="36">B1206&amp;D1206&amp;C1206</f>
        <v>Placenta (C58)Male1</v>
      </c>
      <c r="B1206" t="s">
        <v>110</v>
      </c>
      <c r="C1206">
        <v>1</v>
      </c>
      <c r="D1206" t="s">
        <v>1</v>
      </c>
      <c r="E1206" t="s">
        <v>178</v>
      </c>
    </row>
    <row r="1207" spans="1:5">
      <c r="A1207" t="str">
        <f t="shared" si="30"/>
        <v>Polycythaemia vera (D45)Female1</v>
      </c>
      <c r="B1207" t="s">
        <v>137</v>
      </c>
      <c r="C1207">
        <v>1</v>
      </c>
      <c r="D1207" t="s">
        <v>0</v>
      </c>
      <c r="E1207">
        <v>2</v>
      </c>
    </row>
    <row r="1208" spans="1:5">
      <c r="A1208" t="str">
        <f t="shared" si="30"/>
        <v>Polycythaemia vera (D45)Male1</v>
      </c>
      <c r="B1208" t="s">
        <v>137</v>
      </c>
      <c r="C1208">
        <v>1</v>
      </c>
      <c r="D1208" t="s">
        <v>1</v>
      </c>
      <c r="E1208">
        <v>1</v>
      </c>
    </row>
    <row r="1209" spans="1:5">
      <c r="A1209" t="str">
        <f t="shared" si="30"/>
        <v>Polycythaemia vera (D45)Female2</v>
      </c>
      <c r="B1209" t="s">
        <v>137</v>
      </c>
      <c r="C1209">
        <v>2</v>
      </c>
      <c r="D1209" t="s">
        <v>0</v>
      </c>
      <c r="E1209">
        <v>4</v>
      </c>
    </row>
    <row r="1210" spans="1:5">
      <c r="A1210" t="str">
        <f t="shared" si="30"/>
        <v>Polycythaemia vera (D45)Male2</v>
      </c>
      <c r="B1210" t="s">
        <v>137</v>
      </c>
      <c r="C1210">
        <v>2</v>
      </c>
      <c r="D1210" t="s">
        <v>1</v>
      </c>
      <c r="E1210">
        <v>1</v>
      </c>
    </row>
    <row r="1211" spans="1:5">
      <c r="A1211" t="str">
        <f t="shared" si="30"/>
        <v>Polycythaemia vera (D45)Female3</v>
      </c>
      <c r="B1211" t="s">
        <v>137</v>
      </c>
      <c r="C1211">
        <v>3</v>
      </c>
      <c r="D1211" t="s">
        <v>0</v>
      </c>
      <c r="E1211">
        <v>1</v>
      </c>
    </row>
    <row r="1212" spans="1:5">
      <c r="A1212" t="str">
        <f t="shared" si="30"/>
        <v>Polycythaemia vera (D45)Male3</v>
      </c>
      <c r="B1212" t="s">
        <v>137</v>
      </c>
      <c r="C1212">
        <v>3</v>
      </c>
      <c r="D1212" t="s">
        <v>1</v>
      </c>
      <c r="E1212">
        <v>2</v>
      </c>
    </row>
    <row r="1213" spans="1:5">
      <c r="A1213" t="str">
        <f t="shared" si="30"/>
        <v>Polycythaemia vera (D45)Female4</v>
      </c>
      <c r="B1213" t="s">
        <v>137</v>
      </c>
      <c r="C1213">
        <v>4</v>
      </c>
      <c r="D1213" t="s">
        <v>0</v>
      </c>
      <c r="E1213">
        <v>1</v>
      </c>
    </row>
    <row r="1214" spans="1:5">
      <c r="A1214" t="str">
        <f t="shared" si="30"/>
        <v>Polycythaemia vera (D45)Male4</v>
      </c>
      <c r="B1214" t="s">
        <v>137</v>
      </c>
      <c r="C1214">
        <v>4</v>
      </c>
      <c r="D1214" t="s">
        <v>1</v>
      </c>
      <c r="E1214">
        <v>1</v>
      </c>
    </row>
    <row r="1215" spans="1:5">
      <c r="A1215" t="str">
        <f t="shared" si="30"/>
        <v>Polycythaemia vera (D45)Female5</v>
      </c>
      <c r="B1215" t="s">
        <v>137</v>
      </c>
      <c r="C1215">
        <v>5</v>
      </c>
      <c r="D1215" t="s">
        <v>0</v>
      </c>
      <c r="E1215">
        <v>3</v>
      </c>
    </row>
    <row r="1216" spans="1:5">
      <c r="A1216" t="str">
        <f t="shared" si="30"/>
        <v>Polycythaemia vera (D45)Male5</v>
      </c>
      <c r="B1216" t="s">
        <v>137</v>
      </c>
      <c r="C1216">
        <v>5</v>
      </c>
      <c r="D1216" t="s">
        <v>1</v>
      </c>
      <c r="E1216">
        <v>3</v>
      </c>
    </row>
    <row r="1217" spans="1:5">
      <c r="A1217" t="str">
        <f t="shared" si="30"/>
        <v>Polycythaemia vera (D45)Female99</v>
      </c>
      <c r="B1217" t="s">
        <v>137</v>
      </c>
      <c r="C1217">
        <v>99</v>
      </c>
      <c r="D1217" t="s">
        <v>0</v>
      </c>
      <c r="E1217">
        <v>1</v>
      </c>
    </row>
    <row r="1218" spans="1:5">
      <c r="A1218" t="str">
        <f t="shared" si="30"/>
        <v>Prostate (C61)Male1</v>
      </c>
      <c r="B1218" t="s">
        <v>112</v>
      </c>
      <c r="C1218">
        <v>1</v>
      </c>
      <c r="D1218" t="s">
        <v>1</v>
      </c>
      <c r="E1218">
        <v>675</v>
      </c>
    </row>
    <row r="1219" spans="1:5">
      <c r="A1219" t="str">
        <f t="shared" si="30"/>
        <v>Prostate (C61)Male2</v>
      </c>
      <c r="B1219" t="s">
        <v>112</v>
      </c>
      <c r="C1219">
        <v>2</v>
      </c>
      <c r="D1219" t="s">
        <v>1</v>
      </c>
      <c r="E1219">
        <v>642</v>
      </c>
    </row>
    <row r="1220" spans="1:5">
      <c r="A1220" t="str">
        <f t="shared" si="30"/>
        <v>Prostate (C61)Male3</v>
      </c>
      <c r="B1220" t="s">
        <v>112</v>
      </c>
      <c r="C1220">
        <v>3</v>
      </c>
      <c r="D1220" t="s">
        <v>1</v>
      </c>
      <c r="E1220">
        <v>658</v>
      </c>
    </row>
    <row r="1221" spans="1:5">
      <c r="A1221" t="str">
        <f t="shared" si="30"/>
        <v>Prostate (C61)Male4</v>
      </c>
      <c r="B1221" t="s">
        <v>112</v>
      </c>
      <c r="C1221">
        <v>4</v>
      </c>
      <c r="D1221" t="s">
        <v>1</v>
      </c>
      <c r="E1221">
        <v>678</v>
      </c>
    </row>
    <row r="1222" spans="1:5">
      <c r="A1222" t="str">
        <f t="shared" si="30"/>
        <v>Prostate (C61)Male5</v>
      </c>
      <c r="B1222" t="s">
        <v>112</v>
      </c>
      <c r="C1222">
        <v>5</v>
      </c>
      <c r="D1222" t="s">
        <v>1</v>
      </c>
      <c r="E1222">
        <v>475</v>
      </c>
    </row>
    <row r="1223" spans="1:5">
      <c r="A1223" t="str">
        <f t="shared" si="30"/>
        <v>Prostate (C61)Male99</v>
      </c>
      <c r="B1223" t="s">
        <v>112</v>
      </c>
      <c r="C1223">
        <v>99</v>
      </c>
      <c r="D1223" t="s">
        <v>1</v>
      </c>
      <c r="E1223">
        <v>1</v>
      </c>
    </row>
    <row r="1224" spans="1:5">
      <c r="A1224" t="str">
        <f t="shared" ref="A1224:A1229" si="37">B1224&amp;D1224&amp;C1224</f>
        <v>Prostate (C61)Female1</v>
      </c>
      <c r="B1224" t="s">
        <v>112</v>
      </c>
      <c r="C1224">
        <v>1</v>
      </c>
      <c r="D1224" t="s">
        <v>0</v>
      </c>
      <c r="E1224" t="s">
        <v>178</v>
      </c>
    </row>
    <row r="1225" spans="1:5">
      <c r="A1225" t="str">
        <f t="shared" si="37"/>
        <v>Prostate (C61)Female2</v>
      </c>
      <c r="B1225" t="s">
        <v>112</v>
      </c>
      <c r="C1225">
        <v>2</v>
      </c>
      <c r="D1225" t="s">
        <v>0</v>
      </c>
      <c r="E1225" t="s">
        <v>178</v>
      </c>
    </row>
    <row r="1226" spans="1:5">
      <c r="A1226" t="str">
        <f t="shared" si="37"/>
        <v>Prostate (C61)Female3</v>
      </c>
      <c r="B1226" t="s">
        <v>112</v>
      </c>
      <c r="C1226">
        <v>3</v>
      </c>
      <c r="D1226" t="s">
        <v>0</v>
      </c>
      <c r="E1226" t="s">
        <v>178</v>
      </c>
    </row>
    <row r="1227" spans="1:5">
      <c r="A1227" t="str">
        <f t="shared" si="37"/>
        <v>Prostate (C61)Female4</v>
      </c>
      <c r="B1227" t="s">
        <v>112</v>
      </c>
      <c r="C1227">
        <v>4</v>
      </c>
      <c r="D1227" t="s">
        <v>0</v>
      </c>
      <c r="E1227" t="s">
        <v>178</v>
      </c>
    </row>
    <row r="1228" spans="1:5">
      <c r="A1228" t="str">
        <f t="shared" si="37"/>
        <v>Prostate (C61)Female5</v>
      </c>
      <c r="B1228" t="s">
        <v>112</v>
      </c>
      <c r="C1228">
        <v>5</v>
      </c>
      <c r="D1228" t="s">
        <v>0</v>
      </c>
      <c r="E1228" t="s">
        <v>178</v>
      </c>
    </row>
    <row r="1229" spans="1:5">
      <c r="A1229" t="str">
        <f t="shared" si="37"/>
        <v>Prostate (C61)Female99</v>
      </c>
      <c r="B1229" t="s">
        <v>112</v>
      </c>
      <c r="C1229">
        <v>99</v>
      </c>
      <c r="D1229" t="s">
        <v>0</v>
      </c>
      <c r="E1229" t="s">
        <v>178</v>
      </c>
    </row>
    <row r="1230" spans="1:5">
      <c r="A1230" t="str">
        <f t="shared" si="30"/>
        <v>Pyriform sinus (C12)Male2</v>
      </c>
      <c r="B1230" t="s">
        <v>78</v>
      </c>
      <c r="C1230">
        <v>2</v>
      </c>
      <c r="D1230" t="s">
        <v>1</v>
      </c>
      <c r="E1230">
        <v>1</v>
      </c>
    </row>
    <row r="1231" spans="1:5">
      <c r="A1231" t="str">
        <f t="shared" si="30"/>
        <v>Pyriform sinus (C12)Male3</v>
      </c>
      <c r="B1231" t="s">
        <v>78</v>
      </c>
      <c r="C1231">
        <v>3</v>
      </c>
      <c r="D1231" t="s">
        <v>1</v>
      </c>
      <c r="E1231">
        <v>3</v>
      </c>
    </row>
    <row r="1232" spans="1:5">
      <c r="A1232" t="str">
        <f t="shared" si="30"/>
        <v>Pyriform sinus (C12)Female4</v>
      </c>
      <c r="B1232" t="s">
        <v>78</v>
      </c>
      <c r="C1232">
        <v>4</v>
      </c>
      <c r="D1232" t="s">
        <v>0</v>
      </c>
      <c r="E1232">
        <v>1</v>
      </c>
    </row>
    <row r="1233" spans="1:5">
      <c r="A1233" t="str">
        <f t="shared" si="30"/>
        <v>Pyriform sinus (C12)Male4</v>
      </c>
      <c r="B1233" t="s">
        <v>78</v>
      </c>
      <c r="C1233">
        <v>4</v>
      </c>
      <c r="D1233" t="s">
        <v>1</v>
      </c>
      <c r="E1233">
        <v>4</v>
      </c>
    </row>
    <row r="1234" spans="1:5">
      <c r="A1234" t="str">
        <f t="shared" si="30"/>
        <v>Renal pelvis (C65)Female1</v>
      </c>
      <c r="B1234" t="s">
        <v>116</v>
      </c>
      <c r="C1234">
        <v>1</v>
      </c>
      <c r="D1234" t="s">
        <v>0</v>
      </c>
      <c r="E1234">
        <v>4</v>
      </c>
    </row>
    <row r="1235" spans="1:5">
      <c r="A1235" t="str">
        <f t="shared" si="30"/>
        <v>Renal pelvis (C65)Male1</v>
      </c>
      <c r="B1235" t="s">
        <v>116</v>
      </c>
      <c r="C1235">
        <v>1</v>
      </c>
      <c r="D1235" t="s">
        <v>1</v>
      </c>
      <c r="E1235">
        <v>2</v>
      </c>
    </row>
    <row r="1236" spans="1:5">
      <c r="A1236" t="str">
        <f t="shared" si="30"/>
        <v>Renal pelvis (C65)Female2</v>
      </c>
      <c r="B1236" t="s">
        <v>116</v>
      </c>
      <c r="C1236">
        <v>2</v>
      </c>
      <c r="D1236" t="s">
        <v>0</v>
      </c>
      <c r="E1236">
        <v>2</v>
      </c>
    </row>
    <row r="1237" spans="1:5">
      <c r="A1237" t="str">
        <f t="shared" si="30"/>
        <v>Renal pelvis (C65)Male2</v>
      </c>
      <c r="B1237" t="s">
        <v>116</v>
      </c>
      <c r="C1237">
        <v>2</v>
      </c>
      <c r="D1237" t="s">
        <v>1</v>
      </c>
      <c r="E1237">
        <v>3</v>
      </c>
    </row>
    <row r="1238" spans="1:5">
      <c r="A1238" t="str">
        <f t="shared" si="30"/>
        <v>Renal pelvis (C65)Female3</v>
      </c>
      <c r="B1238" t="s">
        <v>116</v>
      </c>
      <c r="C1238">
        <v>3</v>
      </c>
      <c r="D1238" t="s">
        <v>0</v>
      </c>
      <c r="E1238">
        <v>4</v>
      </c>
    </row>
    <row r="1239" spans="1:5">
      <c r="A1239" t="str">
        <f t="shared" si="30"/>
        <v>Renal pelvis (C65)Male3</v>
      </c>
      <c r="B1239" t="s">
        <v>116</v>
      </c>
      <c r="C1239">
        <v>3</v>
      </c>
      <c r="D1239" t="s">
        <v>1</v>
      </c>
      <c r="E1239">
        <v>5</v>
      </c>
    </row>
    <row r="1240" spans="1:5">
      <c r="A1240" t="str">
        <f t="shared" si="30"/>
        <v>Renal pelvis (C65)Female4</v>
      </c>
      <c r="B1240" t="s">
        <v>116</v>
      </c>
      <c r="C1240">
        <v>4</v>
      </c>
      <c r="D1240" t="s">
        <v>0</v>
      </c>
      <c r="E1240">
        <v>3</v>
      </c>
    </row>
    <row r="1241" spans="1:5">
      <c r="A1241" t="str">
        <f t="shared" si="30"/>
        <v>Renal pelvis (C65)Male4</v>
      </c>
      <c r="B1241" t="s">
        <v>116</v>
      </c>
      <c r="C1241">
        <v>4</v>
      </c>
      <c r="D1241" t="s">
        <v>1</v>
      </c>
      <c r="E1241">
        <v>2</v>
      </c>
    </row>
    <row r="1242" spans="1:5">
      <c r="A1242" t="str">
        <f t="shared" si="30"/>
        <v>Renal pelvis (C65)Female5</v>
      </c>
      <c r="B1242" t="s">
        <v>116</v>
      </c>
      <c r="C1242">
        <v>5</v>
      </c>
      <c r="D1242" t="s">
        <v>0</v>
      </c>
      <c r="E1242">
        <v>3</v>
      </c>
    </row>
    <row r="1243" spans="1:5">
      <c r="A1243" t="str">
        <f t="shared" si="30"/>
        <v>Renal pelvis (C65)Male5</v>
      </c>
      <c r="B1243" t="s">
        <v>116</v>
      </c>
      <c r="C1243">
        <v>5</v>
      </c>
      <c r="D1243" t="s">
        <v>1</v>
      </c>
      <c r="E1243">
        <v>5</v>
      </c>
    </row>
    <row r="1244" spans="1:5">
      <c r="A1244" t="str">
        <f t="shared" si="30"/>
        <v>Respiratory and digestive organs - secondary (C78)Female1</v>
      </c>
      <c r="B1244" t="s">
        <v>129</v>
      </c>
      <c r="C1244">
        <v>1</v>
      </c>
      <c r="D1244" t="s">
        <v>0</v>
      </c>
      <c r="E1244">
        <v>18</v>
      </c>
    </row>
    <row r="1245" spans="1:5">
      <c r="A1245" t="str">
        <f t="shared" si="30"/>
        <v>Respiratory and digestive organs - secondary (C78)Male1</v>
      </c>
      <c r="B1245" t="s">
        <v>129</v>
      </c>
      <c r="C1245">
        <v>1</v>
      </c>
      <c r="D1245" t="s">
        <v>1</v>
      </c>
      <c r="E1245">
        <v>22</v>
      </c>
    </row>
    <row r="1246" spans="1:5">
      <c r="A1246" t="str">
        <f t="shared" si="30"/>
        <v>Respiratory and digestive organs - secondary (C78)Female2</v>
      </c>
      <c r="B1246" t="s">
        <v>129</v>
      </c>
      <c r="C1246">
        <v>2</v>
      </c>
      <c r="D1246" t="s">
        <v>0</v>
      </c>
      <c r="E1246">
        <v>31</v>
      </c>
    </row>
    <row r="1247" spans="1:5">
      <c r="A1247" t="str">
        <f t="shared" si="30"/>
        <v>Respiratory and digestive organs - secondary (C78)Male2</v>
      </c>
      <c r="B1247" t="s">
        <v>129</v>
      </c>
      <c r="C1247">
        <v>2</v>
      </c>
      <c r="D1247" t="s">
        <v>1</v>
      </c>
      <c r="E1247">
        <v>16</v>
      </c>
    </row>
    <row r="1248" spans="1:5">
      <c r="A1248" t="str">
        <f t="shared" si="30"/>
        <v>Respiratory and digestive organs - secondary (C78)Female3</v>
      </c>
      <c r="B1248" t="s">
        <v>129</v>
      </c>
      <c r="C1248">
        <v>3</v>
      </c>
      <c r="D1248" t="s">
        <v>0</v>
      </c>
      <c r="E1248">
        <v>30</v>
      </c>
    </row>
    <row r="1249" spans="1:5">
      <c r="A1249" t="str">
        <f t="shared" si="30"/>
        <v>Respiratory and digestive organs - secondary (C78)Male3</v>
      </c>
      <c r="B1249" t="s">
        <v>129</v>
      </c>
      <c r="C1249">
        <v>3</v>
      </c>
      <c r="D1249" t="s">
        <v>1</v>
      </c>
      <c r="E1249">
        <v>24</v>
      </c>
    </row>
    <row r="1250" spans="1:5">
      <c r="A1250" t="str">
        <f t="shared" si="30"/>
        <v>Respiratory and digestive organs - secondary (C78)Female4</v>
      </c>
      <c r="B1250" t="s">
        <v>129</v>
      </c>
      <c r="C1250">
        <v>4</v>
      </c>
      <c r="D1250" t="s">
        <v>0</v>
      </c>
      <c r="E1250">
        <v>24</v>
      </c>
    </row>
    <row r="1251" spans="1:5">
      <c r="A1251" t="str">
        <f t="shared" si="30"/>
        <v>Respiratory and digestive organs - secondary (C78)Male4</v>
      </c>
      <c r="B1251" t="s">
        <v>129</v>
      </c>
      <c r="C1251">
        <v>4</v>
      </c>
      <c r="D1251" t="s">
        <v>1</v>
      </c>
      <c r="E1251">
        <v>37</v>
      </c>
    </row>
    <row r="1252" spans="1:5">
      <c r="A1252" t="str">
        <f t="shared" si="30"/>
        <v>Respiratory and digestive organs - secondary (C78)Female5</v>
      </c>
      <c r="B1252" t="s">
        <v>129</v>
      </c>
      <c r="C1252">
        <v>5</v>
      </c>
      <c r="D1252" t="s">
        <v>0</v>
      </c>
      <c r="E1252">
        <v>18</v>
      </c>
    </row>
    <row r="1253" spans="1:5">
      <c r="A1253" t="str">
        <f t="shared" si="30"/>
        <v>Respiratory and digestive organs - secondary (C78)Male5</v>
      </c>
      <c r="B1253" t="s">
        <v>129</v>
      </c>
      <c r="C1253">
        <v>5</v>
      </c>
      <c r="D1253" t="s">
        <v>1</v>
      </c>
      <c r="E1253">
        <v>21</v>
      </c>
    </row>
    <row r="1254" spans="1:5">
      <c r="A1254" t="str">
        <f t="shared" si="30"/>
        <v>Respiratory and digestive organs - secondary (C78)Male99</v>
      </c>
      <c r="B1254" t="s">
        <v>129</v>
      </c>
      <c r="C1254">
        <v>99</v>
      </c>
      <c r="D1254" t="s">
        <v>1</v>
      </c>
      <c r="E1254">
        <v>1</v>
      </c>
    </row>
    <row r="1255" spans="1:5">
      <c r="A1255" t="str">
        <f t="shared" si="30"/>
        <v>Retroperitoneum and peritoneum (C48)Female1</v>
      </c>
      <c r="B1255" t="s">
        <v>104</v>
      </c>
      <c r="C1255">
        <v>1</v>
      </c>
      <c r="D1255" t="s">
        <v>0</v>
      </c>
      <c r="E1255">
        <v>1</v>
      </c>
    </row>
    <row r="1256" spans="1:5">
      <c r="A1256" t="str">
        <f t="shared" si="30"/>
        <v>Retroperitoneum and peritoneum (C48)Male1</v>
      </c>
      <c r="B1256" t="s">
        <v>104</v>
      </c>
      <c r="C1256">
        <v>1</v>
      </c>
      <c r="D1256" t="s">
        <v>1</v>
      </c>
      <c r="E1256">
        <v>2</v>
      </c>
    </row>
    <row r="1257" spans="1:5">
      <c r="A1257" t="str">
        <f t="shared" si="30"/>
        <v>Retroperitoneum and peritoneum (C48)Female2</v>
      </c>
      <c r="B1257" t="s">
        <v>104</v>
      </c>
      <c r="C1257">
        <v>2</v>
      </c>
      <c r="D1257" t="s">
        <v>0</v>
      </c>
      <c r="E1257">
        <v>2</v>
      </c>
    </row>
    <row r="1258" spans="1:5">
      <c r="A1258" t="str">
        <f t="shared" si="30"/>
        <v>Retroperitoneum and peritoneum (C48)Male2</v>
      </c>
      <c r="B1258" t="s">
        <v>104</v>
      </c>
      <c r="C1258">
        <v>2</v>
      </c>
      <c r="D1258" t="s">
        <v>1</v>
      </c>
      <c r="E1258">
        <v>2</v>
      </c>
    </row>
    <row r="1259" spans="1:5">
      <c r="A1259" t="str">
        <f t="shared" si="30"/>
        <v>Retroperitoneum and peritoneum (C48)Female3</v>
      </c>
      <c r="B1259" t="s">
        <v>104</v>
      </c>
      <c r="C1259">
        <v>3</v>
      </c>
      <c r="D1259" t="s">
        <v>0</v>
      </c>
      <c r="E1259">
        <v>4</v>
      </c>
    </row>
    <row r="1260" spans="1:5">
      <c r="A1260" t="str">
        <f t="shared" si="30"/>
        <v>Retroperitoneum and peritoneum (C48)Male3</v>
      </c>
      <c r="B1260" t="s">
        <v>104</v>
      </c>
      <c r="C1260">
        <v>3</v>
      </c>
      <c r="D1260" t="s">
        <v>1</v>
      </c>
      <c r="E1260">
        <v>4</v>
      </c>
    </row>
    <row r="1261" spans="1:5">
      <c r="A1261" t="str">
        <f t="shared" si="30"/>
        <v>Retroperitoneum and peritoneum (C48)Female4</v>
      </c>
      <c r="B1261" t="s">
        <v>104</v>
      </c>
      <c r="C1261">
        <v>4</v>
      </c>
      <c r="D1261" t="s">
        <v>0</v>
      </c>
      <c r="E1261">
        <v>5</v>
      </c>
    </row>
    <row r="1262" spans="1:5">
      <c r="A1262" t="str">
        <f t="shared" si="30"/>
        <v>Retroperitoneum and peritoneum (C48)Female5</v>
      </c>
      <c r="B1262" t="s">
        <v>104</v>
      </c>
      <c r="C1262">
        <v>5</v>
      </c>
      <c r="D1262" t="s">
        <v>0</v>
      </c>
      <c r="E1262">
        <v>7</v>
      </c>
    </row>
    <row r="1263" spans="1:5">
      <c r="A1263" t="str">
        <f t="shared" si="30"/>
        <v>Retroperitoneum and peritoneum (C48)Male5</v>
      </c>
      <c r="B1263" t="s">
        <v>104</v>
      </c>
      <c r="C1263">
        <v>5</v>
      </c>
      <c r="D1263" t="s">
        <v>1</v>
      </c>
      <c r="E1263">
        <v>3</v>
      </c>
    </row>
    <row r="1264" spans="1:5">
      <c r="A1264" t="str">
        <f t="shared" si="30"/>
        <v>Secondary other sites (C79)Female1</v>
      </c>
      <c r="B1264" t="s">
        <v>130</v>
      </c>
      <c r="C1264">
        <v>1</v>
      </c>
      <c r="D1264" t="s">
        <v>0</v>
      </c>
      <c r="E1264">
        <v>4</v>
      </c>
    </row>
    <row r="1265" spans="1:5">
      <c r="A1265" t="str">
        <f t="shared" si="30"/>
        <v>Secondary other sites (C79)Male1</v>
      </c>
      <c r="B1265" t="s">
        <v>130</v>
      </c>
      <c r="C1265">
        <v>1</v>
      </c>
      <c r="D1265" t="s">
        <v>1</v>
      </c>
      <c r="E1265">
        <v>16</v>
      </c>
    </row>
    <row r="1266" spans="1:5">
      <c r="A1266" t="str">
        <f t="shared" si="30"/>
        <v>Secondary other sites (C79)Female2</v>
      </c>
      <c r="B1266" t="s">
        <v>130</v>
      </c>
      <c r="C1266">
        <v>2</v>
      </c>
      <c r="D1266" t="s">
        <v>0</v>
      </c>
      <c r="E1266">
        <v>4</v>
      </c>
    </row>
    <row r="1267" spans="1:5">
      <c r="A1267" t="str">
        <f t="shared" si="30"/>
        <v>Secondary other sites (C79)Male2</v>
      </c>
      <c r="B1267" t="s">
        <v>130</v>
      </c>
      <c r="C1267">
        <v>2</v>
      </c>
      <c r="D1267" t="s">
        <v>1</v>
      </c>
      <c r="E1267">
        <v>12</v>
      </c>
    </row>
    <row r="1268" spans="1:5">
      <c r="A1268" t="str">
        <f t="shared" ref="A1268:A1336" si="38">B1268&amp;D1268&amp;C1268</f>
        <v>Secondary other sites (C79)Female3</v>
      </c>
      <c r="B1268" t="s">
        <v>130</v>
      </c>
      <c r="C1268">
        <v>3</v>
      </c>
      <c r="D1268" t="s">
        <v>0</v>
      </c>
      <c r="E1268">
        <v>8</v>
      </c>
    </row>
    <row r="1269" spans="1:5">
      <c r="A1269" t="str">
        <f t="shared" si="38"/>
        <v>Secondary other sites (C79)Male3</v>
      </c>
      <c r="B1269" t="s">
        <v>130</v>
      </c>
      <c r="C1269">
        <v>3</v>
      </c>
      <c r="D1269" t="s">
        <v>1</v>
      </c>
      <c r="E1269">
        <v>10</v>
      </c>
    </row>
    <row r="1270" spans="1:5">
      <c r="A1270" t="str">
        <f t="shared" si="38"/>
        <v>Secondary other sites (C79)Female4</v>
      </c>
      <c r="B1270" t="s">
        <v>130</v>
      </c>
      <c r="C1270">
        <v>4</v>
      </c>
      <c r="D1270" t="s">
        <v>0</v>
      </c>
      <c r="E1270">
        <v>15</v>
      </c>
    </row>
    <row r="1271" spans="1:5">
      <c r="A1271" t="str">
        <f t="shared" si="38"/>
        <v>Secondary other sites (C79)Male4</v>
      </c>
      <c r="B1271" t="s">
        <v>130</v>
      </c>
      <c r="C1271">
        <v>4</v>
      </c>
      <c r="D1271" t="s">
        <v>1</v>
      </c>
      <c r="E1271">
        <v>8</v>
      </c>
    </row>
    <row r="1272" spans="1:5">
      <c r="A1272" t="str">
        <f t="shared" si="38"/>
        <v>Secondary other sites (C79)Female5</v>
      </c>
      <c r="B1272" t="s">
        <v>130</v>
      </c>
      <c r="C1272">
        <v>5</v>
      </c>
      <c r="D1272" t="s">
        <v>0</v>
      </c>
      <c r="E1272">
        <v>8</v>
      </c>
    </row>
    <row r="1273" spans="1:5">
      <c r="A1273" t="str">
        <f t="shared" si="38"/>
        <v>Secondary other sites (C79)Male5</v>
      </c>
      <c r="B1273" t="s">
        <v>130</v>
      </c>
      <c r="C1273">
        <v>5</v>
      </c>
      <c r="D1273" t="s">
        <v>1</v>
      </c>
      <c r="E1273">
        <v>12</v>
      </c>
    </row>
    <row r="1274" spans="1:5">
      <c r="A1274" t="str">
        <f t="shared" si="38"/>
        <v>Secondary other sites (C79)Female99</v>
      </c>
      <c r="B1274" t="s">
        <v>130</v>
      </c>
      <c r="C1274">
        <v>99</v>
      </c>
      <c r="D1274" t="s">
        <v>0</v>
      </c>
      <c r="E1274">
        <v>1</v>
      </c>
    </row>
    <row r="1275" spans="1:5">
      <c r="A1275" t="str">
        <f t="shared" si="38"/>
        <v>Skin - other (C44)Female1</v>
      </c>
      <c r="B1275" t="s">
        <v>100</v>
      </c>
      <c r="C1275">
        <v>1</v>
      </c>
      <c r="D1275" t="s">
        <v>0</v>
      </c>
      <c r="E1275">
        <v>10</v>
      </c>
    </row>
    <row r="1276" spans="1:5">
      <c r="A1276" t="str">
        <f t="shared" si="38"/>
        <v>Skin - other (C44)Male1</v>
      </c>
      <c r="B1276" t="s">
        <v>100</v>
      </c>
      <c r="C1276">
        <v>1</v>
      </c>
      <c r="D1276" t="s">
        <v>1</v>
      </c>
      <c r="E1276">
        <v>19</v>
      </c>
    </row>
    <row r="1277" spans="1:5">
      <c r="A1277" t="str">
        <f t="shared" si="38"/>
        <v>Skin - other (C44)Female2</v>
      </c>
      <c r="B1277" t="s">
        <v>100</v>
      </c>
      <c r="C1277">
        <v>2</v>
      </c>
      <c r="D1277" t="s">
        <v>0</v>
      </c>
      <c r="E1277">
        <v>6</v>
      </c>
    </row>
    <row r="1278" spans="1:5">
      <c r="A1278" t="str">
        <f t="shared" si="38"/>
        <v>Skin - other (C44)Male2</v>
      </c>
      <c r="B1278" t="s">
        <v>100</v>
      </c>
      <c r="C1278">
        <v>2</v>
      </c>
      <c r="D1278" t="s">
        <v>1</v>
      </c>
      <c r="E1278">
        <v>14</v>
      </c>
    </row>
    <row r="1279" spans="1:5">
      <c r="A1279" t="str">
        <f t="shared" si="38"/>
        <v>Skin - other (C44)Female3</v>
      </c>
      <c r="B1279" t="s">
        <v>100</v>
      </c>
      <c r="C1279">
        <v>3</v>
      </c>
      <c r="D1279" t="s">
        <v>0</v>
      </c>
      <c r="E1279">
        <v>9</v>
      </c>
    </row>
    <row r="1280" spans="1:5">
      <c r="A1280" t="str">
        <f t="shared" si="38"/>
        <v>Skin - other (C44)Male3</v>
      </c>
      <c r="B1280" t="s">
        <v>100</v>
      </c>
      <c r="C1280">
        <v>3</v>
      </c>
      <c r="D1280" t="s">
        <v>1</v>
      </c>
      <c r="E1280">
        <v>12</v>
      </c>
    </row>
    <row r="1281" spans="1:5">
      <c r="A1281" t="str">
        <f t="shared" si="38"/>
        <v>Skin - other (C44)Female4</v>
      </c>
      <c r="B1281" t="s">
        <v>100</v>
      </c>
      <c r="C1281">
        <v>4</v>
      </c>
      <c r="D1281" t="s">
        <v>0</v>
      </c>
      <c r="E1281">
        <v>22</v>
      </c>
    </row>
    <row r="1282" spans="1:5">
      <c r="A1282" t="str">
        <f t="shared" si="38"/>
        <v>Skin - other (C44)Male4</v>
      </c>
      <c r="B1282" t="s">
        <v>100</v>
      </c>
      <c r="C1282">
        <v>4</v>
      </c>
      <c r="D1282" t="s">
        <v>1</v>
      </c>
      <c r="E1282">
        <v>14</v>
      </c>
    </row>
    <row r="1283" spans="1:5">
      <c r="A1283" t="str">
        <f t="shared" si="38"/>
        <v>Skin - other (C44)Female5</v>
      </c>
      <c r="B1283" t="s">
        <v>100</v>
      </c>
      <c r="C1283">
        <v>5</v>
      </c>
      <c r="D1283" t="s">
        <v>0</v>
      </c>
      <c r="E1283">
        <v>12</v>
      </c>
    </row>
    <row r="1284" spans="1:5">
      <c r="A1284" t="str">
        <f t="shared" si="38"/>
        <v>Skin - other (C44)Male5</v>
      </c>
      <c r="B1284" t="s">
        <v>100</v>
      </c>
      <c r="C1284">
        <v>5</v>
      </c>
      <c r="D1284" t="s">
        <v>1</v>
      </c>
      <c r="E1284">
        <v>13</v>
      </c>
    </row>
    <row r="1285" spans="1:5">
      <c r="A1285" t="str">
        <f t="shared" si="38"/>
        <v>Small intestine (C17)Female1</v>
      </c>
      <c r="B1285" t="s">
        <v>83</v>
      </c>
      <c r="C1285">
        <v>1</v>
      </c>
      <c r="D1285" t="s">
        <v>0</v>
      </c>
      <c r="E1285">
        <v>10</v>
      </c>
    </row>
    <row r="1286" spans="1:5">
      <c r="A1286" t="str">
        <f t="shared" si="38"/>
        <v>Small intestine (C17)Male1</v>
      </c>
      <c r="B1286" t="s">
        <v>83</v>
      </c>
      <c r="C1286">
        <v>1</v>
      </c>
      <c r="D1286" t="s">
        <v>1</v>
      </c>
      <c r="E1286">
        <v>11</v>
      </c>
    </row>
    <row r="1287" spans="1:5">
      <c r="A1287" t="str">
        <f t="shared" si="38"/>
        <v>Small intestine (C17)Female2</v>
      </c>
      <c r="B1287" t="s">
        <v>83</v>
      </c>
      <c r="C1287">
        <v>2</v>
      </c>
      <c r="D1287" t="s">
        <v>0</v>
      </c>
      <c r="E1287">
        <v>5</v>
      </c>
    </row>
    <row r="1288" spans="1:5">
      <c r="A1288" t="str">
        <f t="shared" si="38"/>
        <v>Small intestine (C17)Male2</v>
      </c>
      <c r="B1288" t="s">
        <v>83</v>
      </c>
      <c r="C1288">
        <v>2</v>
      </c>
      <c r="D1288" t="s">
        <v>1</v>
      </c>
      <c r="E1288">
        <v>11</v>
      </c>
    </row>
    <row r="1289" spans="1:5">
      <c r="A1289" t="str">
        <f t="shared" si="38"/>
        <v>Small intestine (C17)Female3</v>
      </c>
      <c r="B1289" t="s">
        <v>83</v>
      </c>
      <c r="C1289">
        <v>3</v>
      </c>
      <c r="D1289" t="s">
        <v>0</v>
      </c>
      <c r="E1289">
        <v>10</v>
      </c>
    </row>
    <row r="1290" spans="1:5">
      <c r="A1290" t="str">
        <f t="shared" si="38"/>
        <v>Small intestine (C17)Male3</v>
      </c>
      <c r="B1290" t="s">
        <v>83</v>
      </c>
      <c r="C1290">
        <v>3</v>
      </c>
      <c r="D1290" t="s">
        <v>1</v>
      </c>
      <c r="E1290">
        <v>10</v>
      </c>
    </row>
    <row r="1291" spans="1:5">
      <c r="A1291" t="str">
        <f t="shared" si="38"/>
        <v>Small intestine (C17)Female4</v>
      </c>
      <c r="B1291" t="s">
        <v>83</v>
      </c>
      <c r="C1291">
        <v>4</v>
      </c>
      <c r="D1291" t="s">
        <v>0</v>
      </c>
      <c r="E1291">
        <v>15</v>
      </c>
    </row>
    <row r="1292" spans="1:5">
      <c r="A1292" t="str">
        <f t="shared" si="38"/>
        <v>Small intestine (C17)Male4</v>
      </c>
      <c r="B1292" t="s">
        <v>83</v>
      </c>
      <c r="C1292">
        <v>4</v>
      </c>
      <c r="D1292" t="s">
        <v>1</v>
      </c>
      <c r="E1292">
        <v>13</v>
      </c>
    </row>
    <row r="1293" spans="1:5">
      <c r="A1293" t="str">
        <f t="shared" si="38"/>
        <v>Small intestine (C17)Female5</v>
      </c>
      <c r="B1293" t="s">
        <v>83</v>
      </c>
      <c r="C1293">
        <v>5</v>
      </c>
      <c r="D1293" t="s">
        <v>0</v>
      </c>
      <c r="E1293">
        <v>14</v>
      </c>
    </row>
    <row r="1294" spans="1:5">
      <c r="A1294" t="str">
        <f t="shared" si="38"/>
        <v>Small intestine (C17)Male5</v>
      </c>
      <c r="B1294" t="s">
        <v>83</v>
      </c>
      <c r="C1294">
        <v>5</v>
      </c>
      <c r="D1294" t="s">
        <v>1</v>
      </c>
      <c r="E1294">
        <v>15</v>
      </c>
    </row>
    <row r="1295" spans="1:5">
      <c r="A1295" t="str">
        <f t="shared" si="38"/>
        <v>Spinal cord, cranial nerves and other parts of central nervous system (C72)Male1</v>
      </c>
      <c r="B1295" t="s">
        <v>123</v>
      </c>
      <c r="C1295">
        <v>1</v>
      </c>
      <c r="D1295" t="s">
        <v>1</v>
      </c>
      <c r="E1295">
        <v>1</v>
      </c>
    </row>
    <row r="1296" spans="1:5">
      <c r="A1296" t="str">
        <f t="shared" si="38"/>
        <v>Spinal cord, cranial nerves and other parts of central nervous system (C72)Female3</v>
      </c>
      <c r="B1296" t="s">
        <v>123</v>
      </c>
      <c r="C1296">
        <v>3</v>
      </c>
      <c r="D1296" t="s">
        <v>0</v>
      </c>
      <c r="E1296">
        <v>3</v>
      </c>
    </row>
    <row r="1297" spans="1:5">
      <c r="A1297" t="str">
        <f t="shared" si="38"/>
        <v>Spinal cord, cranial nerves and other parts of central nervous system (C72)Male3</v>
      </c>
      <c r="B1297" t="s">
        <v>123</v>
      </c>
      <c r="C1297">
        <v>3</v>
      </c>
      <c r="D1297" t="s">
        <v>1</v>
      </c>
      <c r="E1297">
        <v>2</v>
      </c>
    </row>
    <row r="1298" spans="1:5">
      <c r="A1298" t="str">
        <f t="shared" si="38"/>
        <v>Spinal cord, cranial nerves and other parts of central nervous system (C72)Female4</v>
      </c>
      <c r="B1298" t="s">
        <v>123</v>
      </c>
      <c r="C1298">
        <v>4</v>
      </c>
      <c r="D1298" t="s">
        <v>0</v>
      </c>
      <c r="E1298">
        <v>2</v>
      </c>
    </row>
    <row r="1299" spans="1:5">
      <c r="A1299" t="str">
        <f t="shared" si="38"/>
        <v>Spinal cord, cranial nerves and other parts of central nervous system (C72)Male4</v>
      </c>
      <c r="B1299" t="s">
        <v>123</v>
      </c>
      <c r="C1299">
        <v>4</v>
      </c>
      <c r="D1299" t="s">
        <v>1</v>
      </c>
      <c r="E1299">
        <v>1</v>
      </c>
    </row>
    <row r="1300" spans="1:5">
      <c r="A1300" t="str">
        <f t="shared" si="38"/>
        <v>Spinal cord, cranial nerves and other parts of central nervous system (C72)Male5</v>
      </c>
      <c r="B1300" t="s">
        <v>123</v>
      </c>
      <c r="C1300">
        <v>5</v>
      </c>
      <c r="D1300" t="s">
        <v>1</v>
      </c>
      <c r="E1300">
        <v>2</v>
      </c>
    </row>
    <row r="1301" spans="1:5">
      <c r="A1301" t="str">
        <f t="shared" si="38"/>
        <v>Stomach (C16)Female1</v>
      </c>
      <c r="B1301" t="s">
        <v>82</v>
      </c>
      <c r="C1301">
        <v>1</v>
      </c>
      <c r="D1301" t="s">
        <v>0</v>
      </c>
      <c r="E1301">
        <v>16</v>
      </c>
    </row>
    <row r="1302" spans="1:5">
      <c r="A1302" t="str">
        <f t="shared" si="38"/>
        <v>Stomach (C16)Male1</v>
      </c>
      <c r="B1302" t="s">
        <v>82</v>
      </c>
      <c r="C1302">
        <v>1</v>
      </c>
      <c r="D1302" t="s">
        <v>1</v>
      </c>
      <c r="E1302">
        <v>31</v>
      </c>
    </row>
    <row r="1303" spans="1:5">
      <c r="A1303" t="str">
        <f t="shared" si="38"/>
        <v>Stomach (C16)Female2</v>
      </c>
      <c r="B1303" t="s">
        <v>82</v>
      </c>
      <c r="C1303">
        <v>2</v>
      </c>
      <c r="D1303" t="s">
        <v>0</v>
      </c>
      <c r="E1303">
        <v>20</v>
      </c>
    </row>
    <row r="1304" spans="1:5">
      <c r="A1304" t="str">
        <f t="shared" si="38"/>
        <v>Stomach (C16)Male2</v>
      </c>
      <c r="B1304" t="s">
        <v>82</v>
      </c>
      <c r="C1304">
        <v>2</v>
      </c>
      <c r="D1304" t="s">
        <v>1</v>
      </c>
      <c r="E1304">
        <v>32</v>
      </c>
    </row>
    <row r="1305" spans="1:5">
      <c r="A1305" t="str">
        <f t="shared" si="38"/>
        <v>Stomach (C16)Female3</v>
      </c>
      <c r="B1305" t="s">
        <v>82</v>
      </c>
      <c r="C1305">
        <v>3</v>
      </c>
      <c r="D1305" t="s">
        <v>0</v>
      </c>
      <c r="E1305">
        <v>28</v>
      </c>
    </row>
    <row r="1306" spans="1:5">
      <c r="A1306" t="str">
        <f t="shared" si="38"/>
        <v>Stomach (C16)Male3</v>
      </c>
      <c r="B1306" t="s">
        <v>82</v>
      </c>
      <c r="C1306">
        <v>3</v>
      </c>
      <c r="D1306" t="s">
        <v>1</v>
      </c>
      <c r="E1306">
        <v>55</v>
      </c>
    </row>
    <row r="1307" spans="1:5">
      <c r="A1307" t="str">
        <f t="shared" si="38"/>
        <v>Stomach (C16)Female4</v>
      </c>
      <c r="B1307" t="s">
        <v>82</v>
      </c>
      <c r="C1307">
        <v>4</v>
      </c>
      <c r="D1307" t="s">
        <v>0</v>
      </c>
      <c r="E1307">
        <v>38</v>
      </c>
    </row>
    <row r="1308" spans="1:5">
      <c r="A1308" t="str">
        <f t="shared" si="38"/>
        <v>Stomach (C16)Male4</v>
      </c>
      <c r="B1308" t="s">
        <v>82</v>
      </c>
      <c r="C1308">
        <v>4</v>
      </c>
      <c r="D1308" t="s">
        <v>1</v>
      </c>
      <c r="E1308">
        <v>60</v>
      </c>
    </row>
    <row r="1309" spans="1:5">
      <c r="A1309" t="str">
        <f t="shared" si="38"/>
        <v>Stomach (C16)Female5</v>
      </c>
      <c r="B1309" t="s">
        <v>82</v>
      </c>
      <c r="C1309">
        <v>5</v>
      </c>
      <c r="D1309" t="s">
        <v>0</v>
      </c>
      <c r="E1309">
        <v>40</v>
      </c>
    </row>
    <row r="1310" spans="1:5">
      <c r="A1310" t="str">
        <f t="shared" si="38"/>
        <v>Stomach (C16)Male5</v>
      </c>
      <c r="B1310" t="s">
        <v>82</v>
      </c>
      <c r="C1310">
        <v>5</v>
      </c>
      <c r="D1310" t="s">
        <v>1</v>
      </c>
      <c r="E1310">
        <v>59</v>
      </c>
    </row>
    <row r="1311" spans="1:5">
      <c r="A1311" t="str">
        <f t="shared" si="38"/>
        <v>Stomach (C16)Male99</v>
      </c>
      <c r="B1311" t="s">
        <v>82</v>
      </c>
      <c r="C1311">
        <v>99</v>
      </c>
      <c r="D1311" t="s">
        <v>1</v>
      </c>
      <c r="E1311">
        <v>2</v>
      </c>
    </row>
    <row r="1312" spans="1:5">
      <c r="A1312" t="str">
        <f t="shared" si="38"/>
        <v>Testis (C62)Male1</v>
      </c>
      <c r="B1312" t="s">
        <v>113</v>
      </c>
      <c r="C1312">
        <v>1</v>
      </c>
      <c r="D1312" t="s">
        <v>1</v>
      </c>
      <c r="E1312">
        <v>23</v>
      </c>
    </row>
    <row r="1313" spans="1:5">
      <c r="A1313" t="str">
        <f t="shared" si="38"/>
        <v>Testis (C62)Male2</v>
      </c>
      <c r="B1313" t="s">
        <v>113</v>
      </c>
      <c r="C1313">
        <v>2</v>
      </c>
      <c r="D1313" t="s">
        <v>1</v>
      </c>
      <c r="E1313">
        <v>27</v>
      </c>
    </row>
    <row r="1314" spans="1:5">
      <c r="A1314" t="str">
        <f t="shared" si="38"/>
        <v>Testis (C62)Male3</v>
      </c>
      <c r="B1314" t="s">
        <v>113</v>
      </c>
      <c r="C1314">
        <v>3</v>
      </c>
      <c r="D1314" t="s">
        <v>1</v>
      </c>
      <c r="E1314">
        <v>29</v>
      </c>
    </row>
    <row r="1315" spans="1:5">
      <c r="A1315" t="str">
        <f t="shared" si="38"/>
        <v>Testis (C62)Male4</v>
      </c>
      <c r="B1315" t="s">
        <v>113</v>
      </c>
      <c r="C1315">
        <v>4</v>
      </c>
      <c r="D1315" t="s">
        <v>1</v>
      </c>
      <c r="E1315">
        <v>41</v>
      </c>
    </row>
    <row r="1316" spans="1:5">
      <c r="A1316" t="str">
        <f t="shared" si="38"/>
        <v>Testis (C62)Male5</v>
      </c>
      <c r="B1316" t="s">
        <v>113</v>
      </c>
      <c r="C1316">
        <v>5</v>
      </c>
      <c r="D1316" t="s">
        <v>1</v>
      </c>
      <c r="E1316">
        <v>25</v>
      </c>
    </row>
    <row r="1317" spans="1:5">
      <c r="A1317" t="str">
        <f t="shared" ref="A1317:A1321" si="39">B1317&amp;D1317&amp;C1317</f>
        <v>Testis (C62)Female1</v>
      </c>
      <c r="B1317" t="s">
        <v>113</v>
      </c>
      <c r="C1317">
        <v>1</v>
      </c>
      <c r="D1317" t="s">
        <v>0</v>
      </c>
      <c r="E1317" t="s">
        <v>178</v>
      </c>
    </row>
    <row r="1318" spans="1:5">
      <c r="A1318" t="str">
        <f t="shared" si="39"/>
        <v>Testis (C62)Female2</v>
      </c>
      <c r="B1318" t="s">
        <v>113</v>
      </c>
      <c r="C1318">
        <v>2</v>
      </c>
      <c r="D1318" t="s">
        <v>0</v>
      </c>
      <c r="E1318" t="s">
        <v>178</v>
      </c>
    </row>
    <row r="1319" spans="1:5">
      <c r="A1319" t="str">
        <f t="shared" si="39"/>
        <v>Testis (C62)Female3</v>
      </c>
      <c r="B1319" t="s">
        <v>113</v>
      </c>
      <c r="C1319">
        <v>3</v>
      </c>
      <c r="D1319" t="s">
        <v>0</v>
      </c>
      <c r="E1319" t="s">
        <v>178</v>
      </c>
    </row>
    <row r="1320" spans="1:5">
      <c r="A1320" t="str">
        <f t="shared" si="39"/>
        <v>Testis (C62)Female4</v>
      </c>
      <c r="B1320" t="s">
        <v>113</v>
      </c>
      <c r="C1320">
        <v>4</v>
      </c>
      <c r="D1320" t="s">
        <v>0</v>
      </c>
      <c r="E1320" t="s">
        <v>178</v>
      </c>
    </row>
    <row r="1321" spans="1:5">
      <c r="A1321" t="str">
        <f t="shared" si="39"/>
        <v>Testis (C62)Female5</v>
      </c>
      <c r="B1321" t="s">
        <v>113</v>
      </c>
      <c r="C1321">
        <v>5</v>
      </c>
      <c r="D1321" t="s">
        <v>0</v>
      </c>
      <c r="E1321" t="s">
        <v>178</v>
      </c>
    </row>
    <row r="1322" spans="1:5">
      <c r="A1322" t="str">
        <f t="shared" si="38"/>
        <v>Thymus (C37)Female1</v>
      </c>
      <c r="B1322" t="s">
        <v>94</v>
      </c>
      <c r="C1322">
        <v>1</v>
      </c>
      <c r="D1322" t="s">
        <v>0</v>
      </c>
      <c r="E1322">
        <v>1</v>
      </c>
    </row>
    <row r="1323" spans="1:5">
      <c r="A1323" t="str">
        <f t="shared" si="38"/>
        <v>Thymus (C37)Female2</v>
      </c>
      <c r="B1323" t="s">
        <v>94</v>
      </c>
      <c r="C1323">
        <v>2</v>
      </c>
      <c r="D1323" t="s">
        <v>0</v>
      </c>
      <c r="E1323">
        <v>1</v>
      </c>
    </row>
    <row r="1324" spans="1:5">
      <c r="A1324" t="str">
        <f t="shared" si="38"/>
        <v>Thymus (C37)Male2</v>
      </c>
      <c r="B1324" t="s">
        <v>94</v>
      </c>
      <c r="C1324">
        <v>2</v>
      </c>
      <c r="D1324" t="s">
        <v>1</v>
      </c>
      <c r="E1324">
        <v>4</v>
      </c>
    </row>
    <row r="1325" spans="1:5">
      <c r="A1325" t="str">
        <f t="shared" si="38"/>
        <v>Thymus (C37)Female3</v>
      </c>
      <c r="B1325" t="s">
        <v>94</v>
      </c>
      <c r="C1325">
        <v>3</v>
      </c>
      <c r="D1325" t="s">
        <v>0</v>
      </c>
      <c r="E1325">
        <v>2</v>
      </c>
    </row>
    <row r="1326" spans="1:5">
      <c r="A1326" t="str">
        <f t="shared" si="38"/>
        <v>Thymus (C37)Male3</v>
      </c>
      <c r="B1326" t="s">
        <v>94</v>
      </c>
      <c r="C1326">
        <v>3</v>
      </c>
      <c r="D1326" t="s">
        <v>1</v>
      </c>
      <c r="E1326">
        <v>2</v>
      </c>
    </row>
    <row r="1327" spans="1:5">
      <c r="A1327" t="str">
        <f t="shared" si="38"/>
        <v>Thymus (C37)Female4</v>
      </c>
      <c r="B1327" t="s">
        <v>94</v>
      </c>
      <c r="C1327">
        <v>4</v>
      </c>
      <c r="D1327" t="s">
        <v>0</v>
      </c>
      <c r="E1327">
        <v>1</v>
      </c>
    </row>
    <row r="1328" spans="1:5">
      <c r="A1328" t="str">
        <f t="shared" si="38"/>
        <v>Thymus (C37)Male4</v>
      </c>
      <c r="B1328" t="s">
        <v>94</v>
      </c>
      <c r="C1328">
        <v>4</v>
      </c>
      <c r="D1328" t="s">
        <v>1</v>
      </c>
      <c r="E1328">
        <v>3</v>
      </c>
    </row>
    <row r="1329" spans="1:5">
      <c r="A1329" t="str">
        <f t="shared" si="38"/>
        <v>Thymus (C37)Female5</v>
      </c>
      <c r="B1329" t="s">
        <v>94</v>
      </c>
      <c r="C1329">
        <v>5</v>
      </c>
      <c r="D1329" t="s">
        <v>0</v>
      </c>
      <c r="E1329">
        <v>1</v>
      </c>
    </row>
    <row r="1330" spans="1:5">
      <c r="A1330" t="str">
        <f t="shared" si="38"/>
        <v>Thymus (C37)Male5</v>
      </c>
      <c r="B1330" t="s">
        <v>94</v>
      </c>
      <c r="C1330">
        <v>5</v>
      </c>
      <c r="D1330" t="s">
        <v>1</v>
      </c>
      <c r="E1330">
        <v>2</v>
      </c>
    </row>
    <row r="1331" spans="1:5">
      <c r="A1331" t="str">
        <f t="shared" si="38"/>
        <v>Thyroid gland (C73)Female1</v>
      </c>
      <c r="B1331" t="s">
        <v>124</v>
      </c>
      <c r="C1331">
        <v>1</v>
      </c>
      <c r="D1331" t="s">
        <v>0</v>
      </c>
      <c r="E1331">
        <v>39</v>
      </c>
    </row>
    <row r="1332" spans="1:5">
      <c r="A1332" t="str">
        <f t="shared" si="38"/>
        <v>Thyroid gland (C73)Male1</v>
      </c>
      <c r="B1332" t="s">
        <v>124</v>
      </c>
      <c r="C1332">
        <v>1</v>
      </c>
      <c r="D1332" t="s">
        <v>1</v>
      </c>
      <c r="E1332">
        <v>9</v>
      </c>
    </row>
    <row r="1333" spans="1:5">
      <c r="A1333" t="str">
        <f t="shared" si="38"/>
        <v>Thyroid gland (C73)Female2</v>
      </c>
      <c r="B1333" t="s">
        <v>124</v>
      </c>
      <c r="C1333">
        <v>2</v>
      </c>
      <c r="D1333" t="s">
        <v>0</v>
      </c>
      <c r="E1333">
        <v>39</v>
      </c>
    </row>
    <row r="1334" spans="1:5">
      <c r="A1334" t="str">
        <f t="shared" si="38"/>
        <v>Thyroid gland (C73)Male2</v>
      </c>
      <c r="B1334" t="s">
        <v>124</v>
      </c>
      <c r="C1334">
        <v>2</v>
      </c>
      <c r="D1334" t="s">
        <v>1</v>
      </c>
      <c r="E1334">
        <v>9</v>
      </c>
    </row>
    <row r="1335" spans="1:5">
      <c r="A1335" t="str">
        <f t="shared" si="38"/>
        <v>Thyroid gland (C73)Female3</v>
      </c>
      <c r="B1335" t="s">
        <v>124</v>
      </c>
      <c r="C1335">
        <v>3</v>
      </c>
      <c r="D1335" t="s">
        <v>0</v>
      </c>
      <c r="E1335">
        <v>40</v>
      </c>
    </row>
    <row r="1336" spans="1:5">
      <c r="A1336" t="str">
        <f t="shared" si="38"/>
        <v>Thyroid gland (C73)Male3</v>
      </c>
      <c r="B1336" t="s">
        <v>124</v>
      </c>
      <c r="C1336">
        <v>3</v>
      </c>
      <c r="D1336" t="s">
        <v>1</v>
      </c>
      <c r="E1336">
        <v>14</v>
      </c>
    </row>
    <row r="1337" spans="1:5">
      <c r="A1337" t="str">
        <f t="shared" ref="A1337:A1395" si="40">B1337&amp;D1337&amp;C1337</f>
        <v>Thyroid gland (C73)Female4</v>
      </c>
      <c r="B1337" t="s">
        <v>124</v>
      </c>
      <c r="C1337">
        <v>4</v>
      </c>
      <c r="D1337" t="s">
        <v>0</v>
      </c>
      <c r="E1337">
        <v>44</v>
      </c>
    </row>
    <row r="1338" spans="1:5">
      <c r="A1338" t="str">
        <f t="shared" si="40"/>
        <v>Thyroid gland (C73)Male4</v>
      </c>
      <c r="B1338" t="s">
        <v>124</v>
      </c>
      <c r="C1338">
        <v>4</v>
      </c>
      <c r="D1338" t="s">
        <v>1</v>
      </c>
      <c r="E1338">
        <v>17</v>
      </c>
    </row>
    <row r="1339" spans="1:5">
      <c r="A1339" t="str">
        <f t="shared" si="40"/>
        <v>Thyroid gland (C73)Female5</v>
      </c>
      <c r="B1339" t="s">
        <v>124</v>
      </c>
      <c r="C1339">
        <v>5</v>
      </c>
      <c r="D1339" t="s">
        <v>0</v>
      </c>
      <c r="E1339">
        <v>44</v>
      </c>
    </row>
    <row r="1340" spans="1:5">
      <c r="A1340" t="str">
        <f t="shared" si="40"/>
        <v>Thyroid gland (C73)Male5</v>
      </c>
      <c r="B1340" t="s">
        <v>124</v>
      </c>
      <c r="C1340">
        <v>5</v>
      </c>
      <c r="D1340" t="s">
        <v>1</v>
      </c>
      <c r="E1340">
        <v>17</v>
      </c>
    </row>
    <row r="1341" spans="1:5">
      <c r="A1341" t="str">
        <f t="shared" si="40"/>
        <v>Thyroid gland (C73)Female99</v>
      </c>
      <c r="B1341" t="s">
        <v>124</v>
      </c>
      <c r="C1341">
        <v>99</v>
      </c>
      <c r="D1341" t="s">
        <v>0</v>
      </c>
      <c r="E1341">
        <v>1</v>
      </c>
    </row>
    <row r="1342" spans="1:5">
      <c r="A1342" t="str">
        <f t="shared" si="40"/>
        <v>Tongue - base of (C01)Female1</v>
      </c>
      <c r="B1342" t="s">
        <v>67</v>
      </c>
      <c r="C1342">
        <v>1</v>
      </c>
      <c r="D1342" t="s">
        <v>0</v>
      </c>
      <c r="E1342">
        <v>2</v>
      </c>
    </row>
    <row r="1343" spans="1:5">
      <c r="A1343" t="str">
        <f t="shared" si="40"/>
        <v>Tongue - base of (C01)Male1</v>
      </c>
      <c r="B1343" t="s">
        <v>67</v>
      </c>
      <c r="C1343">
        <v>1</v>
      </c>
      <c r="D1343" t="s">
        <v>1</v>
      </c>
      <c r="E1343">
        <v>6</v>
      </c>
    </row>
    <row r="1344" spans="1:5">
      <c r="A1344" t="str">
        <f t="shared" si="40"/>
        <v>Tongue - base of (C01)Male2</v>
      </c>
      <c r="B1344" t="s">
        <v>67</v>
      </c>
      <c r="C1344">
        <v>2</v>
      </c>
      <c r="D1344" t="s">
        <v>1</v>
      </c>
      <c r="E1344">
        <v>7</v>
      </c>
    </row>
    <row r="1345" spans="1:5">
      <c r="A1345" t="str">
        <f t="shared" si="40"/>
        <v>Tongue - base of (C01)Male3</v>
      </c>
      <c r="B1345" t="s">
        <v>67</v>
      </c>
      <c r="C1345">
        <v>3</v>
      </c>
      <c r="D1345" t="s">
        <v>1</v>
      </c>
      <c r="E1345">
        <v>2</v>
      </c>
    </row>
    <row r="1346" spans="1:5">
      <c r="A1346" t="str">
        <f t="shared" si="40"/>
        <v>Tongue - base of (C01)Female4</v>
      </c>
      <c r="B1346" t="s">
        <v>67</v>
      </c>
      <c r="C1346">
        <v>4</v>
      </c>
      <c r="D1346" t="s">
        <v>0</v>
      </c>
      <c r="E1346">
        <v>1</v>
      </c>
    </row>
    <row r="1347" spans="1:5">
      <c r="A1347" t="str">
        <f t="shared" si="40"/>
        <v>Tongue - base of (C01)Male4</v>
      </c>
      <c r="B1347" t="s">
        <v>67</v>
      </c>
      <c r="C1347">
        <v>4</v>
      </c>
      <c r="D1347" t="s">
        <v>1</v>
      </c>
      <c r="E1347">
        <v>4</v>
      </c>
    </row>
    <row r="1348" spans="1:5">
      <c r="A1348" t="str">
        <f t="shared" si="40"/>
        <v>Tongue - base of (C01)Female5</v>
      </c>
      <c r="B1348" t="s">
        <v>67</v>
      </c>
      <c r="C1348">
        <v>5</v>
      </c>
      <c r="D1348" t="s">
        <v>0</v>
      </c>
      <c r="E1348">
        <v>2</v>
      </c>
    </row>
    <row r="1349" spans="1:5">
      <c r="A1349" t="str">
        <f t="shared" si="40"/>
        <v>Tongue - base of (C01)Male5</v>
      </c>
      <c r="B1349" t="s">
        <v>67</v>
      </c>
      <c r="C1349">
        <v>5</v>
      </c>
      <c r="D1349" t="s">
        <v>1</v>
      </c>
      <c r="E1349">
        <v>6</v>
      </c>
    </row>
    <row r="1350" spans="1:5">
      <c r="A1350" t="str">
        <f t="shared" si="40"/>
        <v>Tongue - other and unspecified (C02)Female1</v>
      </c>
      <c r="B1350" t="s">
        <v>68</v>
      </c>
      <c r="C1350">
        <v>1</v>
      </c>
      <c r="D1350" t="s">
        <v>0</v>
      </c>
      <c r="E1350">
        <v>6</v>
      </c>
    </row>
    <row r="1351" spans="1:5">
      <c r="A1351" t="str">
        <f t="shared" si="40"/>
        <v>Tongue - other and unspecified (C02)Male1</v>
      </c>
      <c r="B1351" t="s">
        <v>68</v>
      </c>
      <c r="C1351">
        <v>1</v>
      </c>
      <c r="D1351" t="s">
        <v>1</v>
      </c>
      <c r="E1351">
        <v>4</v>
      </c>
    </row>
    <row r="1352" spans="1:5">
      <c r="A1352" t="str">
        <f t="shared" si="40"/>
        <v>Tongue - other and unspecified (C02)Female2</v>
      </c>
      <c r="B1352" t="s">
        <v>68</v>
      </c>
      <c r="C1352">
        <v>2</v>
      </c>
      <c r="D1352" t="s">
        <v>0</v>
      </c>
      <c r="E1352">
        <v>6</v>
      </c>
    </row>
    <row r="1353" spans="1:5">
      <c r="A1353" t="str">
        <f t="shared" si="40"/>
        <v>Tongue - other and unspecified (C02)Male2</v>
      </c>
      <c r="B1353" t="s">
        <v>68</v>
      </c>
      <c r="C1353">
        <v>2</v>
      </c>
      <c r="D1353" t="s">
        <v>1</v>
      </c>
      <c r="E1353">
        <v>7</v>
      </c>
    </row>
    <row r="1354" spans="1:5">
      <c r="A1354" t="str">
        <f t="shared" si="40"/>
        <v>Tongue - other and unspecified (C02)Female3</v>
      </c>
      <c r="B1354" t="s">
        <v>68</v>
      </c>
      <c r="C1354">
        <v>3</v>
      </c>
      <c r="D1354" t="s">
        <v>0</v>
      </c>
      <c r="E1354">
        <v>9</v>
      </c>
    </row>
    <row r="1355" spans="1:5">
      <c r="A1355" t="str">
        <f t="shared" si="40"/>
        <v>Tongue - other and unspecified (C02)Male3</v>
      </c>
      <c r="B1355" t="s">
        <v>68</v>
      </c>
      <c r="C1355">
        <v>3</v>
      </c>
      <c r="D1355" t="s">
        <v>1</v>
      </c>
      <c r="E1355">
        <v>10</v>
      </c>
    </row>
    <row r="1356" spans="1:5">
      <c r="A1356" t="str">
        <f t="shared" si="40"/>
        <v>Tongue - other and unspecified (C02)Female4</v>
      </c>
      <c r="B1356" t="s">
        <v>68</v>
      </c>
      <c r="C1356">
        <v>4</v>
      </c>
      <c r="D1356" t="s">
        <v>0</v>
      </c>
      <c r="E1356">
        <v>8</v>
      </c>
    </row>
    <row r="1357" spans="1:5">
      <c r="A1357" t="str">
        <f t="shared" si="40"/>
        <v>Tongue - other and unspecified (C02)Male4</v>
      </c>
      <c r="B1357" t="s">
        <v>68</v>
      </c>
      <c r="C1357">
        <v>4</v>
      </c>
      <c r="D1357" t="s">
        <v>1</v>
      </c>
      <c r="E1357">
        <v>7</v>
      </c>
    </row>
    <row r="1358" spans="1:5">
      <c r="A1358" t="str">
        <f t="shared" si="40"/>
        <v>Tongue - other and unspecified (C02)Female5</v>
      </c>
      <c r="B1358" t="s">
        <v>68</v>
      </c>
      <c r="C1358">
        <v>5</v>
      </c>
      <c r="D1358" t="s">
        <v>0</v>
      </c>
      <c r="E1358">
        <v>8</v>
      </c>
    </row>
    <row r="1359" spans="1:5">
      <c r="A1359" t="str">
        <f t="shared" si="40"/>
        <v>Tongue - other and unspecified (C02)Male5</v>
      </c>
      <c r="B1359" t="s">
        <v>68</v>
      </c>
      <c r="C1359">
        <v>5</v>
      </c>
      <c r="D1359" t="s">
        <v>1</v>
      </c>
      <c r="E1359">
        <v>7</v>
      </c>
    </row>
    <row r="1360" spans="1:5">
      <c r="A1360" t="str">
        <f t="shared" si="40"/>
        <v>Tonsil (C09)Female1</v>
      </c>
      <c r="B1360" t="s">
        <v>75</v>
      </c>
      <c r="C1360">
        <v>1</v>
      </c>
      <c r="D1360" t="s">
        <v>0</v>
      </c>
      <c r="E1360">
        <v>4</v>
      </c>
    </row>
    <row r="1361" spans="1:5">
      <c r="A1361" t="str">
        <f t="shared" si="40"/>
        <v>Tonsil (C09)Male1</v>
      </c>
      <c r="B1361" t="s">
        <v>75</v>
      </c>
      <c r="C1361">
        <v>1</v>
      </c>
      <c r="D1361" t="s">
        <v>1</v>
      </c>
      <c r="E1361">
        <v>8</v>
      </c>
    </row>
    <row r="1362" spans="1:5">
      <c r="A1362" t="str">
        <f t="shared" si="40"/>
        <v>Tonsil (C09)Female2</v>
      </c>
      <c r="B1362" t="s">
        <v>75</v>
      </c>
      <c r="C1362">
        <v>2</v>
      </c>
      <c r="D1362" t="s">
        <v>0</v>
      </c>
      <c r="E1362">
        <v>4</v>
      </c>
    </row>
    <row r="1363" spans="1:5">
      <c r="A1363" t="str">
        <f t="shared" si="40"/>
        <v>Tonsil (C09)Male2</v>
      </c>
      <c r="B1363" t="s">
        <v>75</v>
      </c>
      <c r="C1363">
        <v>2</v>
      </c>
      <c r="D1363" t="s">
        <v>1</v>
      </c>
      <c r="E1363">
        <v>6</v>
      </c>
    </row>
    <row r="1364" spans="1:5">
      <c r="A1364" t="str">
        <f t="shared" si="40"/>
        <v>Tonsil (C09)Female3</v>
      </c>
      <c r="B1364" t="s">
        <v>75</v>
      </c>
      <c r="C1364">
        <v>3</v>
      </c>
      <c r="D1364" t="s">
        <v>0</v>
      </c>
      <c r="E1364">
        <v>3</v>
      </c>
    </row>
    <row r="1365" spans="1:5">
      <c r="A1365" t="str">
        <f t="shared" si="40"/>
        <v>Tonsil (C09)Male3</v>
      </c>
      <c r="B1365" t="s">
        <v>75</v>
      </c>
      <c r="C1365">
        <v>3</v>
      </c>
      <c r="D1365" t="s">
        <v>1</v>
      </c>
      <c r="E1365">
        <v>13</v>
      </c>
    </row>
    <row r="1366" spans="1:5">
      <c r="A1366" t="str">
        <f t="shared" si="40"/>
        <v>Tonsil (C09)Female4</v>
      </c>
      <c r="B1366" t="s">
        <v>75</v>
      </c>
      <c r="C1366">
        <v>4</v>
      </c>
      <c r="D1366" t="s">
        <v>0</v>
      </c>
      <c r="E1366">
        <v>1</v>
      </c>
    </row>
    <row r="1367" spans="1:5">
      <c r="A1367" t="str">
        <f t="shared" si="40"/>
        <v>Tonsil (C09)Male4</v>
      </c>
      <c r="B1367" t="s">
        <v>75</v>
      </c>
      <c r="C1367">
        <v>4</v>
      </c>
      <c r="D1367" t="s">
        <v>1</v>
      </c>
      <c r="E1367">
        <v>13</v>
      </c>
    </row>
    <row r="1368" spans="1:5">
      <c r="A1368" t="str">
        <f t="shared" si="40"/>
        <v>Tonsil (C09)Female5</v>
      </c>
      <c r="B1368" t="s">
        <v>75</v>
      </c>
      <c r="C1368">
        <v>5</v>
      </c>
      <c r="D1368" t="s">
        <v>0</v>
      </c>
      <c r="E1368">
        <v>2</v>
      </c>
    </row>
    <row r="1369" spans="1:5">
      <c r="A1369" t="str">
        <f t="shared" si="40"/>
        <v>Tonsil (C09)Male5</v>
      </c>
      <c r="B1369" t="s">
        <v>75</v>
      </c>
      <c r="C1369">
        <v>5</v>
      </c>
      <c r="D1369" t="s">
        <v>1</v>
      </c>
      <c r="E1369">
        <v>12</v>
      </c>
    </row>
    <row r="1370" spans="1:5">
      <c r="A1370" t="str">
        <f t="shared" si="40"/>
        <v>Ureter (C66)Male1</v>
      </c>
      <c r="B1370" t="s">
        <v>117</v>
      </c>
      <c r="C1370">
        <v>1</v>
      </c>
      <c r="D1370" t="s">
        <v>1</v>
      </c>
      <c r="E1370">
        <v>1</v>
      </c>
    </row>
    <row r="1371" spans="1:5">
      <c r="A1371" t="str">
        <f t="shared" si="40"/>
        <v>Ureter (C66)Female2</v>
      </c>
      <c r="B1371" t="s">
        <v>117</v>
      </c>
      <c r="C1371">
        <v>2</v>
      </c>
      <c r="D1371" t="s">
        <v>0</v>
      </c>
      <c r="E1371">
        <v>4</v>
      </c>
    </row>
    <row r="1372" spans="1:5">
      <c r="A1372" t="str">
        <f t="shared" si="40"/>
        <v>Ureter (C66)Male2</v>
      </c>
      <c r="B1372" t="s">
        <v>117</v>
      </c>
      <c r="C1372">
        <v>2</v>
      </c>
      <c r="D1372" t="s">
        <v>1</v>
      </c>
      <c r="E1372">
        <v>3</v>
      </c>
    </row>
    <row r="1373" spans="1:5">
      <c r="A1373" t="str">
        <f t="shared" si="40"/>
        <v>Ureter (C66)Female3</v>
      </c>
      <c r="B1373" t="s">
        <v>117</v>
      </c>
      <c r="C1373">
        <v>3</v>
      </c>
      <c r="D1373" t="s">
        <v>0</v>
      </c>
      <c r="E1373">
        <v>2</v>
      </c>
    </row>
    <row r="1374" spans="1:5">
      <c r="A1374" t="str">
        <f t="shared" si="40"/>
        <v>Ureter (C66)Male3</v>
      </c>
      <c r="B1374" t="s">
        <v>117</v>
      </c>
      <c r="C1374">
        <v>3</v>
      </c>
      <c r="D1374" t="s">
        <v>1</v>
      </c>
      <c r="E1374">
        <v>3</v>
      </c>
    </row>
    <row r="1375" spans="1:5">
      <c r="A1375" t="str">
        <f t="shared" si="40"/>
        <v>Ureter (C66)Female4</v>
      </c>
      <c r="B1375" t="s">
        <v>117</v>
      </c>
      <c r="C1375">
        <v>4</v>
      </c>
      <c r="D1375" t="s">
        <v>0</v>
      </c>
      <c r="E1375">
        <v>1</v>
      </c>
    </row>
    <row r="1376" spans="1:5">
      <c r="A1376" t="str">
        <f t="shared" si="40"/>
        <v>Ureter (C66)Male4</v>
      </c>
      <c r="B1376" t="s">
        <v>117</v>
      </c>
      <c r="C1376">
        <v>4</v>
      </c>
      <c r="D1376" t="s">
        <v>1</v>
      </c>
      <c r="E1376">
        <v>2</v>
      </c>
    </row>
    <row r="1377" spans="1:5">
      <c r="A1377" t="str">
        <f t="shared" si="40"/>
        <v>Ureter (C66)Male5</v>
      </c>
      <c r="B1377" t="s">
        <v>117</v>
      </c>
      <c r="C1377">
        <v>5</v>
      </c>
      <c r="D1377" t="s">
        <v>1</v>
      </c>
      <c r="E1377">
        <v>1</v>
      </c>
    </row>
    <row r="1378" spans="1:5">
      <c r="A1378" t="str">
        <f t="shared" si="40"/>
        <v>Urinary organs - other and unspecified (C68)Female1</v>
      </c>
      <c r="B1378" t="s">
        <v>119</v>
      </c>
      <c r="C1378">
        <v>1</v>
      </c>
      <c r="D1378" t="s">
        <v>0</v>
      </c>
      <c r="E1378">
        <v>1</v>
      </c>
    </row>
    <row r="1379" spans="1:5">
      <c r="A1379" t="str">
        <f t="shared" si="40"/>
        <v>Urinary organs - other and unspecified (C68)Male1</v>
      </c>
      <c r="B1379" t="s">
        <v>119</v>
      </c>
      <c r="C1379">
        <v>1</v>
      </c>
      <c r="D1379" t="s">
        <v>1</v>
      </c>
      <c r="E1379">
        <v>2</v>
      </c>
    </row>
    <row r="1380" spans="1:5">
      <c r="A1380" t="str">
        <f t="shared" si="40"/>
        <v>Urinary organs - other and unspecified (C68)Male2</v>
      </c>
      <c r="B1380" t="s">
        <v>119</v>
      </c>
      <c r="C1380">
        <v>2</v>
      </c>
      <c r="D1380" t="s">
        <v>1</v>
      </c>
      <c r="E1380">
        <v>2</v>
      </c>
    </row>
    <row r="1381" spans="1:5">
      <c r="A1381" t="str">
        <f t="shared" si="40"/>
        <v>Urinary organs - other and unspecified (C68)Male3</v>
      </c>
      <c r="B1381" t="s">
        <v>119</v>
      </c>
      <c r="C1381">
        <v>3</v>
      </c>
      <c r="D1381" t="s">
        <v>1</v>
      </c>
      <c r="E1381">
        <v>3</v>
      </c>
    </row>
    <row r="1382" spans="1:5">
      <c r="A1382" t="str">
        <f t="shared" si="40"/>
        <v>Urinary organs - other and unspecified (C68)Female4</v>
      </c>
      <c r="B1382" t="s">
        <v>119</v>
      </c>
      <c r="C1382">
        <v>4</v>
      </c>
      <c r="D1382" t="s">
        <v>0</v>
      </c>
      <c r="E1382">
        <v>3</v>
      </c>
    </row>
    <row r="1383" spans="1:5">
      <c r="A1383" t="str">
        <f t="shared" si="40"/>
        <v>Urinary organs - other and unspecified (C68)Male4</v>
      </c>
      <c r="B1383" t="s">
        <v>119</v>
      </c>
      <c r="C1383">
        <v>4</v>
      </c>
      <c r="D1383" t="s">
        <v>1</v>
      </c>
      <c r="E1383">
        <v>6</v>
      </c>
    </row>
    <row r="1384" spans="1:5">
      <c r="A1384" t="str">
        <f t="shared" si="40"/>
        <v>Urinary organs - other and unspecified (C68)Female5</v>
      </c>
      <c r="B1384" t="s">
        <v>119</v>
      </c>
      <c r="C1384">
        <v>5</v>
      </c>
      <c r="D1384" t="s">
        <v>0</v>
      </c>
      <c r="E1384">
        <v>3</v>
      </c>
    </row>
    <row r="1385" spans="1:5">
      <c r="A1385" t="str">
        <f t="shared" si="40"/>
        <v>Urinary organs - other and unspecified (C68)Male5</v>
      </c>
      <c r="B1385" t="s">
        <v>119</v>
      </c>
      <c r="C1385">
        <v>5</v>
      </c>
      <c r="D1385" t="s">
        <v>1</v>
      </c>
      <c r="E1385">
        <v>1</v>
      </c>
    </row>
    <row r="1386" spans="1:5">
      <c r="A1386" t="str">
        <f t="shared" si="40"/>
        <v>Uterus (C54–C55)Female1</v>
      </c>
      <c r="B1386" s="112" t="s">
        <v>358</v>
      </c>
      <c r="C1386">
        <v>1</v>
      </c>
      <c r="D1386" t="s">
        <v>0</v>
      </c>
      <c r="E1386">
        <v>80</v>
      </c>
    </row>
    <row r="1387" spans="1:5">
      <c r="A1387" t="str">
        <f t="shared" si="40"/>
        <v>Uterus (C54–C55)Female2</v>
      </c>
      <c r="B1387" s="112" t="s">
        <v>358</v>
      </c>
      <c r="C1387">
        <v>2</v>
      </c>
      <c r="D1387" t="s">
        <v>0</v>
      </c>
      <c r="E1387">
        <v>80</v>
      </c>
    </row>
    <row r="1388" spans="1:5">
      <c r="A1388" t="str">
        <f t="shared" si="40"/>
        <v>Uterus (C54–C55)Female3</v>
      </c>
      <c r="B1388" s="112" t="s">
        <v>358</v>
      </c>
      <c r="C1388">
        <v>3</v>
      </c>
      <c r="D1388" t="s">
        <v>0</v>
      </c>
      <c r="E1388">
        <v>95</v>
      </c>
    </row>
    <row r="1389" spans="1:5">
      <c r="A1389" t="str">
        <f t="shared" si="40"/>
        <v>Uterus (C54–C55)Female4</v>
      </c>
      <c r="B1389" s="112" t="s">
        <v>358</v>
      </c>
      <c r="C1389">
        <v>4</v>
      </c>
      <c r="D1389" t="s">
        <v>0</v>
      </c>
      <c r="E1389">
        <v>104</v>
      </c>
    </row>
    <row r="1390" spans="1:5">
      <c r="A1390" t="str">
        <f t="shared" si="40"/>
        <v>Uterus (C54–C55)Female5</v>
      </c>
      <c r="B1390" s="112" t="s">
        <v>358</v>
      </c>
      <c r="C1390">
        <v>5</v>
      </c>
      <c r="D1390" t="s">
        <v>0</v>
      </c>
      <c r="E1390">
        <v>153</v>
      </c>
    </row>
    <row r="1391" spans="1:5">
      <c r="A1391" t="str">
        <f t="shared" si="40"/>
        <v>Uterus (C54–C55)Female99</v>
      </c>
      <c r="B1391" s="112" t="s">
        <v>358</v>
      </c>
      <c r="C1391">
        <v>99</v>
      </c>
      <c r="D1391" t="s">
        <v>0</v>
      </c>
      <c r="E1391">
        <v>1</v>
      </c>
    </row>
    <row r="1392" spans="1:5">
      <c r="A1392" t="str">
        <f t="shared" si="40"/>
        <v>Vagina (C52)Female1</v>
      </c>
      <c r="B1392" t="s">
        <v>107</v>
      </c>
      <c r="C1392">
        <v>1</v>
      </c>
      <c r="D1392" t="s">
        <v>0</v>
      </c>
      <c r="E1392">
        <v>2</v>
      </c>
    </row>
    <row r="1393" spans="1:5">
      <c r="A1393" t="str">
        <f t="shared" si="40"/>
        <v>Vagina (C52)Female3</v>
      </c>
      <c r="B1393" t="s">
        <v>107</v>
      </c>
      <c r="C1393">
        <v>3</v>
      </c>
      <c r="D1393" t="s">
        <v>0</v>
      </c>
      <c r="E1393">
        <v>1</v>
      </c>
    </row>
    <row r="1394" spans="1:5">
      <c r="A1394" t="str">
        <f t="shared" si="40"/>
        <v>Vagina (C52)Female4</v>
      </c>
      <c r="B1394" t="s">
        <v>107</v>
      </c>
      <c r="C1394">
        <v>4</v>
      </c>
      <c r="D1394" t="s">
        <v>0</v>
      </c>
      <c r="E1394">
        <v>4</v>
      </c>
    </row>
    <row r="1395" spans="1:5">
      <c r="A1395" t="str">
        <f t="shared" si="40"/>
        <v>Vagina (C52)Female5</v>
      </c>
      <c r="B1395" t="s">
        <v>107</v>
      </c>
      <c r="C1395">
        <v>5</v>
      </c>
      <c r="D1395" t="s">
        <v>0</v>
      </c>
      <c r="E1395">
        <v>7</v>
      </c>
    </row>
    <row r="1396" spans="1:5">
      <c r="A1396" t="str">
        <f t="shared" ref="A1396:A1417" si="41">B1396&amp;D1396&amp;C1396</f>
        <v>Vulva (C51)Female1</v>
      </c>
      <c r="B1396" t="s">
        <v>106</v>
      </c>
      <c r="C1396">
        <v>1</v>
      </c>
      <c r="D1396" t="s">
        <v>0</v>
      </c>
      <c r="E1396">
        <v>7</v>
      </c>
    </row>
    <row r="1397" spans="1:5">
      <c r="A1397" t="str">
        <f t="shared" si="41"/>
        <v>Vulva (C51)Female2</v>
      </c>
      <c r="B1397" t="s">
        <v>106</v>
      </c>
      <c r="C1397">
        <v>2</v>
      </c>
      <c r="D1397" t="s">
        <v>0</v>
      </c>
      <c r="E1397">
        <v>15</v>
      </c>
    </row>
    <row r="1398" spans="1:5">
      <c r="A1398" t="str">
        <f t="shared" si="41"/>
        <v>Vulva (C51)Female3</v>
      </c>
      <c r="B1398" t="s">
        <v>106</v>
      </c>
      <c r="C1398">
        <v>3</v>
      </c>
      <c r="D1398" t="s">
        <v>0</v>
      </c>
      <c r="E1398">
        <v>10</v>
      </c>
    </row>
    <row r="1399" spans="1:5">
      <c r="A1399" t="str">
        <f t="shared" si="41"/>
        <v>Vulva (C51)Female4</v>
      </c>
      <c r="B1399" t="s">
        <v>106</v>
      </c>
      <c r="C1399">
        <v>4</v>
      </c>
      <c r="D1399" t="s">
        <v>0</v>
      </c>
      <c r="E1399">
        <v>24</v>
      </c>
    </row>
    <row r="1400" spans="1:5">
      <c r="A1400" t="str">
        <f t="shared" si="41"/>
        <v>Vulva (C51)Female5</v>
      </c>
      <c r="B1400" t="s">
        <v>106</v>
      </c>
      <c r="C1400">
        <v>5</v>
      </c>
      <c r="D1400" t="s">
        <v>0</v>
      </c>
      <c r="E1400">
        <v>11</v>
      </c>
    </row>
    <row r="1401" spans="1:5">
      <c r="A1401" t="str">
        <f t="shared" si="41"/>
        <v>Uterus (C54–C55)Male1</v>
      </c>
      <c r="B1401" s="111" t="s">
        <v>358</v>
      </c>
      <c r="C1401">
        <v>1</v>
      </c>
      <c r="D1401" t="s">
        <v>1</v>
      </c>
      <c r="E1401" t="s">
        <v>178</v>
      </c>
    </row>
    <row r="1402" spans="1:5">
      <c r="A1402" t="str">
        <f t="shared" si="41"/>
        <v>Uterus (C54–C55)Male2</v>
      </c>
      <c r="B1402" s="111" t="s">
        <v>358</v>
      </c>
      <c r="C1402">
        <v>2</v>
      </c>
      <c r="D1402" t="s">
        <v>1</v>
      </c>
      <c r="E1402" t="s">
        <v>178</v>
      </c>
    </row>
    <row r="1403" spans="1:5">
      <c r="A1403" t="str">
        <f t="shared" si="41"/>
        <v>Uterus (C54–C55)Male3</v>
      </c>
      <c r="B1403" s="111" t="s">
        <v>358</v>
      </c>
      <c r="C1403">
        <v>3</v>
      </c>
      <c r="D1403" t="s">
        <v>1</v>
      </c>
      <c r="E1403" t="s">
        <v>178</v>
      </c>
    </row>
    <row r="1404" spans="1:5">
      <c r="A1404" t="str">
        <f t="shared" si="41"/>
        <v>Uterus (C54–C55)Male4</v>
      </c>
      <c r="B1404" s="111" t="s">
        <v>358</v>
      </c>
      <c r="C1404">
        <v>4</v>
      </c>
      <c r="D1404" t="s">
        <v>1</v>
      </c>
      <c r="E1404" t="s">
        <v>178</v>
      </c>
    </row>
    <row r="1405" spans="1:5">
      <c r="A1405" t="str">
        <f t="shared" si="41"/>
        <v>Uterus (C54–C55)Male5</v>
      </c>
      <c r="B1405" s="111" t="s">
        <v>358</v>
      </c>
      <c r="C1405">
        <v>5</v>
      </c>
      <c r="D1405" t="s">
        <v>1</v>
      </c>
      <c r="E1405" t="s">
        <v>178</v>
      </c>
    </row>
    <row r="1406" spans="1:5">
      <c r="A1406" t="str">
        <f t="shared" si="41"/>
        <v>Uterus (C54–C55)Male99</v>
      </c>
      <c r="B1406" s="111" t="s">
        <v>358</v>
      </c>
      <c r="C1406">
        <v>99</v>
      </c>
      <c r="D1406" t="s">
        <v>1</v>
      </c>
      <c r="E1406" t="s">
        <v>178</v>
      </c>
    </row>
    <row r="1407" spans="1:5">
      <c r="A1407" t="str">
        <f t="shared" si="41"/>
        <v>Vagina (C52)Male1</v>
      </c>
      <c r="B1407" t="s">
        <v>107</v>
      </c>
      <c r="C1407">
        <v>1</v>
      </c>
      <c r="D1407" t="s">
        <v>1</v>
      </c>
      <c r="E1407" t="s">
        <v>178</v>
      </c>
    </row>
    <row r="1408" spans="1:5">
      <c r="A1408" t="str">
        <f t="shared" ref="A1408" si="42">B1408&amp;D1408&amp;C1408</f>
        <v>Vagina (C52)Male2</v>
      </c>
      <c r="B1408" t="s">
        <v>107</v>
      </c>
      <c r="C1408">
        <v>2</v>
      </c>
      <c r="D1408" t="s">
        <v>1</v>
      </c>
      <c r="E1408" t="s">
        <v>178</v>
      </c>
    </row>
    <row r="1409" spans="1:5">
      <c r="A1409" t="str">
        <f t="shared" si="41"/>
        <v>Vagina (C52)Male3</v>
      </c>
      <c r="B1409" t="s">
        <v>107</v>
      </c>
      <c r="C1409">
        <v>3</v>
      </c>
      <c r="D1409" t="s">
        <v>1</v>
      </c>
      <c r="E1409" t="s">
        <v>178</v>
      </c>
    </row>
    <row r="1410" spans="1:5">
      <c r="A1410" t="str">
        <f t="shared" si="41"/>
        <v>Vagina (C52)Male4</v>
      </c>
      <c r="B1410" t="s">
        <v>107</v>
      </c>
      <c r="C1410">
        <v>4</v>
      </c>
      <c r="D1410" t="s">
        <v>1</v>
      </c>
      <c r="E1410" t="s">
        <v>178</v>
      </c>
    </row>
    <row r="1411" spans="1:5">
      <c r="A1411" t="str">
        <f t="shared" si="41"/>
        <v>Vagina (C52)Male5</v>
      </c>
      <c r="B1411" t="s">
        <v>107</v>
      </c>
      <c r="C1411">
        <v>5</v>
      </c>
      <c r="D1411" t="s">
        <v>1</v>
      </c>
      <c r="E1411" t="s">
        <v>178</v>
      </c>
    </row>
    <row r="1412" spans="1:5">
      <c r="A1412" t="str">
        <f t="shared" ref="A1412:A1416" si="43">B1412&amp;D1412&amp;C1412</f>
        <v>Vulva (C51)Male1</v>
      </c>
      <c r="B1412" t="s">
        <v>106</v>
      </c>
      <c r="C1412">
        <v>1</v>
      </c>
      <c r="D1412" t="s">
        <v>1</v>
      </c>
      <c r="E1412" t="s">
        <v>178</v>
      </c>
    </row>
    <row r="1413" spans="1:5">
      <c r="A1413" t="str">
        <f t="shared" si="43"/>
        <v>Vulva (C51)Male2</v>
      </c>
      <c r="B1413" t="s">
        <v>106</v>
      </c>
      <c r="C1413">
        <v>2</v>
      </c>
      <c r="D1413" t="s">
        <v>1</v>
      </c>
      <c r="E1413" t="s">
        <v>178</v>
      </c>
    </row>
    <row r="1414" spans="1:5">
      <c r="A1414" t="str">
        <f t="shared" si="43"/>
        <v>Vulva (C51)Male3</v>
      </c>
      <c r="B1414" t="s">
        <v>106</v>
      </c>
      <c r="C1414">
        <v>3</v>
      </c>
      <c r="D1414" t="s">
        <v>1</v>
      </c>
      <c r="E1414" t="s">
        <v>178</v>
      </c>
    </row>
    <row r="1415" spans="1:5">
      <c r="A1415" t="str">
        <f t="shared" si="43"/>
        <v>Vulva (C51)Male4</v>
      </c>
      <c r="B1415" t="s">
        <v>106</v>
      </c>
      <c r="C1415">
        <v>4</v>
      </c>
      <c r="D1415" t="s">
        <v>1</v>
      </c>
      <c r="E1415" t="s">
        <v>178</v>
      </c>
    </row>
    <row r="1416" spans="1:5">
      <c r="A1416" t="str">
        <f t="shared" si="43"/>
        <v>Vulva (C51)Male5</v>
      </c>
      <c r="B1416" t="s">
        <v>106</v>
      </c>
      <c r="C1416">
        <v>5</v>
      </c>
      <c r="D1416" t="s">
        <v>1</v>
      </c>
      <c r="E1416" t="s">
        <v>178</v>
      </c>
    </row>
    <row r="1417" spans="1:5">
      <c r="A1417" t="str">
        <f t="shared" si="41"/>
        <v/>
      </c>
    </row>
    <row r="1418" spans="1:5" s="113" customFormat="1">
      <c r="A1418" s="113" t="s">
        <v>33</v>
      </c>
      <c r="B1418" s="113" t="s">
        <v>11</v>
      </c>
      <c r="C1418" s="113" t="s">
        <v>41</v>
      </c>
      <c r="D1418" s="113" t="s">
        <v>3</v>
      </c>
      <c r="E1418" s="113" t="s">
        <v>45</v>
      </c>
    </row>
    <row r="1419" spans="1:5">
      <c r="A1419" t="str">
        <f>B1419&amp;D1419&amp;C1419</f>
        <v>Accessory sinuses (C31)Male1</v>
      </c>
      <c r="B1419" t="s">
        <v>91</v>
      </c>
      <c r="C1419">
        <v>1</v>
      </c>
      <c r="D1419" t="s">
        <v>1</v>
      </c>
      <c r="E1419">
        <v>1</v>
      </c>
    </row>
    <row r="1420" spans="1:5">
      <c r="A1420" t="str">
        <f t="shared" ref="A1420:A1483" si="44">B1420&amp;D1420&amp;C1420</f>
        <v>Accessory sinuses (C31)Female3</v>
      </c>
      <c r="B1420" t="s">
        <v>91</v>
      </c>
      <c r="C1420">
        <v>3</v>
      </c>
      <c r="D1420" t="s">
        <v>0</v>
      </c>
      <c r="E1420">
        <v>1</v>
      </c>
    </row>
    <row r="1421" spans="1:5">
      <c r="A1421" t="str">
        <f t="shared" si="44"/>
        <v>Accessory sinuses (C31)Male3</v>
      </c>
      <c r="B1421" t="s">
        <v>91</v>
      </c>
      <c r="C1421">
        <v>3</v>
      </c>
      <c r="D1421" t="s">
        <v>1</v>
      </c>
      <c r="E1421">
        <v>4</v>
      </c>
    </row>
    <row r="1422" spans="1:5">
      <c r="A1422" t="str">
        <f t="shared" si="44"/>
        <v>Accessory sinuses (C31)Male4</v>
      </c>
      <c r="B1422" t="s">
        <v>91</v>
      </c>
      <c r="C1422">
        <v>4</v>
      </c>
      <c r="D1422" t="s">
        <v>1</v>
      </c>
      <c r="E1422">
        <v>2</v>
      </c>
    </row>
    <row r="1423" spans="1:5">
      <c r="A1423" t="str">
        <f t="shared" si="44"/>
        <v>Accessory sinuses (C31)Female5</v>
      </c>
      <c r="B1423" t="s">
        <v>91</v>
      </c>
      <c r="C1423">
        <v>5</v>
      </c>
      <c r="D1423" t="s">
        <v>0</v>
      </c>
      <c r="E1423">
        <v>1</v>
      </c>
    </row>
    <row r="1424" spans="1:5">
      <c r="A1424" t="str">
        <f t="shared" si="44"/>
        <v>Accessory sinuses (C31)Male5</v>
      </c>
      <c r="B1424" t="s">
        <v>91</v>
      </c>
      <c r="C1424">
        <v>5</v>
      </c>
      <c r="D1424" t="s">
        <v>1</v>
      </c>
      <c r="E1424">
        <v>1</v>
      </c>
    </row>
    <row r="1425" spans="1:5">
      <c r="A1425" t="str">
        <f t="shared" si="44"/>
        <v>Adrenal gland (C74)Female1</v>
      </c>
      <c r="B1425" t="s">
        <v>125</v>
      </c>
      <c r="C1425">
        <v>1</v>
      </c>
      <c r="D1425" t="s">
        <v>0</v>
      </c>
      <c r="E1425">
        <v>4</v>
      </c>
    </row>
    <row r="1426" spans="1:5">
      <c r="A1426" t="str">
        <f t="shared" si="44"/>
        <v>Adrenal gland (C74)Male1</v>
      </c>
      <c r="B1426" t="s">
        <v>125</v>
      </c>
      <c r="C1426">
        <v>1</v>
      </c>
      <c r="D1426" t="s">
        <v>1</v>
      </c>
      <c r="E1426">
        <v>4</v>
      </c>
    </row>
    <row r="1427" spans="1:5">
      <c r="A1427" t="str">
        <f t="shared" si="44"/>
        <v>Adrenal gland (C74)Female2</v>
      </c>
      <c r="B1427" t="s">
        <v>125</v>
      </c>
      <c r="C1427">
        <v>2</v>
      </c>
      <c r="D1427" t="s">
        <v>0</v>
      </c>
      <c r="E1427">
        <v>1</v>
      </c>
    </row>
    <row r="1428" spans="1:5">
      <c r="A1428" t="str">
        <f t="shared" si="44"/>
        <v>Adrenal gland (C74)Male2</v>
      </c>
      <c r="B1428" t="s">
        <v>125</v>
      </c>
      <c r="C1428">
        <v>2</v>
      </c>
      <c r="D1428" t="s">
        <v>1</v>
      </c>
      <c r="E1428">
        <v>2</v>
      </c>
    </row>
    <row r="1429" spans="1:5">
      <c r="A1429" t="str">
        <f t="shared" si="44"/>
        <v>Adrenal gland (C74)Female3</v>
      </c>
      <c r="B1429" t="s">
        <v>125</v>
      </c>
      <c r="C1429">
        <v>3</v>
      </c>
      <c r="D1429" t="s">
        <v>0</v>
      </c>
      <c r="E1429">
        <v>1</v>
      </c>
    </row>
    <row r="1430" spans="1:5">
      <c r="A1430" t="str">
        <f t="shared" si="44"/>
        <v>Adrenal gland (C74)Male3</v>
      </c>
      <c r="B1430" t="s">
        <v>125</v>
      </c>
      <c r="C1430">
        <v>3</v>
      </c>
      <c r="D1430" t="s">
        <v>1</v>
      </c>
      <c r="E1430">
        <v>2</v>
      </c>
    </row>
    <row r="1431" spans="1:5">
      <c r="A1431" t="str">
        <f t="shared" si="44"/>
        <v>Adrenal gland (C74)Female4</v>
      </c>
      <c r="B1431" t="s">
        <v>125</v>
      </c>
      <c r="C1431">
        <v>4</v>
      </c>
      <c r="D1431" t="s">
        <v>0</v>
      </c>
      <c r="E1431">
        <v>1</v>
      </c>
    </row>
    <row r="1432" spans="1:5">
      <c r="A1432" t="str">
        <f t="shared" si="44"/>
        <v>Adrenal gland (C74)Male5</v>
      </c>
      <c r="B1432" t="s">
        <v>125</v>
      </c>
      <c r="C1432">
        <v>5</v>
      </c>
      <c r="D1432" t="s">
        <v>1</v>
      </c>
      <c r="E1432">
        <v>2</v>
      </c>
    </row>
    <row r="1433" spans="1:5">
      <c r="A1433" t="str">
        <f t="shared" si="44"/>
        <v>Biliary tract - other and unspecified parts (C24)Female2</v>
      </c>
      <c r="B1433" t="s">
        <v>87</v>
      </c>
      <c r="C1433">
        <v>2</v>
      </c>
      <c r="D1433" t="s">
        <v>0</v>
      </c>
      <c r="E1433">
        <v>2</v>
      </c>
    </row>
    <row r="1434" spans="1:5">
      <c r="A1434" t="str">
        <f t="shared" si="44"/>
        <v>Biliary tract - other and unspecified parts (C24)Male2</v>
      </c>
      <c r="B1434" t="s">
        <v>87</v>
      </c>
      <c r="C1434">
        <v>2</v>
      </c>
      <c r="D1434" t="s">
        <v>1</v>
      </c>
      <c r="E1434">
        <v>3</v>
      </c>
    </row>
    <row r="1435" spans="1:5">
      <c r="A1435" t="str">
        <f t="shared" si="44"/>
        <v>Biliary tract - other and unspecified parts (C24)Female3</v>
      </c>
      <c r="B1435" t="s">
        <v>87</v>
      </c>
      <c r="C1435">
        <v>3</v>
      </c>
      <c r="D1435" t="s">
        <v>0</v>
      </c>
      <c r="E1435">
        <v>7</v>
      </c>
    </row>
    <row r="1436" spans="1:5">
      <c r="A1436" t="str">
        <f t="shared" si="44"/>
        <v>Biliary tract - other and unspecified parts (C24)Male3</v>
      </c>
      <c r="B1436" t="s">
        <v>87</v>
      </c>
      <c r="C1436">
        <v>3</v>
      </c>
      <c r="D1436" t="s">
        <v>1</v>
      </c>
      <c r="E1436">
        <v>12</v>
      </c>
    </row>
    <row r="1437" spans="1:5">
      <c r="A1437" t="str">
        <f t="shared" si="44"/>
        <v>Biliary tract - other and unspecified parts (C24)Female4</v>
      </c>
      <c r="B1437" t="s">
        <v>87</v>
      </c>
      <c r="C1437">
        <v>4</v>
      </c>
      <c r="D1437" t="s">
        <v>0</v>
      </c>
      <c r="E1437">
        <v>10</v>
      </c>
    </row>
    <row r="1438" spans="1:5">
      <c r="A1438" t="str">
        <f t="shared" si="44"/>
        <v>Biliary tract - other and unspecified parts (C24)Male4</v>
      </c>
      <c r="B1438" t="s">
        <v>87</v>
      </c>
      <c r="C1438">
        <v>4</v>
      </c>
      <c r="D1438" t="s">
        <v>1</v>
      </c>
      <c r="E1438">
        <v>13</v>
      </c>
    </row>
    <row r="1439" spans="1:5">
      <c r="A1439" t="str">
        <f t="shared" si="44"/>
        <v>Biliary tract - other and unspecified parts (C24)Female5</v>
      </c>
      <c r="B1439" t="s">
        <v>87</v>
      </c>
      <c r="C1439">
        <v>5</v>
      </c>
      <c r="D1439" t="s">
        <v>0</v>
      </c>
      <c r="E1439">
        <v>21</v>
      </c>
    </row>
    <row r="1440" spans="1:5">
      <c r="A1440" t="str">
        <f t="shared" si="44"/>
        <v>Biliary tract - other and unspecified parts (C24)Male5</v>
      </c>
      <c r="B1440" t="s">
        <v>87</v>
      </c>
      <c r="C1440">
        <v>5</v>
      </c>
      <c r="D1440" t="s">
        <v>1</v>
      </c>
      <c r="E1440">
        <v>16</v>
      </c>
    </row>
    <row r="1441" spans="1:5">
      <c r="A1441" t="str">
        <f t="shared" si="44"/>
        <v>Bladder (C67)Female2</v>
      </c>
      <c r="B1441" t="s">
        <v>118</v>
      </c>
      <c r="C1441">
        <v>2</v>
      </c>
      <c r="D1441" t="s">
        <v>0</v>
      </c>
      <c r="E1441">
        <v>2</v>
      </c>
    </row>
    <row r="1442" spans="1:5">
      <c r="A1442" t="str">
        <f t="shared" si="44"/>
        <v>Bladder (C67)Male2</v>
      </c>
      <c r="B1442" t="s">
        <v>118</v>
      </c>
      <c r="C1442">
        <v>2</v>
      </c>
      <c r="D1442" t="s">
        <v>1</v>
      </c>
      <c r="E1442">
        <v>4</v>
      </c>
    </row>
    <row r="1443" spans="1:5">
      <c r="A1443" t="str">
        <f t="shared" si="44"/>
        <v>Bladder (C67)Female3</v>
      </c>
      <c r="B1443" t="s">
        <v>118</v>
      </c>
      <c r="C1443">
        <v>3</v>
      </c>
      <c r="D1443" t="s">
        <v>0</v>
      </c>
      <c r="E1443">
        <v>14</v>
      </c>
    </row>
    <row r="1444" spans="1:5">
      <c r="A1444" t="str">
        <f t="shared" si="44"/>
        <v>Bladder (C67)Male3</v>
      </c>
      <c r="B1444" t="s">
        <v>118</v>
      </c>
      <c r="C1444">
        <v>3</v>
      </c>
      <c r="D1444" t="s">
        <v>1</v>
      </c>
      <c r="E1444">
        <v>58</v>
      </c>
    </row>
    <row r="1445" spans="1:5">
      <c r="A1445" t="str">
        <f t="shared" si="44"/>
        <v>Bladder (C67)Female4</v>
      </c>
      <c r="B1445" t="s">
        <v>118</v>
      </c>
      <c r="C1445">
        <v>4</v>
      </c>
      <c r="D1445" t="s">
        <v>0</v>
      </c>
      <c r="E1445">
        <v>16</v>
      </c>
    </row>
    <row r="1446" spans="1:5">
      <c r="A1446" t="str">
        <f t="shared" si="44"/>
        <v>Bladder (C67)Male4</v>
      </c>
      <c r="B1446" t="s">
        <v>118</v>
      </c>
      <c r="C1446">
        <v>4</v>
      </c>
      <c r="D1446" t="s">
        <v>1</v>
      </c>
      <c r="E1446">
        <v>55</v>
      </c>
    </row>
    <row r="1447" spans="1:5">
      <c r="A1447" t="str">
        <f t="shared" si="44"/>
        <v>Bladder (C67)Female5</v>
      </c>
      <c r="B1447" t="s">
        <v>118</v>
      </c>
      <c r="C1447">
        <v>5</v>
      </c>
      <c r="D1447" t="s">
        <v>0</v>
      </c>
      <c r="E1447">
        <v>57</v>
      </c>
    </row>
    <row r="1448" spans="1:5">
      <c r="A1448" t="str">
        <f t="shared" si="44"/>
        <v>Bladder (C67)Male5</v>
      </c>
      <c r="B1448" t="s">
        <v>118</v>
      </c>
      <c r="C1448">
        <v>5</v>
      </c>
      <c r="D1448" t="s">
        <v>1</v>
      </c>
      <c r="E1448">
        <v>114</v>
      </c>
    </row>
    <row r="1449" spans="1:5">
      <c r="A1449" t="str">
        <f t="shared" si="44"/>
        <v>Bone and articular cartilage of limbs (C40)Female1</v>
      </c>
      <c r="B1449" t="s">
        <v>97</v>
      </c>
      <c r="C1449">
        <v>1</v>
      </c>
      <c r="D1449" t="s">
        <v>0</v>
      </c>
      <c r="E1449">
        <v>4</v>
      </c>
    </row>
    <row r="1450" spans="1:5">
      <c r="A1450" t="str">
        <f t="shared" si="44"/>
        <v>Bone and articular cartilage of limbs (C40)Male1</v>
      </c>
      <c r="B1450" t="s">
        <v>97</v>
      </c>
      <c r="C1450">
        <v>1</v>
      </c>
      <c r="D1450" t="s">
        <v>1</v>
      </c>
      <c r="E1450">
        <v>8</v>
      </c>
    </row>
    <row r="1451" spans="1:5">
      <c r="A1451" t="str">
        <f t="shared" si="44"/>
        <v>Bone and articular cartilage of limbs (C40)Female2</v>
      </c>
      <c r="B1451" t="s">
        <v>97</v>
      </c>
      <c r="C1451">
        <v>2</v>
      </c>
      <c r="D1451" t="s">
        <v>0</v>
      </c>
      <c r="E1451">
        <v>5</v>
      </c>
    </row>
    <row r="1452" spans="1:5">
      <c r="A1452" t="str">
        <f t="shared" si="44"/>
        <v>Bone and articular cartilage of limbs (C40)Male2</v>
      </c>
      <c r="B1452" t="s">
        <v>97</v>
      </c>
      <c r="C1452">
        <v>2</v>
      </c>
      <c r="D1452" t="s">
        <v>1</v>
      </c>
      <c r="E1452">
        <v>2</v>
      </c>
    </row>
    <row r="1453" spans="1:5">
      <c r="A1453" t="str">
        <f t="shared" si="44"/>
        <v>Bone and articular cartilage of limbs (C40)Female3</v>
      </c>
      <c r="B1453" t="s">
        <v>97</v>
      </c>
      <c r="C1453">
        <v>3</v>
      </c>
      <c r="D1453" t="s">
        <v>0</v>
      </c>
      <c r="E1453">
        <v>3</v>
      </c>
    </row>
    <row r="1454" spans="1:5">
      <c r="A1454" t="str">
        <f t="shared" si="44"/>
        <v>Bone and articular cartilage of limbs (C40)Male3</v>
      </c>
      <c r="B1454" t="s">
        <v>97</v>
      </c>
      <c r="C1454">
        <v>3</v>
      </c>
      <c r="D1454" t="s">
        <v>1</v>
      </c>
      <c r="E1454">
        <v>4</v>
      </c>
    </row>
    <row r="1455" spans="1:5">
      <c r="A1455" t="str">
        <f t="shared" si="44"/>
        <v>Bone and articular cartilage of limbs (C40)Female4</v>
      </c>
      <c r="B1455" t="s">
        <v>97</v>
      </c>
      <c r="C1455">
        <v>4</v>
      </c>
      <c r="D1455" t="s">
        <v>0</v>
      </c>
      <c r="E1455">
        <v>1</v>
      </c>
    </row>
    <row r="1456" spans="1:5">
      <c r="A1456" t="str">
        <f t="shared" si="44"/>
        <v>Bone and articular cartilage of limbs (C40)Male4</v>
      </c>
      <c r="B1456" t="s">
        <v>97</v>
      </c>
      <c r="C1456">
        <v>4</v>
      </c>
      <c r="D1456" t="s">
        <v>1</v>
      </c>
      <c r="E1456">
        <v>1</v>
      </c>
    </row>
    <row r="1457" spans="1:5">
      <c r="A1457" t="str">
        <f t="shared" si="44"/>
        <v>Bone and articular cartilage of limbs (C40)Male5</v>
      </c>
      <c r="B1457" t="s">
        <v>97</v>
      </c>
      <c r="C1457">
        <v>5</v>
      </c>
      <c r="D1457" t="s">
        <v>1</v>
      </c>
      <c r="E1457">
        <v>2</v>
      </c>
    </row>
    <row r="1458" spans="1:5">
      <c r="A1458" t="str">
        <f t="shared" si="44"/>
        <v>Bone and articular cartilage of other and unspecified sites (C41)Female1</v>
      </c>
      <c r="B1458" t="s">
        <v>98</v>
      </c>
      <c r="C1458">
        <v>1</v>
      </c>
      <c r="D1458" t="s">
        <v>0</v>
      </c>
      <c r="E1458">
        <v>6</v>
      </c>
    </row>
    <row r="1459" spans="1:5">
      <c r="A1459" t="str">
        <f t="shared" si="44"/>
        <v>Bone and articular cartilage of other and unspecified sites (C41)Male1</v>
      </c>
      <c r="B1459" t="s">
        <v>98</v>
      </c>
      <c r="C1459">
        <v>1</v>
      </c>
      <c r="D1459" t="s">
        <v>1</v>
      </c>
      <c r="E1459">
        <v>4</v>
      </c>
    </row>
    <row r="1460" spans="1:5">
      <c r="A1460" t="str">
        <f t="shared" si="44"/>
        <v>Bone and articular cartilage of other and unspecified sites (C41)Female2</v>
      </c>
      <c r="B1460" t="s">
        <v>98</v>
      </c>
      <c r="C1460">
        <v>2</v>
      </c>
      <c r="D1460" t="s">
        <v>0</v>
      </c>
      <c r="E1460">
        <v>2</v>
      </c>
    </row>
    <row r="1461" spans="1:5">
      <c r="A1461" t="str">
        <f t="shared" si="44"/>
        <v>Bone and articular cartilage of other and unspecified sites (C41)Male2</v>
      </c>
      <c r="B1461" t="s">
        <v>98</v>
      </c>
      <c r="C1461">
        <v>2</v>
      </c>
      <c r="D1461" t="s">
        <v>1</v>
      </c>
      <c r="E1461">
        <v>2</v>
      </c>
    </row>
    <row r="1462" spans="1:5">
      <c r="A1462" t="str">
        <f t="shared" si="44"/>
        <v>Bone and articular cartilage of other and unspecified sites (C41)Female3</v>
      </c>
      <c r="B1462" t="s">
        <v>98</v>
      </c>
      <c r="C1462">
        <v>3</v>
      </c>
      <c r="D1462" t="s">
        <v>0</v>
      </c>
      <c r="E1462">
        <v>1</v>
      </c>
    </row>
    <row r="1463" spans="1:5">
      <c r="A1463" t="str">
        <f t="shared" si="44"/>
        <v>Bone and articular cartilage of other and unspecified sites (C41)Male3</v>
      </c>
      <c r="B1463" t="s">
        <v>98</v>
      </c>
      <c r="C1463">
        <v>3</v>
      </c>
      <c r="D1463" t="s">
        <v>1</v>
      </c>
      <c r="E1463">
        <v>2</v>
      </c>
    </row>
    <row r="1464" spans="1:5">
      <c r="A1464" t="str">
        <f t="shared" si="44"/>
        <v>Bone and articular cartilage of other and unspecified sites (C41)Female4</v>
      </c>
      <c r="B1464" t="s">
        <v>98</v>
      </c>
      <c r="C1464">
        <v>4</v>
      </c>
      <c r="D1464" t="s">
        <v>0</v>
      </c>
      <c r="E1464">
        <v>2</v>
      </c>
    </row>
    <row r="1465" spans="1:5">
      <c r="A1465" t="str">
        <f t="shared" si="44"/>
        <v>Bone and articular cartilage of other and unspecified sites (C41)Male4</v>
      </c>
      <c r="B1465" t="s">
        <v>98</v>
      </c>
      <c r="C1465">
        <v>4</v>
      </c>
      <c r="D1465" t="s">
        <v>1</v>
      </c>
      <c r="E1465">
        <v>2</v>
      </c>
    </row>
    <row r="1466" spans="1:5">
      <c r="A1466" t="str">
        <f t="shared" si="44"/>
        <v>Bone and articular cartilage of other and unspecified sites (C41)Female5</v>
      </c>
      <c r="B1466" t="s">
        <v>98</v>
      </c>
      <c r="C1466">
        <v>5</v>
      </c>
      <c r="D1466" t="s">
        <v>0</v>
      </c>
      <c r="E1466">
        <v>2</v>
      </c>
    </row>
    <row r="1467" spans="1:5">
      <c r="A1467" t="str">
        <f t="shared" si="44"/>
        <v>Bone and articular cartilage of other and unspecified sites (C41)Male5</v>
      </c>
      <c r="B1467" t="s">
        <v>98</v>
      </c>
      <c r="C1467">
        <v>5</v>
      </c>
      <c r="D1467" t="s">
        <v>1</v>
      </c>
      <c r="E1467">
        <v>2</v>
      </c>
    </row>
    <row r="1468" spans="1:5">
      <c r="A1468" t="str">
        <f t="shared" si="44"/>
        <v>Brain (C71)Female1</v>
      </c>
      <c r="B1468" t="s">
        <v>122</v>
      </c>
      <c r="C1468">
        <v>1</v>
      </c>
      <c r="D1468" t="s">
        <v>0</v>
      </c>
      <c r="E1468">
        <v>10</v>
      </c>
    </row>
    <row r="1469" spans="1:5">
      <c r="A1469" t="str">
        <f t="shared" si="44"/>
        <v>Brain (C71)Male1</v>
      </c>
      <c r="B1469" t="s">
        <v>122</v>
      </c>
      <c r="C1469">
        <v>1</v>
      </c>
      <c r="D1469" t="s">
        <v>1</v>
      </c>
      <c r="E1469">
        <v>13</v>
      </c>
    </row>
    <row r="1470" spans="1:5">
      <c r="A1470" t="str">
        <f t="shared" si="44"/>
        <v>Brain (C71)Female2</v>
      </c>
      <c r="B1470" t="s">
        <v>122</v>
      </c>
      <c r="C1470">
        <v>2</v>
      </c>
      <c r="D1470" t="s">
        <v>0</v>
      </c>
      <c r="E1470">
        <v>17</v>
      </c>
    </row>
    <row r="1471" spans="1:5">
      <c r="A1471" t="str">
        <f t="shared" si="44"/>
        <v>Brain (C71)Male2</v>
      </c>
      <c r="B1471" t="s">
        <v>122</v>
      </c>
      <c r="C1471">
        <v>2</v>
      </c>
      <c r="D1471" t="s">
        <v>1</v>
      </c>
      <c r="E1471">
        <v>37</v>
      </c>
    </row>
    <row r="1472" spans="1:5">
      <c r="A1472" t="str">
        <f t="shared" si="44"/>
        <v>Brain (C71)Female3</v>
      </c>
      <c r="B1472" t="s">
        <v>122</v>
      </c>
      <c r="C1472">
        <v>3</v>
      </c>
      <c r="D1472" t="s">
        <v>0</v>
      </c>
      <c r="E1472">
        <v>50</v>
      </c>
    </row>
    <row r="1473" spans="1:5">
      <c r="A1473" t="str">
        <f t="shared" si="44"/>
        <v>Brain (C71)Male3</v>
      </c>
      <c r="B1473" t="s">
        <v>122</v>
      </c>
      <c r="C1473">
        <v>3</v>
      </c>
      <c r="D1473" t="s">
        <v>1</v>
      </c>
      <c r="E1473">
        <v>60</v>
      </c>
    </row>
    <row r="1474" spans="1:5">
      <c r="A1474" t="str">
        <f t="shared" si="44"/>
        <v>Brain (C71)Female4</v>
      </c>
      <c r="B1474" t="s">
        <v>122</v>
      </c>
      <c r="C1474">
        <v>4</v>
      </c>
      <c r="D1474" t="s">
        <v>0</v>
      </c>
      <c r="E1474">
        <v>24</v>
      </c>
    </row>
    <row r="1475" spans="1:5">
      <c r="A1475" t="str">
        <f t="shared" si="44"/>
        <v>Brain (C71)Male4</v>
      </c>
      <c r="B1475" t="s">
        <v>122</v>
      </c>
      <c r="C1475">
        <v>4</v>
      </c>
      <c r="D1475" t="s">
        <v>1</v>
      </c>
      <c r="E1475">
        <v>37</v>
      </c>
    </row>
    <row r="1476" spans="1:5">
      <c r="A1476" t="str">
        <f t="shared" si="44"/>
        <v>Brain (C71)Female5</v>
      </c>
      <c r="B1476" t="s">
        <v>122</v>
      </c>
      <c r="C1476">
        <v>5</v>
      </c>
      <c r="D1476" t="s">
        <v>0</v>
      </c>
      <c r="E1476">
        <v>26</v>
      </c>
    </row>
    <row r="1477" spans="1:5">
      <c r="A1477" t="str">
        <f t="shared" si="44"/>
        <v>Brain (C71)Male5</v>
      </c>
      <c r="B1477" t="s">
        <v>122</v>
      </c>
      <c r="C1477">
        <v>5</v>
      </c>
      <c r="D1477" t="s">
        <v>1</v>
      </c>
      <c r="E1477">
        <v>35</v>
      </c>
    </row>
    <row r="1478" spans="1:5">
      <c r="A1478" t="str">
        <f t="shared" si="44"/>
        <v>Breast (C50)Female1</v>
      </c>
      <c r="B1478" t="s">
        <v>58</v>
      </c>
      <c r="C1478">
        <v>1</v>
      </c>
      <c r="D1478" t="s">
        <v>0</v>
      </c>
      <c r="E1478">
        <v>1</v>
      </c>
    </row>
    <row r="1479" spans="1:5">
      <c r="A1479" t="str">
        <f t="shared" si="44"/>
        <v>Breast (C50)Female2</v>
      </c>
      <c r="B1479" t="s">
        <v>58</v>
      </c>
      <c r="C1479">
        <v>2</v>
      </c>
      <c r="D1479" t="s">
        <v>0</v>
      </c>
      <c r="E1479">
        <v>368</v>
      </c>
    </row>
    <row r="1480" spans="1:5">
      <c r="A1480" t="str">
        <f t="shared" si="44"/>
        <v>Breast (C50)Male2</v>
      </c>
      <c r="B1480" t="s">
        <v>58</v>
      </c>
      <c r="C1480">
        <v>2</v>
      </c>
      <c r="D1480" t="s">
        <v>1</v>
      </c>
      <c r="E1480">
        <v>1</v>
      </c>
    </row>
    <row r="1481" spans="1:5">
      <c r="A1481" t="str">
        <f t="shared" si="44"/>
        <v>Breast (C50)Female3</v>
      </c>
      <c r="B1481" t="s">
        <v>58</v>
      </c>
      <c r="C1481">
        <v>3</v>
      </c>
      <c r="D1481" t="s">
        <v>0</v>
      </c>
      <c r="E1481">
        <v>1551</v>
      </c>
    </row>
    <row r="1482" spans="1:5">
      <c r="A1482" t="str">
        <f t="shared" si="44"/>
        <v>Breast (C50)Male3</v>
      </c>
      <c r="B1482" t="s">
        <v>58</v>
      </c>
      <c r="C1482">
        <v>3</v>
      </c>
      <c r="D1482" t="s">
        <v>1</v>
      </c>
      <c r="E1482">
        <v>9</v>
      </c>
    </row>
    <row r="1483" spans="1:5">
      <c r="A1483" t="str">
        <f t="shared" si="44"/>
        <v>Breast (C50)Female4</v>
      </c>
      <c r="B1483" t="s">
        <v>58</v>
      </c>
      <c r="C1483">
        <v>4</v>
      </c>
      <c r="D1483" t="s">
        <v>0</v>
      </c>
      <c r="E1483">
        <v>604</v>
      </c>
    </row>
    <row r="1484" spans="1:5">
      <c r="A1484" t="str">
        <f t="shared" ref="A1484:A1560" si="45">B1484&amp;D1484&amp;C1484</f>
        <v>Breast (C50)Male4</v>
      </c>
      <c r="B1484" t="s">
        <v>58</v>
      </c>
      <c r="C1484">
        <v>4</v>
      </c>
      <c r="D1484" t="s">
        <v>1</v>
      </c>
      <c r="E1484">
        <v>9</v>
      </c>
    </row>
    <row r="1485" spans="1:5">
      <c r="A1485" t="str">
        <f t="shared" si="45"/>
        <v>Breast (C50)Female5</v>
      </c>
      <c r="B1485" t="s">
        <v>58</v>
      </c>
      <c r="C1485">
        <v>5</v>
      </c>
      <c r="D1485" t="s">
        <v>0</v>
      </c>
      <c r="E1485">
        <v>501</v>
      </c>
    </row>
    <row r="1486" spans="1:5">
      <c r="A1486" t="str">
        <f t="shared" si="45"/>
        <v>Breast (C50)Male5</v>
      </c>
      <c r="B1486" t="s">
        <v>58</v>
      </c>
      <c r="C1486">
        <v>5</v>
      </c>
      <c r="D1486" t="s">
        <v>1</v>
      </c>
      <c r="E1486">
        <v>10</v>
      </c>
    </row>
    <row r="1487" spans="1:5">
      <c r="A1487" t="str">
        <f t="shared" si="45"/>
        <v>Cervix (C53)Female1</v>
      </c>
      <c r="B1487" t="s">
        <v>108</v>
      </c>
      <c r="C1487">
        <v>1</v>
      </c>
      <c r="D1487" t="s">
        <v>0</v>
      </c>
      <c r="E1487">
        <v>5</v>
      </c>
    </row>
    <row r="1488" spans="1:5">
      <c r="A1488" t="str">
        <f t="shared" si="45"/>
        <v>Cervix (C53)Female2</v>
      </c>
      <c r="B1488" t="s">
        <v>108</v>
      </c>
      <c r="C1488">
        <v>2</v>
      </c>
      <c r="D1488" t="s">
        <v>0</v>
      </c>
      <c r="E1488">
        <v>67</v>
      </c>
    </row>
    <row r="1489" spans="1:5">
      <c r="A1489" t="str">
        <f t="shared" si="45"/>
        <v>Cervix (C53)Female3</v>
      </c>
      <c r="B1489" t="s">
        <v>108</v>
      </c>
      <c r="C1489">
        <v>3</v>
      </c>
      <c r="D1489" t="s">
        <v>0</v>
      </c>
      <c r="E1489">
        <v>64</v>
      </c>
    </row>
    <row r="1490" spans="1:5">
      <c r="A1490" t="str">
        <f t="shared" si="45"/>
        <v>Cervix (C53)Female4</v>
      </c>
      <c r="B1490" t="s">
        <v>108</v>
      </c>
      <c r="C1490">
        <v>4</v>
      </c>
      <c r="D1490" t="s">
        <v>0</v>
      </c>
      <c r="E1490">
        <v>13</v>
      </c>
    </row>
    <row r="1491" spans="1:5">
      <c r="A1491" t="str">
        <f t="shared" si="45"/>
        <v>Cervix (C53)Female5</v>
      </c>
      <c r="B1491" t="s">
        <v>108</v>
      </c>
      <c r="C1491">
        <v>5</v>
      </c>
      <c r="D1491" t="s">
        <v>0</v>
      </c>
      <c r="E1491">
        <v>17</v>
      </c>
    </row>
    <row r="1492" spans="1:5">
      <c r="A1492" t="str">
        <f t="shared" ref="A1492:A1496" si="46">B1492&amp;D1492&amp;C1492</f>
        <v>Cervix (C53)Male1</v>
      </c>
      <c r="B1492" t="s">
        <v>108</v>
      </c>
      <c r="C1492">
        <v>1</v>
      </c>
      <c r="D1492" t="s">
        <v>1</v>
      </c>
      <c r="E1492" t="s">
        <v>178</v>
      </c>
    </row>
    <row r="1493" spans="1:5">
      <c r="A1493" t="str">
        <f t="shared" si="46"/>
        <v>Cervix (C53)Male2</v>
      </c>
      <c r="B1493" t="s">
        <v>108</v>
      </c>
      <c r="C1493">
        <v>2</v>
      </c>
      <c r="D1493" t="s">
        <v>1</v>
      </c>
      <c r="E1493" t="s">
        <v>178</v>
      </c>
    </row>
    <row r="1494" spans="1:5">
      <c r="A1494" t="str">
        <f t="shared" si="46"/>
        <v>Cervix (C53)Male3</v>
      </c>
      <c r="B1494" t="s">
        <v>108</v>
      </c>
      <c r="C1494">
        <v>3</v>
      </c>
      <c r="D1494" t="s">
        <v>1</v>
      </c>
      <c r="E1494" t="s">
        <v>178</v>
      </c>
    </row>
    <row r="1495" spans="1:5">
      <c r="A1495" t="str">
        <f t="shared" si="46"/>
        <v>Cervix (C53)Male4</v>
      </c>
      <c r="B1495" t="s">
        <v>108</v>
      </c>
      <c r="C1495">
        <v>4</v>
      </c>
      <c r="D1495" t="s">
        <v>1</v>
      </c>
      <c r="E1495" t="s">
        <v>178</v>
      </c>
    </row>
    <row r="1496" spans="1:5">
      <c r="A1496" t="str">
        <f t="shared" si="46"/>
        <v>Cervix (C53)Male5</v>
      </c>
      <c r="B1496" t="s">
        <v>108</v>
      </c>
      <c r="C1496">
        <v>5</v>
      </c>
      <c r="D1496" t="s">
        <v>1</v>
      </c>
      <c r="E1496" t="s">
        <v>178</v>
      </c>
    </row>
    <row r="1497" spans="1:5">
      <c r="A1497" t="str">
        <f t="shared" si="45"/>
        <v>Colorectum (C18–C20)Male1</v>
      </c>
      <c r="B1497" t="s">
        <v>189</v>
      </c>
      <c r="C1497">
        <v>1</v>
      </c>
      <c r="D1497" t="s">
        <v>1</v>
      </c>
      <c r="E1497">
        <v>1</v>
      </c>
    </row>
    <row r="1498" spans="1:5">
      <c r="A1498" t="str">
        <f t="shared" si="45"/>
        <v>Colorectum (C18–C20)Female2</v>
      </c>
      <c r="B1498" t="s">
        <v>189</v>
      </c>
      <c r="C1498">
        <v>2</v>
      </c>
      <c r="D1498" t="s">
        <v>0</v>
      </c>
      <c r="E1498">
        <v>66</v>
      </c>
    </row>
    <row r="1499" spans="1:5">
      <c r="A1499" t="str">
        <f t="shared" si="45"/>
        <v>Colorectum (C18–C20)Male2</v>
      </c>
      <c r="B1499" t="s">
        <v>189</v>
      </c>
      <c r="C1499">
        <v>2</v>
      </c>
      <c r="D1499" t="s">
        <v>1</v>
      </c>
      <c r="E1499">
        <v>54</v>
      </c>
    </row>
    <row r="1500" spans="1:5">
      <c r="A1500" t="str">
        <f t="shared" si="45"/>
        <v>Colorectum (C18–C20)Female3</v>
      </c>
      <c r="B1500" t="s">
        <v>189</v>
      </c>
      <c r="C1500">
        <v>3</v>
      </c>
      <c r="D1500" t="s">
        <v>0</v>
      </c>
      <c r="E1500">
        <v>314</v>
      </c>
    </row>
    <row r="1501" spans="1:5">
      <c r="A1501" t="str">
        <f t="shared" si="45"/>
        <v>Colorectum (C18–C20)Male3</v>
      </c>
      <c r="B1501" t="s">
        <v>189</v>
      </c>
      <c r="C1501">
        <v>3</v>
      </c>
      <c r="D1501" t="s">
        <v>1</v>
      </c>
      <c r="E1501">
        <v>397</v>
      </c>
    </row>
    <row r="1502" spans="1:5">
      <c r="A1502" t="str">
        <f t="shared" si="45"/>
        <v>Colorectum (C18–C20)Female4</v>
      </c>
      <c r="B1502" t="s">
        <v>189</v>
      </c>
      <c r="C1502">
        <v>4</v>
      </c>
      <c r="D1502" t="s">
        <v>0</v>
      </c>
      <c r="E1502">
        <v>385</v>
      </c>
    </row>
    <row r="1503" spans="1:5">
      <c r="A1503" t="str">
        <f t="shared" si="45"/>
        <v>Colorectum (C18–C20)Male4</v>
      </c>
      <c r="B1503" t="s">
        <v>189</v>
      </c>
      <c r="C1503">
        <v>4</v>
      </c>
      <c r="D1503" t="s">
        <v>1</v>
      </c>
      <c r="E1503">
        <v>536</v>
      </c>
    </row>
    <row r="1504" spans="1:5">
      <c r="A1504" t="str">
        <f t="shared" si="45"/>
        <v>Colorectum (C18–C20)Female5</v>
      </c>
      <c r="B1504" t="s">
        <v>189</v>
      </c>
      <c r="C1504">
        <v>5</v>
      </c>
      <c r="D1504" t="s">
        <v>0</v>
      </c>
      <c r="E1504">
        <v>629</v>
      </c>
    </row>
    <row r="1505" spans="1:5">
      <c r="A1505" t="str">
        <f t="shared" si="45"/>
        <v>Colorectum (C18–C20)Male5</v>
      </c>
      <c r="B1505" t="s">
        <v>189</v>
      </c>
      <c r="C1505">
        <v>5</v>
      </c>
      <c r="D1505" t="s">
        <v>1</v>
      </c>
      <c r="E1505">
        <v>562</v>
      </c>
    </row>
    <row r="1506" spans="1:5">
      <c r="A1506" t="str">
        <f t="shared" ref="A1506:A1513" si="47">B1506&amp;D1506&amp;C1506</f>
        <v>Anus (C21)Female2</v>
      </c>
      <c r="B1506" t="s">
        <v>190</v>
      </c>
      <c r="C1506">
        <v>2</v>
      </c>
      <c r="D1506" t="s">
        <v>0</v>
      </c>
      <c r="E1506">
        <v>2</v>
      </c>
    </row>
    <row r="1507" spans="1:5">
      <c r="A1507" t="str">
        <f t="shared" si="47"/>
        <v>Anus (C21)Male2</v>
      </c>
      <c r="B1507" t="s">
        <v>190</v>
      </c>
      <c r="C1507">
        <v>2</v>
      </c>
      <c r="D1507" t="s">
        <v>1</v>
      </c>
      <c r="E1507">
        <v>1</v>
      </c>
    </row>
    <row r="1508" spans="1:5">
      <c r="A1508" t="str">
        <f t="shared" si="47"/>
        <v>Anus (C21)Female3</v>
      </c>
      <c r="B1508" t="s">
        <v>190</v>
      </c>
      <c r="C1508">
        <v>3</v>
      </c>
      <c r="D1508" t="s">
        <v>0</v>
      </c>
      <c r="E1508">
        <v>28</v>
      </c>
    </row>
    <row r="1509" spans="1:5">
      <c r="A1509" t="str">
        <f t="shared" si="47"/>
        <v>Anus (C21)Male3</v>
      </c>
      <c r="B1509" t="s">
        <v>190</v>
      </c>
      <c r="C1509">
        <v>3</v>
      </c>
      <c r="D1509" t="s">
        <v>1</v>
      </c>
      <c r="E1509">
        <v>8</v>
      </c>
    </row>
    <row r="1510" spans="1:5">
      <c r="A1510" t="str">
        <f t="shared" si="47"/>
        <v>Anus (C21)Female4</v>
      </c>
      <c r="B1510" t="s">
        <v>190</v>
      </c>
      <c r="C1510">
        <v>4</v>
      </c>
      <c r="D1510" t="s">
        <v>0</v>
      </c>
      <c r="E1510">
        <v>12</v>
      </c>
    </row>
    <row r="1511" spans="1:5">
      <c r="A1511" t="str">
        <f t="shared" si="47"/>
        <v>Anus (C21)Male4</v>
      </c>
      <c r="B1511" t="s">
        <v>190</v>
      </c>
      <c r="C1511">
        <v>4</v>
      </c>
      <c r="D1511" t="s">
        <v>1</v>
      </c>
      <c r="E1511">
        <v>3</v>
      </c>
    </row>
    <row r="1512" spans="1:5">
      <c r="A1512" t="str">
        <f t="shared" si="47"/>
        <v>Anus (C21)Female5</v>
      </c>
      <c r="B1512" t="s">
        <v>190</v>
      </c>
      <c r="C1512">
        <v>5</v>
      </c>
      <c r="D1512" t="s">
        <v>0</v>
      </c>
      <c r="E1512">
        <v>10</v>
      </c>
    </row>
    <row r="1513" spans="1:5">
      <c r="A1513" t="str">
        <f t="shared" si="47"/>
        <v>Anus (C21)Male5</v>
      </c>
      <c r="B1513" t="s">
        <v>190</v>
      </c>
      <c r="C1513">
        <v>5</v>
      </c>
      <c r="D1513" t="s">
        <v>1</v>
      </c>
      <c r="E1513">
        <v>8</v>
      </c>
    </row>
    <row r="1514" spans="1:5">
      <c r="A1514" t="str">
        <f t="shared" si="45"/>
        <v>Digestive organs - other and ill-defined (C26)Male1</v>
      </c>
      <c r="B1514" t="s">
        <v>89</v>
      </c>
      <c r="C1514">
        <v>1</v>
      </c>
      <c r="D1514" t="s">
        <v>1</v>
      </c>
      <c r="E1514">
        <v>1</v>
      </c>
    </row>
    <row r="1515" spans="1:5">
      <c r="A1515" t="str">
        <f t="shared" si="45"/>
        <v>Digestive organs - other and ill-defined (C26)Male2</v>
      </c>
      <c r="B1515" t="s">
        <v>89</v>
      </c>
      <c r="C1515">
        <v>2</v>
      </c>
      <c r="D1515" t="s">
        <v>1</v>
      </c>
      <c r="E1515">
        <v>1</v>
      </c>
    </row>
    <row r="1516" spans="1:5">
      <c r="A1516" t="str">
        <f t="shared" si="45"/>
        <v>Digestive organs - other and ill-defined (C26)Female3</v>
      </c>
      <c r="B1516" t="s">
        <v>89</v>
      </c>
      <c r="C1516">
        <v>3</v>
      </c>
      <c r="D1516" t="s">
        <v>0</v>
      </c>
      <c r="E1516">
        <v>10</v>
      </c>
    </row>
    <row r="1517" spans="1:5">
      <c r="A1517" t="str">
        <f t="shared" si="45"/>
        <v>Digestive organs - other and ill-defined (C26)Male3</v>
      </c>
      <c r="B1517" t="s">
        <v>89</v>
      </c>
      <c r="C1517">
        <v>3</v>
      </c>
      <c r="D1517" t="s">
        <v>1</v>
      </c>
      <c r="E1517">
        <v>9</v>
      </c>
    </row>
    <row r="1518" spans="1:5">
      <c r="A1518" t="str">
        <f t="shared" si="45"/>
        <v>Digestive organs - other and ill-defined (C26)Female4</v>
      </c>
      <c r="B1518" t="s">
        <v>89</v>
      </c>
      <c r="C1518">
        <v>4</v>
      </c>
      <c r="D1518" t="s">
        <v>0</v>
      </c>
      <c r="E1518">
        <v>9</v>
      </c>
    </row>
    <row r="1519" spans="1:5">
      <c r="A1519" t="str">
        <f t="shared" si="45"/>
        <v>Digestive organs - other and ill-defined (C26)Male4</v>
      </c>
      <c r="B1519" t="s">
        <v>89</v>
      </c>
      <c r="C1519">
        <v>4</v>
      </c>
      <c r="D1519" t="s">
        <v>1</v>
      </c>
      <c r="E1519">
        <v>13</v>
      </c>
    </row>
    <row r="1520" spans="1:5">
      <c r="A1520" t="str">
        <f t="shared" si="45"/>
        <v>Digestive organs - other and ill-defined (C26)Female5</v>
      </c>
      <c r="B1520" t="s">
        <v>89</v>
      </c>
      <c r="C1520">
        <v>5</v>
      </c>
      <c r="D1520" t="s">
        <v>0</v>
      </c>
      <c r="E1520">
        <v>35</v>
      </c>
    </row>
    <row r="1521" spans="1:5">
      <c r="A1521" t="str">
        <f t="shared" si="45"/>
        <v>Digestive organs - other and ill-defined (C26)Male5</v>
      </c>
      <c r="B1521" t="s">
        <v>89</v>
      </c>
      <c r="C1521">
        <v>5</v>
      </c>
      <c r="D1521" t="s">
        <v>1</v>
      </c>
      <c r="E1521">
        <v>23</v>
      </c>
    </row>
    <row r="1522" spans="1:5">
      <c r="A1522" t="str">
        <f t="shared" si="45"/>
        <v>Endocrine glands and related structures - other (C75)Female1</v>
      </c>
      <c r="B1522" t="s">
        <v>126</v>
      </c>
      <c r="C1522">
        <v>1</v>
      </c>
      <c r="D1522" t="s">
        <v>0</v>
      </c>
      <c r="E1522">
        <v>2</v>
      </c>
    </row>
    <row r="1523" spans="1:5">
      <c r="A1523" t="str">
        <f t="shared" si="45"/>
        <v>Endocrine glands and related structures - other (C75)Male1</v>
      </c>
      <c r="B1523" t="s">
        <v>126</v>
      </c>
      <c r="C1523">
        <v>1</v>
      </c>
      <c r="D1523" t="s">
        <v>1</v>
      </c>
      <c r="E1523">
        <v>2</v>
      </c>
    </row>
    <row r="1524" spans="1:5">
      <c r="A1524" t="str">
        <f t="shared" si="45"/>
        <v>Endocrine glands and related structures - other (C75)Female2</v>
      </c>
      <c r="B1524" t="s">
        <v>126</v>
      </c>
      <c r="C1524">
        <v>2</v>
      </c>
      <c r="D1524" t="s">
        <v>0</v>
      </c>
      <c r="E1524">
        <v>1</v>
      </c>
    </row>
    <row r="1525" spans="1:5">
      <c r="A1525" t="str">
        <f t="shared" si="45"/>
        <v>Endocrine glands and related structures - other (C75)Male3</v>
      </c>
      <c r="B1525" t="s">
        <v>126</v>
      </c>
      <c r="C1525">
        <v>3</v>
      </c>
      <c r="D1525" t="s">
        <v>1</v>
      </c>
      <c r="E1525">
        <v>1</v>
      </c>
    </row>
    <row r="1526" spans="1:5">
      <c r="A1526" t="str">
        <f t="shared" si="45"/>
        <v>Eye and adnexa (C69)Female1</v>
      </c>
      <c r="B1526" t="s">
        <v>120</v>
      </c>
      <c r="C1526">
        <v>1</v>
      </c>
      <c r="D1526" t="s">
        <v>0</v>
      </c>
      <c r="E1526">
        <v>5</v>
      </c>
    </row>
    <row r="1527" spans="1:5">
      <c r="A1527" t="str">
        <f t="shared" si="45"/>
        <v>Eye and adnexa (C69)Male1</v>
      </c>
      <c r="B1527" t="s">
        <v>120</v>
      </c>
      <c r="C1527">
        <v>1</v>
      </c>
      <c r="D1527" t="s">
        <v>1</v>
      </c>
      <c r="E1527">
        <v>3</v>
      </c>
    </row>
    <row r="1528" spans="1:5">
      <c r="A1528" t="str">
        <f t="shared" si="45"/>
        <v>Eye and adnexa (C69)Female2</v>
      </c>
      <c r="B1528" t="s">
        <v>120</v>
      </c>
      <c r="C1528">
        <v>2</v>
      </c>
      <c r="D1528" t="s">
        <v>0</v>
      </c>
      <c r="E1528">
        <v>3</v>
      </c>
    </row>
    <row r="1529" spans="1:5">
      <c r="A1529" t="str">
        <f t="shared" si="45"/>
        <v>Eye and adnexa (C69)Male2</v>
      </c>
      <c r="B1529" t="s">
        <v>120</v>
      </c>
      <c r="C1529">
        <v>2</v>
      </c>
      <c r="D1529" t="s">
        <v>1</v>
      </c>
      <c r="E1529">
        <v>1</v>
      </c>
    </row>
    <row r="1530" spans="1:5">
      <c r="A1530" t="str">
        <f t="shared" si="45"/>
        <v>Eye and adnexa (C69)Female3</v>
      </c>
      <c r="B1530" t="s">
        <v>120</v>
      </c>
      <c r="C1530">
        <v>3</v>
      </c>
      <c r="D1530" t="s">
        <v>0</v>
      </c>
      <c r="E1530">
        <v>10</v>
      </c>
    </row>
    <row r="1531" spans="1:5">
      <c r="A1531" t="str">
        <f t="shared" si="45"/>
        <v>Eye and adnexa (C69)Male3</v>
      </c>
      <c r="B1531" t="s">
        <v>120</v>
      </c>
      <c r="C1531">
        <v>3</v>
      </c>
      <c r="D1531" t="s">
        <v>1</v>
      </c>
      <c r="E1531">
        <v>10</v>
      </c>
    </row>
    <row r="1532" spans="1:5">
      <c r="A1532" t="str">
        <f t="shared" si="45"/>
        <v>Eye and adnexa (C69)Female4</v>
      </c>
      <c r="B1532" t="s">
        <v>120</v>
      </c>
      <c r="C1532">
        <v>4</v>
      </c>
      <c r="D1532" t="s">
        <v>0</v>
      </c>
      <c r="E1532">
        <v>7</v>
      </c>
    </row>
    <row r="1533" spans="1:5">
      <c r="A1533" t="str">
        <f t="shared" si="45"/>
        <v>Eye and adnexa (C69)Male4</v>
      </c>
      <c r="B1533" t="s">
        <v>120</v>
      </c>
      <c r="C1533">
        <v>4</v>
      </c>
      <c r="D1533" t="s">
        <v>1</v>
      </c>
      <c r="E1533">
        <v>7</v>
      </c>
    </row>
    <row r="1534" spans="1:5">
      <c r="A1534" t="str">
        <f t="shared" si="45"/>
        <v>Eye and adnexa (C69)Female5</v>
      </c>
      <c r="B1534" t="s">
        <v>120</v>
      </c>
      <c r="C1534">
        <v>5</v>
      </c>
      <c r="D1534" t="s">
        <v>0</v>
      </c>
      <c r="E1534">
        <v>5</v>
      </c>
    </row>
    <row r="1535" spans="1:5">
      <c r="A1535" t="str">
        <f t="shared" si="45"/>
        <v>Eye and adnexa (C69)Male5</v>
      </c>
      <c r="B1535" t="s">
        <v>120</v>
      </c>
      <c r="C1535">
        <v>5</v>
      </c>
      <c r="D1535" t="s">
        <v>1</v>
      </c>
      <c r="E1535">
        <v>7</v>
      </c>
    </row>
    <row r="1536" spans="1:5">
      <c r="A1536" t="str">
        <f t="shared" si="45"/>
        <v>Gallbladder (C23)Female2</v>
      </c>
      <c r="B1536" t="s">
        <v>86</v>
      </c>
      <c r="C1536">
        <v>2</v>
      </c>
      <c r="D1536" t="s">
        <v>0</v>
      </c>
      <c r="E1536">
        <v>3</v>
      </c>
    </row>
    <row r="1537" spans="1:5">
      <c r="A1537" t="str">
        <f t="shared" si="45"/>
        <v>Gallbladder (C23)Male2</v>
      </c>
      <c r="B1537" t="s">
        <v>86</v>
      </c>
      <c r="C1537">
        <v>2</v>
      </c>
      <c r="D1537" t="s">
        <v>1</v>
      </c>
      <c r="E1537">
        <v>1</v>
      </c>
    </row>
    <row r="1538" spans="1:5">
      <c r="A1538" t="str">
        <f t="shared" si="45"/>
        <v>Gallbladder (C23)Female3</v>
      </c>
      <c r="B1538" t="s">
        <v>86</v>
      </c>
      <c r="C1538">
        <v>3</v>
      </c>
      <c r="D1538" t="s">
        <v>0</v>
      </c>
      <c r="E1538">
        <v>9</v>
      </c>
    </row>
    <row r="1539" spans="1:5">
      <c r="A1539" t="str">
        <f t="shared" si="45"/>
        <v>Gallbladder (C23)Male3</v>
      </c>
      <c r="B1539" t="s">
        <v>86</v>
      </c>
      <c r="C1539">
        <v>3</v>
      </c>
      <c r="D1539" t="s">
        <v>1</v>
      </c>
      <c r="E1539">
        <v>2</v>
      </c>
    </row>
    <row r="1540" spans="1:5">
      <c r="A1540" t="str">
        <f t="shared" si="45"/>
        <v>Gallbladder (C23)Female4</v>
      </c>
      <c r="B1540" t="s">
        <v>86</v>
      </c>
      <c r="C1540">
        <v>4</v>
      </c>
      <c r="D1540" t="s">
        <v>0</v>
      </c>
      <c r="E1540">
        <v>20</v>
      </c>
    </row>
    <row r="1541" spans="1:5">
      <c r="A1541" t="str">
        <f t="shared" si="45"/>
        <v>Gallbladder (C23)Male4</v>
      </c>
      <c r="B1541" t="s">
        <v>86</v>
      </c>
      <c r="C1541">
        <v>4</v>
      </c>
      <c r="D1541" t="s">
        <v>1</v>
      </c>
      <c r="E1541">
        <v>4</v>
      </c>
    </row>
    <row r="1542" spans="1:5">
      <c r="A1542" t="str">
        <f t="shared" si="45"/>
        <v>Gallbladder (C23)Female5</v>
      </c>
      <c r="B1542" t="s">
        <v>86</v>
      </c>
      <c r="C1542">
        <v>5</v>
      </c>
      <c r="D1542" t="s">
        <v>0</v>
      </c>
      <c r="E1542">
        <v>20</v>
      </c>
    </row>
    <row r="1543" spans="1:5">
      <c r="A1543" t="str">
        <f t="shared" si="45"/>
        <v>Gallbladder (C23)Male5</v>
      </c>
      <c r="B1543" t="s">
        <v>86</v>
      </c>
      <c r="C1543">
        <v>5</v>
      </c>
      <c r="D1543" t="s">
        <v>1</v>
      </c>
      <c r="E1543">
        <v>6</v>
      </c>
    </row>
    <row r="1544" spans="1:5">
      <c r="A1544" t="str">
        <f t="shared" si="45"/>
        <v>Gum (C03)Female3</v>
      </c>
      <c r="B1544" t="s">
        <v>69</v>
      </c>
      <c r="C1544">
        <v>3</v>
      </c>
      <c r="D1544" t="s">
        <v>0</v>
      </c>
      <c r="E1544">
        <v>3</v>
      </c>
    </row>
    <row r="1545" spans="1:5">
      <c r="A1545" t="str">
        <f t="shared" si="45"/>
        <v>Gum (C03)Male3</v>
      </c>
      <c r="B1545" t="s">
        <v>69</v>
      </c>
      <c r="C1545">
        <v>3</v>
      </c>
      <c r="D1545" t="s">
        <v>1</v>
      </c>
      <c r="E1545">
        <v>1</v>
      </c>
    </row>
    <row r="1546" spans="1:5">
      <c r="A1546" t="str">
        <f t="shared" si="45"/>
        <v>Gum (C03)Female4</v>
      </c>
      <c r="B1546" t="s">
        <v>69</v>
      </c>
      <c r="C1546">
        <v>4</v>
      </c>
      <c r="D1546" t="s">
        <v>0</v>
      </c>
      <c r="E1546">
        <v>2</v>
      </c>
    </row>
    <row r="1547" spans="1:5">
      <c r="A1547" t="str">
        <f t="shared" si="45"/>
        <v>Gum (C03)Male4</v>
      </c>
      <c r="B1547" t="s">
        <v>69</v>
      </c>
      <c r="C1547">
        <v>4</v>
      </c>
      <c r="D1547" t="s">
        <v>1</v>
      </c>
      <c r="E1547">
        <v>4</v>
      </c>
    </row>
    <row r="1548" spans="1:5">
      <c r="A1548" t="str">
        <f t="shared" si="45"/>
        <v>Gum (C03)Female5</v>
      </c>
      <c r="B1548" t="s">
        <v>69</v>
      </c>
      <c r="C1548">
        <v>5</v>
      </c>
      <c r="D1548" t="s">
        <v>0</v>
      </c>
      <c r="E1548">
        <v>3</v>
      </c>
    </row>
    <row r="1549" spans="1:5">
      <c r="A1549" t="str">
        <f t="shared" si="45"/>
        <v>Gum (C03)Male5</v>
      </c>
      <c r="B1549" t="s">
        <v>69</v>
      </c>
      <c r="C1549">
        <v>5</v>
      </c>
      <c r="D1549" t="s">
        <v>1</v>
      </c>
      <c r="E1549">
        <v>2</v>
      </c>
    </row>
    <row r="1550" spans="1:5">
      <c r="A1550" t="str">
        <f t="shared" si="45"/>
        <v>Heart, mediastinum and pleura (C38)Male1</v>
      </c>
      <c r="B1550" t="s">
        <v>95</v>
      </c>
      <c r="C1550">
        <v>1</v>
      </c>
      <c r="D1550" t="s">
        <v>1</v>
      </c>
      <c r="E1550">
        <v>2</v>
      </c>
    </row>
    <row r="1551" spans="1:5">
      <c r="A1551" t="str">
        <f t="shared" si="45"/>
        <v>Heart, mediastinum and pleura (C38)Male2</v>
      </c>
      <c r="B1551" t="s">
        <v>95</v>
      </c>
      <c r="C1551">
        <v>2</v>
      </c>
      <c r="D1551" t="s">
        <v>1</v>
      </c>
      <c r="E1551">
        <v>1</v>
      </c>
    </row>
    <row r="1552" spans="1:5">
      <c r="A1552" t="str">
        <f t="shared" si="45"/>
        <v>Heart, mediastinum and pleura (C38)Male3</v>
      </c>
      <c r="B1552" t="s">
        <v>95</v>
      </c>
      <c r="C1552">
        <v>3</v>
      </c>
      <c r="D1552" t="s">
        <v>1</v>
      </c>
      <c r="E1552">
        <v>3</v>
      </c>
    </row>
    <row r="1553" spans="1:5">
      <c r="A1553" t="str">
        <f t="shared" si="45"/>
        <v>Heart, mediastinum and pleura (C38)Female4</v>
      </c>
      <c r="B1553" t="s">
        <v>95</v>
      </c>
      <c r="C1553">
        <v>4</v>
      </c>
      <c r="D1553" t="s">
        <v>0</v>
      </c>
      <c r="E1553">
        <v>1</v>
      </c>
    </row>
    <row r="1554" spans="1:5">
      <c r="A1554" t="str">
        <f t="shared" si="45"/>
        <v>Heart, mediastinum and pleura (C38)Male4</v>
      </c>
      <c r="B1554" t="s">
        <v>95</v>
      </c>
      <c r="C1554">
        <v>4</v>
      </c>
      <c r="D1554" t="s">
        <v>1</v>
      </c>
      <c r="E1554">
        <v>1</v>
      </c>
    </row>
    <row r="1555" spans="1:5">
      <c r="A1555" t="str">
        <f t="shared" si="45"/>
        <v>Heart, mediastinum and pleura (C38)Male5</v>
      </c>
      <c r="B1555" t="s">
        <v>95</v>
      </c>
      <c r="C1555">
        <v>5</v>
      </c>
      <c r="D1555" t="s">
        <v>1</v>
      </c>
      <c r="E1555">
        <v>1</v>
      </c>
    </row>
    <row r="1556" spans="1:5">
      <c r="A1556" t="str">
        <f t="shared" si="45"/>
        <v>Hodgkin lymphoma (C81)Female1</v>
      </c>
      <c r="B1556" t="s">
        <v>132</v>
      </c>
      <c r="C1556">
        <v>1</v>
      </c>
      <c r="D1556" t="s">
        <v>0</v>
      </c>
      <c r="E1556">
        <v>11</v>
      </c>
    </row>
    <row r="1557" spans="1:5">
      <c r="A1557" t="str">
        <f t="shared" si="45"/>
        <v>Hodgkin lymphoma (C81)Male1</v>
      </c>
      <c r="B1557" t="s">
        <v>132</v>
      </c>
      <c r="C1557">
        <v>1</v>
      </c>
      <c r="D1557" t="s">
        <v>1</v>
      </c>
      <c r="E1557">
        <v>10</v>
      </c>
    </row>
    <row r="1558" spans="1:5">
      <c r="A1558" t="str">
        <f t="shared" si="45"/>
        <v>Hodgkin lymphoma (C81)Female2</v>
      </c>
      <c r="B1558" t="s">
        <v>132</v>
      </c>
      <c r="C1558">
        <v>2</v>
      </c>
      <c r="D1558" t="s">
        <v>0</v>
      </c>
      <c r="E1558">
        <v>9</v>
      </c>
    </row>
    <row r="1559" spans="1:5">
      <c r="A1559" t="str">
        <f t="shared" si="45"/>
        <v>Hodgkin lymphoma (C81)Male2</v>
      </c>
      <c r="B1559" t="s">
        <v>132</v>
      </c>
      <c r="C1559">
        <v>2</v>
      </c>
      <c r="D1559" t="s">
        <v>1</v>
      </c>
      <c r="E1559">
        <v>12</v>
      </c>
    </row>
    <row r="1560" spans="1:5">
      <c r="A1560" t="str">
        <f t="shared" si="45"/>
        <v>Hodgkin lymphoma (C81)Female3</v>
      </c>
      <c r="B1560" t="s">
        <v>132</v>
      </c>
      <c r="C1560">
        <v>3</v>
      </c>
      <c r="D1560" t="s">
        <v>0</v>
      </c>
      <c r="E1560">
        <v>13</v>
      </c>
    </row>
    <row r="1561" spans="1:5">
      <c r="A1561" t="str">
        <f t="shared" ref="A1561:A1624" si="48">B1561&amp;D1561&amp;C1561</f>
        <v>Hodgkin lymphoma (C81)Male3</v>
      </c>
      <c r="B1561" t="s">
        <v>132</v>
      </c>
      <c r="C1561">
        <v>3</v>
      </c>
      <c r="D1561" t="s">
        <v>1</v>
      </c>
      <c r="E1561">
        <v>12</v>
      </c>
    </row>
    <row r="1562" spans="1:5">
      <c r="A1562" t="str">
        <f t="shared" si="48"/>
        <v>Hodgkin lymphoma (C81)Female4</v>
      </c>
      <c r="B1562" t="s">
        <v>132</v>
      </c>
      <c r="C1562">
        <v>4</v>
      </c>
      <c r="D1562" t="s">
        <v>0</v>
      </c>
      <c r="E1562">
        <v>2</v>
      </c>
    </row>
    <row r="1563" spans="1:5">
      <c r="A1563" t="str">
        <f t="shared" si="48"/>
        <v>Hodgkin lymphoma (C81)Male4</v>
      </c>
      <c r="B1563" t="s">
        <v>132</v>
      </c>
      <c r="C1563">
        <v>4</v>
      </c>
      <c r="D1563" t="s">
        <v>1</v>
      </c>
      <c r="E1563">
        <v>4</v>
      </c>
    </row>
    <row r="1564" spans="1:5">
      <c r="A1564" t="str">
        <f t="shared" si="48"/>
        <v>Hodgkin lymphoma (C81)Female5</v>
      </c>
      <c r="B1564" t="s">
        <v>132</v>
      </c>
      <c r="C1564">
        <v>5</v>
      </c>
      <c r="D1564" t="s">
        <v>0</v>
      </c>
      <c r="E1564">
        <v>7</v>
      </c>
    </row>
    <row r="1565" spans="1:5">
      <c r="A1565" t="str">
        <f t="shared" si="48"/>
        <v>Hodgkin lymphoma (C81)Male5</v>
      </c>
      <c r="B1565" t="s">
        <v>132</v>
      </c>
      <c r="C1565">
        <v>5</v>
      </c>
      <c r="D1565" t="s">
        <v>1</v>
      </c>
      <c r="E1565">
        <v>11</v>
      </c>
    </row>
    <row r="1566" spans="1:5">
      <c r="A1566" t="str">
        <f t="shared" si="48"/>
        <v>Hypopharynx (C13)Male3</v>
      </c>
      <c r="B1566" t="s">
        <v>79</v>
      </c>
      <c r="C1566">
        <v>3</v>
      </c>
      <c r="D1566" t="s">
        <v>1</v>
      </c>
      <c r="E1566">
        <v>2</v>
      </c>
    </row>
    <row r="1567" spans="1:5">
      <c r="A1567" t="str">
        <f t="shared" si="48"/>
        <v>Hypopharynx (C13)Male4</v>
      </c>
      <c r="B1567" t="s">
        <v>79</v>
      </c>
      <c r="C1567">
        <v>4</v>
      </c>
      <c r="D1567" t="s">
        <v>1</v>
      </c>
      <c r="E1567">
        <v>1</v>
      </c>
    </row>
    <row r="1568" spans="1:5">
      <c r="A1568" t="str">
        <f t="shared" si="48"/>
        <v>Hypopharynx (C13)Male5</v>
      </c>
      <c r="B1568" t="s">
        <v>79</v>
      </c>
      <c r="C1568">
        <v>5</v>
      </c>
      <c r="D1568" t="s">
        <v>1</v>
      </c>
      <c r="E1568">
        <v>3</v>
      </c>
    </row>
    <row r="1569" spans="1:5">
      <c r="A1569" t="str">
        <f t="shared" si="48"/>
        <v>Kaposi sarcoma (C46)Male2</v>
      </c>
      <c r="B1569" t="s">
        <v>102</v>
      </c>
      <c r="C1569">
        <v>2</v>
      </c>
      <c r="D1569" t="s">
        <v>1</v>
      </c>
      <c r="E1569">
        <v>1</v>
      </c>
    </row>
    <row r="1570" spans="1:5">
      <c r="A1570" t="str">
        <f t="shared" si="48"/>
        <v>Kaposi sarcoma (C46)Male3</v>
      </c>
      <c r="B1570" t="s">
        <v>102</v>
      </c>
      <c r="C1570">
        <v>3</v>
      </c>
      <c r="D1570" t="s">
        <v>1</v>
      </c>
      <c r="E1570">
        <v>1</v>
      </c>
    </row>
    <row r="1571" spans="1:5">
      <c r="A1571" t="str">
        <f t="shared" si="48"/>
        <v>Kaposi sarcoma (C46)Male4</v>
      </c>
      <c r="B1571" t="s">
        <v>102</v>
      </c>
      <c r="C1571">
        <v>4</v>
      </c>
      <c r="D1571" t="s">
        <v>1</v>
      </c>
      <c r="E1571">
        <v>1</v>
      </c>
    </row>
    <row r="1572" spans="1:5">
      <c r="A1572" t="str">
        <f t="shared" si="48"/>
        <v>Kidney - except renal pelvis (C64)Female1</v>
      </c>
      <c r="B1572" t="s">
        <v>115</v>
      </c>
      <c r="C1572">
        <v>1</v>
      </c>
      <c r="D1572" t="s">
        <v>0</v>
      </c>
      <c r="E1572">
        <v>5</v>
      </c>
    </row>
    <row r="1573" spans="1:5">
      <c r="A1573" t="str">
        <f t="shared" si="48"/>
        <v>Kidney - except renal pelvis (C64)Male1</v>
      </c>
      <c r="B1573" t="s">
        <v>115</v>
      </c>
      <c r="C1573">
        <v>1</v>
      </c>
      <c r="D1573" t="s">
        <v>1</v>
      </c>
      <c r="E1573">
        <v>6</v>
      </c>
    </row>
    <row r="1574" spans="1:5">
      <c r="A1574" t="str">
        <f t="shared" si="48"/>
        <v>Kidney - except renal pelvis (C64)Female2</v>
      </c>
      <c r="B1574" t="s">
        <v>115</v>
      </c>
      <c r="C1574">
        <v>2</v>
      </c>
      <c r="D1574" t="s">
        <v>0</v>
      </c>
      <c r="E1574">
        <v>4</v>
      </c>
    </row>
    <row r="1575" spans="1:5">
      <c r="A1575" t="str">
        <f t="shared" si="48"/>
        <v>Kidney - except renal pelvis (C64)Male2</v>
      </c>
      <c r="B1575" t="s">
        <v>115</v>
      </c>
      <c r="C1575">
        <v>2</v>
      </c>
      <c r="D1575" t="s">
        <v>1</v>
      </c>
      <c r="E1575">
        <v>28</v>
      </c>
    </row>
    <row r="1576" spans="1:5">
      <c r="A1576" t="str">
        <f t="shared" si="48"/>
        <v>Kidney - except renal pelvis (C64)Female3</v>
      </c>
      <c r="B1576" t="s">
        <v>115</v>
      </c>
      <c r="C1576">
        <v>3</v>
      </c>
      <c r="D1576" t="s">
        <v>0</v>
      </c>
      <c r="E1576">
        <v>62</v>
      </c>
    </row>
    <row r="1577" spans="1:5">
      <c r="A1577" t="str">
        <f t="shared" si="48"/>
        <v>Kidney - except renal pelvis (C64)Male3</v>
      </c>
      <c r="B1577" t="s">
        <v>115</v>
      </c>
      <c r="C1577">
        <v>3</v>
      </c>
      <c r="D1577" t="s">
        <v>1</v>
      </c>
      <c r="E1577">
        <v>141</v>
      </c>
    </row>
    <row r="1578" spans="1:5">
      <c r="A1578" t="str">
        <f t="shared" si="48"/>
        <v>Kidney - except renal pelvis (C64)Female4</v>
      </c>
      <c r="B1578" t="s">
        <v>115</v>
      </c>
      <c r="C1578">
        <v>4</v>
      </c>
      <c r="D1578" t="s">
        <v>0</v>
      </c>
      <c r="E1578">
        <v>49</v>
      </c>
    </row>
    <row r="1579" spans="1:5">
      <c r="A1579" t="str">
        <f t="shared" si="48"/>
        <v>Kidney - except renal pelvis (C64)Male4</v>
      </c>
      <c r="B1579" t="s">
        <v>115</v>
      </c>
      <c r="C1579">
        <v>4</v>
      </c>
      <c r="D1579" t="s">
        <v>1</v>
      </c>
      <c r="E1579">
        <v>100</v>
      </c>
    </row>
    <row r="1580" spans="1:5">
      <c r="A1580" t="str">
        <f t="shared" si="48"/>
        <v>Kidney - except renal pelvis (C64)Female5</v>
      </c>
      <c r="B1580" t="s">
        <v>115</v>
      </c>
      <c r="C1580">
        <v>5</v>
      </c>
      <c r="D1580" t="s">
        <v>0</v>
      </c>
      <c r="E1580">
        <v>39</v>
      </c>
    </row>
    <row r="1581" spans="1:5">
      <c r="A1581" t="str">
        <f t="shared" si="48"/>
        <v>Kidney - except renal pelvis (C64)Male5</v>
      </c>
      <c r="B1581" t="s">
        <v>115</v>
      </c>
      <c r="C1581">
        <v>5</v>
      </c>
      <c r="D1581" t="s">
        <v>1</v>
      </c>
      <c r="E1581">
        <v>72</v>
      </c>
    </row>
    <row r="1582" spans="1:5">
      <c r="A1582" t="str">
        <f t="shared" si="48"/>
        <v>Larynx (C32)Female2</v>
      </c>
      <c r="B1582" t="s">
        <v>92</v>
      </c>
      <c r="C1582">
        <v>2</v>
      </c>
      <c r="D1582" t="s">
        <v>0</v>
      </c>
      <c r="E1582">
        <v>1</v>
      </c>
    </row>
    <row r="1583" spans="1:5">
      <c r="A1583" t="str">
        <f t="shared" si="48"/>
        <v>Larynx (C32)Male2</v>
      </c>
      <c r="B1583" t="s">
        <v>92</v>
      </c>
      <c r="C1583">
        <v>2</v>
      </c>
      <c r="D1583" t="s">
        <v>1</v>
      </c>
      <c r="E1583">
        <v>1</v>
      </c>
    </row>
    <row r="1584" spans="1:5">
      <c r="A1584" t="str">
        <f t="shared" si="48"/>
        <v>Larynx (C32)Female3</v>
      </c>
      <c r="B1584" t="s">
        <v>92</v>
      </c>
      <c r="C1584">
        <v>3</v>
      </c>
      <c r="D1584" t="s">
        <v>0</v>
      </c>
      <c r="E1584">
        <v>3</v>
      </c>
    </row>
    <row r="1585" spans="1:5">
      <c r="A1585" t="str">
        <f t="shared" si="48"/>
        <v>Larynx (C32)Male3</v>
      </c>
      <c r="B1585" t="s">
        <v>92</v>
      </c>
      <c r="C1585">
        <v>3</v>
      </c>
      <c r="D1585" t="s">
        <v>1</v>
      </c>
      <c r="E1585">
        <v>22</v>
      </c>
    </row>
    <row r="1586" spans="1:5">
      <c r="A1586" t="str">
        <f t="shared" si="48"/>
        <v>Larynx (C32)Female4</v>
      </c>
      <c r="B1586" t="s">
        <v>92</v>
      </c>
      <c r="C1586">
        <v>4</v>
      </c>
      <c r="D1586" t="s">
        <v>0</v>
      </c>
      <c r="E1586">
        <v>4</v>
      </c>
    </row>
    <row r="1587" spans="1:5">
      <c r="A1587" t="str">
        <f t="shared" si="48"/>
        <v>Larynx (C32)Male4</v>
      </c>
      <c r="B1587" t="s">
        <v>92</v>
      </c>
      <c r="C1587">
        <v>4</v>
      </c>
      <c r="D1587" t="s">
        <v>1</v>
      </c>
      <c r="E1587">
        <v>22</v>
      </c>
    </row>
    <row r="1588" spans="1:5">
      <c r="A1588" t="str">
        <f t="shared" si="48"/>
        <v>Larynx (C32)Female5</v>
      </c>
      <c r="B1588" t="s">
        <v>92</v>
      </c>
      <c r="C1588">
        <v>5</v>
      </c>
      <c r="D1588" t="s">
        <v>0</v>
      </c>
      <c r="E1588">
        <v>6</v>
      </c>
    </row>
    <row r="1589" spans="1:5">
      <c r="A1589" t="str">
        <f t="shared" si="48"/>
        <v>Larynx (C32)Male5</v>
      </c>
      <c r="B1589" t="s">
        <v>92</v>
      </c>
      <c r="C1589">
        <v>5</v>
      </c>
      <c r="D1589" t="s">
        <v>1</v>
      </c>
      <c r="E1589">
        <v>14</v>
      </c>
    </row>
    <row r="1590" spans="1:5">
      <c r="A1590" t="str">
        <f t="shared" si="48"/>
        <v>Leukaemia (C91–C95)Female1</v>
      </c>
      <c r="B1590" t="s">
        <v>136</v>
      </c>
      <c r="C1590">
        <v>1</v>
      </c>
      <c r="D1590" t="s">
        <v>0</v>
      </c>
      <c r="E1590">
        <v>34</v>
      </c>
    </row>
    <row r="1591" spans="1:5">
      <c r="A1591" t="str">
        <f t="shared" si="48"/>
        <v>Leukaemia (C91–C95)Male1</v>
      </c>
      <c r="B1591" t="s">
        <v>136</v>
      </c>
      <c r="C1591">
        <v>1</v>
      </c>
      <c r="D1591" t="s">
        <v>1</v>
      </c>
      <c r="E1591">
        <v>37</v>
      </c>
    </row>
    <row r="1592" spans="1:5">
      <c r="A1592" t="str">
        <f t="shared" si="48"/>
        <v>Leukaemia (C91–C95)Female2</v>
      </c>
      <c r="B1592" t="s">
        <v>136</v>
      </c>
      <c r="C1592">
        <v>2</v>
      </c>
      <c r="D1592" t="s">
        <v>0</v>
      </c>
      <c r="E1592">
        <v>11</v>
      </c>
    </row>
    <row r="1593" spans="1:5">
      <c r="A1593" t="str">
        <f t="shared" si="48"/>
        <v>Leukaemia (C91–C95)Male2</v>
      </c>
      <c r="B1593" t="s">
        <v>136</v>
      </c>
      <c r="C1593">
        <v>2</v>
      </c>
      <c r="D1593" t="s">
        <v>1</v>
      </c>
      <c r="E1593">
        <v>25</v>
      </c>
    </row>
    <row r="1594" spans="1:5">
      <c r="A1594" t="str">
        <f t="shared" si="48"/>
        <v>Leukaemia (C91–C95)Female3</v>
      </c>
      <c r="B1594" t="s">
        <v>136</v>
      </c>
      <c r="C1594">
        <v>3</v>
      </c>
      <c r="D1594" t="s">
        <v>0</v>
      </c>
      <c r="E1594">
        <v>57</v>
      </c>
    </row>
    <row r="1595" spans="1:5">
      <c r="A1595" t="str">
        <f t="shared" si="48"/>
        <v>Leukaemia (C91–C95)Male3</v>
      </c>
      <c r="B1595" t="s">
        <v>136</v>
      </c>
      <c r="C1595">
        <v>3</v>
      </c>
      <c r="D1595" t="s">
        <v>1</v>
      </c>
      <c r="E1595">
        <v>89</v>
      </c>
    </row>
    <row r="1596" spans="1:5">
      <c r="A1596" t="str">
        <f t="shared" si="48"/>
        <v>Leukaemia (C91–C95)Female4</v>
      </c>
      <c r="B1596" t="s">
        <v>136</v>
      </c>
      <c r="C1596">
        <v>4</v>
      </c>
      <c r="D1596" t="s">
        <v>0</v>
      </c>
      <c r="E1596">
        <v>64</v>
      </c>
    </row>
    <row r="1597" spans="1:5">
      <c r="A1597" t="str">
        <f t="shared" si="48"/>
        <v>Leukaemia (C91–C95)Male4</v>
      </c>
      <c r="B1597" t="s">
        <v>136</v>
      </c>
      <c r="C1597">
        <v>4</v>
      </c>
      <c r="D1597" t="s">
        <v>1</v>
      </c>
      <c r="E1597">
        <v>93</v>
      </c>
    </row>
    <row r="1598" spans="1:5">
      <c r="A1598" t="str">
        <f t="shared" si="48"/>
        <v>Leukaemia (C91–C95)Female5</v>
      </c>
      <c r="B1598" t="s">
        <v>136</v>
      </c>
      <c r="C1598">
        <v>5</v>
      </c>
      <c r="D1598" t="s">
        <v>0</v>
      </c>
      <c r="E1598">
        <v>76</v>
      </c>
    </row>
    <row r="1599" spans="1:5">
      <c r="A1599" t="str">
        <f t="shared" si="48"/>
        <v>Leukaemia (C91–C95)Male5</v>
      </c>
      <c r="B1599" t="s">
        <v>136</v>
      </c>
      <c r="C1599">
        <v>5</v>
      </c>
      <c r="D1599" t="s">
        <v>1</v>
      </c>
      <c r="E1599">
        <v>109</v>
      </c>
    </row>
    <row r="1600" spans="1:5">
      <c r="A1600" t="str">
        <f t="shared" si="48"/>
        <v>Lip (C00)Male2</v>
      </c>
      <c r="B1600" t="s">
        <v>66</v>
      </c>
      <c r="C1600">
        <v>2</v>
      </c>
      <c r="D1600" t="s">
        <v>1</v>
      </c>
      <c r="E1600">
        <v>3</v>
      </c>
    </row>
    <row r="1601" spans="1:5">
      <c r="A1601" t="str">
        <f t="shared" si="48"/>
        <v>Lip (C00)Female3</v>
      </c>
      <c r="B1601" t="s">
        <v>66</v>
      </c>
      <c r="C1601">
        <v>3</v>
      </c>
      <c r="D1601" t="s">
        <v>0</v>
      </c>
      <c r="E1601">
        <v>5</v>
      </c>
    </row>
    <row r="1602" spans="1:5">
      <c r="A1602" t="str">
        <f t="shared" si="48"/>
        <v>Lip (C00)Male3</v>
      </c>
      <c r="B1602" t="s">
        <v>66</v>
      </c>
      <c r="C1602">
        <v>3</v>
      </c>
      <c r="D1602" t="s">
        <v>1</v>
      </c>
      <c r="E1602">
        <v>19</v>
      </c>
    </row>
    <row r="1603" spans="1:5">
      <c r="A1603" t="str">
        <f t="shared" si="48"/>
        <v>Lip (C00)Female4</v>
      </c>
      <c r="B1603" t="s">
        <v>66</v>
      </c>
      <c r="C1603">
        <v>4</v>
      </c>
      <c r="D1603" t="s">
        <v>0</v>
      </c>
      <c r="E1603">
        <v>3</v>
      </c>
    </row>
    <row r="1604" spans="1:5">
      <c r="A1604" t="str">
        <f t="shared" si="48"/>
        <v>Lip (C00)Male4</v>
      </c>
      <c r="B1604" t="s">
        <v>66</v>
      </c>
      <c r="C1604">
        <v>4</v>
      </c>
      <c r="D1604" t="s">
        <v>1</v>
      </c>
      <c r="E1604">
        <v>10</v>
      </c>
    </row>
    <row r="1605" spans="1:5">
      <c r="A1605" t="str">
        <f t="shared" si="48"/>
        <v>Lip (C00)Female5</v>
      </c>
      <c r="B1605" t="s">
        <v>66</v>
      </c>
      <c r="C1605">
        <v>5</v>
      </c>
      <c r="D1605" t="s">
        <v>0</v>
      </c>
      <c r="E1605">
        <v>6</v>
      </c>
    </row>
    <row r="1606" spans="1:5">
      <c r="A1606" t="str">
        <f t="shared" si="48"/>
        <v>Lip (C00)Male5</v>
      </c>
      <c r="B1606" t="s">
        <v>66</v>
      </c>
      <c r="C1606">
        <v>5</v>
      </c>
      <c r="D1606" t="s">
        <v>1</v>
      </c>
      <c r="E1606">
        <v>6</v>
      </c>
    </row>
    <row r="1607" spans="1:5">
      <c r="A1607" t="str">
        <f t="shared" si="48"/>
        <v>Lip, oral cavity and pharynx - other and ill-defined sites (C14)Female4</v>
      </c>
      <c r="B1607" t="s">
        <v>80</v>
      </c>
      <c r="C1607">
        <v>4</v>
      </c>
      <c r="D1607" t="s">
        <v>0</v>
      </c>
      <c r="E1607">
        <v>1</v>
      </c>
    </row>
    <row r="1608" spans="1:5">
      <c r="A1608" t="str">
        <f t="shared" si="48"/>
        <v>Lip, oral cavity and pharynx - other and ill-defined sites (C14)Male4</v>
      </c>
      <c r="B1608" t="s">
        <v>80</v>
      </c>
      <c r="C1608">
        <v>4</v>
      </c>
      <c r="D1608" t="s">
        <v>1</v>
      </c>
      <c r="E1608">
        <v>1</v>
      </c>
    </row>
    <row r="1609" spans="1:5">
      <c r="A1609" t="str">
        <f t="shared" si="48"/>
        <v>Lip, oral cavity and pharynx - other and ill-defined sites (C14)Female5</v>
      </c>
      <c r="B1609" t="s">
        <v>80</v>
      </c>
      <c r="C1609">
        <v>5</v>
      </c>
      <c r="D1609" t="s">
        <v>0</v>
      </c>
      <c r="E1609">
        <v>3</v>
      </c>
    </row>
    <row r="1610" spans="1:5">
      <c r="A1610" t="str">
        <f t="shared" si="48"/>
        <v>Lip, oral cavity and pharynx - other and ill-defined sites (C14)Male5</v>
      </c>
      <c r="B1610" t="s">
        <v>80</v>
      </c>
      <c r="C1610">
        <v>5</v>
      </c>
      <c r="D1610" t="s">
        <v>1</v>
      </c>
      <c r="E1610">
        <v>3</v>
      </c>
    </row>
    <row r="1611" spans="1:5">
      <c r="A1611" t="str">
        <f t="shared" si="48"/>
        <v>Liver and intrahepatic bile ducts (C22)Female1</v>
      </c>
      <c r="B1611" t="s">
        <v>85</v>
      </c>
      <c r="C1611">
        <v>1</v>
      </c>
      <c r="D1611" t="s">
        <v>0</v>
      </c>
      <c r="E1611">
        <v>3</v>
      </c>
    </row>
    <row r="1612" spans="1:5">
      <c r="A1612" t="str">
        <f t="shared" si="48"/>
        <v>Liver and intrahepatic bile ducts (C22)Male1</v>
      </c>
      <c r="B1612" t="s">
        <v>85</v>
      </c>
      <c r="C1612">
        <v>1</v>
      </c>
      <c r="D1612" t="s">
        <v>1</v>
      </c>
      <c r="E1612">
        <v>2</v>
      </c>
    </row>
    <row r="1613" spans="1:5">
      <c r="A1613" t="str">
        <f t="shared" si="48"/>
        <v>Liver and intrahepatic bile ducts (C22)Female2</v>
      </c>
      <c r="B1613" t="s">
        <v>85</v>
      </c>
      <c r="C1613">
        <v>2</v>
      </c>
      <c r="D1613" t="s">
        <v>0</v>
      </c>
      <c r="E1613">
        <v>6</v>
      </c>
    </row>
    <row r="1614" spans="1:5">
      <c r="A1614" t="str">
        <f t="shared" si="48"/>
        <v>Liver and intrahepatic bile ducts (C22)Male2</v>
      </c>
      <c r="B1614" t="s">
        <v>85</v>
      </c>
      <c r="C1614">
        <v>2</v>
      </c>
      <c r="D1614" t="s">
        <v>1</v>
      </c>
      <c r="E1614">
        <v>8</v>
      </c>
    </row>
    <row r="1615" spans="1:5">
      <c r="A1615" t="str">
        <f t="shared" si="48"/>
        <v>Liver and intrahepatic bile ducts (C22)Female3</v>
      </c>
      <c r="B1615" t="s">
        <v>85</v>
      </c>
      <c r="C1615">
        <v>3</v>
      </c>
      <c r="D1615" t="s">
        <v>0</v>
      </c>
      <c r="E1615">
        <v>26</v>
      </c>
    </row>
    <row r="1616" spans="1:5">
      <c r="A1616" t="str">
        <f t="shared" si="48"/>
        <v>Liver and intrahepatic bile ducts (C22)Male3</v>
      </c>
      <c r="B1616" t="s">
        <v>85</v>
      </c>
      <c r="C1616">
        <v>3</v>
      </c>
      <c r="D1616" t="s">
        <v>1</v>
      </c>
      <c r="E1616">
        <v>104</v>
      </c>
    </row>
    <row r="1617" spans="1:5">
      <c r="A1617" t="str">
        <f t="shared" si="48"/>
        <v>Liver and intrahepatic bile ducts (C22)Female4</v>
      </c>
      <c r="B1617" t="s">
        <v>85</v>
      </c>
      <c r="C1617">
        <v>4</v>
      </c>
      <c r="D1617" t="s">
        <v>0</v>
      </c>
      <c r="E1617">
        <v>21</v>
      </c>
    </row>
    <row r="1618" spans="1:5">
      <c r="A1618" t="str">
        <f t="shared" si="48"/>
        <v>Liver and intrahepatic bile ducts (C22)Male4</v>
      </c>
      <c r="B1618" t="s">
        <v>85</v>
      </c>
      <c r="C1618">
        <v>4</v>
      </c>
      <c r="D1618" t="s">
        <v>1</v>
      </c>
      <c r="E1618">
        <v>63</v>
      </c>
    </row>
    <row r="1619" spans="1:5">
      <c r="A1619" t="str">
        <f t="shared" si="48"/>
        <v>Liver and intrahepatic bile ducts (C22)Female5</v>
      </c>
      <c r="B1619" t="s">
        <v>85</v>
      </c>
      <c r="C1619">
        <v>5</v>
      </c>
      <c r="D1619" t="s">
        <v>0</v>
      </c>
      <c r="E1619">
        <v>26</v>
      </c>
    </row>
    <row r="1620" spans="1:5">
      <c r="A1620" t="str">
        <f t="shared" si="48"/>
        <v>Liver and intrahepatic bile ducts (C22)Male5</v>
      </c>
      <c r="B1620" t="s">
        <v>85</v>
      </c>
      <c r="C1620">
        <v>5</v>
      </c>
      <c r="D1620" t="s">
        <v>1</v>
      </c>
      <c r="E1620">
        <v>42</v>
      </c>
    </row>
    <row r="1621" spans="1:5">
      <c r="A1621" t="str">
        <f t="shared" si="48"/>
        <v>Lung (C33–C34)Female1</v>
      </c>
      <c r="B1621" t="s">
        <v>93</v>
      </c>
      <c r="C1621">
        <v>1</v>
      </c>
      <c r="D1621" t="s">
        <v>0</v>
      </c>
      <c r="E1621">
        <v>2</v>
      </c>
    </row>
    <row r="1622" spans="1:5">
      <c r="A1622" t="str">
        <f t="shared" si="48"/>
        <v>Lung (C33–C34)Male1</v>
      </c>
      <c r="B1622" t="s">
        <v>93</v>
      </c>
      <c r="C1622">
        <v>1</v>
      </c>
      <c r="D1622" t="s">
        <v>1</v>
      </c>
      <c r="E1622">
        <v>1</v>
      </c>
    </row>
    <row r="1623" spans="1:5">
      <c r="A1623" t="str">
        <f t="shared" si="48"/>
        <v>Lung (C33–C34)Female2</v>
      </c>
      <c r="B1623" t="s">
        <v>93</v>
      </c>
      <c r="C1623">
        <v>2</v>
      </c>
      <c r="D1623" t="s">
        <v>0</v>
      </c>
      <c r="E1623">
        <v>16</v>
      </c>
    </row>
    <row r="1624" spans="1:5">
      <c r="A1624" t="str">
        <f t="shared" si="48"/>
        <v>Lung (C33–C34)Male2</v>
      </c>
      <c r="B1624" t="s">
        <v>93</v>
      </c>
      <c r="C1624">
        <v>2</v>
      </c>
      <c r="D1624" t="s">
        <v>1</v>
      </c>
      <c r="E1624">
        <v>11</v>
      </c>
    </row>
    <row r="1625" spans="1:5">
      <c r="A1625" t="str">
        <f t="shared" ref="A1625:A1693" si="49">B1625&amp;D1625&amp;C1625</f>
        <v>Lung (C33–C34)Female3</v>
      </c>
      <c r="B1625" t="s">
        <v>93</v>
      </c>
      <c r="C1625">
        <v>3</v>
      </c>
      <c r="D1625" t="s">
        <v>0</v>
      </c>
      <c r="E1625">
        <v>298</v>
      </c>
    </row>
    <row r="1626" spans="1:5">
      <c r="A1626" t="str">
        <f t="shared" si="49"/>
        <v>Lung (C33–C34)Male3</v>
      </c>
      <c r="B1626" t="s">
        <v>93</v>
      </c>
      <c r="C1626">
        <v>3</v>
      </c>
      <c r="D1626" t="s">
        <v>1</v>
      </c>
      <c r="E1626">
        <v>282</v>
      </c>
    </row>
    <row r="1627" spans="1:5">
      <c r="A1627" t="str">
        <f t="shared" si="49"/>
        <v>Lung (C33–C34)Female4</v>
      </c>
      <c r="B1627" t="s">
        <v>93</v>
      </c>
      <c r="C1627">
        <v>4</v>
      </c>
      <c r="D1627" t="s">
        <v>0</v>
      </c>
      <c r="E1627">
        <v>332</v>
      </c>
    </row>
    <row r="1628" spans="1:5">
      <c r="A1628" t="str">
        <f t="shared" si="49"/>
        <v>Lung (C33–C34)Male4</v>
      </c>
      <c r="B1628" t="s">
        <v>93</v>
      </c>
      <c r="C1628">
        <v>4</v>
      </c>
      <c r="D1628" t="s">
        <v>1</v>
      </c>
      <c r="E1628">
        <v>365</v>
      </c>
    </row>
    <row r="1629" spans="1:5">
      <c r="A1629" t="str">
        <f t="shared" si="49"/>
        <v>Lung (C33–C34)Female5</v>
      </c>
      <c r="B1629" t="s">
        <v>93</v>
      </c>
      <c r="C1629">
        <v>5</v>
      </c>
      <c r="D1629" t="s">
        <v>0</v>
      </c>
      <c r="E1629">
        <v>320</v>
      </c>
    </row>
    <row r="1630" spans="1:5">
      <c r="A1630" t="str">
        <f t="shared" si="49"/>
        <v>Lung (C33–C34)Male5</v>
      </c>
      <c r="B1630" t="s">
        <v>93</v>
      </c>
      <c r="C1630">
        <v>5</v>
      </c>
      <c r="D1630" t="s">
        <v>1</v>
      </c>
      <c r="E1630">
        <v>400</v>
      </c>
    </row>
    <row r="1631" spans="1:5">
      <c r="A1631" t="str">
        <f t="shared" si="49"/>
        <v>Lymph nodes - secondary and unspecified (C77)Female2</v>
      </c>
      <c r="B1631" t="s">
        <v>128</v>
      </c>
      <c r="C1631">
        <v>2</v>
      </c>
      <c r="D1631" t="s">
        <v>0</v>
      </c>
      <c r="E1631">
        <v>1</v>
      </c>
    </row>
    <row r="1632" spans="1:5">
      <c r="A1632" t="str">
        <f t="shared" si="49"/>
        <v>Lymph nodes - secondary and unspecified (C77)Male2</v>
      </c>
      <c r="B1632" t="s">
        <v>128</v>
      </c>
      <c r="C1632">
        <v>2</v>
      </c>
      <c r="D1632" t="s">
        <v>1</v>
      </c>
      <c r="E1632">
        <v>5</v>
      </c>
    </row>
    <row r="1633" spans="1:5">
      <c r="A1633" t="str">
        <f t="shared" si="49"/>
        <v>Lymph nodes - secondary and unspecified (C77)Female3</v>
      </c>
      <c r="B1633" t="s">
        <v>128</v>
      </c>
      <c r="C1633">
        <v>3</v>
      </c>
      <c r="D1633" t="s">
        <v>0</v>
      </c>
      <c r="E1633">
        <v>5</v>
      </c>
    </row>
    <row r="1634" spans="1:5">
      <c r="A1634" t="str">
        <f t="shared" si="49"/>
        <v>Lymph nodes - secondary and unspecified (C77)Male3</v>
      </c>
      <c r="B1634" t="s">
        <v>128</v>
      </c>
      <c r="C1634">
        <v>3</v>
      </c>
      <c r="D1634" t="s">
        <v>1</v>
      </c>
      <c r="E1634">
        <v>7</v>
      </c>
    </row>
    <row r="1635" spans="1:5">
      <c r="A1635" t="str">
        <f t="shared" si="49"/>
        <v>Lymph nodes - secondary and unspecified (C77)Female4</v>
      </c>
      <c r="B1635" t="s">
        <v>128</v>
      </c>
      <c r="C1635">
        <v>4</v>
      </c>
      <c r="D1635" t="s">
        <v>0</v>
      </c>
      <c r="E1635">
        <v>5</v>
      </c>
    </row>
    <row r="1636" spans="1:5">
      <c r="A1636" t="str">
        <f t="shared" si="49"/>
        <v>Lymph nodes - secondary and unspecified (C77)Male4</v>
      </c>
      <c r="B1636" t="s">
        <v>128</v>
      </c>
      <c r="C1636">
        <v>4</v>
      </c>
      <c r="D1636" t="s">
        <v>1</v>
      </c>
      <c r="E1636">
        <v>9</v>
      </c>
    </row>
    <row r="1637" spans="1:5">
      <c r="A1637" t="str">
        <f t="shared" si="49"/>
        <v>Lymph nodes - secondary and unspecified (C77)Female5</v>
      </c>
      <c r="B1637" t="s">
        <v>128</v>
      </c>
      <c r="C1637">
        <v>5</v>
      </c>
      <c r="D1637" t="s">
        <v>0</v>
      </c>
      <c r="E1637">
        <v>8</v>
      </c>
    </row>
    <row r="1638" spans="1:5">
      <c r="A1638" t="str">
        <f t="shared" si="49"/>
        <v>Lymph nodes - secondary and unspecified (C77)Male5</v>
      </c>
      <c r="B1638" t="s">
        <v>128</v>
      </c>
      <c r="C1638">
        <v>5</v>
      </c>
      <c r="D1638" t="s">
        <v>1</v>
      </c>
      <c r="E1638">
        <v>12</v>
      </c>
    </row>
    <row r="1639" spans="1:5">
      <c r="A1639" t="str">
        <f t="shared" si="49"/>
        <v>Lymphoid, haematopoietic and related tissue - other neoplasms of uncertain or unknown behaviour (D47)Female2</v>
      </c>
      <c r="B1639" t="s">
        <v>139</v>
      </c>
      <c r="C1639">
        <v>2</v>
      </c>
      <c r="D1639" t="s">
        <v>0</v>
      </c>
      <c r="E1639">
        <v>3</v>
      </c>
    </row>
    <row r="1640" spans="1:5">
      <c r="A1640" t="str">
        <f t="shared" si="49"/>
        <v>Lymphoid, haematopoietic and related tissue - other neoplasms of uncertain or unknown behaviour (D47)Male2</v>
      </c>
      <c r="B1640" t="s">
        <v>139</v>
      </c>
      <c r="C1640">
        <v>2</v>
      </c>
      <c r="D1640" t="s">
        <v>1</v>
      </c>
      <c r="E1640">
        <v>4</v>
      </c>
    </row>
    <row r="1641" spans="1:5">
      <c r="A1641" t="str">
        <f t="shared" si="49"/>
        <v>Lymphoid, haematopoietic and related tissue - other neoplasms of uncertain or unknown behaviour (D47)Female3</v>
      </c>
      <c r="B1641" t="s">
        <v>139</v>
      </c>
      <c r="C1641">
        <v>3</v>
      </c>
      <c r="D1641" t="s">
        <v>0</v>
      </c>
      <c r="E1641">
        <v>13</v>
      </c>
    </row>
    <row r="1642" spans="1:5">
      <c r="A1642" t="str">
        <f t="shared" si="49"/>
        <v>Lymphoid, haematopoietic and related tissue - other neoplasms of uncertain or unknown behaviour (D47)Male3</v>
      </c>
      <c r="B1642" t="s">
        <v>139</v>
      </c>
      <c r="C1642">
        <v>3</v>
      </c>
      <c r="D1642" t="s">
        <v>1</v>
      </c>
      <c r="E1642">
        <v>13</v>
      </c>
    </row>
    <row r="1643" spans="1:5">
      <c r="A1643" t="str">
        <f t="shared" si="49"/>
        <v>Lymphoid, haematopoietic and related tissue - other neoplasms of uncertain or unknown behaviour (D47)Female4</v>
      </c>
      <c r="B1643" t="s">
        <v>139</v>
      </c>
      <c r="C1643">
        <v>4</v>
      </c>
      <c r="D1643" t="s">
        <v>0</v>
      </c>
      <c r="E1643">
        <v>13</v>
      </c>
    </row>
    <row r="1644" spans="1:5">
      <c r="A1644" t="str">
        <f t="shared" si="49"/>
        <v>Lymphoid, haematopoietic and related tissue - other neoplasms of uncertain or unknown behaviour (D47)Male4</v>
      </c>
      <c r="B1644" t="s">
        <v>139</v>
      </c>
      <c r="C1644">
        <v>4</v>
      </c>
      <c r="D1644" t="s">
        <v>1</v>
      </c>
      <c r="E1644">
        <v>19</v>
      </c>
    </row>
    <row r="1645" spans="1:5">
      <c r="A1645" t="str">
        <f t="shared" si="49"/>
        <v>Lymphoid, haematopoietic and related tissue - other neoplasms of uncertain or unknown behaviour (D47)Female5</v>
      </c>
      <c r="B1645" t="s">
        <v>139</v>
      </c>
      <c r="C1645">
        <v>5</v>
      </c>
      <c r="D1645" t="s">
        <v>0</v>
      </c>
      <c r="E1645">
        <v>14</v>
      </c>
    </row>
    <row r="1646" spans="1:5">
      <c r="A1646" t="str">
        <f t="shared" si="49"/>
        <v>Lymphoid, haematopoietic and related tissue - other neoplasms of uncertain or unknown behaviour (D47)Male5</v>
      </c>
      <c r="B1646" t="s">
        <v>139</v>
      </c>
      <c r="C1646">
        <v>5</v>
      </c>
      <c r="D1646" t="s">
        <v>1</v>
      </c>
      <c r="E1646">
        <v>14</v>
      </c>
    </row>
    <row r="1647" spans="1:5">
      <c r="A1647" t="str">
        <f t="shared" si="49"/>
        <v>Major salivary glands - other and unspecified (C08)Male1</v>
      </c>
      <c r="B1647" t="s">
        <v>74</v>
      </c>
      <c r="C1647">
        <v>1</v>
      </c>
      <c r="D1647" t="s">
        <v>1</v>
      </c>
      <c r="E1647">
        <v>1</v>
      </c>
    </row>
    <row r="1648" spans="1:5">
      <c r="A1648" t="str">
        <f t="shared" si="49"/>
        <v>Major salivary glands - other and unspecified (C08)Female2</v>
      </c>
      <c r="B1648" t="s">
        <v>74</v>
      </c>
      <c r="C1648">
        <v>2</v>
      </c>
      <c r="D1648" t="s">
        <v>0</v>
      </c>
      <c r="E1648">
        <v>1</v>
      </c>
    </row>
    <row r="1649" spans="1:5">
      <c r="A1649" t="str">
        <f t="shared" si="49"/>
        <v>Major salivary glands - other and unspecified (C08)Male2</v>
      </c>
      <c r="B1649" t="s">
        <v>74</v>
      </c>
      <c r="C1649">
        <v>2</v>
      </c>
      <c r="D1649" t="s">
        <v>1</v>
      </c>
      <c r="E1649">
        <v>1</v>
      </c>
    </row>
    <row r="1650" spans="1:5">
      <c r="A1650" t="str">
        <f t="shared" si="49"/>
        <v>Major salivary glands - other and unspecified (C08)Male3</v>
      </c>
      <c r="B1650" t="s">
        <v>74</v>
      </c>
      <c r="C1650">
        <v>3</v>
      </c>
      <c r="D1650" t="s">
        <v>1</v>
      </c>
      <c r="E1650">
        <v>2</v>
      </c>
    </row>
    <row r="1651" spans="1:5">
      <c r="A1651" t="str">
        <f t="shared" si="49"/>
        <v>Major salivary glands - other and unspecified (C08)Male4</v>
      </c>
      <c r="B1651" t="s">
        <v>74</v>
      </c>
      <c r="C1651">
        <v>4</v>
      </c>
      <c r="D1651" t="s">
        <v>1</v>
      </c>
      <c r="E1651">
        <v>1</v>
      </c>
    </row>
    <row r="1652" spans="1:5">
      <c r="A1652" t="str">
        <f t="shared" si="49"/>
        <v>Major salivary glands - other and unspecified (C08)Female5</v>
      </c>
      <c r="B1652" t="s">
        <v>74</v>
      </c>
      <c r="C1652">
        <v>5</v>
      </c>
      <c r="D1652" t="s">
        <v>0</v>
      </c>
      <c r="E1652">
        <v>2</v>
      </c>
    </row>
    <row r="1653" spans="1:5">
      <c r="A1653" t="str">
        <f t="shared" si="49"/>
        <v>Male genital organs - other and unspecified (C63)Male3</v>
      </c>
      <c r="B1653" t="s">
        <v>114</v>
      </c>
      <c r="C1653">
        <v>3</v>
      </c>
      <c r="D1653" t="s">
        <v>1</v>
      </c>
      <c r="E1653">
        <v>1</v>
      </c>
    </row>
    <row r="1654" spans="1:5">
      <c r="A1654" t="str">
        <f t="shared" si="49"/>
        <v>Male genital organs - other and unspecified (C63)Male4</v>
      </c>
      <c r="B1654" t="s">
        <v>114</v>
      </c>
      <c r="C1654">
        <v>4</v>
      </c>
      <c r="D1654" t="s">
        <v>1</v>
      </c>
      <c r="E1654">
        <v>1</v>
      </c>
    </row>
    <row r="1655" spans="1:5">
      <c r="A1655" t="str">
        <f t="shared" ref="A1655:A1656" si="50">B1655&amp;D1655&amp;C1655</f>
        <v>Male genital organs - other and unspecified (C63)Female1</v>
      </c>
      <c r="B1655" t="s">
        <v>114</v>
      </c>
      <c r="C1655">
        <v>1</v>
      </c>
      <c r="D1655" t="s">
        <v>0</v>
      </c>
      <c r="E1655" t="s">
        <v>178</v>
      </c>
    </row>
    <row r="1656" spans="1:5">
      <c r="A1656" t="str">
        <f t="shared" si="50"/>
        <v>Male genital organs - other and unspecified (C63)Female2</v>
      </c>
      <c r="B1656" t="s">
        <v>114</v>
      </c>
      <c r="C1656">
        <v>2</v>
      </c>
      <c r="D1656" t="s">
        <v>0</v>
      </c>
      <c r="E1656" t="s">
        <v>178</v>
      </c>
    </row>
    <row r="1657" spans="1:5">
      <c r="A1657" t="str">
        <f t="shared" ref="A1657:A1658" si="51">B1657&amp;D1657&amp;C1657</f>
        <v>Male genital organs - other and unspecified (C63)Female3</v>
      </c>
      <c r="B1657" t="s">
        <v>114</v>
      </c>
      <c r="C1657">
        <v>3</v>
      </c>
      <c r="D1657" t="s">
        <v>0</v>
      </c>
      <c r="E1657" t="s">
        <v>178</v>
      </c>
    </row>
    <row r="1658" spans="1:5">
      <c r="A1658" t="str">
        <f t="shared" si="51"/>
        <v>Male genital organs - other and unspecified (C63)Female4</v>
      </c>
      <c r="B1658" t="s">
        <v>114</v>
      </c>
      <c r="C1658">
        <v>4</v>
      </c>
      <c r="D1658" t="s">
        <v>0</v>
      </c>
      <c r="E1658" t="s">
        <v>178</v>
      </c>
    </row>
    <row r="1659" spans="1:5">
      <c r="A1659" t="str">
        <f t="shared" ref="A1659" si="52">B1659&amp;D1659&amp;C1659</f>
        <v>Male genital organs - other and unspecified (C63)Female5</v>
      </c>
      <c r="B1659" t="s">
        <v>114</v>
      </c>
      <c r="C1659">
        <v>5</v>
      </c>
      <c r="D1659" t="s">
        <v>0</v>
      </c>
      <c r="E1659" t="s">
        <v>178</v>
      </c>
    </row>
    <row r="1660" spans="1:5">
      <c r="A1660" t="str">
        <f t="shared" si="49"/>
        <v>Malignant immunoproliferative diseases (C88)Male2</v>
      </c>
      <c r="B1660" t="s">
        <v>134</v>
      </c>
      <c r="C1660">
        <v>2</v>
      </c>
      <c r="D1660" t="s">
        <v>1</v>
      </c>
      <c r="E1660">
        <v>2</v>
      </c>
    </row>
    <row r="1661" spans="1:5">
      <c r="A1661" t="str">
        <f t="shared" si="49"/>
        <v>Malignant immunoproliferative diseases (C88)Male3</v>
      </c>
      <c r="B1661" t="s">
        <v>134</v>
      </c>
      <c r="C1661">
        <v>3</v>
      </c>
      <c r="D1661" t="s">
        <v>1</v>
      </c>
      <c r="E1661">
        <v>2</v>
      </c>
    </row>
    <row r="1662" spans="1:5">
      <c r="A1662" t="str">
        <f t="shared" si="49"/>
        <v>Malignant immunoproliferative diseases (C88)Female4</v>
      </c>
      <c r="B1662" t="s">
        <v>134</v>
      </c>
      <c r="C1662">
        <v>4</v>
      </c>
      <c r="D1662" t="s">
        <v>0</v>
      </c>
      <c r="E1662">
        <v>3</v>
      </c>
    </row>
    <row r="1663" spans="1:5">
      <c r="A1663" t="str">
        <f t="shared" si="49"/>
        <v>Malignant immunoproliferative diseases (C88)Male4</v>
      </c>
      <c r="B1663" t="s">
        <v>134</v>
      </c>
      <c r="C1663">
        <v>4</v>
      </c>
      <c r="D1663" t="s">
        <v>1</v>
      </c>
      <c r="E1663">
        <v>4</v>
      </c>
    </row>
    <row r="1664" spans="1:5">
      <c r="A1664" t="str">
        <f t="shared" si="49"/>
        <v>Malignant immunoproliferative diseases (C88)Female5</v>
      </c>
      <c r="B1664" t="s">
        <v>134</v>
      </c>
      <c r="C1664">
        <v>5</v>
      </c>
      <c r="D1664" t="s">
        <v>0</v>
      </c>
      <c r="E1664">
        <v>5</v>
      </c>
    </row>
    <row r="1665" spans="1:5">
      <c r="A1665" t="str">
        <f t="shared" si="49"/>
        <v>Malignant immunoproliferative diseases (C88)Male5</v>
      </c>
      <c r="B1665" t="s">
        <v>134</v>
      </c>
      <c r="C1665">
        <v>5</v>
      </c>
      <c r="D1665" t="s">
        <v>1</v>
      </c>
      <c r="E1665">
        <v>12</v>
      </c>
    </row>
    <row r="1666" spans="1:5">
      <c r="A1666" t="str">
        <f t="shared" si="49"/>
        <v>Malignant neoplasm without specification of site (C80)Female3</v>
      </c>
      <c r="B1666" t="s">
        <v>131</v>
      </c>
      <c r="C1666">
        <v>3</v>
      </c>
      <c r="D1666" t="s">
        <v>0</v>
      </c>
      <c r="E1666">
        <v>3</v>
      </c>
    </row>
    <row r="1667" spans="1:5">
      <c r="A1667" t="str">
        <f t="shared" si="49"/>
        <v>Malignant neoplasm without specification of site (C80)Male3</v>
      </c>
      <c r="B1667" t="s">
        <v>131</v>
      </c>
      <c r="C1667">
        <v>3</v>
      </c>
      <c r="D1667" t="s">
        <v>1</v>
      </c>
      <c r="E1667">
        <v>1</v>
      </c>
    </row>
    <row r="1668" spans="1:5">
      <c r="A1668" t="str">
        <f t="shared" si="49"/>
        <v>Malignant neoplasm without specification of site (C80)Female4</v>
      </c>
      <c r="B1668" t="s">
        <v>131</v>
      </c>
      <c r="C1668">
        <v>4</v>
      </c>
      <c r="D1668" t="s">
        <v>0</v>
      </c>
      <c r="E1668">
        <v>1</v>
      </c>
    </row>
    <row r="1669" spans="1:5">
      <c r="A1669" t="str">
        <f t="shared" si="49"/>
        <v>Malignant neoplasm without specification of site (C80)Male4</v>
      </c>
      <c r="B1669" t="s">
        <v>131</v>
      </c>
      <c r="C1669">
        <v>4</v>
      </c>
      <c r="D1669" t="s">
        <v>1</v>
      </c>
      <c r="E1669">
        <v>4</v>
      </c>
    </row>
    <row r="1670" spans="1:5">
      <c r="A1670" t="str">
        <f t="shared" si="49"/>
        <v>Malignant neoplasm without specification of site (C80)Female5</v>
      </c>
      <c r="B1670" t="s">
        <v>131</v>
      </c>
      <c r="C1670">
        <v>5</v>
      </c>
      <c r="D1670" t="s">
        <v>0</v>
      </c>
      <c r="E1670">
        <v>24</v>
      </c>
    </row>
    <row r="1671" spans="1:5">
      <c r="A1671" t="str">
        <f t="shared" si="49"/>
        <v>Malignant neoplasm without specification of site (C80)Male5</v>
      </c>
      <c r="B1671" t="s">
        <v>131</v>
      </c>
      <c r="C1671">
        <v>5</v>
      </c>
      <c r="D1671" t="s">
        <v>1</v>
      </c>
      <c r="E1671">
        <v>25</v>
      </c>
    </row>
    <row r="1672" spans="1:5">
      <c r="A1672" t="str">
        <f t="shared" si="49"/>
        <v>Melanoma (C43)Female1</v>
      </c>
      <c r="B1672" t="s">
        <v>99</v>
      </c>
      <c r="C1672">
        <v>1</v>
      </c>
      <c r="D1672" t="s">
        <v>0</v>
      </c>
      <c r="E1672">
        <v>16</v>
      </c>
    </row>
    <row r="1673" spans="1:5">
      <c r="A1673" t="str">
        <f t="shared" si="49"/>
        <v>Melanoma (C43)Male1</v>
      </c>
      <c r="B1673" t="s">
        <v>99</v>
      </c>
      <c r="C1673">
        <v>1</v>
      </c>
      <c r="D1673" t="s">
        <v>1</v>
      </c>
      <c r="E1673">
        <v>8</v>
      </c>
    </row>
    <row r="1674" spans="1:5">
      <c r="A1674" t="str">
        <f t="shared" si="49"/>
        <v>Melanoma (C43)Female2</v>
      </c>
      <c r="B1674" t="s">
        <v>99</v>
      </c>
      <c r="C1674">
        <v>2</v>
      </c>
      <c r="D1674" t="s">
        <v>0</v>
      </c>
      <c r="E1674">
        <v>145</v>
      </c>
    </row>
    <row r="1675" spans="1:5">
      <c r="A1675" t="str">
        <f t="shared" si="49"/>
        <v>Melanoma (C43)Male2</v>
      </c>
      <c r="B1675" t="s">
        <v>99</v>
      </c>
      <c r="C1675">
        <v>2</v>
      </c>
      <c r="D1675" t="s">
        <v>1</v>
      </c>
      <c r="E1675">
        <v>84</v>
      </c>
    </row>
    <row r="1676" spans="1:5">
      <c r="A1676" t="str">
        <f t="shared" si="49"/>
        <v>Melanoma (C43)Female3</v>
      </c>
      <c r="B1676" t="s">
        <v>99</v>
      </c>
      <c r="C1676">
        <v>3</v>
      </c>
      <c r="D1676" t="s">
        <v>0</v>
      </c>
      <c r="E1676">
        <v>397</v>
      </c>
    </row>
    <row r="1677" spans="1:5">
      <c r="A1677" t="str">
        <f t="shared" si="49"/>
        <v>Melanoma (C43)Male3</v>
      </c>
      <c r="B1677" t="s">
        <v>99</v>
      </c>
      <c r="C1677">
        <v>3</v>
      </c>
      <c r="D1677" t="s">
        <v>1</v>
      </c>
      <c r="E1677">
        <v>479</v>
      </c>
    </row>
    <row r="1678" spans="1:5">
      <c r="A1678" t="str">
        <f t="shared" si="49"/>
        <v>Melanoma (C43)Female4</v>
      </c>
      <c r="B1678" t="s">
        <v>99</v>
      </c>
      <c r="C1678">
        <v>4</v>
      </c>
      <c r="D1678" t="s">
        <v>0</v>
      </c>
      <c r="E1678">
        <v>247</v>
      </c>
    </row>
    <row r="1679" spans="1:5">
      <c r="A1679" t="str">
        <f t="shared" si="49"/>
        <v>Melanoma (C43)Male4</v>
      </c>
      <c r="B1679" t="s">
        <v>99</v>
      </c>
      <c r="C1679">
        <v>4</v>
      </c>
      <c r="D1679" t="s">
        <v>1</v>
      </c>
      <c r="E1679">
        <v>326</v>
      </c>
    </row>
    <row r="1680" spans="1:5">
      <c r="A1680" t="str">
        <f t="shared" si="49"/>
        <v>Melanoma (C43)Female5</v>
      </c>
      <c r="B1680" t="s">
        <v>99</v>
      </c>
      <c r="C1680">
        <v>5</v>
      </c>
      <c r="D1680" t="s">
        <v>0</v>
      </c>
      <c r="E1680">
        <v>291</v>
      </c>
    </row>
    <row r="1681" spans="1:5">
      <c r="A1681" t="str">
        <f t="shared" si="49"/>
        <v>Melanoma (C43)Male5</v>
      </c>
      <c r="B1681" t="s">
        <v>99</v>
      </c>
      <c r="C1681">
        <v>5</v>
      </c>
      <c r="D1681" t="s">
        <v>1</v>
      </c>
      <c r="E1681">
        <v>331</v>
      </c>
    </row>
    <row r="1682" spans="1:5">
      <c r="A1682" t="str">
        <f t="shared" si="49"/>
        <v>Meninges (C70)Female4</v>
      </c>
      <c r="B1682" t="s">
        <v>121</v>
      </c>
      <c r="C1682">
        <v>4</v>
      </c>
      <c r="D1682" t="s">
        <v>0</v>
      </c>
      <c r="E1682">
        <v>1</v>
      </c>
    </row>
    <row r="1683" spans="1:5">
      <c r="A1683" t="str">
        <f t="shared" si="49"/>
        <v>Meninges (C70)Male5</v>
      </c>
      <c r="B1683" t="s">
        <v>121</v>
      </c>
      <c r="C1683">
        <v>5</v>
      </c>
      <c r="D1683" t="s">
        <v>1</v>
      </c>
      <c r="E1683">
        <v>1</v>
      </c>
    </row>
    <row r="1684" spans="1:5">
      <c r="A1684" t="str">
        <f t="shared" si="49"/>
        <v>Mesothelioma (C45)Female3</v>
      </c>
      <c r="B1684" t="s">
        <v>101</v>
      </c>
      <c r="C1684">
        <v>3</v>
      </c>
      <c r="D1684" t="s">
        <v>0</v>
      </c>
      <c r="E1684">
        <v>4</v>
      </c>
    </row>
    <row r="1685" spans="1:5">
      <c r="A1685" t="str">
        <f t="shared" si="49"/>
        <v>Mesothelioma (C45)Male3</v>
      </c>
      <c r="B1685" t="s">
        <v>101</v>
      </c>
      <c r="C1685">
        <v>3</v>
      </c>
      <c r="D1685" t="s">
        <v>1</v>
      </c>
      <c r="E1685">
        <v>15</v>
      </c>
    </row>
    <row r="1686" spans="1:5">
      <c r="A1686" t="str">
        <f t="shared" si="49"/>
        <v>Mesothelioma (C45)Female4</v>
      </c>
      <c r="B1686" t="s">
        <v>101</v>
      </c>
      <c r="C1686">
        <v>4</v>
      </c>
      <c r="D1686" t="s">
        <v>0</v>
      </c>
      <c r="E1686">
        <v>3</v>
      </c>
    </row>
    <row r="1687" spans="1:5">
      <c r="A1687" t="str">
        <f t="shared" si="49"/>
        <v>Mesothelioma (C45)Male4</v>
      </c>
      <c r="B1687" t="s">
        <v>101</v>
      </c>
      <c r="C1687">
        <v>4</v>
      </c>
      <c r="D1687" t="s">
        <v>1</v>
      </c>
      <c r="E1687">
        <v>28</v>
      </c>
    </row>
    <row r="1688" spans="1:5">
      <c r="A1688" t="str">
        <f t="shared" si="49"/>
        <v>Mesothelioma (C45)Female5</v>
      </c>
      <c r="B1688" t="s">
        <v>101</v>
      </c>
      <c r="C1688">
        <v>5</v>
      </c>
      <c r="D1688" t="s">
        <v>0</v>
      </c>
      <c r="E1688">
        <v>3</v>
      </c>
    </row>
    <row r="1689" spans="1:5">
      <c r="A1689" t="str">
        <f t="shared" si="49"/>
        <v>Mesothelioma (C45)Male5</v>
      </c>
      <c r="B1689" t="s">
        <v>101</v>
      </c>
      <c r="C1689">
        <v>5</v>
      </c>
      <c r="D1689" t="s">
        <v>1</v>
      </c>
      <c r="E1689">
        <v>40</v>
      </c>
    </row>
    <row r="1690" spans="1:5">
      <c r="A1690" t="str">
        <f t="shared" si="49"/>
        <v>Mouth - floor of (C04)Female3</v>
      </c>
      <c r="B1690" t="s">
        <v>70</v>
      </c>
      <c r="C1690">
        <v>3</v>
      </c>
      <c r="D1690" t="s">
        <v>0</v>
      </c>
      <c r="E1690">
        <v>2</v>
      </c>
    </row>
    <row r="1691" spans="1:5">
      <c r="A1691" t="str">
        <f t="shared" si="49"/>
        <v>Mouth - floor of (C04)Male3</v>
      </c>
      <c r="B1691" t="s">
        <v>70</v>
      </c>
      <c r="C1691">
        <v>3</v>
      </c>
      <c r="D1691" t="s">
        <v>1</v>
      </c>
      <c r="E1691">
        <v>6</v>
      </c>
    </row>
    <row r="1692" spans="1:5">
      <c r="A1692" t="str">
        <f t="shared" si="49"/>
        <v>Mouth - floor of (C04)Female4</v>
      </c>
      <c r="B1692" t="s">
        <v>70</v>
      </c>
      <c r="C1692">
        <v>4</v>
      </c>
      <c r="D1692" t="s">
        <v>0</v>
      </c>
      <c r="E1692">
        <v>3</v>
      </c>
    </row>
    <row r="1693" spans="1:5">
      <c r="A1693" t="str">
        <f t="shared" si="49"/>
        <v>Mouth - floor of (C04)Male4</v>
      </c>
      <c r="B1693" t="s">
        <v>70</v>
      </c>
      <c r="C1693">
        <v>4</v>
      </c>
      <c r="D1693" t="s">
        <v>1</v>
      </c>
      <c r="E1693">
        <v>6</v>
      </c>
    </row>
    <row r="1694" spans="1:5">
      <c r="A1694" t="str">
        <f t="shared" ref="A1694:A1757" si="53">B1694&amp;D1694&amp;C1694</f>
        <v>Mouth - floor of (C04)Female5</v>
      </c>
      <c r="B1694" t="s">
        <v>70</v>
      </c>
      <c r="C1694">
        <v>5</v>
      </c>
      <c r="D1694" t="s">
        <v>0</v>
      </c>
      <c r="E1694">
        <v>2</v>
      </c>
    </row>
    <row r="1695" spans="1:5">
      <c r="A1695" t="str">
        <f t="shared" si="53"/>
        <v>Mouth - floor of (C04)Male5</v>
      </c>
      <c r="B1695" t="s">
        <v>70</v>
      </c>
      <c r="C1695">
        <v>5</v>
      </c>
      <c r="D1695" t="s">
        <v>1</v>
      </c>
      <c r="E1695">
        <v>4</v>
      </c>
    </row>
    <row r="1696" spans="1:5">
      <c r="A1696" t="str">
        <f t="shared" si="53"/>
        <v>Mouth - other and unspecified (C06)Female2</v>
      </c>
      <c r="B1696" t="s">
        <v>72</v>
      </c>
      <c r="C1696">
        <v>2</v>
      </c>
      <c r="D1696" t="s">
        <v>0</v>
      </c>
      <c r="E1696">
        <v>1</v>
      </c>
    </row>
    <row r="1697" spans="1:5">
      <c r="A1697" t="str">
        <f t="shared" si="53"/>
        <v>Mouth - other and unspecified (C06)Female3</v>
      </c>
      <c r="B1697" t="s">
        <v>72</v>
      </c>
      <c r="C1697">
        <v>3</v>
      </c>
      <c r="D1697" t="s">
        <v>0</v>
      </c>
      <c r="E1697">
        <v>5</v>
      </c>
    </row>
    <row r="1698" spans="1:5">
      <c r="A1698" t="str">
        <f t="shared" si="53"/>
        <v>Mouth - other and unspecified (C06)Male3</v>
      </c>
      <c r="B1698" t="s">
        <v>72</v>
      </c>
      <c r="C1698">
        <v>3</v>
      </c>
      <c r="D1698" t="s">
        <v>1</v>
      </c>
      <c r="E1698">
        <v>6</v>
      </c>
    </row>
    <row r="1699" spans="1:5">
      <c r="A1699" t="str">
        <f t="shared" si="53"/>
        <v>Mouth - other and unspecified (C06)Female4</v>
      </c>
      <c r="B1699" t="s">
        <v>72</v>
      </c>
      <c r="C1699">
        <v>4</v>
      </c>
      <c r="D1699" t="s">
        <v>0</v>
      </c>
      <c r="E1699">
        <v>2</v>
      </c>
    </row>
    <row r="1700" spans="1:5">
      <c r="A1700" t="str">
        <f t="shared" si="53"/>
        <v>Mouth - other and unspecified (C06)Male4</v>
      </c>
      <c r="B1700" t="s">
        <v>72</v>
      </c>
      <c r="C1700">
        <v>4</v>
      </c>
      <c r="D1700" t="s">
        <v>1</v>
      </c>
      <c r="E1700">
        <v>3</v>
      </c>
    </row>
    <row r="1701" spans="1:5">
      <c r="A1701" t="str">
        <f t="shared" si="53"/>
        <v>Mouth - other and unspecified (C06)Female5</v>
      </c>
      <c r="B1701" t="s">
        <v>72</v>
      </c>
      <c r="C1701">
        <v>5</v>
      </c>
      <c r="D1701" t="s">
        <v>0</v>
      </c>
      <c r="E1701">
        <v>7</v>
      </c>
    </row>
    <row r="1702" spans="1:5">
      <c r="A1702" t="str">
        <f t="shared" si="53"/>
        <v>Mouth - other and unspecified (C06)Male5</v>
      </c>
      <c r="B1702" t="s">
        <v>72</v>
      </c>
      <c r="C1702">
        <v>5</v>
      </c>
      <c r="D1702" t="s">
        <v>1</v>
      </c>
      <c r="E1702">
        <v>9</v>
      </c>
    </row>
    <row r="1703" spans="1:5">
      <c r="A1703" t="str">
        <f t="shared" si="53"/>
        <v>Multiple myeloma and malignant plasma cell neoplasms (C90)Female2</v>
      </c>
      <c r="B1703" t="s">
        <v>135</v>
      </c>
      <c r="C1703">
        <v>2</v>
      </c>
      <c r="D1703" t="s">
        <v>0</v>
      </c>
      <c r="E1703">
        <v>4</v>
      </c>
    </row>
    <row r="1704" spans="1:5">
      <c r="A1704" t="str">
        <f t="shared" si="53"/>
        <v>Multiple myeloma and malignant plasma cell neoplasms (C90)Male2</v>
      </c>
      <c r="B1704" t="s">
        <v>135</v>
      </c>
      <c r="C1704">
        <v>2</v>
      </c>
      <c r="D1704" t="s">
        <v>1</v>
      </c>
      <c r="E1704">
        <v>9</v>
      </c>
    </row>
    <row r="1705" spans="1:5">
      <c r="A1705" t="str">
        <f t="shared" si="53"/>
        <v>Multiple myeloma and malignant plasma cell neoplasms (C90)Female3</v>
      </c>
      <c r="B1705" t="s">
        <v>135</v>
      </c>
      <c r="C1705">
        <v>3</v>
      </c>
      <c r="D1705" t="s">
        <v>0</v>
      </c>
      <c r="E1705">
        <v>44</v>
      </c>
    </row>
    <row r="1706" spans="1:5">
      <c r="A1706" t="str">
        <f t="shared" si="53"/>
        <v>Multiple myeloma and malignant plasma cell neoplasms (C90)Male3</v>
      </c>
      <c r="B1706" t="s">
        <v>135</v>
      </c>
      <c r="C1706">
        <v>3</v>
      </c>
      <c r="D1706" t="s">
        <v>1</v>
      </c>
      <c r="E1706">
        <v>69</v>
      </c>
    </row>
    <row r="1707" spans="1:5">
      <c r="A1707" t="str">
        <f t="shared" si="53"/>
        <v>Multiple myeloma and malignant plasma cell neoplasms (C90)Female4</v>
      </c>
      <c r="B1707" t="s">
        <v>135</v>
      </c>
      <c r="C1707">
        <v>4</v>
      </c>
      <c r="D1707" t="s">
        <v>0</v>
      </c>
      <c r="E1707">
        <v>40</v>
      </c>
    </row>
    <row r="1708" spans="1:5">
      <c r="A1708" t="str">
        <f t="shared" si="53"/>
        <v>Multiple myeloma and malignant plasma cell neoplasms (C90)Male4</v>
      </c>
      <c r="B1708" t="s">
        <v>135</v>
      </c>
      <c r="C1708">
        <v>4</v>
      </c>
      <c r="D1708" t="s">
        <v>1</v>
      </c>
      <c r="E1708">
        <v>71</v>
      </c>
    </row>
    <row r="1709" spans="1:5">
      <c r="A1709" t="str">
        <f t="shared" si="53"/>
        <v>Multiple myeloma and malignant plasma cell neoplasms (C90)Female5</v>
      </c>
      <c r="B1709" t="s">
        <v>135</v>
      </c>
      <c r="C1709">
        <v>5</v>
      </c>
      <c r="D1709" t="s">
        <v>0</v>
      </c>
      <c r="E1709">
        <v>47</v>
      </c>
    </row>
    <row r="1710" spans="1:5">
      <c r="A1710" t="str">
        <f t="shared" si="53"/>
        <v>Multiple myeloma and malignant plasma cell neoplasms (C90)Male5</v>
      </c>
      <c r="B1710" t="s">
        <v>135</v>
      </c>
      <c r="C1710">
        <v>5</v>
      </c>
      <c r="D1710" t="s">
        <v>1</v>
      </c>
      <c r="E1710">
        <v>74</v>
      </c>
    </row>
    <row r="1711" spans="1:5">
      <c r="A1711" t="str">
        <f t="shared" si="53"/>
        <v>Myelodysplastic syndromes (D46)Female1</v>
      </c>
      <c r="B1711" t="s">
        <v>138</v>
      </c>
      <c r="C1711">
        <v>1</v>
      </c>
      <c r="D1711" t="s">
        <v>0</v>
      </c>
      <c r="E1711">
        <v>3</v>
      </c>
    </row>
    <row r="1712" spans="1:5">
      <c r="A1712" t="str">
        <f t="shared" si="53"/>
        <v>Myelodysplastic syndromes (D46)Male1</v>
      </c>
      <c r="B1712" t="s">
        <v>138</v>
      </c>
      <c r="C1712">
        <v>1</v>
      </c>
      <c r="D1712" t="s">
        <v>1</v>
      </c>
      <c r="E1712">
        <v>3</v>
      </c>
    </row>
    <row r="1713" spans="1:5">
      <c r="A1713" t="str">
        <f t="shared" si="53"/>
        <v>Myelodysplastic syndromes (D46)Male2</v>
      </c>
      <c r="B1713" t="s">
        <v>138</v>
      </c>
      <c r="C1713">
        <v>2</v>
      </c>
      <c r="D1713" t="s">
        <v>1</v>
      </c>
      <c r="E1713">
        <v>1</v>
      </c>
    </row>
    <row r="1714" spans="1:5">
      <c r="A1714" t="str">
        <f t="shared" si="53"/>
        <v>Myelodysplastic syndromes (D46)Female3</v>
      </c>
      <c r="B1714" t="s">
        <v>138</v>
      </c>
      <c r="C1714">
        <v>3</v>
      </c>
      <c r="D1714" t="s">
        <v>0</v>
      </c>
      <c r="E1714">
        <v>8</v>
      </c>
    </row>
    <row r="1715" spans="1:5">
      <c r="A1715" t="str">
        <f t="shared" si="53"/>
        <v>Myelodysplastic syndromes (D46)Male3</v>
      </c>
      <c r="B1715" t="s">
        <v>138</v>
      </c>
      <c r="C1715">
        <v>3</v>
      </c>
      <c r="D1715" t="s">
        <v>1</v>
      </c>
      <c r="E1715">
        <v>11</v>
      </c>
    </row>
    <row r="1716" spans="1:5">
      <c r="A1716" t="str">
        <f t="shared" si="53"/>
        <v>Myelodysplastic syndromes (D46)Female4</v>
      </c>
      <c r="B1716" t="s">
        <v>138</v>
      </c>
      <c r="C1716">
        <v>4</v>
      </c>
      <c r="D1716" t="s">
        <v>0</v>
      </c>
      <c r="E1716">
        <v>17</v>
      </c>
    </row>
    <row r="1717" spans="1:5">
      <c r="A1717" t="str">
        <f t="shared" si="53"/>
        <v>Myelodysplastic syndromes (D46)Male4</v>
      </c>
      <c r="B1717" t="s">
        <v>138</v>
      </c>
      <c r="C1717">
        <v>4</v>
      </c>
      <c r="D1717" t="s">
        <v>1</v>
      </c>
      <c r="E1717">
        <v>33</v>
      </c>
    </row>
    <row r="1718" spans="1:5">
      <c r="A1718" t="str">
        <f t="shared" si="53"/>
        <v>Myelodysplastic syndromes (D46)Female5</v>
      </c>
      <c r="B1718" t="s">
        <v>138</v>
      </c>
      <c r="C1718">
        <v>5</v>
      </c>
      <c r="D1718" t="s">
        <v>0</v>
      </c>
      <c r="E1718">
        <v>43</v>
      </c>
    </row>
    <row r="1719" spans="1:5">
      <c r="A1719" t="str">
        <f t="shared" si="53"/>
        <v>Myelodysplastic syndromes (D46)Male5</v>
      </c>
      <c r="B1719" t="s">
        <v>138</v>
      </c>
      <c r="C1719">
        <v>5</v>
      </c>
      <c r="D1719" t="s">
        <v>1</v>
      </c>
      <c r="E1719">
        <v>73</v>
      </c>
    </row>
    <row r="1720" spans="1:5">
      <c r="A1720" t="str">
        <f t="shared" si="53"/>
        <v>Nasal cavity and middle ear (C30)Male1</v>
      </c>
      <c r="B1720" t="s">
        <v>90</v>
      </c>
      <c r="C1720">
        <v>1</v>
      </c>
      <c r="D1720" t="s">
        <v>1</v>
      </c>
      <c r="E1720">
        <v>2</v>
      </c>
    </row>
    <row r="1721" spans="1:5">
      <c r="A1721" t="str">
        <f t="shared" si="53"/>
        <v>Nasal cavity and middle ear (C30)Female2</v>
      </c>
      <c r="B1721" t="s">
        <v>90</v>
      </c>
      <c r="C1721">
        <v>2</v>
      </c>
      <c r="D1721" t="s">
        <v>0</v>
      </c>
      <c r="E1721">
        <v>2</v>
      </c>
    </row>
    <row r="1722" spans="1:5">
      <c r="A1722" t="str">
        <f t="shared" si="53"/>
        <v>Nasal cavity and middle ear (C30)Male2</v>
      </c>
      <c r="B1722" t="s">
        <v>90</v>
      </c>
      <c r="C1722">
        <v>2</v>
      </c>
      <c r="D1722" t="s">
        <v>1</v>
      </c>
      <c r="E1722">
        <v>3</v>
      </c>
    </row>
    <row r="1723" spans="1:5">
      <c r="A1723" t="str">
        <f t="shared" si="53"/>
        <v>Nasal cavity and middle ear (C30)Female3</v>
      </c>
      <c r="B1723" t="s">
        <v>90</v>
      </c>
      <c r="C1723">
        <v>3</v>
      </c>
      <c r="D1723" t="s">
        <v>0</v>
      </c>
      <c r="E1723">
        <v>4</v>
      </c>
    </row>
    <row r="1724" spans="1:5">
      <c r="A1724" t="str">
        <f t="shared" si="53"/>
        <v>Nasal cavity and middle ear (C30)Male3</v>
      </c>
      <c r="B1724" t="s">
        <v>90</v>
      </c>
      <c r="C1724">
        <v>3</v>
      </c>
      <c r="D1724" t="s">
        <v>1</v>
      </c>
      <c r="E1724">
        <v>4</v>
      </c>
    </row>
    <row r="1725" spans="1:5">
      <c r="A1725" t="str">
        <f t="shared" si="53"/>
        <v>Nasal cavity and middle ear (C30)Male4</v>
      </c>
      <c r="B1725" t="s">
        <v>90</v>
      </c>
      <c r="C1725">
        <v>4</v>
      </c>
      <c r="D1725" t="s">
        <v>1</v>
      </c>
      <c r="E1725">
        <v>2</v>
      </c>
    </row>
    <row r="1726" spans="1:5">
      <c r="A1726" t="str">
        <f t="shared" si="53"/>
        <v>Nasal cavity and middle ear (C30)Female5</v>
      </c>
      <c r="B1726" t="s">
        <v>90</v>
      </c>
      <c r="C1726">
        <v>5</v>
      </c>
      <c r="D1726" t="s">
        <v>0</v>
      </c>
      <c r="E1726">
        <v>2</v>
      </c>
    </row>
    <row r="1727" spans="1:5">
      <c r="A1727" t="str">
        <f t="shared" si="53"/>
        <v>Nasal cavity and middle ear (C30)Male5</v>
      </c>
      <c r="B1727" t="s">
        <v>90</v>
      </c>
      <c r="C1727">
        <v>5</v>
      </c>
      <c r="D1727" t="s">
        <v>1</v>
      </c>
      <c r="E1727">
        <v>3</v>
      </c>
    </row>
    <row r="1728" spans="1:5">
      <c r="A1728" t="str">
        <f t="shared" si="53"/>
        <v>Nasopharynx (C11)Male1</v>
      </c>
      <c r="B1728" t="s">
        <v>77</v>
      </c>
      <c r="C1728">
        <v>1</v>
      </c>
      <c r="D1728" t="s">
        <v>1</v>
      </c>
      <c r="E1728">
        <v>1</v>
      </c>
    </row>
    <row r="1729" spans="1:5">
      <c r="A1729" t="str">
        <f t="shared" si="53"/>
        <v>Nasopharynx (C11)Female2</v>
      </c>
      <c r="B1729" t="s">
        <v>77</v>
      </c>
      <c r="C1729">
        <v>2</v>
      </c>
      <c r="D1729" t="s">
        <v>0</v>
      </c>
      <c r="E1729">
        <v>3</v>
      </c>
    </row>
    <row r="1730" spans="1:5">
      <c r="A1730" t="str">
        <f t="shared" si="53"/>
        <v>Nasopharynx (C11)Male2</v>
      </c>
      <c r="B1730" t="s">
        <v>77</v>
      </c>
      <c r="C1730">
        <v>2</v>
      </c>
      <c r="D1730" t="s">
        <v>1</v>
      </c>
      <c r="E1730">
        <v>5</v>
      </c>
    </row>
    <row r="1731" spans="1:5">
      <c r="A1731" t="str">
        <f t="shared" si="53"/>
        <v>Nasopharynx (C11)Female3</v>
      </c>
      <c r="B1731" t="s">
        <v>77</v>
      </c>
      <c r="C1731">
        <v>3</v>
      </c>
      <c r="D1731" t="s">
        <v>0</v>
      </c>
      <c r="E1731">
        <v>3</v>
      </c>
    </row>
    <row r="1732" spans="1:5">
      <c r="A1732" t="str">
        <f t="shared" si="53"/>
        <v>Nasopharynx (C11)Male3</v>
      </c>
      <c r="B1732" t="s">
        <v>77</v>
      </c>
      <c r="C1732">
        <v>3</v>
      </c>
      <c r="D1732" t="s">
        <v>1</v>
      </c>
      <c r="E1732">
        <v>13</v>
      </c>
    </row>
    <row r="1733" spans="1:5">
      <c r="A1733" t="str">
        <f t="shared" si="53"/>
        <v>Nasopharynx (C11)Female4</v>
      </c>
      <c r="B1733" t="s">
        <v>77</v>
      </c>
      <c r="C1733">
        <v>4</v>
      </c>
      <c r="D1733" t="s">
        <v>0</v>
      </c>
      <c r="E1733">
        <v>2</v>
      </c>
    </row>
    <row r="1734" spans="1:5">
      <c r="A1734" t="str">
        <f t="shared" si="53"/>
        <v>Nasopharynx (C11)Male4</v>
      </c>
      <c r="B1734" t="s">
        <v>77</v>
      </c>
      <c r="C1734">
        <v>4</v>
      </c>
      <c r="D1734" t="s">
        <v>1</v>
      </c>
      <c r="E1734">
        <v>2</v>
      </c>
    </row>
    <row r="1735" spans="1:5">
      <c r="A1735" t="str">
        <f t="shared" si="53"/>
        <v>Nasopharynx (C11)Female5</v>
      </c>
      <c r="B1735" t="s">
        <v>77</v>
      </c>
      <c r="C1735">
        <v>5</v>
      </c>
      <c r="D1735" t="s">
        <v>0</v>
      </c>
      <c r="E1735">
        <v>2</v>
      </c>
    </row>
    <row r="1736" spans="1:5">
      <c r="A1736" t="str">
        <f t="shared" si="53"/>
        <v>Nasopharynx (C11)Male5</v>
      </c>
      <c r="B1736" t="s">
        <v>77</v>
      </c>
      <c r="C1736">
        <v>5</v>
      </c>
      <c r="D1736" t="s">
        <v>1</v>
      </c>
      <c r="E1736">
        <v>1</v>
      </c>
    </row>
    <row r="1737" spans="1:5">
      <c r="A1737" t="str">
        <f t="shared" si="53"/>
        <v>Non-Hodgkin lymphoma (C82–C85, C96)Female1</v>
      </c>
      <c r="B1737" t="s">
        <v>133</v>
      </c>
      <c r="C1737">
        <v>1</v>
      </c>
      <c r="D1737" t="s">
        <v>0</v>
      </c>
      <c r="E1737">
        <v>3</v>
      </c>
    </row>
    <row r="1738" spans="1:5">
      <c r="A1738" t="str">
        <f t="shared" si="53"/>
        <v>Non-Hodgkin lymphoma (C82–C85, C96)Male1</v>
      </c>
      <c r="B1738" t="s">
        <v>133</v>
      </c>
      <c r="C1738">
        <v>1</v>
      </c>
      <c r="D1738" t="s">
        <v>1</v>
      </c>
      <c r="E1738">
        <v>7</v>
      </c>
    </row>
    <row r="1739" spans="1:5">
      <c r="A1739" t="str">
        <f t="shared" si="53"/>
        <v>Non-Hodgkin lymphoma (C82–C85, C96)Female2</v>
      </c>
      <c r="B1739" t="s">
        <v>133</v>
      </c>
      <c r="C1739">
        <v>2</v>
      </c>
      <c r="D1739" t="s">
        <v>0</v>
      </c>
      <c r="E1739">
        <v>28</v>
      </c>
    </row>
    <row r="1740" spans="1:5">
      <c r="A1740" t="str">
        <f t="shared" si="53"/>
        <v>Non-Hodgkin lymphoma (C82–C85, C96)Male2</v>
      </c>
      <c r="B1740" t="s">
        <v>133</v>
      </c>
      <c r="C1740">
        <v>2</v>
      </c>
      <c r="D1740" t="s">
        <v>1</v>
      </c>
      <c r="E1740">
        <v>25</v>
      </c>
    </row>
    <row r="1741" spans="1:5">
      <c r="A1741" t="str">
        <f t="shared" si="53"/>
        <v>Non-Hodgkin lymphoma (C82–C85, C96)Female3</v>
      </c>
      <c r="B1741" t="s">
        <v>133</v>
      </c>
      <c r="C1741">
        <v>3</v>
      </c>
      <c r="D1741" t="s">
        <v>0</v>
      </c>
      <c r="E1741">
        <v>108</v>
      </c>
    </row>
    <row r="1742" spans="1:5">
      <c r="A1742" t="str">
        <f t="shared" si="53"/>
        <v>Non-Hodgkin lymphoma (C82–C85, C96)Male3</v>
      </c>
      <c r="B1742" t="s">
        <v>133</v>
      </c>
      <c r="C1742">
        <v>3</v>
      </c>
      <c r="D1742" t="s">
        <v>1</v>
      </c>
      <c r="E1742">
        <v>159</v>
      </c>
    </row>
    <row r="1743" spans="1:5">
      <c r="A1743" t="str">
        <f t="shared" si="53"/>
        <v>Non-Hodgkin lymphoma (C82–C85, C96)Female4</v>
      </c>
      <c r="B1743" t="s">
        <v>133</v>
      </c>
      <c r="C1743">
        <v>4</v>
      </c>
      <c r="D1743" t="s">
        <v>0</v>
      </c>
      <c r="E1743">
        <v>84</v>
      </c>
    </row>
    <row r="1744" spans="1:5">
      <c r="A1744" t="str">
        <f t="shared" si="53"/>
        <v>Non-Hodgkin lymphoma (C82–C85, C96)Male4</v>
      </c>
      <c r="B1744" t="s">
        <v>133</v>
      </c>
      <c r="C1744">
        <v>4</v>
      </c>
      <c r="D1744" t="s">
        <v>1</v>
      </c>
      <c r="E1744">
        <v>106</v>
      </c>
    </row>
    <row r="1745" spans="1:5">
      <c r="A1745" t="str">
        <f t="shared" si="53"/>
        <v>Non-Hodgkin lymphoma (C82–C85, C96)Female5</v>
      </c>
      <c r="B1745" t="s">
        <v>133</v>
      </c>
      <c r="C1745">
        <v>5</v>
      </c>
      <c r="D1745" t="s">
        <v>0</v>
      </c>
      <c r="E1745">
        <v>87</v>
      </c>
    </row>
    <row r="1746" spans="1:5">
      <c r="A1746" t="str">
        <f t="shared" si="53"/>
        <v>Non-Hodgkin lymphoma (C82–C85, C96)Male5</v>
      </c>
      <c r="B1746" t="s">
        <v>133</v>
      </c>
      <c r="C1746">
        <v>5</v>
      </c>
      <c r="D1746" t="s">
        <v>1</v>
      </c>
      <c r="E1746">
        <v>135</v>
      </c>
    </row>
    <row r="1747" spans="1:5">
      <c r="A1747" t="str">
        <f t="shared" si="53"/>
        <v>Oesophagus (C15)Male2</v>
      </c>
      <c r="B1747" t="s">
        <v>81</v>
      </c>
      <c r="C1747">
        <v>2</v>
      </c>
      <c r="D1747" t="s">
        <v>1</v>
      </c>
      <c r="E1747">
        <v>7</v>
      </c>
    </row>
    <row r="1748" spans="1:5">
      <c r="A1748" t="str">
        <f t="shared" si="53"/>
        <v>Oesophagus (C15)Female3</v>
      </c>
      <c r="B1748" t="s">
        <v>81</v>
      </c>
      <c r="C1748">
        <v>3</v>
      </c>
      <c r="D1748" t="s">
        <v>0</v>
      </c>
      <c r="E1748">
        <v>25</v>
      </c>
    </row>
    <row r="1749" spans="1:5">
      <c r="A1749" t="str">
        <f t="shared" si="53"/>
        <v>Oesophagus (C15)Male3</v>
      </c>
      <c r="B1749" t="s">
        <v>81</v>
      </c>
      <c r="C1749">
        <v>3</v>
      </c>
      <c r="D1749" t="s">
        <v>1</v>
      </c>
      <c r="E1749">
        <v>65</v>
      </c>
    </row>
    <row r="1750" spans="1:5">
      <c r="A1750" t="str">
        <f t="shared" si="53"/>
        <v>Oesophagus (C15)Female4</v>
      </c>
      <c r="B1750" t="s">
        <v>81</v>
      </c>
      <c r="C1750">
        <v>4</v>
      </c>
      <c r="D1750" t="s">
        <v>0</v>
      </c>
      <c r="E1750">
        <v>22</v>
      </c>
    </row>
    <row r="1751" spans="1:5">
      <c r="A1751" t="str">
        <f t="shared" si="53"/>
        <v>Oesophagus (C15)Male4</v>
      </c>
      <c r="B1751" t="s">
        <v>81</v>
      </c>
      <c r="C1751">
        <v>4</v>
      </c>
      <c r="D1751" t="s">
        <v>1</v>
      </c>
      <c r="E1751">
        <v>63</v>
      </c>
    </row>
    <row r="1752" spans="1:5">
      <c r="A1752" t="str">
        <f t="shared" si="53"/>
        <v>Oesophagus (C15)Female5</v>
      </c>
      <c r="B1752" t="s">
        <v>81</v>
      </c>
      <c r="C1752">
        <v>5</v>
      </c>
      <c r="D1752" t="s">
        <v>0</v>
      </c>
      <c r="E1752">
        <v>48</v>
      </c>
    </row>
    <row r="1753" spans="1:5">
      <c r="A1753" t="str">
        <f t="shared" si="53"/>
        <v>Oesophagus (C15)Male5</v>
      </c>
      <c r="B1753" t="s">
        <v>81</v>
      </c>
      <c r="C1753">
        <v>5</v>
      </c>
      <c r="D1753" t="s">
        <v>1</v>
      </c>
      <c r="E1753">
        <v>75</v>
      </c>
    </row>
    <row r="1754" spans="1:5">
      <c r="A1754" t="str">
        <f t="shared" si="53"/>
        <v>Oropharynx (C10)Female2</v>
      </c>
      <c r="B1754" t="s">
        <v>76</v>
      </c>
      <c r="C1754">
        <v>2</v>
      </c>
      <c r="D1754" t="s">
        <v>0</v>
      </c>
      <c r="E1754">
        <v>1</v>
      </c>
    </row>
    <row r="1755" spans="1:5">
      <c r="A1755" t="str">
        <f t="shared" si="53"/>
        <v>Oropharynx (C10)Male2</v>
      </c>
      <c r="B1755" t="s">
        <v>76</v>
      </c>
      <c r="C1755">
        <v>2</v>
      </c>
      <c r="D1755" t="s">
        <v>1</v>
      </c>
      <c r="E1755">
        <v>1</v>
      </c>
    </row>
    <row r="1756" spans="1:5">
      <c r="A1756" t="str">
        <f t="shared" si="53"/>
        <v>Oropharynx (C10)Male3</v>
      </c>
      <c r="B1756" t="s">
        <v>76</v>
      </c>
      <c r="C1756">
        <v>3</v>
      </c>
      <c r="D1756" t="s">
        <v>1</v>
      </c>
      <c r="E1756">
        <v>6</v>
      </c>
    </row>
    <row r="1757" spans="1:5">
      <c r="A1757" t="str">
        <f t="shared" si="53"/>
        <v>Oropharynx (C10)Female4</v>
      </c>
      <c r="B1757" t="s">
        <v>76</v>
      </c>
      <c r="C1757">
        <v>4</v>
      </c>
      <c r="D1757" t="s">
        <v>0</v>
      </c>
      <c r="E1757">
        <v>2</v>
      </c>
    </row>
    <row r="1758" spans="1:5">
      <c r="A1758" t="str">
        <f t="shared" ref="A1758:A1840" si="54">B1758&amp;D1758&amp;C1758</f>
        <v>Oropharynx (C10)Male4</v>
      </c>
      <c r="B1758" t="s">
        <v>76</v>
      </c>
      <c r="C1758">
        <v>4</v>
      </c>
      <c r="D1758" t="s">
        <v>1</v>
      </c>
      <c r="E1758">
        <v>3</v>
      </c>
    </row>
    <row r="1759" spans="1:5">
      <c r="A1759" t="str">
        <f t="shared" si="54"/>
        <v>Other and ill-defined sites (C76)Female4</v>
      </c>
      <c r="B1759" t="s">
        <v>127</v>
      </c>
      <c r="C1759">
        <v>4</v>
      </c>
      <c r="D1759" t="s">
        <v>0</v>
      </c>
      <c r="E1759">
        <v>2</v>
      </c>
    </row>
    <row r="1760" spans="1:5">
      <c r="A1760" t="str">
        <f t="shared" si="54"/>
        <v>Other and ill-defined sites (C76)Female5</v>
      </c>
      <c r="B1760" t="s">
        <v>127</v>
      </c>
      <c r="C1760">
        <v>5</v>
      </c>
      <c r="D1760" t="s">
        <v>0</v>
      </c>
      <c r="E1760">
        <v>6</v>
      </c>
    </row>
    <row r="1761" spans="1:5">
      <c r="A1761" t="str">
        <f t="shared" si="54"/>
        <v>Other and ill-defined sites (C76)Male5</v>
      </c>
      <c r="B1761" t="s">
        <v>127</v>
      </c>
      <c r="C1761">
        <v>5</v>
      </c>
      <c r="D1761" t="s">
        <v>1</v>
      </c>
      <c r="E1761">
        <v>4</v>
      </c>
    </row>
    <row r="1762" spans="1:5">
      <c r="A1762" t="str">
        <f t="shared" si="54"/>
        <v>Female genital organs - other and unspecified (C57)Female2</v>
      </c>
      <c r="B1762" t="s">
        <v>179</v>
      </c>
      <c r="C1762">
        <v>2</v>
      </c>
      <c r="D1762" t="s">
        <v>0</v>
      </c>
      <c r="E1762">
        <v>2</v>
      </c>
    </row>
    <row r="1763" spans="1:5">
      <c r="A1763" t="str">
        <f t="shared" si="54"/>
        <v>Female genital organs - other and unspecified (C57)Female3</v>
      </c>
      <c r="B1763" t="s">
        <v>179</v>
      </c>
      <c r="C1763">
        <v>3</v>
      </c>
      <c r="D1763" t="s">
        <v>0</v>
      </c>
      <c r="E1763">
        <v>13</v>
      </c>
    </row>
    <row r="1764" spans="1:5">
      <c r="A1764" t="str">
        <f t="shared" si="54"/>
        <v>Female genital organs - other and unspecified (C57)Female4</v>
      </c>
      <c r="B1764" t="s">
        <v>179</v>
      </c>
      <c r="C1764">
        <v>4</v>
      </c>
      <c r="D1764" t="s">
        <v>0</v>
      </c>
      <c r="E1764">
        <v>8</v>
      </c>
    </row>
    <row r="1765" spans="1:5">
      <c r="A1765" t="str">
        <f t="shared" si="54"/>
        <v>Female genital organs - other and unspecified (C57)Female5</v>
      </c>
      <c r="B1765" t="s">
        <v>179</v>
      </c>
      <c r="C1765">
        <v>5</v>
      </c>
      <c r="D1765" t="s">
        <v>0</v>
      </c>
      <c r="E1765">
        <v>12</v>
      </c>
    </row>
    <row r="1766" spans="1:5">
      <c r="A1766" t="str">
        <f t="shared" ref="A1766:A1770" si="55">B1766&amp;D1766&amp;C1766</f>
        <v>Female genital organs - other and unspecified (C57)Male1</v>
      </c>
      <c r="B1766" t="s">
        <v>179</v>
      </c>
      <c r="C1766">
        <v>1</v>
      </c>
      <c r="D1766" t="s">
        <v>1</v>
      </c>
      <c r="E1766" t="s">
        <v>178</v>
      </c>
    </row>
    <row r="1767" spans="1:5">
      <c r="A1767" t="str">
        <f t="shared" ref="A1767" si="56">B1767&amp;D1767&amp;C1767</f>
        <v>Female genital organs - other and unspecified (C57)Male2</v>
      </c>
      <c r="B1767" t="s">
        <v>179</v>
      </c>
      <c r="C1767">
        <v>2</v>
      </c>
      <c r="D1767" t="s">
        <v>1</v>
      </c>
      <c r="E1767" t="s">
        <v>178</v>
      </c>
    </row>
    <row r="1768" spans="1:5">
      <c r="A1768" t="str">
        <f t="shared" si="55"/>
        <v>Female genital organs - other and unspecified (C57)Male3</v>
      </c>
      <c r="B1768" t="s">
        <v>179</v>
      </c>
      <c r="C1768">
        <v>3</v>
      </c>
      <c r="D1768" t="s">
        <v>1</v>
      </c>
      <c r="E1768" t="s">
        <v>178</v>
      </c>
    </row>
    <row r="1769" spans="1:5">
      <c r="A1769" t="str">
        <f t="shared" si="55"/>
        <v>Female genital organs - other and unspecified (C57)Male4</v>
      </c>
      <c r="B1769" t="s">
        <v>179</v>
      </c>
      <c r="C1769">
        <v>4</v>
      </c>
      <c r="D1769" t="s">
        <v>1</v>
      </c>
      <c r="E1769" t="s">
        <v>178</v>
      </c>
    </row>
    <row r="1770" spans="1:5">
      <c r="A1770" t="str">
        <f t="shared" si="55"/>
        <v>Female genital organs - other and unspecified (C57)Male5</v>
      </c>
      <c r="B1770" t="s">
        <v>179</v>
      </c>
      <c r="C1770">
        <v>5</v>
      </c>
      <c r="D1770" t="s">
        <v>1</v>
      </c>
      <c r="E1770" t="s">
        <v>178</v>
      </c>
    </row>
    <row r="1771" spans="1:5">
      <c r="A1771" t="str">
        <f t="shared" si="54"/>
        <v>Other connective and soft tissue (C49)Female1</v>
      </c>
      <c r="B1771" t="s">
        <v>105</v>
      </c>
      <c r="C1771">
        <v>1</v>
      </c>
      <c r="D1771" t="s">
        <v>0</v>
      </c>
      <c r="E1771">
        <v>8</v>
      </c>
    </row>
    <row r="1772" spans="1:5">
      <c r="A1772" t="str">
        <f t="shared" si="54"/>
        <v>Other connective and soft tissue (C49)Male1</v>
      </c>
      <c r="B1772" t="s">
        <v>105</v>
      </c>
      <c r="C1772">
        <v>1</v>
      </c>
      <c r="D1772" t="s">
        <v>1</v>
      </c>
      <c r="E1772">
        <v>10</v>
      </c>
    </row>
    <row r="1773" spans="1:5">
      <c r="A1773" t="str">
        <f t="shared" si="54"/>
        <v>Other connective and soft tissue (C49)Female2</v>
      </c>
      <c r="B1773" t="s">
        <v>105</v>
      </c>
      <c r="C1773">
        <v>2</v>
      </c>
      <c r="D1773" t="s">
        <v>0</v>
      </c>
      <c r="E1773">
        <v>4</v>
      </c>
    </row>
    <row r="1774" spans="1:5">
      <c r="A1774" t="str">
        <f t="shared" si="54"/>
        <v>Other connective and soft tissue (C49)Male2</v>
      </c>
      <c r="B1774" t="s">
        <v>105</v>
      </c>
      <c r="C1774">
        <v>2</v>
      </c>
      <c r="D1774" t="s">
        <v>1</v>
      </c>
      <c r="E1774">
        <v>6</v>
      </c>
    </row>
    <row r="1775" spans="1:5">
      <c r="A1775" t="str">
        <f t="shared" si="54"/>
        <v>Other connective and soft tissue (C49)Female3</v>
      </c>
      <c r="B1775" t="s">
        <v>105</v>
      </c>
      <c r="C1775">
        <v>3</v>
      </c>
      <c r="D1775" t="s">
        <v>0</v>
      </c>
      <c r="E1775">
        <v>12</v>
      </c>
    </row>
    <row r="1776" spans="1:5">
      <c r="A1776" t="str">
        <f t="shared" si="54"/>
        <v>Other connective and soft tissue (C49)Male3</v>
      </c>
      <c r="B1776" t="s">
        <v>105</v>
      </c>
      <c r="C1776">
        <v>3</v>
      </c>
      <c r="D1776" t="s">
        <v>1</v>
      </c>
      <c r="E1776">
        <v>22</v>
      </c>
    </row>
    <row r="1777" spans="1:5">
      <c r="A1777" t="str">
        <f t="shared" si="54"/>
        <v>Other connective and soft tissue (C49)Female4</v>
      </c>
      <c r="B1777" t="s">
        <v>105</v>
      </c>
      <c r="C1777">
        <v>4</v>
      </c>
      <c r="D1777" t="s">
        <v>0</v>
      </c>
      <c r="E1777">
        <v>8</v>
      </c>
    </row>
    <row r="1778" spans="1:5">
      <c r="A1778" t="str">
        <f t="shared" si="54"/>
        <v>Other connective and soft tissue (C49)Male4</v>
      </c>
      <c r="B1778" t="s">
        <v>105</v>
      </c>
      <c r="C1778">
        <v>4</v>
      </c>
      <c r="D1778" t="s">
        <v>1</v>
      </c>
      <c r="E1778">
        <v>15</v>
      </c>
    </row>
    <row r="1779" spans="1:5">
      <c r="A1779" t="str">
        <f t="shared" si="54"/>
        <v>Other connective and soft tissue (C49)Female5</v>
      </c>
      <c r="B1779" t="s">
        <v>105</v>
      </c>
      <c r="C1779">
        <v>5</v>
      </c>
      <c r="D1779" t="s">
        <v>0</v>
      </c>
      <c r="E1779">
        <v>8</v>
      </c>
    </row>
    <row r="1780" spans="1:5">
      <c r="A1780" t="str">
        <f t="shared" si="54"/>
        <v>Other connective and soft tissue (C49)Male5</v>
      </c>
      <c r="B1780" t="s">
        <v>105</v>
      </c>
      <c r="C1780">
        <v>5</v>
      </c>
      <c r="D1780" t="s">
        <v>1</v>
      </c>
      <c r="E1780">
        <v>21</v>
      </c>
    </row>
    <row r="1781" spans="1:5">
      <c r="A1781" t="str">
        <f t="shared" si="54"/>
        <v>Ovary (C56)Female1</v>
      </c>
      <c r="B1781" t="s">
        <v>109</v>
      </c>
      <c r="C1781">
        <v>1</v>
      </c>
      <c r="D1781" t="s">
        <v>0</v>
      </c>
      <c r="E1781">
        <v>4</v>
      </c>
    </row>
    <row r="1782" spans="1:5">
      <c r="A1782" t="str">
        <f t="shared" si="54"/>
        <v>Ovary (C56)Female2</v>
      </c>
      <c r="B1782" t="s">
        <v>109</v>
      </c>
      <c r="C1782">
        <v>2</v>
      </c>
      <c r="D1782" t="s">
        <v>0</v>
      </c>
      <c r="E1782">
        <v>29</v>
      </c>
    </row>
    <row r="1783" spans="1:5">
      <c r="A1783" t="str">
        <f t="shared" si="54"/>
        <v>Ovary (C56)Female3</v>
      </c>
      <c r="B1783" t="s">
        <v>109</v>
      </c>
      <c r="C1783">
        <v>3</v>
      </c>
      <c r="D1783" t="s">
        <v>0</v>
      </c>
      <c r="E1783">
        <v>92</v>
      </c>
    </row>
    <row r="1784" spans="1:5">
      <c r="A1784" t="str">
        <f t="shared" si="54"/>
        <v>Ovary (C56)Female4</v>
      </c>
      <c r="B1784" t="s">
        <v>109</v>
      </c>
      <c r="C1784">
        <v>4</v>
      </c>
      <c r="D1784" t="s">
        <v>0</v>
      </c>
      <c r="E1784">
        <v>62</v>
      </c>
    </row>
    <row r="1785" spans="1:5">
      <c r="A1785" t="str">
        <f t="shared" si="54"/>
        <v>Ovary (C56)Female5</v>
      </c>
      <c r="B1785" t="s">
        <v>109</v>
      </c>
      <c r="C1785">
        <v>5</v>
      </c>
      <c r="D1785" t="s">
        <v>0</v>
      </c>
      <c r="E1785">
        <v>79</v>
      </c>
    </row>
    <row r="1786" spans="1:5">
      <c r="A1786" t="str">
        <f t="shared" ref="A1786:A1790" si="57">B1786&amp;D1786&amp;C1786</f>
        <v>Ovary (C56)Male1</v>
      </c>
      <c r="B1786" t="s">
        <v>109</v>
      </c>
      <c r="C1786">
        <v>1</v>
      </c>
      <c r="D1786" t="s">
        <v>1</v>
      </c>
      <c r="E1786" t="s">
        <v>178</v>
      </c>
    </row>
    <row r="1787" spans="1:5">
      <c r="A1787" t="str">
        <f t="shared" si="57"/>
        <v>Ovary (C56)Male2</v>
      </c>
      <c r="B1787" t="s">
        <v>109</v>
      </c>
      <c r="C1787">
        <v>2</v>
      </c>
      <c r="D1787" t="s">
        <v>1</v>
      </c>
      <c r="E1787" t="s">
        <v>178</v>
      </c>
    </row>
    <row r="1788" spans="1:5">
      <c r="A1788" t="str">
        <f t="shared" si="57"/>
        <v>Ovary (C56)Male3</v>
      </c>
      <c r="B1788" t="s">
        <v>109</v>
      </c>
      <c r="C1788">
        <v>3</v>
      </c>
      <c r="D1788" t="s">
        <v>1</v>
      </c>
      <c r="E1788" t="s">
        <v>178</v>
      </c>
    </row>
    <row r="1789" spans="1:5">
      <c r="A1789" t="str">
        <f t="shared" si="57"/>
        <v>Ovary (C56)Male4</v>
      </c>
      <c r="B1789" t="s">
        <v>109</v>
      </c>
      <c r="C1789">
        <v>4</v>
      </c>
      <c r="D1789" t="s">
        <v>1</v>
      </c>
      <c r="E1789" t="s">
        <v>178</v>
      </c>
    </row>
    <row r="1790" spans="1:5">
      <c r="A1790" t="str">
        <f t="shared" si="57"/>
        <v>Ovary (C56)Male5</v>
      </c>
      <c r="B1790" t="s">
        <v>109</v>
      </c>
      <c r="C1790">
        <v>5</v>
      </c>
      <c r="D1790" t="s">
        <v>1</v>
      </c>
      <c r="E1790" t="s">
        <v>178</v>
      </c>
    </row>
    <row r="1791" spans="1:5">
      <c r="A1791" t="str">
        <f t="shared" si="54"/>
        <v>Palate (C05)Female2</v>
      </c>
      <c r="B1791" t="s">
        <v>71</v>
      </c>
      <c r="C1791">
        <v>2</v>
      </c>
      <c r="D1791" t="s">
        <v>0</v>
      </c>
      <c r="E1791">
        <v>1</v>
      </c>
    </row>
    <row r="1792" spans="1:5">
      <c r="A1792" t="str">
        <f t="shared" si="54"/>
        <v>Palate (C05)Female3</v>
      </c>
      <c r="B1792" t="s">
        <v>71</v>
      </c>
      <c r="C1792">
        <v>3</v>
      </c>
      <c r="D1792" t="s">
        <v>0</v>
      </c>
      <c r="E1792">
        <v>4</v>
      </c>
    </row>
    <row r="1793" spans="1:5">
      <c r="A1793" t="str">
        <f t="shared" si="54"/>
        <v>Palate (C05)Male3</v>
      </c>
      <c r="B1793" t="s">
        <v>71</v>
      </c>
      <c r="C1793">
        <v>3</v>
      </c>
      <c r="D1793" t="s">
        <v>1</v>
      </c>
      <c r="E1793">
        <v>3</v>
      </c>
    </row>
    <row r="1794" spans="1:5">
      <c r="A1794" t="str">
        <f t="shared" si="54"/>
        <v>Palate (C05)Female4</v>
      </c>
      <c r="B1794" t="s">
        <v>71</v>
      </c>
      <c r="C1794">
        <v>4</v>
      </c>
      <c r="D1794" t="s">
        <v>0</v>
      </c>
      <c r="E1794">
        <v>2</v>
      </c>
    </row>
    <row r="1795" spans="1:5">
      <c r="A1795" t="str">
        <f t="shared" si="54"/>
        <v>Palate (C05)Male4</v>
      </c>
      <c r="B1795" t="s">
        <v>71</v>
      </c>
      <c r="C1795">
        <v>4</v>
      </c>
      <c r="D1795" t="s">
        <v>1</v>
      </c>
      <c r="E1795">
        <v>1</v>
      </c>
    </row>
    <row r="1796" spans="1:5">
      <c r="A1796" t="str">
        <f t="shared" si="54"/>
        <v>Palate (C05)Female5</v>
      </c>
      <c r="B1796" t="s">
        <v>71</v>
      </c>
      <c r="C1796">
        <v>5</v>
      </c>
      <c r="D1796" t="s">
        <v>0</v>
      </c>
      <c r="E1796">
        <v>1</v>
      </c>
    </row>
    <row r="1797" spans="1:5">
      <c r="A1797" t="str">
        <f t="shared" si="54"/>
        <v>Palate (C05)Male5</v>
      </c>
      <c r="B1797" t="s">
        <v>71</v>
      </c>
      <c r="C1797">
        <v>5</v>
      </c>
      <c r="D1797" t="s">
        <v>1</v>
      </c>
      <c r="E1797">
        <v>3</v>
      </c>
    </row>
    <row r="1798" spans="1:5">
      <c r="A1798" t="str">
        <f t="shared" si="54"/>
        <v>Pancreas (C25)Female1</v>
      </c>
      <c r="B1798" t="s">
        <v>88</v>
      </c>
      <c r="C1798">
        <v>1</v>
      </c>
      <c r="D1798" t="s">
        <v>0</v>
      </c>
      <c r="E1798">
        <v>2</v>
      </c>
    </row>
    <row r="1799" spans="1:5">
      <c r="A1799" t="str">
        <f t="shared" si="54"/>
        <v>Pancreas (C25)Female2</v>
      </c>
      <c r="B1799" t="s">
        <v>88</v>
      </c>
      <c r="C1799">
        <v>2</v>
      </c>
      <c r="D1799" t="s">
        <v>0</v>
      </c>
      <c r="E1799">
        <v>9</v>
      </c>
    </row>
    <row r="1800" spans="1:5">
      <c r="A1800" t="str">
        <f t="shared" si="54"/>
        <v>Pancreas (C25)Male2</v>
      </c>
      <c r="B1800" t="s">
        <v>88</v>
      </c>
      <c r="C1800">
        <v>2</v>
      </c>
      <c r="D1800" t="s">
        <v>1</v>
      </c>
      <c r="E1800">
        <v>8</v>
      </c>
    </row>
    <row r="1801" spans="1:5">
      <c r="A1801" t="str">
        <f t="shared" si="54"/>
        <v>Pancreas (C25)Female3</v>
      </c>
      <c r="B1801" t="s">
        <v>88</v>
      </c>
      <c r="C1801">
        <v>3</v>
      </c>
      <c r="D1801" t="s">
        <v>0</v>
      </c>
      <c r="E1801">
        <v>69</v>
      </c>
    </row>
    <row r="1802" spans="1:5">
      <c r="A1802" t="str">
        <f t="shared" si="54"/>
        <v>Pancreas (C25)Male3</v>
      </c>
      <c r="B1802" t="s">
        <v>88</v>
      </c>
      <c r="C1802">
        <v>3</v>
      </c>
      <c r="D1802" t="s">
        <v>1</v>
      </c>
      <c r="E1802">
        <v>69</v>
      </c>
    </row>
    <row r="1803" spans="1:5">
      <c r="A1803" t="str">
        <f t="shared" si="54"/>
        <v>Pancreas (C25)Female4</v>
      </c>
      <c r="B1803" t="s">
        <v>88</v>
      </c>
      <c r="C1803">
        <v>4</v>
      </c>
      <c r="D1803" t="s">
        <v>0</v>
      </c>
      <c r="E1803">
        <v>74</v>
      </c>
    </row>
    <row r="1804" spans="1:5">
      <c r="A1804" t="str">
        <f t="shared" si="54"/>
        <v>Pancreas (C25)Male4</v>
      </c>
      <c r="B1804" t="s">
        <v>88</v>
      </c>
      <c r="C1804">
        <v>4</v>
      </c>
      <c r="D1804" t="s">
        <v>1</v>
      </c>
      <c r="E1804">
        <v>83</v>
      </c>
    </row>
    <row r="1805" spans="1:5">
      <c r="A1805" t="str">
        <f t="shared" si="54"/>
        <v>Pancreas (C25)Female5</v>
      </c>
      <c r="B1805" t="s">
        <v>88</v>
      </c>
      <c r="C1805">
        <v>5</v>
      </c>
      <c r="D1805" t="s">
        <v>0</v>
      </c>
      <c r="E1805">
        <v>128</v>
      </c>
    </row>
    <row r="1806" spans="1:5">
      <c r="A1806" t="str">
        <f t="shared" si="54"/>
        <v>Pancreas (C25)Male5</v>
      </c>
      <c r="B1806" t="s">
        <v>88</v>
      </c>
      <c r="C1806">
        <v>5</v>
      </c>
      <c r="D1806" t="s">
        <v>1</v>
      </c>
      <c r="E1806">
        <v>107</v>
      </c>
    </row>
    <row r="1807" spans="1:5">
      <c r="A1807" t="str">
        <f t="shared" si="54"/>
        <v>Parotid gland (C07)Female1</v>
      </c>
      <c r="B1807" t="s">
        <v>73</v>
      </c>
      <c r="C1807">
        <v>1</v>
      </c>
      <c r="D1807" t="s">
        <v>0</v>
      </c>
      <c r="E1807">
        <v>1</v>
      </c>
    </row>
    <row r="1808" spans="1:5">
      <c r="A1808" t="str">
        <f t="shared" si="54"/>
        <v>Parotid gland (C07)Male1</v>
      </c>
      <c r="B1808" t="s">
        <v>73</v>
      </c>
      <c r="C1808">
        <v>1</v>
      </c>
      <c r="D1808" t="s">
        <v>1</v>
      </c>
      <c r="E1808">
        <v>1</v>
      </c>
    </row>
    <row r="1809" spans="1:5">
      <c r="A1809" t="str">
        <f t="shared" si="54"/>
        <v>Parotid gland (C07)Male2</v>
      </c>
      <c r="B1809" t="s">
        <v>73</v>
      </c>
      <c r="C1809">
        <v>2</v>
      </c>
      <c r="D1809" t="s">
        <v>1</v>
      </c>
      <c r="E1809">
        <v>2</v>
      </c>
    </row>
    <row r="1810" spans="1:5">
      <c r="A1810" t="str">
        <f t="shared" si="54"/>
        <v>Parotid gland (C07)Female3</v>
      </c>
      <c r="B1810" t="s">
        <v>73</v>
      </c>
      <c r="C1810">
        <v>3</v>
      </c>
      <c r="D1810" t="s">
        <v>0</v>
      </c>
      <c r="E1810">
        <v>7</v>
      </c>
    </row>
    <row r="1811" spans="1:5">
      <c r="A1811" t="str">
        <f t="shared" si="54"/>
        <v>Parotid gland (C07)Male3</v>
      </c>
      <c r="B1811" t="s">
        <v>73</v>
      </c>
      <c r="C1811">
        <v>3</v>
      </c>
      <c r="D1811" t="s">
        <v>1</v>
      </c>
      <c r="E1811">
        <v>4</v>
      </c>
    </row>
    <row r="1812" spans="1:5">
      <c r="A1812" t="str">
        <f t="shared" si="54"/>
        <v>Parotid gland (C07)Female4</v>
      </c>
      <c r="B1812" t="s">
        <v>73</v>
      </c>
      <c r="C1812">
        <v>4</v>
      </c>
      <c r="D1812" t="s">
        <v>0</v>
      </c>
      <c r="E1812">
        <v>3</v>
      </c>
    </row>
    <row r="1813" spans="1:5">
      <c r="A1813" t="str">
        <f t="shared" si="54"/>
        <v>Parotid gland (C07)Male4</v>
      </c>
      <c r="B1813" t="s">
        <v>73</v>
      </c>
      <c r="C1813">
        <v>4</v>
      </c>
      <c r="D1813" t="s">
        <v>1</v>
      </c>
      <c r="E1813">
        <v>5</v>
      </c>
    </row>
    <row r="1814" spans="1:5">
      <c r="A1814" t="str">
        <f t="shared" si="54"/>
        <v>Parotid gland (C07)Female5</v>
      </c>
      <c r="B1814" t="s">
        <v>73</v>
      </c>
      <c r="C1814">
        <v>5</v>
      </c>
      <c r="D1814" t="s">
        <v>0</v>
      </c>
      <c r="E1814">
        <v>4</v>
      </c>
    </row>
    <row r="1815" spans="1:5">
      <c r="A1815" t="str">
        <f t="shared" si="54"/>
        <v>Parotid gland (C07)Male5</v>
      </c>
      <c r="B1815" t="s">
        <v>73</v>
      </c>
      <c r="C1815">
        <v>5</v>
      </c>
      <c r="D1815" t="s">
        <v>1</v>
      </c>
      <c r="E1815">
        <v>9</v>
      </c>
    </row>
    <row r="1816" spans="1:5">
      <c r="A1816" t="str">
        <f t="shared" si="54"/>
        <v>Penis (C60)Male3</v>
      </c>
      <c r="B1816" t="s">
        <v>111</v>
      </c>
      <c r="C1816">
        <v>3</v>
      </c>
      <c r="D1816" t="s">
        <v>1</v>
      </c>
      <c r="E1816">
        <v>4</v>
      </c>
    </row>
    <row r="1817" spans="1:5">
      <c r="A1817" t="str">
        <f t="shared" si="54"/>
        <v>Penis (C60)Male4</v>
      </c>
      <c r="B1817" t="s">
        <v>111</v>
      </c>
      <c r="C1817">
        <v>4</v>
      </c>
      <c r="D1817" t="s">
        <v>1</v>
      </c>
      <c r="E1817">
        <v>6</v>
      </c>
    </row>
    <row r="1818" spans="1:5">
      <c r="A1818" t="str">
        <f t="shared" si="54"/>
        <v>Penis (C60)Female5</v>
      </c>
      <c r="B1818" t="s">
        <v>111</v>
      </c>
      <c r="C1818">
        <v>5</v>
      </c>
      <c r="D1818" t="s">
        <v>0</v>
      </c>
      <c r="E1818" t="s">
        <v>178</v>
      </c>
    </row>
    <row r="1819" spans="1:5">
      <c r="A1819" t="str">
        <f t="shared" ref="A1819:A1822" si="58">B1819&amp;D1819&amp;C1819</f>
        <v>Penis (C60)Female4</v>
      </c>
      <c r="B1819" t="s">
        <v>111</v>
      </c>
      <c r="C1819">
        <v>4</v>
      </c>
      <c r="D1819" t="s">
        <v>0</v>
      </c>
      <c r="E1819" t="s">
        <v>178</v>
      </c>
    </row>
    <row r="1820" spans="1:5">
      <c r="A1820" t="str">
        <f t="shared" si="58"/>
        <v>Penis (C60)Female3</v>
      </c>
      <c r="B1820" t="s">
        <v>111</v>
      </c>
      <c r="C1820">
        <v>3</v>
      </c>
      <c r="D1820" t="s">
        <v>0</v>
      </c>
      <c r="E1820" t="s">
        <v>178</v>
      </c>
    </row>
    <row r="1821" spans="1:5">
      <c r="A1821" t="str">
        <f t="shared" si="58"/>
        <v>Penis (C60)Female2</v>
      </c>
      <c r="B1821" t="s">
        <v>111</v>
      </c>
      <c r="C1821">
        <v>2</v>
      </c>
      <c r="D1821" t="s">
        <v>0</v>
      </c>
      <c r="E1821" t="s">
        <v>178</v>
      </c>
    </row>
    <row r="1822" spans="1:5">
      <c r="A1822" t="str">
        <f t="shared" si="58"/>
        <v>Penis (C60)Female1</v>
      </c>
      <c r="B1822" t="s">
        <v>111</v>
      </c>
      <c r="C1822">
        <v>1</v>
      </c>
      <c r="D1822" t="s">
        <v>0</v>
      </c>
      <c r="E1822" t="s">
        <v>178</v>
      </c>
    </row>
    <row r="1823" spans="1:5">
      <c r="A1823" t="str">
        <f t="shared" si="54"/>
        <v>Peripheral nerves and autonomic nervous system (C47)Female1</v>
      </c>
      <c r="B1823" t="s">
        <v>103</v>
      </c>
      <c r="C1823">
        <v>1</v>
      </c>
      <c r="D1823" t="s">
        <v>0</v>
      </c>
      <c r="E1823">
        <v>2</v>
      </c>
    </row>
    <row r="1824" spans="1:5">
      <c r="A1824" t="str">
        <f t="shared" si="54"/>
        <v>Peripheral nerves and autonomic nervous system (C47)Male1</v>
      </c>
      <c r="B1824" t="s">
        <v>103</v>
      </c>
      <c r="C1824">
        <v>1</v>
      </c>
      <c r="D1824" t="s">
        <v>1</v>
      </c>
      <c r="E1824">
        <v>3</v>
      </c>
    </row>
    <row r="1825" spans="1:5">
      <c r="A1825" t="str">
        <f t="shared" si="54"/>
        <v>Peripheral nerves and autonomic nervous system (C47)Female3</v>
      </c>
      <c r="B1825" t="s">
        <v>103</v>
      </c>
      <c r="C1825">
        <v>3</v>
      </c>
      <c r="D1825" t="s">
        <v>0</v>
      </c>
      <c r="E1825">
        <v>1</v>
      </c>
    </row>
    <row r="1826" spans="1:5">
      <c r="A1826" t="str">
        <f t="shared" si="54"/>
        <v>Peripheral nerves and autonomic nervous system (C47)Male3</v>
      </c>
      <c r="B1826" t="s">
        <v>103</v>
      </c>
      <c r="C1826">
        <v>3</v>
      </c>
      <c r="D1826" t="s">
        <v>1</v>
      </c>
      <c r="E1826">
        <v>2</v>
      </c>
    </row>
    <row r="1827" spans="1:5">
      <c r="A1827" t="str">
        <f t="shared" si="54"/>
        <v>Peripheral nerves and autonomic nervous system (C47)Male4</v>
      </c>
      <c r="B1827" t="s">
        <v>103</v>
      </c>
      <c r="C1827">
        <v>4</v>
      </c>
      <c r="D1827" t="s">
        <v>1</v>
      </c>
      <c r="E1827">
        <v>1</v>
      </c>
    </row>
    <row r="1828" spans="1:5">
      <c r="A1828" t="str">
        <f t="shared" si="54"/>
        <v>Peripheral nerves and autonomic nervous system (C47)Female5</v>
      </c>
      <c r="B1828" t="s">
        <v>103</v>
      </c>
      <c r="C1828">
        <v>5</v>
      </c>
      <c r="D1828" t="s">
        <v>0</v>
      </c>
      <c r="E1828">
        <v>1</v>
      </c>
    </row>
    <row r="1829" spans="1:5">
      <c r="A1829" t="str">
        <f t="shared" si="54"/>
        <v>Placenta (C58)Female1</v>
      </c>
      <c r="B1829" t="s">
        <v>110</v>
      </c>
      <c r="C1829">
        <v>1</v>
      </c>
      <c r="D1829" t="s">
        <v>0</v>
      </c>
      <c r="E1829">
        <v>1</v>
      </c>
    </row>
    <row r="1830" spans="1:5">
      <c r="A1830" t="str">
        <f t="shared" si="54"/>
        <v>Placenta (C58)Female2</v>
      </c>
      <c r="B1830" t="s">
        <v>110</v>
      </c>
      <c r="C1830">
        <v>2</v>
      </c>
      <c r="D1830" t="s">
        <v>0</v>
      </c>
      <c r="E1830">
        <v>1</v>
      </c>
    </row>
    <row r="1831" spans="1:5">
      <c r="A1831" t="str">
        <f t="shared" ref="A1831" si="59">B1831&amp;D1831&amp;C1831</f>
        <v>Placenta (C58)Male1</v>
      </c>
      <c r="B1831" t="s">
        <v>110</v>
      </c>
      <c r="C1831">
        <v>1</v>
      </c>
      <c r="D1831" t="s">
        <v>1</v>
      </c>
      <c r="E1831" t="s">
        <v>178</v>
      </c>
    </row>
    <row r="1832" spans="1:5">
      <c r="A1832" t="str">
        <f t="shared" ref="A1832:A1833" si="60">B1832&amp;D1832&amp;C1832</f>
        <v>Placenta (C58)Male2</v>
      </c>
      <c r="B1832" t="s">
        <v>110</v>
      </c>
      <c r="C1832">
        <v>2</v>
      </c>
      <c r="D1832" t="s">
        <v>1</v>
      </c>
      <c r="E1832" t="s">
        <v>178</v>
      </c>
    </row>
    <row r="1833" spans="1:5">
      <c r="A1833" t="str">
        <f t="shared" si="60"/>
        <v>Placenta (C58)Male3</v>
      </c>
      <c r="B1833" t="s">
        <v>110</v>
      </c>
      <c r="C1833">
        <v>3</v>
      </c>
      <c r="D1833" t="s">
        <v>1</v>
      </c>
      <c r="E1833" t="s">
        <v>178</v>
      </c>
    </row>
    <row r="1834" spans="1:5">
      <c r="A1834" t="str">
        <f t="shared" ref="A1834" si="61">B1834&amp;D1834&amp;C1834</f>
        <v>Placenta (C58)Male4</v>
      </c>
      <c r="B1834" t="s">
        <v>110</v>
      </c>
      <c r="C1834">
        <v>4</v>
      </c>
      <c r="D1834" t="s">
        <v>1</v>
      </c>
      <c r="E1834" t="s">
        <v>178</v>
      </c>
    </row>
    <row r="1835" spans="1:5">
      <c r="A1835" t="str">
        <f t="shared" ref="A1835" si="62">B1835&amp;D1835&amp;C1835</f>
        <v>Placenta (C58)Male5</v>
      </c>
      <c r="B1835" t="s">
        <v>110</v>
      </c>
      <c r="C1835">
        <v>5</v>
      </c>
      <c r="D1835" t="s">
        <v>1</v>
      </c>
      <c r="E1835" t="s">
        <v>178</v>
      </c>
    </row>
    <row r="1836" spans="1:5">
      <c r="A1836" t="str">
        <f t="shared" si="54"/>
        <v>Polycythaemia vera (D45)Female3</v>
      </c>
      <c r="B1836" t="s">
        <v>137</v>
      </c>
      <c r="C1836">
        <v>3</v>
      </c>
      <c r="D1836" t="s">
        <v>0</v>
      </c>
      <c r="E1836">
        <v>2</v>
      </c>
    </row>
    <row r="1837" spans="1:5">
      <c r="A1837" t="str">
        <f t="shared" si="54"/>
        <v>Polycythaemia vera (D45)Male3</v>
      </c>
      <c r="B1837" t="s">
        <v>137</v>
      </c>
      <c r="C1837">
        <v>3</v>
      </c>
      <c r="D1837" t="s">
        <v>1</v>
      </c>
      <c r="E1837">
        <v>3</v>
      </c>
    </row>
    <row r="1838" spans="1:5">
      <c r="A1838" t="str">
        <f t="shared" si="54"/>
        <v>Polycythaemia vera (D45)Female4</v>
      </c>
      <c r="B1838" t="s">
        <v>137</v>
      </c>
      <c r="C1838">
        <v>4</v>
      </c>
      <c r="D1838" t="s">
        <v>0</v>
      </c>
      <c r="E1838">
        <v>2</v>
      </c>
    </row>
    <row r="1839" spans="1:5">
      <c r="A1839" t="str">
        <f t="shared" si="54"/>
        <v>Polycythaemia vera (D45)Male4</v>
      </c>
      <c r="B1839" t="s">
        <v>137</v>
      </c>
      <c r="C1839">
        <v>4</v>
      </c>
      <c r="D1839" t="s">
        <v>1</v>
      </c>
      <c r="E1839">
        <v>2</v>
      </c>
    </row>
    <row r="1840" spans="1:5">
      <c r="A1840" t="str">
        <f t="shared" si="54"/>
        <v>Polycythaemia vera (D45)Female5</v>
      </c>
      <c r="B1840" t="s">
        <v>137</v>
      </c>
      <c r="C1840">
        <v>5</v>
      </c>
      <c r="D1840" t="s">
        <v>0</v>
      </c>
      <c r="E1840">
        <v>8</v>
      </c>
    </row>
    <row r="1841" spans="1:5">
      <c r="A1841" t="str">
        <f t="shared" ref="A1841:A1909" si="63">B1841&amp;D1841&amp;C1841</f>
        <v>Polycythaemia vera (D45)Male5</v>
      </c>
      <c r="B1841" t="s">
        <v>137</v>
      </c>
      <c r="C1841">
        <v>5</v>
      </c>
      <c r="D1841" t="s">
        <v>1</v>
      </c>
      <c r="E1841">
        <v>3</v>
      </c>
    </row>
    <row r="1842" spans="1:5">
      <c r="A1842" t="str">
        <f t="shared" si="63"/>
        <v>Prostate (C61)Male1</v>
      </c>
      <c r="B1842" t="s">
        <v>112</v>
      </c>
      <c r="C1842">
        <v>1</v>
      </c>
      <c r="D1842" t="s">
        <v>1</v>
      </c>
      <c r="E1842">
        <v>1</v>
      </c>
    </row>
    <row r="1843" spans="1:5">
      <c r="A1843" t="str">
        <f t="shared" si="63"/>
        <v>Prostate (C61)Male2</v>
      </c>
      <c r="B1843" t="s">
        <v>112</v>
      </c>
      <c r="C1843">
        <v>2</v>
      </c>
      <c r="D1843" t="s">
        <v>1</v>
      </c>
      <c r="E1843">
        <v>9</v>
      </c>
    </row>
    <row r="1844" spans="1:5">
      <c r="A1844" t="str">
        <f t="shared" si="63"/>
        <v>Prostate (C61)Male3</v>
      </c>
      <c r="B1844" t="s">
        <v>112</v>
      </c>
      <c r="C1844">
        <v>3</v>
      </c>
      <c r="D1844" t="s">
        <v>1</v>
      </c>
      <c r="E1844">
        <v>1115</v>
      </c>
    </row>
    <row r="1845" spans="1:5">
      <c r="A1845" t="str">
        <f t="shared" si="63"/>
        <v>Prostate (C61)Male4</v>
      </c>
      <c r="B1845" t="s">
        <v>112</v>
      </c>
      <c r="C1845">
        <v>4</v>
      </c>
      <c r="D1845" t="s">
        <v>1</v>
      </c>
      <c r="E1845">
        <v>1312</v>
      </c>
    </row>
    <row r="1846" spans="1:5">
      <c r="A1846" t="str">
        <f t="shared" si="63"/>
        <v>Prostate (C61)Male5</v>
      </c>
      <c r="B1846" t="s">
        <v>112</v>
      </c>
      <c r="C1846">
        <v>5</v>
      </c>
      <c r="D1846" t="s">
        <v>1</v>
      </c>
      <c r="E1846">
        <v>692</v>
      </c>
    </row>
    <row r="1847" spans="1:5">
      <c r="A1847" t="str">
        <f t="shared" ref="A1847:A1851" si="64">B1847&amp;D1847&amp;C1847</f>
        <v>Prostate (C61)Female1</v>
      </c>
      <c r="B1847" t="s">
        <v>112</v>
      </c>
      <c r="C1847">
        <v>1</v>
      </c>
      <c r="D1847" t="s">
        <v>0</v>
      </c>
      <c r="E1847" t="s">
        <v>178</v>
      </c>
    </row>
    <row r="1848" spans="1:5">
      <c r="A1848" t="str">
        <f t="shared" si="64"/>
        <v>Prostate (C61)Female2</v>
      </c>
      <c r="B1848" t="s">
        <v>112</v>
      </c>
      <c r="C1848">
        <v>2</v>
      </c>
      <c r="D1848" t="s">
        <v>0</v>
      </c>
      <c r="E1848" t="s">
        <v>178</v>
      </c>
    </row>
    <row r="1849" spans="1:5">
      <c r="A1849" t="str">
        <f t="shared" si="64"/>
        <v>Prostate (C61)Female3</v>
      </c>
      <c r="B1849" t="s">
        <v>112</v>
      </c>
      <c r="C1849">
        <v>3</v>
      </c>
      <c r="D1849" t="s">
        <v>0</v>
      </c>
      <c r="E1849" t="s">
        <v>178</v>
      </c>
    </row>
    <row r="1850" spans="1:5">
      <c r="A1850" t="str">
        <f t="shared" si="64"/>
        <v>Prostate (C61)Female4</v>
      </c>
      <c r="B1850" t="s">
        <v>112</v>
      </c>
      <c r="C1850">
        <v>4</v>
      </c>
      <c r="D1850" t="s">
        <v>0</v>
      </c>
      <c r="E1850" t="s">
        <v>178</v>
      </c>
    </row>
    <row r="1851" spans="1:5">
      <c r="A1851" t="str">
        <f t="shared" si="64"/>
        <v>Prostate (C61)Female5</v>
      </c>
      <c r="B1851" t="s">
        <v>112</v>
      </c>
      <c r="C1851">
        <v>5</v>
      </c>
      <c r="D1851" t="s">
        <v>0</v>
      </c>
      <c r="E1851" t="s">
        <v>178</v>
      </c>
    </row>
    <row r="1852" spans="1:5">
      <c r="A1852" t="str">
        <f t="shared" si="63"/>
        <v>Pyriform sinus (C12)Male3</v>
      </c>
      <c r="B1852" t="s">
        <v>78</v>
      </c>
      <c r="C1852">
        <v>3</v>
      </c>
      <c r="D1852" t="s">
        <v>1</v>
      </c>
      <c r="E1852">
        <v>5</v>
      </c>
    </row>
    <row r="1853" spans="1:5">
      <c r="A1853" t="str">
        <f t="shared" si="63"/>
        <v>Pyriform sinus (C12)Male4</v>
      </c>
      <c r="B1853" t="s">
        <v>78</v>
      </c>
      <c r="C1853">
        <v>4</v>
      </c>
      <c r="D1853" t="s">
        <v>1</v>
      </c>
      <c r="E1853">
        <v>3</v>
      </c>
    </row>
    <row r="1854" spans="1:5">
      <c r="A1854" t="str">
        <f t="shared" si="63"/>
        <v>Pyriform sinus (C12)Female5</v>
      </c>
      <c r="B1854" t="s">
        <v>78</v>
      </c>
      <c r="C1854">
        <v>5</v>
      </c>
      <c r="D1854" t="s">
        <v>0</v>
      </c>
      <c r="E1854">
        <v>1</v>
      </c>
    </row>
    <row r="1855" spans="1:5">
      <c r="A1855" t="str">
        <f t="shared" si="63"/>
        <v>Renal pelvis (C65)Female3</v>
      </c>
      <c r="B1855" t="s">
        <v>116</v>
      </c>
      <c r="C1855">
        <v>3</v>
      </c>
      <c r="D1855" t="s">
        <v>0</v>
      </c>
      <c r="E1855">
        <v>3</v>
      </c>
    </row>
    <row r="1856" spans="1:5">
      <c r="A1856" t="str">
        <f t="shared" si="63"/>
        <v>Renal pelvis (C65)Male3</v>
      </c>
      <c r="B1856" t="s">
        <v>116</v>
      </c>
      <c r="C1856">
        <v>3</v>
      </c>
      <c r="D1856" t="s">
        <v>1</v>
      </c>
      <c r="E1856">
        <v>5</v>
      </c>
    </row>
    <row r="1857" spans="1:5">
      <c r="A1857" t="str">
        <f t="shared" si="63"/>
        <v>Renal pelvis (C65)Female4</v>
      </c>
      <c r="B1857" t="s">
        <v>116</v>
      </c>
      <c r="C1857">
        <v>4</v>
      </c>
      <c r="D1857" t="s">
        <v>0</v>
      </c>
      <c r="E1857">
        <v>4</v>
      </c>
    </row>
    <row r="1858" spans="1:5">
      <c r="A1858" t="str">
        <f t="shared" si="63"/>
        <v>Renal pelvis (C65)Male4</v>
      </c>
      <c r="B1858" t="s">
        <v>116</v>
      </c>
      <c r="C1858">
        <v>4</v>
      </c>
      <c r="D1858" t="s">
        <v>1</v>
      </c>
      <c r="E1858">
        <v>6</v>
      </c>
    </row>
    <row r="1859" spans="1:5">
      <c r="A1859" t="str">
        <f t="shared" si="63"/>
        <v>Renal pelvis (C65)Female5</v>
      </c>
      <c r="B1859" t="s">
        <v>116</v>
      </c>
      <c r="C1859">
        <v>5</v>
      </c>
      <c r="D1859" t="s">
        <v>0</v>
      </c>
      <c r="E1859">
        <v>9</v>
      </c>
    </row>
    <row r="1860" spans="1:5">
      <c r="A1860" t="str">
        <f t="shared" si="63"/>
        <v>Renal pelvis (C65)Male5</v>
      </c>
      <c r="B1860" t="s">
        <v>116</v>
      </c>
      <c r="C1860">
        <v>5</v>
      </c>
      <c r="D1860" t="s">
        <v>1</v>
      </c>
      <c r="E1860">
        <v>6</v>
      </c>
    </row>
    <row r="1861" spans="1:5">
      <c r="A1861" t="str">
        <f t="shared" si="63"/>
        <v>Respiratory and digestive organs - secondary (C78)Female1</v>
      </c>
      <c r="B1861" t="s">
        <v>129</v>
      </c>
      <c r="C1861">
        <v>1</v>
      </c>
      <c r="D1861" t="s">
        <v>0</v>
      </c>
      <c r="E1861">
        <v>1</v>
      </c>
    </row>
    <row r="1862" spans="1:5">
      <c r="A1862" t="str">
        <f t="shared" si="63"/>
        <v>Respiratory and digestive organs - secondary (C78)Female2</v>
      </c>
      <c r="B1862" t="s">
        <v>129</v>
      </c>
      <c r="C1862">
        <v>2</v>
      </c>
      <c r="D1862" t="s">
        <v>0</v>
      </c>
      <c r="E1862">
        <v>5</v>
      </c>
    </row>
    <row r="1863" spans="1:5">
      <c r="A1863" t="str">
        <f t="shared" si="63"/>
        <v>Respiratory and digestive organs - secondary (C78)Male2</v>
      </c>
      <c r="B1863" t="s">
        <v>129</v>
      </c>
      <c r="C1863">
        <v>2</v>
      </c>
      <c r="D1863" t="s">
        <v>1</v>
      </c>
      <c r="E1863">
        <v>3</v>
      </c>
    </row>
    <row r="1864" spans="1:5">
      <c r="A1864" t="str">
        <f t="shared" si="63"/>
        <v>Respiratory and digestive organs - secondary (C78)Female3</v>
      </c>
      <c r="B1864" t="s">
        <v>129</v>
      </c>
      <c r="C1864">
        <v>3</v>
      </c>
      <c r="D1864" t="s">
        <v>0</v>
      </c>
      <c r="E1864">
        <v>21</v>
      </c>
    </row>
    <row r="1865" spans="1:5">
      <c r="A1865" t="str">
        <f t="shared" si="63"/>
        <v>Respiratory and digestive organs - secondary (C78)Male3</v>
      </c>
      <c r="B1865" t="s">
        <v>129</v>
      </c>
      <c r="C1865">
        <v>3</v>
      </c>
      <c r="D1865" t="s">
        <v>1</v>
      </c>
      <c r="E1865">
        <v>30</v>
      </c>
    </row>
    <row r="1866" spans="1:5">
      <c r="A1866" t="str">
        <f t="shared" si="63"/>
        <v>Respiratory and digestive organs - secondary (C78)Female4</v>
      </c>
      <c r="B1866" t="s">
        <v>129</v>
      </c>
      <c r="C1866">
        <v>4</v>
      </c>
      <c r="D1866" t="s">
        <v>0</v>
      </c>
      <c r="E1866">
        <v>25</v>
      </c>
    </row>
    <row r="1867" spans="1:5">
      <c r="A1867" t="str">
        <f t="shared" si="63"/>
        <v>Respiratory and digestive organs - secondary (C78)Male4</v>
      </c>
      <c r="B1867" t="s">
        <v>129</v>
      </c>
      <c r="C1867">
        <v>4</v>
      </c>
      <c r="D1867" t="s">
        <v>1</v>
      </c>
      <c r="E1867">
        <v>24</v>
      </c>
    </row>
    <row r="1868" spans="1:5">
      <c r="A1868" t="str">
        <f t="shared" si="63"/>
        <v>Respiratory and digestive organs - secondary (C78)Female5</v>
      </c>
      <c r="B1868" t="s">
        <v>129</v>
      </c>
      <c r="C1868">
        <v>5</v>
      </c>
      <c r="D1868" t="s">
        <v>0</v>
      </c>
      <c r="E1868">
        <v>69</v>
      </c>
    </row>
    <row r="1869" spans="1:5">
      <c r="A1869" t="str">
        <f t="shared" si="63"/>
        <v>Respiratory and digestive organs - secondary (C78)Male5</v>
      </c>
      <c r="B1869" t="s">
        <v>129</v>
      </c>
      <c r="C1869">
        <v>5</v>
      </c>
      <c r="D1869" t="s">
        <v>1</v>
      </c>
      <c r="E1869">
        <v>64</v>
      </c>
    </row>
    <row r="1870" spans="1:5">
      <c r="A1870" t="str">
        <f t="shared" si="63"/>
        <v>Retroperitoneum and peritoneum (C48)Female1</v>
      </c>
      <c r="B1870" t="s">
        <v>104</v>
      </c>
      <c r="C1870">
        <v>1</v>
      </c>
      <c r="D1870" t="s">
        <v>0</v>
      </c>
      <c r="E1870">
        <v>2</v>
      </c>
    </row>
    <row r="1871" spans="1:5">
      <c r="A1871" t="str">
        <f t="shared" si="63"/>
        <v>Retroperitoneum and peritoneum (C48)Female2</v>
      </c>
      <c r="B1871" t="s">
        <v>104</v>
      </c>
      <c r="C1871">
        <v>2</v>
      </c>
      <c r="D1871" t="s">
        <v>0</v>
      </c>
      <c r="E1871">
        <v>1</v>
      </c>
    </row>
    <row r="1872" spans="1:5">
      <c r="A1872" t="str">
        <f t="shared" si="63"/>
        <v>Retroperitoneum and peritoneum (C48)Male2</v>
      </c>
      <c r="B1872" t="s">
        <v>104</v>
      </c>
      <c r="C1872">
        <v>2</v>
      </c>
      <c r="D1872" t="s">
        <v>1</v>
      </c>
      <c r="E1872">
        <v>1</v>
      </c>
    </row>
    <row r="1873" spans="1:5">
      <c r="A1873" t="str">
        <f t="shared" si="63"/>
        <v>Retroperitoneum and peritoneum (C48)Female3</v>
      </c>
      <c r="B1873" t="s">
        <v>104</v>
      </c>
      <c r="C1873">
        <v>3</v>
      </c>
      <c r="D1873" t="s">
        <v>0</v>
      </c>
      <c r="E1873">
        <v>7</v>
      </c>
    </row>
    <row r="1874" spans="1:5">
      <c r="A1874" t="str">
        <f t="shared" si="63"/>
        <v>Retroperitoneum and peritoneum (C48)Male3</v>
      </c>
      <c r="B1874" t="s">
        <v>104</v>
      </c>
      <c r="C1874">
        <v>3</v>
      </c>
      <c r="D1874" t="s">
        <v>1</v>
      </c>
      <c r="E1874">
        <v>7</v>
      </c>
    </row>
    <row r="1875" spans="1:5">
      <c r="A1875" t="str">
        <f t="shared" si="63"/>
        <v>Retroperitoneum and peritoneum (C48)Female4</v>
      </c>
      <c r="B1875" t="s">
        <v>104</v>
      </c>
      <c r="C1875">
        <v>4</v>
      </c>
      <c r="D1875" t="s">
        <v>0</v>
      </c>
      <c r="E1875">
        <v>5</v>
      </c>
    </row>
    <row r="1876" spans="1:5">
      <c r="A1876" t="str">
        <f t="shared" si="63"/>
        <v>Retroperitoneum and peritoneum (C48)Male4</v>
      </c>
      <c r="B1876" t="s">
        <v>104</v>
      </c>
      <c r="C1876">
        <v>4</v>
      </c>
      <c r="D1876" t="s">
        <v>1</v>
      </c>
      <c r="E1876">
        <v>2</v>
      </c>
    </row>
    <row r="1877" spans="1:5">
      <c r="A1877" t="str">
        <f t="shared" si="63"/>
        <v>Retroperitoneum and peritoneum (C48)Female5</v>
      </c>
      <c r="B1877" t="s">
        <v>104</v>
      </c>
      <c r="C1877">
        <v>5</v>
      </c>
      <c r="D1877" t="s">
        <v>0</v>
      </c>
      <c r="E1877">
        <v>4</v>
      </c>
    </row>
    <row r="1878" spans="1:5">
      <c r="A1878" t="str">
        <f t="shared" si="63"/>
        <v>Retroperitoneum and peritoneum (C48)Male5</v>
      </c>
      <c r="B1878" t="s">
        <v>104</v>
      </c>
      <c r="C1878">
        <v>5</v>
      </c>
      <c r="D1878" t="s">
        <v>1</v>
      </c>
      <c r="E1878">
        <v>1</v>
      </c>
    </row>
    <row r="1879" spans="1:5">
      <c r="A1879" t="str">
        <f t="shared" si="63"/>
        <v>Secondary other sites (C79)Female2</v>
      </c>
      <c r="B1879" t="s">
        <v>130</v>
      </c>
      <c r="C1879">
        <v>2</v>
      </c>
      <c r="D1879" t="s">
        <v>0</v>
      </c>
      <c r="E1879">
        <v>1</v>
      </c>
    </row>
    <row r="1880" spans="1:5">
      <c r="A1880" t="str">
        <f t="shared" si="63"/>
        <v>Secondary other sites (C79)Male2</v>
      </c>
      <c r="B1880" t="s">
        <v>130</v>
      </c>
      <c r="C1880">
        <v>2</v>
      </c>
      <c r="D1880" t="s">
        <v>1</v>
      </c>
      <c r="E1880">
        <v>1</v>
      </c>
    </row>
    <row r="1881" spans="1:5">
      <c r="A1881" t="str">
        <f t="shared" si="63"/>
        <v>Secondary other sites (C79)Female3</v>
      </c>
      <c r="B1881" t="s">
        <v>130</v>
      </c>
      <c r="C1881">
        <v>3</v>
      </c>
      <c r="D1881" t="s">
        <v>0</v>
      </c>
      <c r="E1881">
        <v>10</v>
      </c>
    </row>
    <row r="1882" spans="1:5">
      <c r="A1882" t="str">
        <f t="shared" si="63"/>
        <v>Secondary other sites (C79)Male3</v>
      </c>
      <c r="B1882" t="s">
        <v>130</v>
      </c>
      <c r="C1882">
        <v>3</v>
      </c>
      <c r="D1882" t="s">
        <v>1</v>
      </c>
      <c r="E1882">
        <v>13</v>
      </c>
    </row>
    <row r="1883" spans="1:5">
      <c r="A1883" t="str">
        <f t="shared" si="63"/>
        <v>Secondary other sites (C79)Female4</v>
      </c>
      <c r="B1883" t="s">
        <v>130</v>
      </c>
      <c r="C1883">
        <v>4</v>
      </c>
      <c r="D1883" t="s">
        <v>0</v>
      </c>
      <c r="E1883">
        <v>10</v>
      </c>
    </row>
    <row r="1884" spans="1:5">
      <c r="A1884" t="str">
        <f t="shared" si="63"/>
        <v>Secondary other sites (C79)Male4</v>
      </c>
      <c r="B1884" t="s">
        <v>130</v>
      </c>
      <c r="C1884">
        <v>4</v>
      </c>
      <c r="D1884" t="s">
        <v>1</v>
      </c>
      <c r="E1884">
        <v>17</v>
      </c>
    </row>
    <row r="1885" spans="1:5">
      <c r="A1885" t="str">
        <f t="shared" si="63"/>
        <v>Secondary other sites (C79)Female5</v>
      </c>
      <c r="B1885" t="s">
        <v>130</v>
      </c>
      <c r="C1885">
        <v>5</v>
      </c>
      <c r="D1885" t="s">
        <v>0</v>
      </c>
      <c r="E1885">
        <v>19</v>
      </c>
    </row>
    <row r="1886" spans="1:5">
      <c r="A1886" t="str">
        <f t="shared" si="63"/>
        <v>Secondary other sites (C79)Male5</v>
      </c>
      <c r="B1886" t="s">
        <v>130</v>
      </c>
      <c r="C1886">
        <v>5</v>
      </c>
      <c r="D1886" t="s">
        <v>1</v>
      </c>
      <c r="E1886">
        <v>27</v>
      </c>
    </row>
    <row r="1887" spans="1:5">
      <c r="A1887" t="str">
        <f t="shared" si="63"/>
        <v>Skin - other (C44)Male1</v>
      </c>
      <c r="B1887" t="s">
        <v>100</v>
      </c>
      <c r="C1887">
        <v>1</v>
      </c>
      <c r="D1887" t="s">
        <v>1</v>
      </c>
      <c r="E1887">
        <v>1</v>
      </c>
    </row>
    <row r="1888" spans="1:5">
      <c r="A1888" t="str">
        <f t="shared" si="63"/>
        <v>Skin - other (C44)Female2</v>
      </c>
      <c r="B1888" t="s">
        <v>100</v>
      </c>
      <c r="C1888">
        <v>2</v>
      </c>
      <c r="D1888" t="s">
        <v>0</v>
      </c>
      <c r="E1888">
        <v>2</v>
      </c>
    </row>
    <row r="1889" spans="1:5">
      <c r="A1889" t="str">
        <f t="shared" si="63"/>
        <v>Skin - other (C44)Male2</v>
      </c>
      <c r="B1889" t="s">
        <v>100</v>
      </c>
      <c r="C1889">
        <v>2</v>
      </c>
      <c r="D1889" t="s">
        <v>1</v>
      </c>
      <c r="E1889">
        <v>4</v>
      </c>
    </row>
    <row r="1890" spans="1:5">
      <c r="A1890" t="str">
        <f t="shared" si="63"/>
        <v>Skin - other (C44)Female3</v>
      </c>
      <c r="B1890" t="s">
        <v>100</v>
      </c>
      <c r="C1890">
        <v>3</v>
      </c>
      <c r="D1890" t="s">
        <v>0</v>
      </c>
      <c r="E1890">
        <v>9</v>
      </c>
    </row>
    <row r="1891" spans="1:5">
      <c r="A1891" t="str">
        <f t="shared" si="63"/>
        <v>Skin - other (C44)Male3</v>
      </c>
      <c r="B1891" t="s">
        <v>100</v>
      </c>
      <c r="C1891">
        <v>3</v>
      </c>
      <c r="D1891" t="s">
        <v>1</v>
      </c>
      <c r="E1891">
        <v>12</v>
      </c>
    </row>
    <row r="1892" spans="1:5">
      <c r="A1892" t="str">
        <f t="shared" si="63"/>
        <v>Skin - other (C44)Female4</v>
      </c>
      <c r="B1892" t="s">
        <v>100</v>
      </c>
      <c r="C1892">
        <v>4</v>
      </c>
      <c r="D1892" t="s">
        <v>0</v>
      </c>
      <c r="E1892">
        <v>13</v>
      </c>
    </row>
    <row r="1893" spans="1:5">
      <c r="A1893" t="str">
        <f t="shared" si="63"/>
        <v>Skin - other (C44)Male4</v>
      </c>
      <c r="B1893" t="s">
        <v>100</v>
      </c>
      <c r="C1893">
        <v>4</v>
      </c>
      <c r="D1893" t="s">
        <v>1</v>
      </c>
      <c r="E1893">
        <v>17</v>
      </c>
    </row>
    <row r="1894" spans="1:5">
      <c r="A1894" t="str">
        <f t="shared" si="63"/>
        <v>Skin - other (C44)Female5</v>
      </c>
      <c r="B1894" t="s">
        <v>100</v>
      </c>
      <c r="C1894">
        <v>5</v>
      </c>
      <c r="D1894" t="s">
        <v>0</v>
      </c>
      <c r="E1894">
        <v>35</v>
      </c>
    </row>
    <row r="1895" spans="1:5">
      <c r="A1895" t="str">
        <f t="shared" si="63"/>
        <v>Skin - other (C44)Male5</v>
      </c>
      <c r="B1895" t="s">
        <v>100</v>
      </c>
      <c r="C1895">
        <v>5</v>
      </c>
      <c r="D1895" t="s">
        <v>1</v>
      </c>
      <c r="E1895">
        <v>38</v>
      </c>
    </row>
    <row r="1896" spans="1:5">
      <c r="A1896" t="str">
        <f t="shared" si="63"/>
        <v>Small intestine (C17)Female1</v>
      </c>
      <c r="B1896" t="s">
        <v>83</v>
      </c>
      <c r="C1896">
        <v>1</v>
      </c>
      <c r="D1896" t="s">
        <v>0</v>
      </c>
      <c r="E1896">
        <v>1</v>
      </c>
    </row>
    <row r="1897" spans="1:5">
      <c r="A1897" t="str">
        <f t="shared" si="63"/>
        <v>Small intestine (C17)Female2</v>
      </c>
      <c r="B1897" t="s">
        <v>83</v>
      </c>
      <c r="C1897">
        <v>2</v>
      </c>
      <c r="D1897" t="s">
        <v>0</v>
      </c>
      <c r="E1897">
        <v>1</v>
      </c>
    </row>
    <row r="1898" spans="1:5">
      <c r="A1898" t="str">
        <f t="shared" si="63"/>
        <v>Small intestine (C17)Male2</v>
      </c>
      <c r="B1898" t="s">
        <v>83</v>
      </c>
      <c r="C1898">
        <v>2</v>
      </c>
      <c r="D1898" t="s">
        <v>1</v>
      </c>
      <c r="E1898">
        <v>5</v>
      </c>
    </row>
    <row r="1899" spans="1:5">
      <c r="A1899" t="str">
        <f t="shared" si="63"/>
        <v>Small intestine (C17)Female3</v>
      </c>
      <c r="B1899" t="s">
        <v>83</v>
      </c>
      <c r="C1899">
        <v>3</v>
      </c>
      <c r="D1899" t="s">
        <v>0</v>
      </c>
      <c r="E1899">
        <v>19</v>
      </c>
    </row>
    <row r="1900" spans="1:5">
      <c r="A1900" t="str">
        <f t="shared" si="63"/>
        <v>Small intestine (C17)Male3</v>
      </c>
      <c r="B1900" t="s">
        <v>83</v>
      </c>
      <c r="C1900">
        <v>3</v>
      </c>
      <c r="D1900" t="s">
        <v>1</v>
      </c>
      <c r="E1900">
        <v>20</v>
      </c>
    </row>
    <row r="1901" spans="1:5">
      <c r="A1901" t="str">
        <f t="shared" si="63"/>
        <v>Small intestine (C17)Female4</v>
      </c>
      <c r="B1901" t="s">
        <v>83</v>
      </c>
      <c r="C1901">
        <v>4</v>
      </c>
      <c r="D1901" t="s">
        <v>0</v>
      </c>
      <c r="E1901">
        <v>13</v>
      </c>
    </row>
    <row r="1902" spans="1:5">
      <c r="A1902" t="str">
        <f t="shared" si="63"/>
        <v>Small intestine (C17)Male4</v>
      </c>
      <c r="B1902" t="s">
        <v>83</v>
      </c>
      <c r="C1902">
        <v>4</v>
      </c>
      <c r="D1902" t="s">
        <v>1</v>
      </c>
      <c r="E1902">
        <v>16</v>
      </c>
    </row>
    <row r="1903" spans="1:5">
      <c r="A1903" t="str">
        <f t="shared" si="63"/>
        <v>Small intestine (C17)Female5</v>
      </c>
      <c r="B1903" t="s">
        <v>83</v>
      </c>
      <c r="C1903">
        <v>5</v>
      </c>
      <c r="D1903" t="s">
        <v>0</v>
      </c>
      <c r="E1903">
        <v>20</v>
      </c>
    </row>
    <row r="1904" spans="1:5">
      <c r="A1904" t="str">
        <f t="shared" si="63"/>
        <v>Small intestine (C17)Male5</v>
      </c>
      <c r="B1904" t="s">
        <v>83</v>
      </c>
      <c r="C1904">
        <v>5</v>
      </c>
      <c r="D1904" t="s">
        <v>1</v>
      </c>
      <c r="E1904">
        <v>19</v>
      </c>
    </row>
    <row r="1905" spans="1:5">
      <c r="A1905" t="str">
        <f t="shared" si="63"/>
        <v>Spinal cord, cranial nerves and other parts of central nervous system (C72)Female1</v>
      </c>
      <c r="B1905" t="s">
        <v>123</v>
      </c>
      <c r="C1905">
        <v>1</v>
      </c>
      <c r="D1905" t="s">
        <v>0</v>
      </c>
      <c r="E1905">
        <v>3</v>
      </c>
    </row>
    <row r="1906" spans="1:5">
      <c r="A1906" t="str">
        <f t="shared" si="63"/>
        <v>Spinal cord, cranial nerves and other parts of central nervous system (C72)Male1</v>
      </c>
      <c r="B1906" t="s">
        <v>123</v>
      </c>
      <c r="C1906">
        <v>1</v>
      </c>
      <c r="D1906" t="s">
        <v>1</v>
      </c>
      <c r="E1906">
        <v>2</v>
      </c>
    </row>
    <row r="1907" spans="1:5">
      <c r="A1907" t="str">
        <f t="shared" si="63"/>
        <v>Spinal cord, cranial nerves and other parts of central nervous system (C72)Male2</v>
      </c>
      <c r="B1907" t="s">
        <v>123</v>
      </c>
      <c r="C1907">
        <v>2</v>
      </c>
      <c r="D1907" t="s">
        <v>1</v>
      </c>
      <c r="E1907">
        <v>2</v>
      </c>
    </row>
    <row r="1908" spans="1:5">
      <c r="A1908" t="str">
        <f t="shared" si="63"/>
        <v>Spinal cord, cranial nerves and other parts of central nervous system (C72)Female3</v>
      </c>
      <c r="B1908" t="s">
        <v>123</v>
      </c>
      <c r="C1908">
        <v>3</v>
      </c>
      <c r="D1908" t="s">
        <v>0</v>
      </c>
      <c r="E1908">
        <v>1</v>
      </c>
    </row>
    <row r="1909" spans="1:5">
      <c r="A1909" t="str">
        <f t="shared" si="63"/>
        <v>Spinal cord, cranial nerves and other parts of central nervous system (C72)Male3</v>
      </c>
      <c r="B1909" t="s">
        <v>123</v>
      </c>
      <c r="C1909">
        <v>3</v>
      </c>
      <c r="D1909" t="s">
        <v>1</v>
      </c>
      <c r="E1909">
        <v>1</v>
      </c>
    </row>
    <row r="1910" spans="1:5">
      <c r="A1910" t="str">
        <f t="shared" ref="A1910:A1978" si="65">B1910&amp;D1910&amp;C1910</f>
        <v>Spinal cord, cranial nerves and other parts of central nervous system (C72)Female4</v>
      </c>
      <c r="B1910" t="s">
        <v>123</v>
      </c>
      <c r="C1910">
        <v>4</v>
      </c>
      <c r="D1910" t="s">
        <v>0</v>
      </c>
      <c r="E1910">
        <v>1</v>
      </c>
    </row>
    <row r="1911" spans="1:5">
      <c r="A1911" t="str">
        <f t="shared" si="65"/>
        <v>Spinal cord, cranial nerves and other parts of central nervous system (C72)Male4</v>
      </c>
      <c r="B1911" t="s">
        <v>123</v>
      </c>
      <c r="C1911">
        <v>4</v>
      </c>
      <c r="D1911" t="s">
        <v>1</v>
      </c>
      <c r="E1911">
        <v>1</v>
      </c>
    </row>
    <row r="1912" spans="1:5">
      <c r="A1912" t="str">
        <f t="shared" si="65"/>
        <v>Stomach (C16)Female1</v>
      </c>
      <c r="B1912" t="s">
        <v>82</v>
      </c>
      <c r="C1912">
        <v>1</v>
      </c>
      <c r="D1912" t="s">
        <v>0</v>
      </c>
      <c r="E1912">
        <v>2</v>
      </c>
    </row>
    <row r="1913" spans="1:5">
      <c r="A1913" t="str">
        <f t="shared" si="65"/>
        <v>Stomach (C16)Male1</v>
      </c>
      <c r="B1913" t="s">
        <v>82</v>
      </c>
      <c r="C1913">
        <v>1</v>
      </c>
      <c r="D1913" t="s">
        <v>1</v>
      </c>
      <c r="E1913">
        <v>1</v>
      </c>
    </row>
    <row r="1914" spans="1:5">
      <c r="A1914" t="str">
        <f t="shared" si="65"/>
        <v>Stomach (C16)Female2</v>
      </c>
      <c r="B1914" t="s">
        <v>82</v>
      </c>
      <c r="C1914">
        <v>2</v>
      </c>
      <c r="D1914" t="s">
        <v>0</v>
      </c>
      <c r="E1914">
        <v>10</v>
      </c>
    </row>
    <row r="1915" spans="1:5">
      <c r="A1915" t="str">
        <f t="shared" si="65"/>
        <v>Stomach (C16)Male2</v>
      </c>
      <c r="B1915" t="s">
        <v>82</v>
      </c>
      <c r="C1915">
        <v>2</v>
      </c>
      <c r="D1915" t="s">
        <v>1</v>
      </c>
      <c r="E1915">
        <v>13</v>
      </c>
    </row>
    <row r="1916" spans="1:5">
      <c r="A1916" t="str">
        <f t="shared" si="65"/>
        <v>Stomach (C16)Female3</v>
      </c>
      <c r="B1916" t="s">
        <v>82</v>
      </c>
      <c r="C1916">
        <v>3</v>
      </c>
      <c r="D1916" t="s">
        <v>0</v>
      </c>
      <c r="E1916">
        <v>43</v>
      </c>
    </row>
    <row r="1917" spans="1:5">
      <c r="A1917" t="str">
        <f t="shared" si="65"/>
        <v>Stomach (C16)Male3</v>
      </c>
      <c r="B1917" t="s">
        <v>82</v>
      </c>
      <c r="C1917">
        <v>3</v>
      </c>
      <c r="D1917" t="s">
        <v>1</v>
      </c>
      <c r="E1917">
        <v>57</v>
      </c>
    </row>
    <row r="1918" spans="1:5">
      <c r="A1918" t="str">
        <f t="shared" si="65"/>
        <v>Stomach (C16)Female4</v>
      </c>
      <c r="B1918" t="s">
        <v>82</v>
      </c>
      <c r="C1918">
        <v>4</v>
      </c>
      <c r="D1918" t="s">
        <v>0</v>
      </c>
      <c r="E1918">
        <v>34</v>
      </c>
    </row>
    <row r="1919" spans="1:5">
      <c r="A1919" t="str">
        <f t="shared" si="65"/>
        <v>Stomach (C16)Male4</v>
      </c>
      <c r="B1919" t="s">
        <v>82</v>
      </c>
      <c r="C1919">
        <v>4</v>
      </c>
      <c r="D1919" t="s">
        <v>1</v>
      </c>
      <c r="E1919">
        <v>74</v>
      </c>
    </row>
    <row r="1920" spans="1:5">
      <c r="A1920" t="str">
        <f t="shared" si="65"/>
        <v>Stomach (C16)Female5</v>
      </c>
      <c r="B1920" t="s">
        <v>82</v>
      </c>
      <c r="C1920">
        <v>5</v>
      </c>
      <c r="D1920" t="s">
        <v>0</v>
      </c>
      <c r="E1920">
        <v>53</v>
      </c>
    </row>
    <row r="1921" spans="1:5">
      <c r="A1921" t="str">
        <f t="shared" si="65"/>
        <v>Stomach (C16)Male5</v>
      </c>
      <c r="B1921" t="s">
        <v>82</v>
      </c>
      <c r="C1921">
        <v>5</v>
      </c>
      <c r="D1921" t="s">
        <v>1</v>
      </c>
      <c r="E1921">
        <v>94</v>
      </c>
    </row>
    <row r="1922" spans="1:5">
      <c r="A1922" t="str">
        <f t="shared" si="65"/>
        <v>Testis (C62)Male1</v>
      </c>
      <c r="B1922" t="s">
        <v>113</v>
      </c>
      <c r="C1922">
        <v>1</v>
      </c>
      <c r="D1922" t="s">
        <v>1</v>
      </c>
      <c r="E1922">
        <v>16</v>
      </c>
    </row>
    <row r="1923" spans="1:5">
      <c r="A1923" t="str">
        <f t="shared" si="65"/>
        <v>Testis (C62)Male2</v>
      </c>
      <c r="B1923" t="s">
        <v>113</v>
      </c>
      <c r="C1923">
        <v>2</v>
      </c>
      <c r="D1923" t="s">
        <v>1</v>
      </c>
      <c r="E1923">
        <v>103</v>
      </c>
    </row>
    <row r="1924" spans="1:5">
      <c r="A1924" t="str">
        <f t="shared" si="65"/>
        <v>Testis (C62)Male3</v>
      </c>
      <c r="B1924" t="s">
        <v>113</v>
      </c>
      <c r="C1924">
        <v>3</v>
      </c>
      <c r="D1924" t="s">
        <v>1</v>
      </c>
      <c r="E1924">
        <v>23</v>
      </c>
    </row>
    <row r="1925" spans="1:5">
      <c r="A1925" t="str">
        <f t="shared" si="65"/>
        <v>Testis (C62)Male4</v>
      </c>
      <c r="B1925" t="s">
        <v>113</v>
      </c>
      <c r="C1925">
        <v>4</v>
      </c>
      <c r="D1925" t="s">
        <v>1</v>
      </c>
      <c r="E1925">
        <v>3</v>
      </c>
    </row>
    <row r="1926" spans="1:5">
      <c r="A1926" t="str">
        <f t="shared" ref="A1926:A1929" si="66">B1926&amp;D1926&amp;C1926</f>
        <v>Testis (C62)Female1</v>
      </c>
      <c r="B1926" t="s">
        <v>113</v>
      </c>
      <c r="C1926">
        <v>1</v>
      </c>
      <c r="D1926" t="s">
        <v>0</v>
      </c>
      <c r="E1926" t="s">
        <v>178</v>
      </c>
    </row>
    <row r="1927" spans="1:5">
      <c r="A1927" t="str">
        <f t="shared" si="66"/>
        <v>Testis (C62)Female2</v>
      </c>
      <c r="B1927" t="s">
        <v>113</v>
      </c>
      <c r="C1927">
        <v>2</v>
      </c>
      <c r="D1927" t="s">
        <v>0</v>
      </c>
      <c r="E1927" t="s">
        <v>178</v>
      </c>
    </row>
    <row r="1928" spans="1:5">
      <c r="A1928" t="str">
        <f t="shared" si="66"/>
        <v>Testis (C62)Female3</v>
      </c>
      <c r="B1928" t="s">
        <v>113</v>
      </c>
      <c r="C1928">
        <v>3</v>
      </c>
      <c r="D1928" t="s">
        <v>0</v>
      </c>
      <c r="E1928" t="s">
        <v>178</v>
      </c>
    </row>
    <row r="1929" spans="1:5">
      <c r="A1929" t="str">
        <f t="shared" si="66"/>
        <v>Testis (C62)Female4</v>
      </c>
      <c r="B1929" t="s">
        <v>113</v>
      </c>
      <c r="C1929">
        <v>4</v>
      </c>
      <c r="D1929" t="s">
        <v>0</v>
      </c>
      <c r="E1929" t="s">
        <v>178</v>
      </c>
    </row>
    <row r="1930" spans="1:5">
      <c r="A1930" t="str">
        <f t="shared" ref="A1930" si="67">B1930&amp;D1930&amp;C1930</f>
        <v>Testis (C62)Female5</v>
      </c>
      <c r="B1930" t="s">
        <v>113</v>
      </c>
      <c r="C1930">
        <v>5</v>
      </c>
      <c r="D1930" t="s">
        <v>0</v>
      </c>
      <c r="E1930" t="s">
        <v>178</v>
      </c>
    </row>
    <row r="1931" spans="1:5">
      <c r="A1931" t="str">
        <f t="shared" si="65"/>
        <v>Thymus (C37)Male1</v>
      </c>
      <c r="B1931" t="s">
        <v>94</v>
      </c>
      <c r="C1931">
        <v>1</v>
      </c>
      <c r="D1931" t="s">
        <v>1</v>
      </c>
      <c r="E1931">
        <v>1</v>
      </c>
    </row>
    <row r="1932" spans="1:5">
      <c r="A1932" t="str">
        <f t="shared" si="65"/>
        <v>Thymus (C37)Female2</v>
      </c>
      <c r="B1932" t="s">
        <v>94</v>
      </c>
      <c r="C1932">
        <v>2</v>
      </c>
      <c r="D1932" t="s">
        <v>0</v>
      </c>
      <c r="E1932">
        <v>3</v>
      </c>
    </row>
    <row r="1933" spans="1:5">
      <c r="A1933" t="str">
        <f t="shared" si="65"/>
        <v>Thymus (C37)Male2</v>
      </c>
      <c r="B1933" t="s">
        <v>94</v>
      </c>
      <c r="C1933">
        <v>2</v>
      </c>
      <c r="D1933" t="s">
        <v>1</v>
      </c>
      <c r="E1933">
        <v>1</v>
      </c>
    </row>
    <row r="1934" spans="1:5">
      <c r="A1934" t="str">
        <f t="shared" si="65"/>
        <v>Thymus (C37)Female3</v>
      </c>
      <c r="B1934" t="s">
        <v>94</v>
      </c>
      <c r="C1934">
        <v>3</v>
      </c>
      <c r="D1934" t="s">
        <v>0</v>
      </c>
      <c r="E1934">
        <v>1</v>
      </c>
    </row>
    <row r="1935" spans="1:5">
      <c r="A1935" t="str">
        <f t="shared" si="65"/>
        <v>Thymus (C37)Male3</v>
      </c>
      <c r="B1935" t="s">
        <v>94</v>
      </c>
      <c r="C1935">
        <v>3</v>
      </c>
      <c r="D1935" t="s">
        <v>1</v>
      </c>
      <c r="E1935">
        <v>5</v>
      </c>
    </row>
    <row r="1936" spans="1:5">
      <c r="A1936" t="str">
        <f t="shared" si="65"/>
        <v>Thymus (C37)Male4</v>
      </c>
      <c r="B1936" t="s">
        <v>94</v>
      </c>
      <c r="C1936">
        <v>4</v>
      </c>
      <c r="D1936" t="s">
        <v>1</v>
      </c>
      <c r="E1936">
        <v>3</v>
      </c>
    </row>
    <row r="1937" spans="1:5">
      <c r="A1937" t="str">
        <f t="shared" si="65"/>
        <v>Thymus (C37)Female5</v>
      </c>
      <c r="B1937" t="s">
        <v>94</v>
      </c>
      <c r="C1937">
        <v>5</v>
      </c>
      <c r="D1937" t="s">
        <v>0</v>
      </c>
      <c r="E1937">
        <v>2</v>
      </c>
    </row>
    <row r="1938" spans="1:5">
      <c r="A1938" t="str">
        <f t="shared" si="65"/>
        <v>Thymus (C37)Male5</v>
      </c>
      <c r="B1938" t="s">
        <v>94</v>
      </c>
      <c r="C1938">
        <v>5</v>
      </c>
      <c r="D1938" t="s">
        <v>1</v>
      </c>
      <c r="E1938">
        <v>1</v>
      </c>
    </row>
    <row r="1939" spans="1:5">
      <c r="A1939" t="str">
        <f t="shared" si="65"/>
        <v>Thyroid gland (C73)Female1</v>
      </c>
      <c r="B1939" t="s">
        <v>124</v>
      </c>
      <c r="C1939">
        <v>1</v>
      </c>
      <c r="D1939" t="s">
        <v>0</v>
      </c>
      <c r="E1939">
        <v>8</v>
      </c>
    </row>
    <row r="1940" spans="1:5">
      <c r="A1940" t="str">
        <f t="shared" si="65"/>
        <v>Thyroid gland (C73)Male1</v>
      </c>
      <c r="B1940" t="s">
        <v>124</v>
      </c>
      <c r="C1940">
        <v>1</v>
      </c>
      <c r="D1940" t="s">
        <v>1</v>
      </c>
      <c r="E1940">
        <v>3</v>
      </c>
    </row>
    <row r="1941" spans="1:5">
      <c r="A1941" t="str">
        <f t="shared" si="65"/>
        <v>Thyroid gland (C73)Female2</v>
      </c>
      <c r="B1941" t="s">
        <v>124</v>
      </c>
      <c r="C1941">
        <v>2</v>
      </c>
      <c r="D1941" t="s">
        <v>0</v>
      </c>
      <c r="E1941">
        <v>80</v>
      </c>
    </row>
    <row r="1942" spans="1:5">
      <c r="A1942" t="str">
        <f t="shared" si="65"/>
        <v>Thyroid gland (C73)Male2</v>
      </c>
      <c r="B1942" t="s">
        <v>124</v>
      </c>
      <c r="C1942">
        <v>2</v>
      </c>
      <c r="D1942" t="s">
        <v>1</v>
      </c>
      <c r="E1942">
        <v>12</v>
      </c>
    </row>
    <row r="1943" spans="1:5">
      <c r="A1943" t="str">
        <f t="shared" si="65"/>
        <v>Thyroid gland (C73)Female3</v>
      </c>
      <c r="B1943" t="s">
        <v>124</v>
      </c>
      <c r="C1943">
        <v>3</v>
      </c>
      <c r="D1943" t="s">
        <v>0</v>
      </c>
      <c r="E1943">
        <v>78</v>
      </c>
    </row>
    <row r="1944" spans="1:5">
      <c r="A1944" t="str">
        <f t="shared" si="65"/>
        <v>Thyroid gland (C73)Male3</v>
      </c>
      <c r="B1944" t="s">
        <v>124</v>
      </c>
      <c r="C1944">
        <v>3</v>
      </c>
      <c r="D1944" t="s">
        <v>1</v>
      </c>
      <c r="E1944">
        <v>29</v>
      </c>
    </row>
    <row r="1945" spans="1:5">
      <c r="A1945" t="str">
        <f t="shared" si="65"/>
        <v>Thyroid gland (C73)Female4</v>
      </c>
      <c r="B1945" t="s">
        <v>124</v>
      </c>
      <c r="C1945">
        <v>4</v>
      </c>
      <c r="D1945" t="s">
        <v>0</v>
      </c>
      <c r="E1945">
        <v>23</v>
      </c>
    </row>
    <row r="1946" spans="1:5">
      <c r="A1946" t="str">
        <f t="shared" si="65"/>
        <v>Thyroid gland (C73)Male4</v>
      </c>
      <c r="B1946" t="s">
        <v>124</v>
      </c>
      <c r="C1946">
        <v>4</v>
      </c>
      <c r="D1946" t="s">
        <v>1</v>
      </c>
      <c r="E1946">
        <v>14</v>
      </c>
    </row>
    <row r="1947" spans="1:5">
      <c r="A1947" t="str">
        <f t="shared" si="65"/>
        <v>Thyroid gland (C73)Female5</v>
      </c>
      <c r="B1947" t="s">
        <v>124</v>
      </c>
      <c r="C1947">
        <v>5</v>
      </c>
      <c r="D1947" t="s">
        <v>0</v>
      </c>
      <c r="E1947">
        <v>18</v>
      </c>
    </row>
    <row r="1948" spans="1:5">
      <c r="A1948" t="str">
        <f t="shared" si="65"/>
        <v>Thyroid gland (C73)Male5</v>
      </c>
      <c r="B1948" t="s">
        <v>124</v>
      </c>
      <c r="C1948">
        <v>5</v>
      </c>
      <c r="D1948" t="s">
        <v>1</v>
      </c>
      <c r="E1948">
        <v>8</v>
      </c>
    </row>
    <row r="1949" spans="1:5">
      <c r="A1949" t="str">
        <f t="shared" si="65"/>
        <v>Tongue - base of (C01)Female3</v>
      </c>
      <c r="B1949" t="s">
        <v>67</v>
      </c>
      <c r="C1949">
        <v>3</v>
      </c>
      <c r="D1949" t="s">
        <v>0</v>
      </c>
      <c r="E1949">
        <v>1</v>
      </c>
    </row>
    <row r="1950" spans="1:5">
      <c r="A1950" t="str">
        <f t="shared" si="65"/>
        <v>Tongue - base of (C01)Male3</v>
      </c>
      <c r="B1950" t="s">
        <v>67</v>
      </c>
      <c r="C1950">
        <v>3</v>
      </c>
      <c r="D1950" t="s">
        <v>1</v>
      </c>
      <c r="E1950">
        <v>18</v>
      </c>
    </row>
    <row r="1951" spans="1:5">
      <c r="A1951" t="str">
        <f t="shared" si="65"/>
        <v>Tongue - base of (C01)Female4</v>
      </c>
      <c r="B1951" t="s">
        <v>67</v>
      </c>
      <c r="C1951">
        <v>4</v>
      </c>
      <c r="D1951" t="s">
        <v>0</v>
      </c>
      <c r="E1951">
        <v>1</v>
      </c>
    </row>
    <row r="1952" spans="1:5">
      <c r="A1952" t="str">
        <f t="shared" si="65"/>
        <v>Tongue - base of (C01)Male4</v>
      </c>
      <c r="B1952" t="s">
        <v>67</v>
      </c>
      <c r="C1952">
        <v>4</v>
      </c>
      <c r="D1952" t="s">
        <v>1</v>
      </c>
      <c r="E1952">
        <v>5</v>
      </c>
    </row>
    <row r="1953" spans="1:5">
      <c r="A1953" t="str">
        <f t="shared" si="65"/>
        <v>Tongue - base of (C01)Female5</v>
      </c>
      <c r="B1953" t="s">
        <v>67</v>
      </c>
      <c r="C1953">
        <v>5</v>
      </c>
      <c r="D1953" t="s">
        <v>0</v>
      </c>
      <c r="E1953">
        <v>3</v>
      </c>
    </row>
    <row r="1954" spans="1:5">
      <c r="A1954" t="str">
        <f t="shared" si="65"/>
        <v>Tongue - base of (C01)Male5</v>
      </c>
      <c r="B1954" t="s">
        <v>67</v>
      </c>
      <c r="C1954">
        <v>5</v>
      </c>
      <c r="D1954" t="s">
        <v>1</v>
      </c>
      <c r="E1954">
        <v>2</v>
      </c>
    </row>
    <row r="1955" spans="1:5">
      <c r="A1955" t="str">
        <f t="shared" si="65"/>
        <v>Tongue - other and unspecified (C02)Female1</v>
      </c>
      <c r="B1955" t="s">
        <v>68</v>
      </c>
      <c r="C1955">
        <v>1</v>
      </c>
      <c r="D1955" t="s">
        <v>0</v>
      </c>
      <c r="E1955">
        <v>1</v>
      </c>
    </row>
    <row r="1956" spans="1:5">
      <c r="A1956" t="str">
        <f t="shared" si="65"/>
        <v>Tongue - other and unspecified (C02)Male1</v>
      </c>
      <c r="B1956" t="s">
        <v>68</v>
      </c>
      <c r="C1956">
        <v>1</v>
      </c>
      <c r="D1956" t="s">
        <v>1</v>
      </c>
      <c r="E1956">
        <v>1</v>
      </c>
    </row>
    <row r="1957" spans="1:5">
      <c r="A1957" t="str">
        <f t="shared" si="65"/>
        <v>Tongue - other and unspecified (C02)Female2</v>
      </c>
      <c r="B1957" t="s">
        <v>68</v>
      </c>
      <c r="C1957">
        <v>2</v>
      </c>
      <c r="D1957" t="s">
        <v>0</v>
      </c>
      <c r="E1957">
        <v>4</v>
      </c>
    </row>
    <row r="1958" spans="1:5">
      <c r="A1958" t="str">
        <f t="shared" si="65"/>
        <v>Tongue - other and unspecified (C02)Male2</v>
      </c>
      <c r="B1958" t="s">
        <v>68</v>
      </c>
      <c r="C1958">
        <v>2</v>
      </c>
      <c r="D1958" t="s">
        <v>1</v>
      </c>
      <c r="E1958">
        <v>4</v>
      </c>
    </row>
    <row r="1959" spans="1:5">
      <c r="A1959" t="str">
        <f t="shared" si="65"/>
        <v>Tongue - other and unspecified (C02)Female3</v>
      </c>
      <c r="B1959" t="s">
        <v>68</v>
      </c>
      <c r="C1959">
        <v>3</v>
      </c>
      <c r="D1959" t="s">
        <v>0</v>
      </c>
      <c r="E1959">
        <v>15</v>
      </c>
    </row>
    <row r="1960" spans="1:5">
      <c r="A1960" t="str">
        <f t="shared" si="65"/>
        <v>Tongue - other and unspecified (C02)Male3</v>
      </c>
      <c r="B1960" t="s">
        <v>68</v>
      </c>
      <c r="C1960">
        <v>3</v>
      </c>
      <c r="D1960" t="s">
        <v>1</v>
      </c>
      <c r="E1960">
        <v>12</v>
      </c>
    </row>
    <row r="1961" spans="1:5">
      <c r="A1961" t="str">
        <f t="shared" si="65"/>
        <v>Tongue - other and unspecified (C02)Female4</v>
      </c>
      <c r="B1961" t="s">
        <v>68</v>
      </c>
      <c r="C1961">
        <v>4</v>
      </c>
      <c r="D1961" t="s">
        <v>0</v>
      </c>
      <c r="E1961">
        <v>9</v>
      </c>
    </row>
    <row r="1962" spans="1:5">
      <c r="A1962" t="str">
        <f t="shared" si="65"/>
        <v>Tongue - other and unspecified (C02)Male4</v>
      </c>
      <c r="B1962" t="s">
        <v>68</v>
      </c>
      <c r="C1962">
        <v>4</v>
      </c>
      <c r="D1962" t="s">
        <v>1</v>
      </c>
      <c r="E1962">
        <v>7</v>
      </c>
    </row>
    <row r="1963" spans="1:5">
      <c r="A1963" t="str">
        <f t="shared" si="65"/>
        <v>Tongue - other and unspecified (C02)Female5</v>
      </c>
      <c r="B1963" t="s">
        <v>68</v>
      </c>
      <c r="C1963">
        <v>5</v>
      </c>
      <c r="D1963" t="s">
        <v>0</v>
      </c>
      <c r="E1963">
        <v>8</v>
      </c>
    </row>
    <row r="1964" spans="1:5">
      <c r="A1964" t="str">
        <f>B1964&amp;D1964&amp;C1964</f>
        <v>Tongue - other and unspecified (C02)Male5</v>
      </c>
      <c r="B1964" t="s">
        <v>68</v>
      </c>
      <c r="C1964">
        <v>5</v>
      </c>
      <c r="D1964" t="s">
        <v>1</v>
      </c>
      <c r="E1964">
        <v>11</v>
      </c>
    </row>
    <row r="1965" spans="1:5">
      <c r="A1965" t="str">
        <f t="shared" si="65"/>
        <v>Tonsil (C09)Male2</v>
      </c>
      <c r="B1965" t="s">
        <v>75</v>
      </c>
      <c r="C1965">
        <v>2</v>
      </c>
      <c r="D1965" t="s">
        <v>1</v>
      </c>
      <c r="E1965">
        <v>7</v>
      </c>
    </row>
    <row r="1966" spans="1:5">
      <c r="A1966" t="str">
        <f t="shared" si="65"/>
        <v>Tonsil (C09)Female3</v>
      </c>
      <c r="B1966" t="s">
        <v>75</v>
      </c>
      <c r="C1966">
        <v>3</v>
      </c>
      <c r="D1966" t="s">
        <v>0</v>
      </c>
      <c r="E1966">
        <v>11</v>
      </c>
    </row>
    <row r="1967" spans="1:5">
      <c r="A1967" t="str">
        <f t="shared" si="65"/>
        <v>Tonsil (C09)Male3</v>
      </c>
      <c r="B1967" t="s">
        <v>75</v>
      </c>
      <c r="C1967">
        <v>3</v>
      </c>
      <c r="D1967" t="s">
        <v>1</v>
      </c>
      <c r="E1967">
        <v>39</v>
      </c>
    </row>
    <row r="1968" spans="1:5">
      <c r="A1968" t="str">
        <f t="shared" si="65"/>
        <v>Tonsil (C09)Female4</v>
      </c>
      <c r="B1968" t="s">
        <v>75</v>
      </c>
      <c r="C1968">
        <v>4</v>
      </c>
      <c r="D1968" t="s">
        <v>0</v>
      </c>
      <c r="E1968">
        <v>3</v>
      </c>
    </row>
    <row r="1969" spans="1:5">
      <c r="A1969" t="str">
        <f t="shared" si="65"/>
        <v>Tonsil (C09)Male4</v>
      </c>
      <c r="B1969" t="s">
        <v>75</v>
      </c>
      <c r="C1969">
        <v>4</v>
      </c>
      <c r="D1969" t="s">
        <v>1</v>
      </c>
      <c r="E1969">
        <v>3</v>
      </c>
    </row>
    <row r="1970" spans="1:5">
      <c r="A1970" t="str">
        <f t="shared" si="65"/>
        <v>Tonsil (C09)Male5</v>
      </c>
      <c r="B1970" t="s">
        <v>75</v>
      </c>
      <c r="C1970">
        <v>5</v>
      </c>
      <c r="D1970" t="s">
        <v>1</v>
      </c>
      <c r="E1970">
        <v>3</v>
      </c>
    </row>
    <row r="1971" spans="1:5">
      <c r="A1971" t="str">
        <f t="shared" si="65"/>
        <v>Ureter (C66)Female3</v>
      </c>
      <c r="B1971" t="s">
        <v>117</v>
      </c>
      <c r="C1971">
        <v>3</v>
      </c>
      <c r="D1971" t="s">
        <v>0</v>
      </c>
      <c r="E1971">
        <v>2</v>
      </c>
    </row>
    <row r="1972" spans="1:5">
      <c r="A1972" t="str">
        <f t="shared" si="65"/>
        <v>Ureter (C66)Male3</v>
      </c>
      <c r="B1972" t="s">
        <v>117</v>
      </c>
      <c r="C1972">
        <v>3</v>
      </c>
      <c r="D1972" t="s">
        <v>1</v>
      </c>
      <c r="E1972">
        <v>1</v>
      </c>
    </row>
    <row r="1973" spans="1:5">
      <c r="A1973" t="str">
        <f t="shared" si="65"/>
        <v>Ureter (C66)Female4</v>
      </c>
      <c r="B1973" t="s">
        <v>117</v>
      </c>
      <c r="C1973">
        <v>4</v>
      </c>
      <c r="D1973" t="s">
        <v>0</v>
      </c>
      <c r="E1973">
        <v>3</v>
      </c>
    </row>
    <row r="1974" spans="1:5">
      <c r="A1974" t="str">
        <f t="shared" si="65"/>
        <v>Ureter (C66)Male4</v>
      </c>
      <c r="B1974" t="s">
        <v>117</v>
      </c>
      <c r="C1974">
        <v>4</v>
      </c>
      <c r="D1974" t="s">
        <v>1</v>
      </c>
      <c r="E1974">
        <v>2</v>
      </c>
    </row>
    <row r="1975" spans="1:5">
      <c r="A1975" t="str">
        <f t="shared" si="65"/>
        <v>Ureter (C66)Female5</v>
      </c>
      <c r="B1975" t="s">
        <v>117</v>
      </c>
      <c r="C1975">
        <v>5</v>
      </c>
      <c r="D1975" t="s">
        <v>0</v>
      </c>
      <c r="E1975">
        <v>2</v>
      </c>
    </row>
    <row r="1976" spans="1:5">
      <c r="A1976" t="str">
        <f t="shared" si="65"/>
        <v>Ureter (C66)Male5</v>
      </c>
      <c r="B1976" t="s">
        <v>117</v>
      </c>
      <c r="C1976">
        <v>5</v>
      </c>
      <c r="D1976" t="s">
        <v>1</v>
      </c>
      <c r="E1976">
        <v>7</v>
      </c>
    </row>
    <row r="1977" spans="1:5">
      <c r="A1977" t="str">
        <f t="shared" si="65"/>
        <v>Urinary organs - other and unspecified (C68)Female3</v>
      </c>
      <c r="B1977" t="s">
        <v>119</v>
      </c>
      <c r="C1977">
        <v>3</v>
      </c>
      <c r="D1977" t="s">
        <v>0</v>
      </c>
      <c r="E1977">
        <v>2</v>
      </c>
    </row>
    <row r="1978" spans="1:5">
      <c r="A1978" t="str">
        <f t="shared" si="65"/>
        <v>Urinary organs - other and unspecified (C68)Female4</v>
      </c>
      <c r="B1978" t="s">
        <v>119</v>
      </c>
      <c r="C1978">
        <v>4</v>
      </c>
      <c r="D1978" t="s">
        <v>0</v>
      </c>
      <c r="E1978">
        <v>2</v>
      </c>
    </row>
    <row r="1979" spans="1:5">
      <c r="A1979" t="str">
        <f t="shared" ref="A1979:A2009" si="68">B1979&amp;D1979&amp;C1979</f>
        <v>Urinary organs - other and unspecified (C68)Male4</v>
      </c>
      <c r="B1979" t="s">
        <v>119</v>
      </c>
      <c r="C1979">
        <v>4</v>
      </c>
      <c r="D1979" t="s">
        <v>1</v>
      </c>
      <c r="E1979">
        <v>6</v>
      </c>
    </row>
    <row r="1980" spans="1:5">
      <c r="A1980" t="str">
        <f t="shared" si="68"/>
        <v>Urinary organs - other and unspecified (C68)Female5</v>
      </c>
      <c r="B1980" t="s">
        <v>119</v>
      </c>
      <c r="C1980">
        <v>5</v>
      </c>
      <c r="D1980" t="s">
        <v>0</v>
      </c>
      <c r="E1980">
        <v>3</v>
      </c>
    </row>
    <row r="1981" spans="1:5">
      <c r="A1981" t="str">
        <f t="shared" si="68"/>
        <v>Urinary organs - other and unspecified (C68)Male5</v>
      </c>
      <c r="B1981" t="s">
        <v>119</v>
      </c>
      <c r="C1981">
        <v>5</v>
      </c>
      <c r="D1981" t="s">
        <v>1</v>
      </c>
      <c r="E1981">
        <v>8</v>
      </c>
    </row>
    <row r="1982" spans="1:5">
      <c r="A1982" t="str">
        <f t="shared" si="68"/>
        <v>Uterus (C54–C55)Female2</v>
      </c>
      <c r="B1982" s="114" t="s">
        <v>358</v>
      </c>
      <c r="C1982">
        <v>2</v>
      </c>
      <c r="D1982" t="s">
        <v>0</v>
      </c>
      <c r="E1982">
        <v>46</v>
      </c>
    </row>
    <row r="1983" spans="1:5">
      <c r="A1983" t="str">
        <f t="shared" si="68"/>
        <v>Uterus (C54–C55)Female3</v>
      </c>
      <c r="B1983" s="114" t="s">
        <v>358</v>
      </c>
      <c r="C1983">
        <v>3</v>
      </c>
      <c r="D1983" t="s">
        <v>0</v>
      </c>
      <c r="E1983">
        <v>261</v>
      </c>
    </row>
    <row r="1984" spans="1:5">
      <c r="A1984" t="str">
        <f t="shared" si="68"/>
        <v>Uterus (C54–C55)Female4</v>
      </c>
      <c r="B1984" s="114" t="s">
        <v>358</v>
      </c>
      <c r="C1984">
        <v>4</v>
      </c>
      <c r="D1984" t="s">
        <v>0</v>
      </c>
      <c r="E1984">
        <v>121</v>
      </c>
    </row>
    <row r="1985" spans="1:5">
      <c r="A1985" t="str">
        <f t="shared" si="68"/>
        <v>Uterus (C54–C55)Female5</v>
      </c>
      <c r="B1985" s="114" t="s">
        <v>358</v>
      </c>
      <c r="C1985">
        <v>5</v>
      </c>
      <c r="D1985" t="s">
        <v>0</v>
      </c>
      <c r="E1985">
        <v>85</v>
      </c>
    </row>
    <row r="1986" spans="1:5">
      <c r="A1986" t="str">
        <f t="shared" si="68"/>
        <v>Vagina (C52)Female2</v>
      </c>
      <c r="B1986" t="s">
        <v>107</v>
      </c>
      <c r="C1986">
        <v>2</v>
      </c>
      <c r="D1986" t="s">
        <v>0</v>
      </c>
      <c r="E1986">
        <v>1</v>
      </c>
    </row>
    <row r="1987" spans="1:5">
      <c r="A1987" t="str">
        <f t="shared" si="68"/>
        <v>Vagina (C52)Female3</v>
      </c>
      <c r="B1987" t="s">
        <v>107</v>
      </c>
      <c r="C1987">
        <v>3</v>
      </c>
      <c r="D1987" t="s">
        <v>0</v>
      </c>
      <c r="E1987">
        <v>4</v>
      </c>
    </row>
    <row r="1988" spans="1:5">
      <c r="A1988" t="str">
        <f t="shared" si="68"/>
        <v>Vagina (C52)Female4</v>
      </c>
      <c r="B1988" t="s">
        <v>107</v>
      </c>
      <c r="C1988">
        <v>4</v>
      </c>
      <c r="D1988" t="s">
        <v>0</v>
      </c>
      <c r="E1988">
        <v>5</v>
      </c>
    </row>
    <row r="1989" spans="1:5">
      <c r="A1989" t="str">
        <f t="shared" si="68"/>
        <v>Vagina (C52)Female5</v>
      </c>
      <c r="B1989" t="s">
        <v>107</v>
      </c>
      <c r="C1989">
        <v>5</v>
      </c>
      <c r="D1989" t="s">
        <v>0</v>
      </c>
      <c r="E1989">
        <v>4</v>
      </c>
    </row>
    <row r="1990" spans="1:5">
      <c r="A1990" t="str">
        <f t="shared" si="68"/>
        <v>Vulva (C51)Female2</v>
      </c>
      <c r="B1990" t="s">
        <v>106</v>
      </c>
      <c r="C1990">
        <v>2</v>
      </c>
      <c r="D1990" t="s">
        <v>0</v>
      </c>
      <c r="E1990">
        <v>3</v>
      </c>
    </row>
    <row r="1991" spans="1:5">
      <c r="A1991" t="str">
        <f t="shared" si="68"/>
        <v>Vulva (C51)Female3</v>
      </c>
      <c r="B1991" t="s">
        <v>106</v>
      </c>
      <c r="C1991">
        <v>3</v>
      </c>
      <c r="D1991" t="s">
        <v>0</v>
      </c>
      <c r="E1991">
        <v>26</v>
      </c>
    </row>
    <row r="1992" spans="1:5">
      <c r="A1992" t="str">
        <f t="shared" si="68"/>
        <v>Vulva (C51)Female4</v>
      </c>
      <c r="B1992" t="s">
        <v>106</v>
      </c>
      <c r="C1992">
        <v>4</v>
      </c>
      <c r="D1992" t="s">
        <v>0</v>
      </c>
      <c r="E1992">
        <v>18</v>
      </c>
    </row>
    <row r="1993" spans="1:5">
      <c r="A1993" t="str">
        <f t="shared" si="68"/>
        <v>Vulva (C51)Female5</v>
      </c>
      <c r="B1993" t="s">
        <v>106</v>
      </c>
      <c r="C1993">
        <v>5</v>
      </c>
      <c r="D1993" t="s">
        <v>0</v>
      </c>
      <c r="E1993">
        <v>20</v>
      </c>
    </row>
    <row r="1994" spans="1:5">
      <c r="A1994" t="str">
        <f t="shared" ref="A1994" si="69">B1994&amp;D1994&amp;C1994</f>
        <v>Uterus (C54–C55)Male1</v>
      </c>
      <c r="B1994" s="114" t="s">
        <v>358</v>
      </c>
      <c r="C1994">
        <v>1</v>
      </c>
      <c r="D1994" t="s">
        <v>1</v>
      </c>
      <c r="E1994" t="s">
        <v>178</v>
      </c>
    </row>
    <row r="1995" spans="1:5">
      <c r="A1995" t="str">
        <f t="shared" ref="A1995:A2007" si="70">B1995&amp;D1995&amp;C1995</f>
        <v>Uterus (C54–C55)Male2</v>
      </c>
      <c r="B1995" s="114" t="s">
        <v>358</v>
      </c>
      <c r="C1995">
        <v>2</v>
      </c>
      <c r="D1995" t="s">
        <v>1</v>
      </c>
      <c r="E1995" t="s">
        <v>178</v>
      </c>
    </row>
    <row r="1996" spans="1:5">
      <c r="A1996" t="str">
        <f t="shared" si="70"/>
        <v>Uterus (C54–C55)Male3</v>
      </c>
      <c r="B1996" s="114" t="s">
        <v>358</v>
      </c>
      <c r="C1996">
        <v>3</v>
      </c>
      <c r="D1996" t="s">
        <v>1</v>
      </c>
      <c r="E1996" t="s">
        <v>178</v>
      </c>
    </row>
    <row r="1997" spans="1:5">
      <c r="A1997" t="str">
        <f t="shared" si="70"/>
        <v>Uterus (C54–C55)Male4</v>
      </c>
      <c r="B1997" s="114" t="s">
        <v>358</v>
      </c>
      <c r="C1997">
        <v>4</v>
      </c>
      <c r="D1997" t="s">
        <v>1</v>
      </c>
      <c r="E1997" t="s">
        <v>178</v>
      </c>
    </row>
    <row r="1998" spans="1:5">
      <c r="A1998" t="str">
        <f t="shared" si="70"/>
        <v>Uterus (C54–C55)Male5</v>
      </c>
      <c r="B1998" s="114" t="s">
        <v>358</v>
      </c>
      <c r="C1998">
        <v>5</v>
      </c>
      <c r="D1998" t="s">
        <v>1</v>
      </c>
      <c r="E1998" t="s">
        <v>178</v>
      </c>
    </row>
    <row r="1999" spans="1:5">
      <c r="A1999" t="str">
        <f t="shared" ref="A1999" si="71">B1999&amp;D1999&amp;C1999</f>
        <v>Vagina (C52)Male1</v>
      </c>
      <c r="B1999" t="s">
        <v>107</v>
      </c>
      <c r="C1999">
        <v>1</v>
      </c>
      <c r="D1999" t="s">
        <v>1</v>
      </c>
      <c r="E1999" t="s">
        <v>178</v>
      </c>
    </row>
    <row r="2000" spans="1:5">
      <c r="A2000" t="str">
        <f t="shared" si="70"/>
        <v>Vagina (C52)Male2</v>
      </c>
      <c r="B2000" t="s">
        <v>107</v>
      </c>
      <c r="C2000">
        <v>2</v>
      </c>
      <c r="D2000" t="s">
        <v>1</v>
      </c>
      <c r="E2000" t="s">
        <v>178</v>
      </c>
    </row>
    <row r="2001" spans="1:5">
      <c r="A2001" t="str">
        <f t="shared" si="70"/>
        <v>Vagina (C52)Male3</v>
      </c>
      <c r="B2001" t="s">
        <v>107</v>
      </c>
      <c r="C2001">
        <v>3</v>
      </c>
      <c r="D2001" t="s">
        <v>1</v>
      </c>
      <c r="E2001" t="s">
        <v>178</v>
      </c>
    </row>
    <row r="2002" spans="1:5">
      <c r="A2002" t="str">
        <f t="shared" si="70"/>
        <v>Vagina (C52)Male4</v>
      </c>
      <c r="B2002" t="s">
        <v>107</v>
      </c>
      <c r="C2002">
        <v>4</v>
      </c>
      <c r="D2002" t="s">
        <v>1</v>
      </c>
      <c r="E2002" t="s">
        <v>178</v>
      </c>
    </row>
    <row r="2003" spans="1:5">
      <c r="A2003" t="str">
        <f t="shared" si="70"/>
        <v>Vagina (C52)Male5</v>
      </c>
      <c r="B2003" t="s">
        <v>107</v>
      </c>
      <c r="C2003">
        <v>5</v>
      </c>
      <c r="D2003" t="s">
        <v>1</v>
      </c>
      <c r="E2003" t="s">
        <v>178</v>
      </c>
    </row>
    <row r="2004" spans="1:5">
      <c r="A2004" t="str">
        <f t="shared" si="70"/>
        <v>Vulva (C51)Male1</v>
      </c>
      <c r="B2004" t="s">
        <v>106</v>
      </c>
      <c r="C2004">
        <v>1</v>
      </c>
      <c r="D2004" t="s">
        <v>1</v>
      </c>
      <c r="E2004" t="s">
        <v>178</v>
      </c>
    </row>
    <row r="2005" spans="1:5">
      <c r="A2005" t="str">
        <f t="shared" si="70"/>
        <v>Vulva (C51)Male2</v>
      </c>
      <c r="B2005" t="s">
        <v>106</v>
      </c>
      <c r="C2005">
        <v>2</v>
      </c>
      <c r="D2005" t="s">
        <v>1</v>
      </c>
      <c r="E2005" t="s">
        <v>178</v>
      </c>
    </row>
    <row r="2006" spans="1:5">
      <c r="A2006" t="str">
        <f t="shared" si="70"/>
        <v>Vulva (C51)Male3</v>
      </c>
      <c r="B2006" t="s">
        <v>106</v>
      </c>
      <c r="C2006">
        <v>3</v>
      </c>
      <c r="D2006" t="s">
        <v>1</v>
      </c>
      <c r="E2006" t="s">
        <v>178</v>
      </c>
    </row>
    <row r="2007" spans="1:5">
      <c r="A2007" t="str">
        <f t="shared" si="70"/>
        <v>Vulva (C51)Male4</v>
      </c>
      <c r="B2007" t="s">
        <v>106</v>
      </c>
      <c r="C2007">
        <v>4</v>
      </c>
      <c r="D2007" t="s">
        <v>1</v>
      </c>
      <c r="E2007" t="s">
        <v>178</v>
      </c>
    </row>
    <row r="2008" spans="1:5">
      <c r="A2008" t="str">
        <f t="shared" ref="A2008" si="72">B2008&amp;D2008&amp;C2008</f>
        <v>Vulva (C51)Male5</v>
      </c>
      <c r="B2008" t="s">
        <v>106</v>
      </c>
      <c r="C2008">
        <v>5</v>
      </c>
      <c r="D2008" t="s">
        <v>1</v>
      </c>
      <c r="E2008" t="s">
        <v>178</v>
      </c>
    </row>
    <row r="2009" spans="1:5">
      <c r="A2009" t="str">
        <f t="shared" si="68"/>
        <v/>
      </c>
    </row>
    <row r="2010" spans="1:5">
      <c r="A2010" t="s">
        <v>33</v>
      </c>
      <c r="B2010" t="s">
        <v>11</v>
      </c>
      <c r="C2010" t="s">
        <v>3</v>
      </c>
      <c r="D2010" t="s">
        <v>47</v>
      </c>
      <c r="E2010" t="s">
        <v>45</v>
      </c>
    </row>
    <row r="2011" spans="1:5">
      <c r="A2011" t="str">
        <f>B2011&amp;C2011&amp;D2011</f>
        <v>Accessory sinuses (C31)Female11</v>
      </c>
      <c r="B2011" t="s">
        <v>91</v>
      </c>
      <c r="C2011" t="s">
        <v>0</v>
      </c>
      <c r="D2011">
        <v>11</v>
      </c>
      <c r="E2011">
        <v>1</v>
      </c>
    </row>
    <row r="2012" spans="1:5">
      <c r="A2012" t="str">
        <f t="shared" ref="A2012:A2075" si="73">B2012&amp;C2012&amp;D2012</f>
        <v>Accessory sinuses (C31)Female18</v>
      </c>
      <c r="B2012" t="s">
        <v>91</v>
      </c>
      <c r="C2012" t="s">
        <v>0</v>
      </c>
      <c r="D2012">
        <v>18</v>
      </c>
      <c r="E2012">
        <v>1</v>
      </c>
    </row>
    <row r="2013" spans="1:5">
      <c r="A2013" t="str">
        <f t="shared" si="73"/>
        <v>Accessory sinuses (C31)Male1</v>
      </c>
      <c r="B2013" t="s">
        <v>91</v>
      </c>
      <c r="C2013" t="s">
        <v>1</v>
      </c>
      <c r="D2013">
        <v>1</v>
      </c>
      <c r="E2013">
        <v>1</v>
      </c>
    </row>
    <row r="2014" spans="1:5">
      <c r="A2014" t="str">
        <f t="shared" si="73"/>
        <v>Accessory sinuses (C31)Male2</v>
      </c>
      <c r="B2014" t="s">
        <v>91</v>
      </c>
      <c r="C2014" t="s">
        <v>1</v>
      </c>
      <c r="D2014">
        <v>2</v>
      </c>
      <c r="E2014">
        <v>1</v>
      </c>
    </row>
    <row r="2015" spans="1:5">
      <c r="A2015" t="str">
        <f t="shared" si="73"/>
        <v>Accessory sinuses (C31)Male3</v>
      </c>
      <c r="B2015" t="s">
        <v>91</v>
      </c>
      <c r="C2015" t="s">
        <v>1</v>
      </c>
      <c r="D2015">
        <v>3</v>
      </c>
      <c r="E2015">
        <v>2</v>
      </c>
    </row>
    <row r="2016" spans="1:5">
      <c r="A2016" t="str">
        <f t="shared" si="73"/>
        <v>Accessory sinuses (C31)Male11</v>
      </c>
      <c r="B2016" t="s">
        <v>91</v>
      </c>
      <c r="C2016" t="s">
        <v>1</v>
      </c>
      <c r="D2016">
        <v>11</v>
      </c>
      <c r="E2016">
        <v>1</v>
      </c>
    </row>
    <row r="2017" spans="1:5">
      <c r="A2017" t="str">
        <f t="shared" si="73"/>
        <v>Accessory sinuses (C31)Male16</v>
      </c>
      <c r="B2017" t="s">
        <v>91</v>
      </c>
      <c r="C2017" t="s">
        <v>1</v>
      </c>
      <c r="D2017">
        <v>16</v>
      </c>
      <c r="E2017">
        <v>2</v>
      </c>
    </row>
    <row r="2018" spans="1:5">
      <c r="A2018" t="str">
        <f t="shared" si="73"/>
        <v>Accessory sinuses (C31)Male18</v>
      </c>
      <c r="B2018" t="s">
        <v>91</v>
      </c>
      <c r="C2018" t="s">
        <v>1</v>
      </c>
      <c r="D2018">
        <v>18</v>
      </c>
      <c r="E2018">
        <v>1</v>
      </c>
    </row>
    <row r="2019" spans="1:5">
      <c r="A2019" t="str">
        <f t="shared" si="73"/>
        <v>Adrenal gland (C74)Female2</v>
      </c>
      <c r="B2019" t="s">
        <v>125</v>
      </c>
      <c r="C2019" t="s">
        <v>0</v>
      </c>
      <c r="D2019">
        <v>2</v>
      </c>
      <c r="E2019">
        <v>1</v>
      </c>
    </row>
    <row r="2020" spans="1:5">
      <c r="A2020" t="str">
        <f t="shared" si="73"/>
        <v>Adrenal gland (C74)Female3</v>
      </c>
      <c r="B2020" t="s">
        <v>125</v>
      </c>
      <c r="C2020" t="s">
        <v>0</v>
      </c>
      <c r="D2020">
        <v>3</v>
      </c>
      <c r="E2020">
        <v>2</v>
      </c>
    </row>
    <row r="2021" spans="1:5">
      <c r="A2021" t="str">
        <f t="shared" si="73"/>
        <v>Adrenal gland (C74)Female4</v>
      </c>
      <c r="B2021" t="s">
        <v>125</v>
      </c>
      <c r="C2021" t="s">
        <v>0</v>
      </c>
      <c r="D2021">
        <v>4</v>
      </c>
      <c r="E2021">
        <v>1</v>
      </c>
    </row>
    <row r="2022" spans="1:5">
      <c r="A2022" t="str">
        <f t="shared" si="73"/>
        <v>Adrenal gland (C74)Female5</v>
      </c>
      <c r="B2022" t="s">
        <v>125</v>
      </c>
      <c r="C2022" t="s">
        <v>0</v>
      </c>
      <c r="D2022">
        <v>5</v>
      </c>
      <c r="E2022">
        <v>1</v>
      </c>
    </row>
    <row r="2023" spans="1:5">
      <c r="A2023" t="str">
        <f t="shared" si="73"/>
        <v>Adrenal gland (C74)Female9</v>
      </c>
      <c r="B2023" t="s">
        <v>125</v>
      </c>
      <c r="C2023" t="s">
        <v>0</v>
      </c>
      <c r="D2023">
        <v>9</v>
      </c>
      <c r="E2023">
        <v>1</v>
      </c>
    </row>
    <row r="2024" spans="1:5">
      <c r="A2024" t="str">
        <f t="shared" si="73"/>
        <v>Adrenal gland (C74)Female18</v>
      </c>
      <c r="B2024" t="s">
        <v>125</v>
      </c>
      <c r="C2024" t="s">
        <v>0</v>
      </c>
      <c r="D2024">
        <v>18</v>
      </c>
      <c r="E2024">
        <v>1</v>
      </c>
    </row>
    <row r="2025" spans="1:5">
      <c r="A2025" t="str">
        <f t="shared" si="73"/>
        <v>Adrenal gland (C74)Male1</v>
      </c>
      <c r="B2025" t="s">
        <v>125</v>
      </c>
      <c r="C2025" t="s">
        <v>1</v>
      </c>
      <c r="D2025">
        <v>1</v>
      </c>
      <c r="E2025">
        <v>1</v>
      </c>
    </row>
    <row r="2026" spans="1:5">
      <c r="A2026" t="str">
        <f t="shared" si="73"/>
        <v>Adrenal gland (C74)Male3</v>
      </c>
      <c r="B2026" t="s">
        <v>125</v>
      </c>
      <c r="C2026" t="s">
        <v>1</v>
      </c>
      <c r="D2026">
        <v>3</v>
      </c>
      <c r="E2026">
        <v>2</v>
      </c>
    </row>
    <row r="2027" spans="1:5">
      <c r="A2027" t="str">
        <f t="shared" si="73"/>
        <v>Adrenal gland (C74)Male5</v>
      </c>
      <c r="B2027" t="s">
        <v>125</v>
      </c>
      <c r="C2027" t="s">
        <v>1</v>
      </c>
      <c r="D2027">
        <v>5</v>
      </c>
      <c r="E2027">
        <v>2</v>
      </c>
    </row>
    <row r="2028" spans="1:5">
      <c r="A2028" t="str">
        <f t="shared" si="73"/>
        <v>Adrenal gland (C74)Male9</v>
      </c>
      <c r="B2028" t="s">
        <v>125</v>
      </c>
      <c r="C2028" t="s">
        <v>1</v>
      </c>
      <c r="D2028">
        <v>9</v>
      </c>
      <c r="E2028">
        <v>1</v>
      </c>
    </row>
    <row r="2029" spans="1:5">
      <c r="A2029" t="str">
        <f t="shared" si="73"/>
        <v>Adrenal gland (C74)Male16</v>
      </c>
      <c r="B2029" t="s">
        <v>125</v>
      </c>
      <c r="C2029" t="s">
        <v>1</v>
      </c>
      <c r="D2029">
        <v>16</v>
      </c>
      <c r="E2029">
        <v>1</v>
      </c>
    </row>
    <row r="2030" spans="1:5">
      <c r="A2030" t="str">
        <f t="shared" si="73"/>
        <v>Adrenal gland (C74)Male17</v>
      </c>
      <c r="B2030" t="s">
        <v>125</v>
      </c>
      <c r="C2030" t="s">
        <v>1</v>
      </c>
      <c r="D2030">
        <v>17</v>
      </c>
      <c r="E2030">
        <v>1</v>
      </c>
    </row>
    <row r="2031" spans="1:5">
      <c r="A2031" t="str">
        <f t="shared" si="73"/>
        <v>Adrenal gland (C74)Male18</v>
      </c>
      <c r="B2031" t="s">
        <v>125</v>
      </c>
      <c r="C2031" t="s">
        <v>1</v>
      </c>
      <c r="D2031">
        <v>18</v>
      </c>
      <c r="E2031">
        <v>2</v>
      </c>
    </row>
    <row r="2032" spans="1:5">
      <c r="A2032" t="str">
        <f t="shared" si="73"/>
        <v>Biliary tract - other and unspecified parts (C24)Female1</v>
      </c>
      <c r="B2032" t="s">
        <v>87</v>
      </c>
      <c r="C2032" t="s">
        <v>0</v>
      </c>
      <c r="D2032">
        <v>1</v>
      </c>
      <c r="E2032">
        <v>1</v>
      </c>
    </row>
    <row r="2033" spans="1:5">
      <c r="A2033" t="str">
        <f t="shared" si="73"/>
        <v>Biliary tract - other and unspecified parts (C24)Female2</v>
      </c>
      <c r="B2033" t="s">
        <v>87</v>
      </c>
      <c r="C2033" t="s">
        <v>0</v>
      </c>
      <c r="D2033">
        <v>2</v>
      </c>
      <c r="E2033">
        <v>9</v>
      </c>
    </row>
    <row r="2034" spans="1:5">
      <c r="A2034" t="str">
        <f t="shared" si="73"/>
        <v>Biliary tract - other and unspecified parts (C24)Female3</v>
      </c>
      <c r="B2034" t="s">
        <v>87</v>
      </c>
      <c r="C2034" t="s">
        <v>0</v>
      </c>
      <c r="D2034">
        <v>3</v>
      </c>
      <c r="E2034">
        <v>4</v>
      </c>
    </row>
    <row r="2035" spans="1:5">
      <c r="A2035" t="str">
        <f t="shared" si="73"/>
        <v>Biliary tract - other and unspecified parts (C24)Female4</v>
      </c>
      <c r="B2035" t="s">
        <v>87</v>
      </c>
      <c r="C2035" t="s">
        <v>0</v>
      </c>
      <c r="D2035">
        <v>4</v>
      </c>
      <c r="E2035">
        <v>2</v>
      </c>
    </row>
    <row r="2036" spans="1:5">
      <c r="A2036" t="str">
        <f t="shared" si="73"/>
        <v>Biliary tract - other and unspecified parts (C24)Female5</v>
      </c>
      <c r="B2036" t="s">
        <v>87</v>
      </c>
      <c r="C2036" t="s">
        <v>0</v>
      </c>
      <c r="D2036">
        <v>5</v>
      </c>
      <c r="E2036">
        <v>4</v>
      </c>
    </row>
    <row r="2037" spans="1:5">
      <c r="A2037" t="str">
        <f t="shared" si="73"/>
        <v>Biliary tract - other and unspecified parts (C24)Female6</v>
      </c>
      <c r="B2037" t="s">
        <v>87</v>
      </c>
      <c r="C2037" t="s">
        <v>0</v>
      </c>
      <c r="D2037">
        <v>6</v>
      </c>
      <c r="E2037">
        <v>1</v>
      </c>
    </row>
    <row r="2038" spans="1:5">
      <c r="A2038" t="str">
        <f t="shared" si="73"/>
        <v>Biliary tract - other and unspecified parts (C24)Female7</v>
      </c>
      <c r="B2038" t="s">
        <v>87</v>
      </c>
      <c r="C2038" t="s">
        <v>0</v>
      </c>
      <c r="D2038">
        <v>7</v>
      </c>
      <c r="E2038">
        <v>1</v>
      </c>
    </row>
    <row r="2039" spans="1:5">
      <c r="A2039" t="str">
        <f t="shared" si="73"/>
        <v>Biliary tract - other and unspecified parts (C24)Female9</v>
      </c>
      <c r="B2039" t="s">
        <v>87</v>
      </c>
      <c r="C2039" t="s">
        <v>0</v>
      </c>
      <c r="D2039">
        <v>9</v>
      </c>
      <c r="E2039">
        <v>4</v>
      </c>
    </row>
    <row r="2040" spans="1:5">
      <c r="A2040" t="str">
        <f t="shared" si="73"/>
        <v>Biliary tract - other and unspecified parts (C24)Female13</v>
      </c>
      <c r="B2040" t="s">
        <v>87</v>
      </c>
      <c r="C2040" t="s">
        <v>0</v>
      </c>
      <c r="D2040">
        <v>13</v>
      </c>
      <c r="E2040">
        <v>1</v>
      </c>
    </row>
    <row r="2041" spans="1:5">
      <c r="A2041" t="str">
        <f t="shared" si="73"/>
        <v>Biliary tract - other and unspecified parts (C24)Female16</v>
      </c>
      <c r="B2041" t="s">
        <v>87</v>
      </c>
      <c r="C2041" t="s">
        <v>0</v>
      </c>
      <c r="D2041">
        <v>16</v>
      </c>
      <c r="E2041">
        <v>2</v>
      </c>
    </row>
    <row r="2042" spans="1:5">
      <c r="A2042" t="str">
        <f t="shared" si="73"/>
        <v>Biliary tract - other and unspecified parts (C24)Female18</v>
      </c>
      <c r="B2042" t="s">
        <v>87</v>
      </c>
      <c r="C2042" t="s">
        <v>0</v>
      </c>
      <c r="D2042">
        <v>18</v>
      </c>
      <c r="E2042">
        <v>4</v>
      </c>
    </row>
    <row r="2043" spans="1:5">
      <c r="A2043" t="str">
        <f t="shared" si="73"/>
        <v>Biliary tract - other and unspecified parts (C24)Female19</v>
      </c>
      <c r="B2043" t="s">
        <v>87</v>
      </c>
      <c r="C2043" t="s">
        <v>0</v>
      </c>
      <c r="D2043">
        <v>19</v>
      </c>
      <c r="E2043">
        <v>1</v>
      </c>
    </row>
    <row r="2044" spans="1:5">
      <c r="A2044" t="str">
        <f t="shared" si="73"/>
        <v>Biliary tract - other and unspecified parts (C24)Female20</v>
      </c>
      <c r="B2044" t="s">
        <v>87</v>
      </c>
      <c r="C2044" t="s">
        <v>0</v>
      </c>
      <c r="D2044">
        <v>20</v>
      </c>
      <c r="E2044">
        <v>5</v>
      </c>
    </row>
    <row r="2045" spans="1:5">
      <c r="A2045" t="str">
        <f t="shared" si="73"/>
        <v>Biliary tract - other and unspecified parts (C24)Female99</v>
      </c>
      <c r="B2045" t="s">
        <v>87</v>
      </c>
      <c r="C2045" t="s">
        <v>0</v>
      </c>
      <c r="D2045">
        <v>99</v>
      </c>
      <c r="E2045">
        <v>1</v>
      </c>
    </row>
    <row r="2046" spans="1:5">
      <c r="A2046" t="str">
        <f t="shared" si="73"/>
        <v>Biliary tract - other and unspecified parts (C24)Male1</v>
      </c>
      <c r="B2046" t="s">
        <v>87</v>
      </c>
      <c r="C2046" t="s">
        <v>1</v>
      </c>
      <c r="D2046">
        <v>1</v>
      </c>
      <c r="E2046">
        <v>2</v>
      </c>
    </row>
    <row r="2047" spans="1:5">
      <c r="A2047" t="str">
        <f t="shared" si="73"/>
        <v>Biliary tract - other and unspecified parts (C24)Male2</v>
      </c>
      <c r="B2047" t="s">
        <v>87</v>
      </c>
      <c r="C2047" t="s">
        <v>1</v>
      </c>
      <c r="D2047">
        <v>2</v>
      </c>
      <c r="E2047">
        <v>9</v>
      </c>
    </row>
    <row r="2048" spans="1:5">
      <c r="A2048" t="str">
        <f t="shared" si="73"/>
        <v>Biliary tract - other and unspecified parts (C24)Male3</v>
      </c>
      <c r="B2048" t="s">
        <v>87</v>
      </c>
      <c r="C2048" t="s">
        <v>1</v>
      </c>
      <c r="D2048">
        <v>3</v>
      </c>
      <c r="E2048">
        <v>6</v>
      </c>
    </row>
    <row r="2049" spans="1:5">
      <c r="A2049" t="str">
        <f t="shared" si="73"/>
        <v>Biliary tract - other and unspecified parts (C24)Male4</v>
      </c>
      <c r="B2049" t="s">
        <v>87</v>
      </c>
      <c r="C2049" t="s">
        <v>1</v>
      </c>
      <c r="D2049">
        <v>4</v>
      </c>
      <c r="E2049">
        <v>3</v>
      </c>
    </row>
    <row r="2050" spans="1:5">
      <c r="A2050" t="str">
        <f t="shared" si="73"/>
        <v>Biliary tract - other and unspecified parts (C24)Male5</v>
      </c>
      <c r="B2050" t="s">
        <v>87</v>
      </c>
      <c r="C2050" t="s">
        <v>1</v>
      </c>
      <c r="D2050">
        <v>5</v>
      </c>
      <c r="E2050">
        <v>1</v>
      </c>
    </row>
    <row r="2051" spans="1:5">
      <c r="A2051" t="str">
        <f t="shared" si="73"/>
        <v>Biliary tract - other and unspecified parts (C24)Male6</v>
      </c>
      <c r="B2051" t="s">
        <v>87</v>
      </c>
      <c r="C2051" t="s">
        <v>1</v>
      </c>
      <c r="D2051">
        <v>6</v>
      </c>
      <c r="E2051">
        <v>1</v>
      </c>
    </row>
    <row r="2052" spans="1:5">
      <c r="A2052" t="str">
        <f t="shared" si="73"/>
        <v>Biliary tract - other and unspecified parts (C24)Male8</v>
      </c>
      <c r="B2052" t="s">
        <v>87</v>
      </c>
      <c r="C2052" t="s">
        <v>1</v>
      </c>
      <c r="D2052">
        <v>8</v>
      </c>
      <c r="E2052">
        <v>1</v>
      </c>
    </row>
    <row r="2053" spans="1:5">
      <c r="A2053" t="str">
        <f t="shared" si="73"/>
        <v>Biliary tract - other and unspecified parts (C24)Male9</v>
      </c>
      <c r="B2053" t="s">
        <v>87</v>
      </c>
      <c r="C2053" t="s">
        <v>1</v>
      </c>
      <c r="D2053">
        <v>9</v>
      </c>
      <c r="E2053">
        <v>1</v>
      </c>
    </row>
    <row r="2054" spans="1:5">
      <c r="A2054" t="str">
        <f t="shared" si="73"/>
        <v>Biliary tract - other and unspecified parts (C24)Male10</v>
      </c>
      <c r="B2054" t="s">
        <v>87</v>
      </c>
      <c r="C2054" t="s">
        <v>1</v>
      </c>
      <c r="D2054">
        <v>10</v>
      </c>
      <c r="E2054">
        <v>4</v>
      </c>
    </row>
    <row r="2055" spans="1:5">
      <c r="A2055" t="str">
        <f t="shared" si="73"/>
        <v>Biliary tract - other and unspecified parts (C24)Male11</v>
      </c>
      <c r="B2055" t="s">
        <v>87</v>
      </c>
      <c r="C2055" t="s">
        <v>1</v>
      </c>
      <c r="D2055">
        <v>11</v>
      </c>
      <c r="E2055">
        <v>3</v>
      </c>
    </row>
    <row r="2056" spans="1:5">
      <c r="A2056" t="str">
        <f t="shared" si="73"/>
        <v>Biliary tract - other and unspecified parts (C24)Male12</v>
      </c>
      <c r="B2056" t="s">
        <v>87</v>
      </c>
      <c r="C2056" t="s">
        <v>1</v>
      </c>
      <c r="D2056">
        <v>12</v>
      </c>
      <c r="E2056">
        <v>1</v>
      </c>
    </row>
    <row r="2057" spans="1:5">
      <c r="A2057" t="str">
        <f t="shared" si="73"/>
        <v>Biliary tract - other and unspecified parts (C24)Male13</v>
      </c>
      <c r="B2057" t="s">
        <v>87</v>
      </c>
      <c r="C2057" t="s">
        <v>1</v>
      </c>
      <c r="D2057">
        <v>13</v>
      </c>
      <c r="E2057">
        <v>3</v>
      </c>
    </row>
    <row r="2058" spans="1:5">
      <c r="A2058" t="str">
        <f t="shared" si="73"/>
        <v>Biliary tract - other and unspecified parts (C24)Male14</v>
      </c>
      <c r="B2058" t="s">
        <v>87</v>
      </c>
      <c r="C2058" t="s">
        <v>1</v>
      </c>
      <c r="D2058">
        <v>14</v>
      </c>
      <c r="E2058">
        <v>1</v>
      </c>
    </row>
    <row r="2059" spans="1:5">
      <c r="A2059" t="str">
        <f t="shared" si="73"/>
        <v>Biliary tract - other and unspecified parts (C24)Male16</v>
      </c>
      <c r="B2059" t="s">
        <v>87</v>
      </c>
      <c r="C2059" t="s">
        <v>1</v>
      </c>
      <c r="D2059">
        <v>16</v>
      </c>
      <c r="E2059">
        <v>1</v>
      </c>
    </row>
    <row r="2060" spans="1:5">
      <c r="A2060" t="str">
        <f t="shared" si="73"/>
        <v>Biliary tract - other and unspecified parts (C24)Male18</v>
      </c>
      <c r="B2060" t="s">
        <v>87</v>
      </c>
      <c r="C2060" t="s">
        <v>1</v>
      </c>
      <c r="D2060">
        <v>18</v>
      </c>
      <c r="E2060">
        <v>4</v>
      </c>
    </row>
    <row r="2061" spans="1:5">
      <c r="A2061" t="str">
        <f t="shared" si="73"/>
        <v>Biliary tract - other and unspecified parts (C24)Male20</v>
      </c>
      <c r="B2061" t="s">
        <v>87</v>
      </c>
      <c r="C2061" t="s">
        <v>1</v>
      </c>
      <c r="D2061">
        <v>20</v>
      </c>
      <c r="E2061">
        <v>2</v>
      </c>
    </row>
    <row r="2062" spans="1:5">
      <c r="A2062" t="str">
        <f t="shared" si="73"/>
        <v>Biliary tract - other and unspecified parts (C24)Male99</v>
      </c>
      <c r="B2062" t="s">
        <v>87</v>
      </c>
      <c r="C2062" t="s">
        <v>1</v>
      </c>
      <c r="D2062">
        <v>99</v>
      </c>
      <c r="E2062">
        <v>1</v>
      </c>
    </row>
    <row r="2063" spans="1:5">
      <c r="A2063" t="str">
        <f t="shared" si="73"/>
        <v>Bladder (C67)Female1</v>
      </c>
      <c r="B2063" t="s">
        <v>118</v>
      </c>
      <c r="C2063" t="s">
        <v>0</v>
      </c>
      <c r="D2063">
        <v>1</v>
      </c>
      <c r="E2063">
        <v>1</v>
      </c>
    </row>
    <row r="2064" spans="1:5">
      <c r="A2064" t="str">
        <f t="shared" si="73"/>
        <v>Bladder (C67)Female2</v>
      </c>
      <c r="B2064" t="s">
        <v>118</v>
      </c>
      <c r="C2064" t="s">
        <v>0</v>
      </c>
      <c r="D2064">
        <v>2</v>
      </c>
      <c r="E2064">
        <v>11</v>
      </c>
    </row>
    <row r="2065" spans="1:5">
      <c r="A2065" t="str">
        <f t="shared" si="73"/>
        <v>Bladder (C67)Female3</v>
      </c>
      <c r="B2065" t="s">
        <v>118</v>
      </c>
      <c r="C2065" t="s">
        <v>0</v>
      </c>
      <c r="D2065">
        <v>3</v>
      </c>
      <c r="E2065">
        <v>6</v>
      </c>
    </row>
    <row r="2066" spans="1:5">
      <c r="A2066" t="str">
        <f t="shared" si="73"/>
        <v>Bladder (C67)Female4</v>
      </c>
      <c r="B2066" t="s">
        <v>118</v>
      </c>
      <c r="C2066" t="s">
        <v>0</v>
      </c>
      <c r="D2066">
        <v>4</v>
      </c>
      <c r="E2066">
        <v>8</v>
      </c>
    </row>
    <row r="2067" spans="1:5">
      <c r="A2067" t="str">
        <f t="shared" si="73"/>
        <v>Bladder (C67)Female5</v>
      </c>
      <c r="B2067" t="s">
        <v>118</v>
      </c>
      <c r="C2067" t="s">
        <v>0</v>
      </c>
      <c r="D2067">
        <v>5</v>
      </c>
      <c r="E2067">
        <v>5</v>
      </c>
    </row>
    <row r="2068" spans="1:5">
      <c r="A2068" t="str">
        <f t="shared" si="73"/>
        <v>Bladder (C67)Female6</v>
      </c>
      <c r="B2068" t="s">
        <v>118</v>
      </c>
      <c r="C2068" t="s">
        <v>0</v>
      </c>
      <c r="D2068">
        <v>6</v>
      </c>
      <c r="E2068">
        <v>2</v>
      </c>
    </row>
    <row r="2069" spans="1:5">
      <c r="A2069" t="str">
        <f t="shared" si="73"/>
        <v>Bladder (C67)Female7</v>
      </c>
      <c r="B2069" t="s">
        <v>118</v>
      </c>
      <c r="C2069" t="s">
        <v>0</v>
      </c>
      <c r="D2069">
        <v>7</v>
      </c>
      <c r="E2069">
        <v>8</v>
      </c>
    </row>
    <row r="2070" spans="1:5">
      <c r="A2070" t="str">
        <f t="shared" si="73"/>
        <v>Bladder (C67)Female8</v>
      </c>
      <c r="B2070" t="s">
        <v>118</v>
      </c>
      <c r="C2070" t="s">
        <v>0</v>
      </c>
      <c r="D2070">
        <v>8</v>
      </c>
      <c r="E2070">
        <v>1</v>
      </c>
    </row>
    <row r="2071" spans="1:5">
      <c r="A2071" t="str">
        <f t="shared" si="73"/>
        <v>Bladder (C67)Female9</v>
      </c>
      <c r="B2071" t="s">
        <v>118</v>
      </c>
      <c r="C2071" t="s">
        <v>0</v>
      </c>
      <c r="D2071">
        <v>9</v>
      </c>
      <c r="E2071">
        <v>3</v>
      </c>
    </row>
    <row r="2072" spans="1:5">
      <c r="A2072" t="str">
        <f t="shared" si="73"/>
        <v>Bladder (C67)Female10</v>
      </c>
      <c r="B2072" t="s">
        <v>118</v>
      </c>
      <c r="C2072" t="s">
        <v>0</v>
      </c>
      <c r="D2072">
        <v>10</v>
      </c>
      <c r="E2072">
        <v>4</v>
      </c>
    </row>
    <row r="2073" spans="1:5">
      <c r="A2073" t="str">
        <f t="shared" si="73"/>
        <v>Bladder (C67)Female11</v>
      </c>
      <c r="B2073" t="s">
        <v>118</v>
      </c>
      <c r="C2073" t="s">
        <v>0</v>
      </c>
      <c r="D2073">
        <v>11</v>
      </c>
      <c r="E2073">
        <v>9</v>
      </c>
    </row>
    <row r="2074" spans="1:5">
      <c r="A2074" t="str">
        <f t="shared" si="73"/>
        <v>Bladder (C67)Female12</v>
      </c>
      <c r="B2074" t="s">
        <v>118</v>
      </c>
      <c r="C2074" t="s">
        <v>0</v>
      </c>
      <c r="D2074">
        <v>12</v>
      </c>
      <c r="E2074">
        <v>2</v>
      </c>
    </row>
    <row r="2075" spans="1:5">
      <c r="A2075" t="str">
        <f t="shared" si="73"/>
        <v>Bladder (C67)Female13</v>
      </c>
      <c r="B2075" t="s">
        <v>118</v>
      </c>
      <c r="C2075" t="s">
        <v>0</v>
      </c>
      <c r="D2075">
        <v>13</v>
      </c>
      <c r="E2075">
        <v>4</v>
      </c>
    </row>
    <row r="2076" spans="1:5">
      <c r="A2076" t="str">
        <f t="shared" ref="A2076:A2139" si="74">B2076&amp;C2076&amp;D2076</f>
        <v>Bladder (C67)Female14</v>
      </c>
      <c r="B2076" t="s">
        <v>118</v>
      </c>
      <c r="C2076" t="s">
        <v>0</v>
      </c>
      <c r="D2076">
        <v>14</v>
      </c>
      <c r="E2076">
        <v>3</v>
      </c>
    </row>
    <row r="2077" spans="1:5">
      <c r="A2077" t="str">
        <f t="shared" si="74"/>
        <v>Bladder (C67)Female16</v>
      </c>
      <c r="B2077" t="s">
        <v>118</v>
      </c>
      <c r="C2077" t="s">
        <v>0</v>
      </c>
      <c r="D2077">
        <v>16</v>
      </c>
      <c r="E2077">
        <v>6</v>
      </c>
    </row>
    <row r="2078" spans="1:5">
      <c r="A2078" t="str">
        <f t="shared" si="74"/>
        <v>Bladder (C67)Female18</v>
      </c>
      <c r="B2078" t="s">
        <v>118</v>
      </c>
      <c r="C2078" t="s">
        <v>0</v>
      </c>
      <c r="D2078">
        <v>18</v>
      </c>
      <c r="E2078">
        <v>9</v>
      </c>
    </row>
    <row r="2079" spans="1:5">
      <c r="A2079" t="str">
        <f t="shared" si="74"/>
        <v>Bladder (C67)Female19</v>
      </c>
      <c r="B2079" t="s">
        <v>118</v>
      </c>
      <c r="C2079" t="s">
        <v>0</v>
      </c>
      <c r="D2079">
        <v>19</v>
      </c>
      <c r="E2079">
        <v>1</v>
      </c>
    </row>
    <row r="2080" spans="1:5">
      <c r="A2080" t="str">
        <f t="shared" si="74"/>
        <v>Bladder (C67)Female20</v>
      </c>
      <c r="B2080" t="s">
        <v>118</v>
      </c>
      <c r="C2080" t="s">
        <v>0</v>
      </c>
      <c r="D2080">
        <v>20</v>
      </c>
      <c r="E2080">
        <v>6</v>
      </c>
    </row>
    <row r="2081" spans="1:5">
      <c r="A2081" t="str">
        <f t="shared" si="74"/>
        <v>Bladder (C67)Male1</v>
      </c>
      <c r="B2081" t="s">
        <v>118</v>
      </c>
      <c r="C2081" t="s">
        <v>1</v>
      </c>
      <c r="D2081">
        <v>1</v>
      </c>
      <c r="E2081">
        <v>11</v>
      </c>
    </row>
    <row r="2082" spans="1:5">
      <c r="A2082" t="str">
        <f t="shared" si="74"/>
        <v>Bladder (C67)Male2</v>
      </c>
      <c r="B2082" t="s">
        <v>118</v>
      </c>
      <c r="C2082" t="s">
        <v>1</v>
      </c>
      <c r="D2082">
        <v>2</v>
      </c>
      <c r="E2082">
        <v>29</v>
      </c>
    </row>
    <row r="2083" spans="1:5">
      <c r="A2083" t="str">
        <f t="shared" si="74"/>
        <v>Bladder (C67)Male3</v>
      </c>
      <c r="B2083" t="s">
        <v>118</v>
      </c>
      <c r="C2083" t="s">
        <v>1</v>
      </c>
      <c r="D2083">
        <v>3</v>
      </c>
      <c r="E2083">
        <v>16</v>
      </c>
    </row>
    <row r="2084" spans="1:5">
      <c r="A2084" t="str">
        <f t="shared" si="74"/>
        <v>Bladder (C67)Male4</v>
      </c>
      <c r="B2084" t="s">
        <v>118</v>
      </c>
      <c r="C2084" t="s">
        <v>1</v>
      </c>
      <c r="D2084">
        <v>4</v>
      </c>
      <c r="E2084">
        <v>17</v>
      </c>
    </row>
    <row r="2085" spans="1:5">
      <c r="A2085" t="str">
        <f t="shared" si="74"/>
        <v>Bladder (C67)Male5</v>
      </c>
      <c r="B2085" t="s">
        <v>118</v>
      </c>
      <c r="C2085" t="s">
        <v>1</v>
      </c>
      <c r="D2085">
        <v>5</v>
      </c>
      <c r="E2085">
        <v>14</v>
      </c>
    </row>
    <row r="2086" spans="1:5">
      <c r="A2086" t="str">
        <f t="shared" si="74"/>
        <v>Bladder (C67)Male6</v>
      </c>
      <c r="B2086" t="s">
        <v>118</v>
      </c>
      <c r="C2086" t="s">
        <v>1</v>
      </c>
      <c r="D2086">
        <v>6</v>
      </c>
      <c r="E2086">
        <v>7</v>
      </c>
    </row>
    <row r="2087" spans="1:5">
      <c r="A2087" t="str">
        <f t="shared" si="74"/>
        <v>Bladder (C67)Male7</v>
      </c>
      <c r="B2087" t="s">
        <v>118</v>
      </c>
      <c r="C2087" t="s">
        <v>1</v>
      </c>
      <c r="D2087">
        <v>7</v>
      </c>
      <c r="E2087">
        <v>15</v>
      </c>
    </row>
    <row r="2088" spans="1:5">
      <c r="A2088" t="str">
        <f t="shared" si="74"/>
        <v>Bladder (C67)Male8</v>
      </c>
      <c r="B2088" t="s">
        <v>118</v>
      </c>
      <c r="C2088" t="s">
        <v>1</v>
      </c>
      <c r="D2088">
        <v>8</v>
      </c>
      <c r="E2088">
        <v>5</v>
      </c>
    </row>
    <row r="2089" spans="1:5">
      <c r="A2089" t="str">
        <f t="shared" si="74"/>
        <v>Bladder (C67)Male9</v>
      </c>
      <c r="B2089" t="s">
        <v>118</v>
      </c>
      <c r="C2089" t="s">
        <v>1</v>
      </c>
      <c r="D2089">
        <v>9</v>
      </c>
      <c r="E2089">
        <v>9</v>
      </c>
    </row>
    <row r="2090" spans="1:5">
      <c r="A2090" t="str">
        <f t="shared" si="74"/>
        <v>Bladder (C67)Male10</v>
      </c>
      <c r="B2090" t="s">
        <v>118</v>
      </c>
      <c r="C2090" t="s">
        <v>1</v>
      </c>
      <c r="D2090">
        <v>10</v>
      </c>
      <c r="E2090">
        <v>7</v>
      </c>
    </row>
    <row r="2091" spans="1:5">
      <c r="A2091" t="str">
        <f t="shared" si="74"/>
        <v>Bladder (C67)Male11</v>
      </c>
      <c r="B2091" t="s">
        <v>118</v>
      </c>
      <c r="C2091" t="s">
        <v>1</v>
      </c>
      <c r="D2091">
        <v>11</v>
      </c>
      <c r="E2091">
        <v>9</v>
      </c>
    </row>
    <row r="2092" spans="1:5">
      <c r="A2092" t="str">
        <f t="shared" si="74"/>
        <v>Bladder (C67)Male12</v>
      </c>
      <c r="B2092" t="s">
        <v>118</v>
      </c>
      <c r="C2092" t="s">
        <v>1</v>
      </c>
      <c r="D2092">
        <v>12</v>
      </c>
      <c r="E2092">
        <v>6</v>
      </c>
    </row>
    <row r="2093" spans="1:5">
      <c r="A2093" t="str">
        <f t="shared" si="74"/>
        <v>Bladder (C67)Male13</v>
      </c>
      <c r="B2093" t="s">
        <v>118</v>
      </c>
      <c r="C2093" t="s">
        <v>1</v>
      </c>
      <c r="D2093">
        <v>13</v>
      </c>
      <c r="E2093">
        <v>15</v>
      </c>
    </row>
    <row r="2094" spans="1:5">
      <c r="A2094" t="str">
        <f t="shared" si="74"/>
        <v>Bladder (C67)Male14</v>
      </c>
      <c r="B2094" t="s">
        <v>118</v>
      </c>
      <c r="C2094" t="s">
        <v>1</v>
      </c>
      <c r="D2094">
        <v>14</v>
      </c>
      <c r="E2094">
        <v>8</v>
      </c>
    </row>
    <row r="2095" spans="1:5">
      <c r="A2095" t="str">
        <f t="shared" si="74"/>
        <v>Bladder (C67)Male15</v>
      </c>
      <c r="B2095" t="s">
        <v>118</v>
      </c>
      <c r="C2095" t="s">
        <v>1</v>
      </c>
      <c r="D2095">
        <v>15</v>
      </c>
      <c r="E2095">
        <v>4</v>
      </c>
    </row>
    <row r="2096" spans="1:5">
      <c r="A2096" t="str">
        <f t="shared" si="74"/>
        <v>Bladder (C67)Male16</v>
      </c>
      <c r="B2096" t="s">
        <v>118</v>
      </c>
      <c r="C2096" t="s">
        <v>1</v>
      </c>
      <c r="D2096">
        <v>16</v>
      </c>
      <c r="E2096">
        <v>7</v>
      </c>
    </row>
    <row r="2097" spans="1:5">
      <c r="A2097" t="str">
        <f t="shared" si="74"/>
        <v>Bladder (C67)Male17</v>
      </c>
      <c r="B2097" t="s">
        <v>118</v>
      </c>
      <c r="C2097" t="s">
        <v>1</v>
      </c>
      <c r="D2097">
        <v>17</v>
      </c>
      <c r="E2097">
        <v>2</v>
      </c>
    </row>
    <row r="2098" spans="1:5">
      <c r="A2098" t="str">
        <f t="shared" si="74"/>
        <v>Bladder (C67)Male18</v>
      </c>
      <c r="B2098" t="s">
        <v>118</v>
      </c>
      <c r="C2098" t="s">
        <v>1</v>
      </c>
      <c r="D2098">
        <v>18</v>
      </c>
      <c r="E2098">
        <v>27</v>
      </c>
    </row>
    <row r="2099" spans="1:5">
      <c r="A2099" t="str">
        <f t="shared" si="74"/>
        <v>Bladder (C67)Male19</v>
      </c>
      <c r="B2099" t="s">
        <v>118</v>
      </c>
      <c r="C2099" t="s">
        <v>1</v>
      </c>
      <c r="D2099">
        <v>19</v>
      </c>
      <c r="E2099">
        <v>5</v>
      </c>
    </row>
    <row r="2100" spans="1:5">
      <c r="A2100" t="str">
        <f t="shared" si="74"/>
        <v>Bladder (C67)Male20</v>
      </c>
      <c r="B2100" t="s">
        <v>118</v>
      </c>
      <c r="C2100" t="s">
        <v>1</v>
      </c>
      <c r="D2100">
        <v>20</v>
      </c>
      <c r="E2100">
        <v>17</v>
      </c>
    </row>
    <row r="2101" spans="1:5">
      <c r="A2101" t="str">
        <f t="shared" si="74"/>
        <v>Bladder (C67)Male99</v>
      </c>
      <c r="B2101" t="s">
        <v>118</v>
      </c>
      <c r="C2101" t="s">
        <v>1</v>
      </c>
      <c r="D2101">
        <v>99</v>
      </c>
      <c r="E2101">
        <v>1</v>
      </c>
    </row>
    <row r="2102" spans="1:5">
      <c r="A2102" t="str">
        <f t="shared" si="74"/>
        <v>Bone and articular cartilage of limbs (C40)Female2</v>
      </c>
      <c r="B2102" t="s">
        <v>97</v>
      </c>
      <c r="C2102" t="s">
        <v>0</v>
      </c>
      <c r="D2102">
        <v>2</v>
      </c>
      <c r="E2102">
        <v>2</v>
      </c>
    </row>
    <row r="2103" spans="1:5">
      <c r="A2103" t="str">
        <f t="shared" si="74"/>
        <v>Bone and articular cartilage of limbs (C40)Female3</v>
      </c>
      <c r="B2103" t="s">
        <v>97</v>
      </c>
      <c r="C2103" t="s">
        <v>0</v>
      </c>
      <c r="D2103">
        <v>3</v>
      </c>
      <c r="E2103">
        <v>2</v>
      </c>
    </row>
    <row r="2104" spans="1:5">
      <c r="A2104" t="str">
        <f t="shared" si="74"/>
        <v>Bone and articular cartilage of limbs (C40)Female4</v>
      </c>
      <c r="B2104" t="s">
        <v>97</v>
      </c>
      <c r="C2104" t="s">
        <v>0</v>
      </c>
      <c r="D2104">
        <v>4</v>
      </c>
      <c r="E2104">
        <v>1</v>
      </c>
    </row>
    <row r="2105" spans="1:5">
      <c r="A2105" t="str">
        <f t="shared" si="74"/>
        <v>Bone and articular cartilage of limbs (C40)Female5</v>
      </c>
      <c r="B2105" t="s">
        <v>97</v>
      </c>
      <c r="C2105" t="s">
        <v>0</v>
      </c>
      <c r="D2105">
        <v>5</v>
      </c>
      <c r="E2105">
        <v>1</v>
      </c>
    </row>
    <row r="2106" spans="1:5">
      <c r="A2106" t="str">
        <f t="shared" si="74"/>
        <v>Bone and articular cartilage of limbs (C40)Female8</v>
      </c>
      <c r="B2106" t="s">
        <v>97</v>
      </c>
      <c r="C2106" t="s">
        <v>0</v>
      </c>
      <c r="D2106">
        <v>8</v>
      </c>
      <c r="E2106">
        <v>1</v>
      </c>
    </row>
    <row r="2107" spans="1:5">
      <c r="A2107" t="str">
        <f t="shared" si="74"/>
        <v>Bone and articular cartilage of limbs (C40)Female9</v>
      </c>
      <c r="B2107" t="s">
        <v>97</v>
      </c>
      <c r="C2107" t="s">
        <v>0</v>
      </c>
      <c r="D2107">
        <v>9</v>
      </c>
      <c r="E2107">
        <v>2</v>
      </c>
    </row>
    <row r="2108" spans="1:5">
      <c r="A2108" t="str">
        <f t="shared" si="74"/>
        <v>Bone and articular cartilage of limbs (C40)Female11</v>
      </c>
      <c r="B2108" t="s">
        <v>97</v>
      </c>
      <c r="C2108" t="s">
        <v>0</v>
      </c>
      <c r="D2108">
        <v>11</v>
      </c>
      <c r="E2108">
        <v>1</v>
      </c>
    </row>
    <row r="2109" spans="1:5">
      <c r="A2109" t="str">
        <f t="shared" si="74"/>
        <v>Bone and articular cartilage of limbs (C40)Female13</v>
      </c>
      <c r="B2109" t="s">
        <v>97</v>
      </c>
      <c r="C2109" t="s">
        <v>0</v>
      </c>
      <c r="D2109">
        <v>13</v>
      </c>
      <c r="E2109">
        <v>1</v>
      </c>
    </row>
    <row r="2110" spans="1:5">
      <c r="A2110" t="str">
        <f t="shared" si="74"/>
        <v>Bone and articular cartilage of limbs (C40)Female14</v>
      </c>
      <c r="B2110" t="s">
        <v>97</v>
      </c>
      <c r="C2110" t="s">
        <v>0</v>
      </c>
      <c r="D2110">
        <v>14</v>
      </c>
      <c r="E2110">
        <v>1</v>
      </c>
    </row>
    <row r="2111" spans="1:5">
      <c r="A2111" t="str">
        <f t="shared" si="74"/>
        <v>Bone and articular cartilage of limbs (C40)Female20</v>
      </c>
      <c r="B2111" t="s">
        <v>97</v>
      </c>
      <c r="C2111" t="s">
        <v>0</v>
      </c>
      <c r="D2111">
        <v>20</v>
      </c>
      <c r="E2111">
        <v>1</v>
      </c>
    </row>
    <row r="2112" spans="1:5">
      <c r="A2112" t="str">
        <f t="shared" si="74"/>
        <v>Bone and articular cartilage of limbs (C40)Male1</v>
      </c>
      <c r="B2112" t="s">
        <v>97</v>
      </c>
      <c r="C2112" t="s">
        <v>1</v>
      </c>
      <c r="D2112">
        <v>1</v>
      </c>
      <c r="E2112">
        <v>1</v>
      </c>
    </row>
    <row r="2113" spans="1:5">
      <c r="A2113" t="str">
        <f t="shared" si="74"/>
        <v>Bone and articular cartilage of limbs (C40)Male2</v>
      </c>
      <c r="B2113" t="s">
        <v>97</v>
      </c>
      <c r="C2113" t="s">
        <v>1</v>
      </c>
      <c r="D2113">
        <v>2</v>
      </c>
      <c r="E2113">
        <v>3</v>
      </c>
    </row>
    <row r="2114" spans="1:5">
      <c r="A2114" t="str">
        <f t="shared" si="74"/>
        <v>Bone and articular cartilage of limbs (C40)Male3</v>
      </c>
      <c r="B2114" t="s">
        <v>97</v>
      </c>
      <c r="C2114" t="s">
        <v>1</v>
      </c>
      <c r="D2114">
        <v>3</v>
      </c>
      <c r="E2114">
        <v>3</v>
      </c>
    </row>
    <row r="2115" spans="1:5">
      <c r="A2115" t="str">
        <f t="shared" si="74"/>
        <v>Bone and articular cartilage of limbs (C40)Male5</v>
      </c>
      <c r="B2115" t="s">
        <v>97</v>
      </c>
      <c r="C2115" t="s">
        <v>1</v>
      </c>
      <c r="D2115">
        <v>5</v>
      </c>
      <c r="E2115">
        <v>1</v>
      </c>
    </row>
    <row r="2116" spans="1:5">
      <c r="A2116" t="str">
        <f t="shared" si="74"/>
        <v>Bone and articular cartilage of limbs (C40)Male8</v>
      </c>
      <c r="B2116" t="s">
        <v>97</v>
      </c>
      <c r="C2116" t="s">
        <v>1</v>
      </c>
      <c r="D2116">
        <v>8</v>
      </c>
      <c r="E2116">
        <v>1</v>
      </c>
    </row>
    <row r="2117" spans="1:5">
      <c r="A2117" t="str">
        <f t="shared" si="74"/>
        <v>Bone and articular cartilage of limbs (C40)Male9</v>
      </c>
      <c r="B2117" t="s">
        <v>97</v>
      </c>
      <c r="C2117" t="s">
        <v>1</v>
      </c>
      <c r="D2117">
        <v>9</v>
      </c>
      <c r="E2117">
        <v>2</v>
      </c>
    </row>
    <row r="2118" spans="1:5">
      <c r="A2118" t="str">
        <f t="shared" si="74"/>
        <v>Bone and articular cartilage of limbs (C40)Male10</v>
      </c>
      <c r="B2118" t="s">
        <v>97</v>
      </c>
      <c r="C2118" t="s">
        <v>1</v>
      </c>
      <c r="D2118">
        <v>10</v>
      </c>
      <c r="E2118">
        <v>1</v>
      </c>
    </row>
    <row r="2119" spans="1:5">
      <c r="A2119" t="str">
        <f t="shared" si="74"/>
        <v>Bone and articular cartilage of limbs (C40)Male11</v>
      </c>
      <c r="B2119" t="s">
        <v>97</v>
      </c>
      <c r="C2119" t="s">
        <v>1</v>
      </c>
      <c r="D2119">
        <v>11</v>
      </c>
      <c r="E2119">
        <v>1</v>
      </c>
    </row>
    <row r="2120" spans="1:5">
      <c r="A2120" t="str">
        <f t="shared" si="74"/>
        <v>Bone and articular cartilage of limbs (C40)Male14</v>
      </c>
      <c r="B2120" t="s">
        <v>97</v>
      </c>
      <c r="C2120" t="s">
        <v>1</v>
      </c>
      <c r="D2120">
        <v>14</v>
      </c>
      <c r="E2120">
        <v>1</v>
      </c>
    </row>
    <row r="2121" spans="1:5">
      <c r="A2121" t="str">
        <f t="shared" si="74"/>
        <v>Bone and articular cartilage of limbs (C40)Male15</v>
      </c>
      <c r="B2121" t="s">
        <v>97</v>
      </c>
      <c r="C2121" t="s">
        <v>1</v>
      </c>
      <c r="D2121">
        <v>15</v>
      </c>
      <c r="E2121">
        <v>1</v>
      </c>
    </row>
    <row r="2122" spans="1:5">
      <c r="A2122" t="str">
        <f t="shared" si="74"/>
        <v>Bone and articular cartilage of limbs (C40)Male18</v>
      </c>
      <c r="B2122" t="s">
        <v>97</v>
      </c>
      <c r="C2122" t="s">
        <v>1</v>
      </c>
      <c r="D2122">
        <v>18</v>
      </c>
      <c r="E2122">
        <v>2</v>
      </c>
    </row>
    <row r="2123" spans="1:5">
      <c r="A2123" t="str">
        <f t="shared" si="74"/>
        <v>Bone and articular cartilage of other and unspecified sites (C41)Female1</v>
      </c>
      <c r="B2123" t="s">
        <v>98</v>
      </c>
      <c r="C2123" t="s">
        <v>0</v>
      </c>
      <c r="D2123">
        <v>1</v>
      </c>
      <c r="E2123">
        <v>1</v>
      </c>
    </row>
    <row r="2124" spans="1:5">
      <c r="A2124" t="str">
        <f t="shared" si="74"/>
        <v>Bone and articular cartilage of other and unspecified sites (C41)Female2</v>
      </c>
      <c r="B2124" t="s">
        <v>98</v>
      </c>
      <c r="C2124" t="s">
        <v>0</v>
      </c>
      <c r="D2124">
        <v>2</v>
      </c>
      <c r="E2124">
        <v>1</v>
      </c>
    </row>
    <row r="2125" spans="1:5">
      <c r="A2125" t="str">
        <f t="shared" si="74"/>
        <v>Bone and articular cartilage of other and unspecified sites (C41)Female5</v>
      </c>
      <c r="B2125" t="s">
        <v>98</v>
      </c>
      <c r="C2125" t="s">
        <v>0</v>
      </c>
      <c r="D2125">
        <v>5</v>
      </c>
      <c r="E2125">
        <v>1</v>
      </c>
    </row>
    <row r="2126" spans="1:5">
      <c r="A2126" t="str">
        <f t="shared" si="74"/>
        <v>Bone and articular cartilage of other and unspecified sites (C41)Female7</v>
      </c>
      <c r="B2126" t="s">
        <v>98</v>
      </c>
      <c r="C2126" t="s">
        <v>0</v>
      </c>
      <c r="D2126">
        <v>7</v>
      </c>
      <c r="E2126">
        <v>3</v>
      </c>
    </row>
    <row r="2127" spans="1:5">
      <c r="A2127" t="str">
        <f t="shared" si="74"/>
        <v>Bone and articular cartilage of other and unspecified sites (C41)Female13</v>
      </c>
      <c r="B2127" t="s">
        <v>98</v>
      </c>
      <c r="C2127" t="s">
        <v>0</v>
      </c>
      <c r="D2127">
        <v>13</v>
      </c>
      <c r="E2127">
        <v>2</v>
      </c>
    </row>
    <row r="2128" spans="1:5">
      <c r="A2128" t="str">
        <f t="shared" si="74"/>
        <v>Bone and articular cartilage of other and unspecified sites (C41)Female16</v>
      </c>
      <c r="B2128" t="s">
        <v>98</v>
      </c>
      <c r="C2128" t="s">
        <v>0</v>
      </c>
      <c r="D2128">
        <v>16</v>
      </c>
      <c r="E2128">
        <v>1</v>
      </c>
    </row>
    <row r="2129" spans="1:5">
      <c r="A2129" t="str">
        <f t="shared" si="74"/>
        <v>Bone and articular cartilage of other and unspecified sites (C41)Female18</v>
      </c>
      <c r="B2129" t="s">
        <v>98</v>
      </c>
      <c r="C2129" t="s">
        <v>0</v>
      </c>
      <c r="D2129">
        <v>18</v>
      </c>
      <c r="E2129">
        <v>3</v>
      </c>
    </row>
    <row r="2130" spans="1:5">
      <c r="A2130" t="str">
        <f t="shared" si="74"/>
        <v>Bone and articular cartilage of other and unspecified sites (C41)Female20</v>
      </c>
      <c r="B2130" t="s">
        <v>98</v>
      </c>
      <c r="C2130" t="s">
        <v>0</v>
      </c>
      <c r="D2130">
        <v>20</v>
      </c>
      <c r="E2130">
        <v>1</v>
      </c>
    </row>
    <row r="2131" spans="1:5">
      <c r="A2131" t="str">
        <f t="shared" si="74"/>
        <v>Bone and articular cartilage of other and unspecified sites (C41)Male2</v>
      </c>
      <c r="B2131" t="s">
        <v>98</v>
      </c>
      <c r="C2131" t="s">
        <v>1</v>
      </c>
      <c r="D2131">
        <v>2</v>
      </c>
      <c r="E2131">
        <v>2</v>
      </c>
    </row>
    <row r="2132" spans="1:5">
      <c r="A2132" t="str">
        <f t="shared" si="74"/>
        <v>Bone and articular cartilage of other and unspecified sites (C41)Male4</v>
      </c>
      <c r="B2132" t="s">
        <v>98</v>
      </c>
      <c r="C2132" t="s">
        <v>1</v>
      </c>
      <c r="D2132">
        <v>4</v>
      </c>
      <c r="E2132">
        <v>1</v>
      </c>
    </row>
    <row r="2133" spans="1:5">
      <c r="A2133" t="str">
        <f t="shared" si="74"/>
        <v>Bone and articular cartilage of other and unspecified sites (C41)Male7</v>
      </c>
      <c r="B2133" t="s">
        <v>98</v>
      </c>
      <c r="C2133" t="s">
        <v>1</v>
      </c>
      <c r="D2133">
        <v>7</v>
      </c>
      <c r="E2133">
        <v>1</v>
      </c>
    </row>
    <row r="2134" spans="1:5">
      <c r="A2134" t="str">
        <f t="shared" si="74"/>
        <v>Bone and articular cartilage of other and unspecified sites (C41)Male8</v>
      </c>
      <c r="B2134" t="s">
        <v>98</v>
      </c>
      <c r="C2134" t="s">
        <v>1</v>
      </c>
      <c r="D2134">
        <v>8</v>
      </c>
      <c r="E2134">
        <v>1</v>
      </c>
    </row>
    <row r="2135" spans="1:5">
      <c r="A2135" t="str">
        <f t="shared" si="74"/>
        <v>Bone and articular cartilage of other and unspecified sites (C41)Male9</v>
      </c>
      <c r="B2135" t="s">
        <v>98</v>
      </c>
      <c r="C2135" t="s">
        <v>1</v>
      </c>
      <c r="D2135">
        <v>9</v>
      </c>
      <c r="E2135">
        <v>1</v>
      </c>
    </row>
    <row r="2136" spans="1:5">
      <c r="A2136" t="str">
        <f t="shared" si="74"/>
        <v>Bone and articular cartilage of other and unspecified sites (C41)Male11</v>
      </c>
      <c r="B2136" t="s">
        <v>98</v>
      </c>
      <c r="C2136" t="s">
        <v>1</v>
      </c>
      <c r="D2136">
        <v>11</v>
      </c>
      <c r="E2136">
        <v>1</v>
      </c>
    </row>
    <row r="2137" spans="1:5">
      <c r="A2137" t="str">
        <f t="shared" si="74"/>
        <v>Bone and articular cartilage of other and unspecified sites (C41)Male12</v>
      </c>
      <c r="B2137" t="s">
        <v>98</v>
      </c>
      <c r="C2137" t="s">
        <v>1</v>
      </c>
      <c r="D2137">
        <v>12</v>
      </c>
      <c r="E2137">
        <v>1</v>
      </c>
    </row>
    <row r="2138" spans="1:5">
      <c r="A2138" t="str">
        <f t="shared" si="74"/>
        <v>Bone and articular cartilage of other and unspecified sites (C41)Male13</v>
      </c>
      <c r="B2138" t="s">
        <v>98</v>
      </c>
      <c r="C2138" t="s">
        <v>1</v>
      </c>
      <c r="D2138">
        <v>13</v>
      </c>
      <c r="E2138">
        <v>2</v>
      </c>
    </row>
    <row r="2139" spans="1:5">
      <c r="A2139" t="str">
        <f t="shared" si="74"/>
        <v>Bone and articular cartilage of other and unspecified sites (C41)Male16</v>
      </c>
      <c r="B2139" t="s">
        <v>98</v>
      </c>
      <c r="C2139" t="s">
        <v>1</v>
      </c>
      <c r="D2139">
        <v>16</v>
      </c>
      <c r="E2139">
        <v>1</v>
      </c>
    </row>
    <row r="2140" spans="1:5">
      <c r="A2140" t="str">
        <f t="shared" ref="A2140:A2203" si="75">B2140&amp;C2140&amp;D2140</f>
        <v>Bone and articular cartilage of other and unspecified sites (C41)Male18</v>
      </c>
      <c r="B2140" t="s">
        <v>98</v>
      </c>
      <c r="C2140" t="s">
        <v>1</v>
      </c>
      <c r="D2140">
        <v>18</v>
      </c>
      <c r="E2140">
        <v>1</v>
      </c>
    </row>
    <row r="2141" spans="1:5">
      <c r="A2141" t="str">
        <f t="shared" si="75"/>
        <v>Brain (C71)Female1</v>
      </c>
      <c r="B2141" t="s">
        <v>122</v>
      </c>
      <c r="C2141" t="s">
        <v>0</v>
      </c>
      <c r="D2141">
        <v>1</v>
      </c>
      <c r="E2141">
        <v>2</v>
      </c>
    </row>
    <row r="2142" spans="1:5">
      <c r="A2142" t="str">
        <f t="shared" si="75"/>
        <v>Brain (C71)Female2</v>
      </c>
      <c r="B2142" t="s">
        <v>122</v>
      </c>
      <c r="C2142" t="s">
        <v>0</v>
      </c>
      <c r="D2142">
        <v>2</v>
      </c>
      <c r="E2142">
        <v>19</v>
      </c>
    </row>
    <row r="2143" spans="1:5">
      <c r="A2143" t="str">
        <f t="shared" si="75"/>
        <v>Brain (C71)Female3</v>
      </c>
      <c r="B2143" t="s">
        <v>122</v>
      </c>
      <c r="C2143" t="s">
        <v>0</v>
      </c>
      <c r="D2143">
        <v>3</v>
      </c>
      <c r="E2143">
        <v>12</v>
      </c>
    </row>
    <row r="2144" spans="1:5">
      <c r="A2144" t="str">
        <f t="shared" si="75"/>
        <v>Brain (C71)Female4</v>
      </c>
      <c r="B2144" t="s">
        <v>122</v>
      </c>
      <c r="C2144" t="s">
        <v>0</v>
      </c>
      <c r="D2144">
        <v>4</v>
      </c>
      <c r="E2144">
        <v>15</v>
      </c>
    </row>
    <row r="2145" spans="1:5">
      <c r="A2145" t="str">
        <f t="shared" si="75"/>
        <v>Brain (C71)Female5</v>
      </c>
      <c r="B2145" t="s">
        <v>122</v>
      </c>
      <c r="C2145" t="s">
        <v>0</v>
      </c>
      <c r="D2145">
        <v>5</v>
      </c>
      <c r="E2145">
        <v>7</v>
      </c>
    </row>
    <row r="2146" spans="1:5">
      <c r="A2146" t="str">
        <f t="shared" si="75"/>
        <v>Brain (C71)Female6</v>
      </c>
      <c r="B2146" t="s">
        <v>122</v>
      </c>
      <c r="C2146" t="s">
        <v>0</v>
      </c>
      <c r="D2146">
        <v>6</v>
      </c>
      <c r="E2146">
        <v>3</v>
      </c>
    </row>
    <row r="2147" spans="1:5">
      <c r="A2147" t="str">
        <f t="shared" si="75"/>
        <v>Brain (C71)Female7</v>
      </c>
      <c r="B2147" t="s">
        <v>122</v>
      </c>
      <c r="C2147" t="s">
        <v>0</v>
      </c>
      <c r="D2147">
        <v>7</v>
      </c>
      <c r="E2147">
        <v>4</v>
      </c>
    </row>
    <row r="2148" spans="1:5">
      <c r="A2148" t="str">
        <f t="shared" si="75"/>
        <v>Brain (C71)Female8</v>
      </c>
      <c r="B2148" t="s">
        <v>122</v>
      </c>
      <c r="C2148" t="s">
        <v>0</v>
      </c>
      <c r="D2148">
        <v>8</v>
      </c>
      <c r="E2148">
        <v>1</v>
      </c>
    </row>
    <row r="2149" spans="1:5">
      <c r="A2149" t="str">
        <f t="shared" si="75"/>
        <v>Brain (C71)Female9</v>
      </c>
      <c r="B2149" t="s">
        <v>122</v>
      </c>
      <c r="C2149" t="s">
        <v>0</v>
      </c>
      <c r="D2149">
        <v>9</v>
      </c>
      <c r="E2149">
        <v>6</v>
      </c>
    </row>
    <row r="2150" spans="1:5">
      <c r="A2150" t="str">
        <f t="shared" si="75"/>
        <v>Brain (C71)Female10</v>
      </c>
      <c r="B2150" t="s">
        <v>122</v>
      </c>
      <c r="C2150" t="s">
        <v>0</v>
      </c>
      <c r="D2150">
        <v>10</v>
      </c>
      <c r="E2150">
        <v>3</v>
      </c>
    </row>
    <row r="2151" spans="1:5">
      <c r="A2151" t="str">
        <f t="shared" si="75"/>
        <v>Brain (C71)Female11</v>
      </c>
      <c r="B2151" t="s">
        <v>122</v>
      </c>
      <c r="C2151" t="s">
        <v>0</v>
      </c>
      <c r="D2151">
        <v>11</v>
      </c>
      <c r="E2151">
        <v>2</v>
      </c>
    </row>
    <row r="2152" spans="1:5">
      <c r="A2152" t="str">
        <f t="shared" si="75"/>
        <v>Brain (C71)Female12</v>
      </c>
      <c r="B2152" t="s">
        <v>122</v>
      </c>
      <c r="C2152" t="s">
        <v>0</v>
      </c>
      <c r="D2152">
        <v>12</v>
      </c>
      <c r="E2152">
        <v>2</v>
      </c>
    </row>
    <row r="2153" spans="1:5">
      <c r="A2153" t="str">
        <f t="shared" si="75"/>
        <v>Brain (C71)Female13</v>
      </c>
      <c r="B2153" t="s">
        <v>122</v>
      </c>
      <c r="C2153" t="s">
        <v>0</v>
      </c>
      <c r="D2153">
        <v>13</v>
      </c>
      <c r="E2153">
        <v>11</v>
      </c>
    </row>
    <row r="2154" spans="1:5">
      <c r="A2154" t="str">
        <f t="shared" si="75"/>
        <v>Brain (C71)Female14</v>
      </c>
      <c r="B2154" t="s">
        <v>122</v>
      </c>
      <c r="C2154" t="s">
        <v>0</v>
      </c>
      <c r="D2154">
        <v>14</v>
      </c>
      <c r="E2154">
        <v>10</v>
      </c>
    </row>
    <row r="2155" spans="1:5">
      <c r="A2155" t="str">
        <f t="shared" si="75"/>
        <v>Brain (C71)Female15</v>
      </c>
      <c r="B2155" t="s">
        <v>122</v>
      </c>
      <c r="C2155" t="s">
        <v>0</v>
      </c>
      <c r="D2155">
        <v>15</v>
      </c>
      <c r="E2155">
        <v>1</v>
      </c>
    </row>
    <row r="2156" spans="1:5">
      <c r="A2156" t="str">
        <f t="shared" si="75"/>
        <v>Brain (C71)Female16</v>
      </c>
      <c r="B2156" t="s">
        <v>122</v>
      </c>
      <c r="C2156" t="s">
        <v>0</v>
      </c>
      <c r="D2156">
        <v>16</v>
      </c>
      <c r="E2156">
        <v>1</v>
      </c>
    </row>
    <row r="2157" spans="1:5">
      <c r="A2157" t="str">
        <f t="shared" si="75"/>
        <v>Brain (C71)Female17</v>
      </c>
      <c r="B2157" t="s">
        <v>122</v>
      </c>
      <c r="C2157" t="s">
        <v>0</v>
      </c>
      <c r="D2157">
        <v>17</v>
      </c>
      <c r="E2157">
        <v>1</v>
      </c>
    </row>
    <row r="2158" spans="1:5">
      <c r="A2158" t="str">
        <f t="shared" si="75"/>
        <v>Brain (C71)Female18</v>
      </c>
      <c r="B2158" t="s">
        <v>122</v>
      </c>
      <c r="C2158" t="s">
        <v>0</v>
      </c>
      <c r="D2158">
        <v>18</v>
      </c>
      <c r="E2158">
        <v>17</v>
      </c>
    </row>
    <row r="2159" spans="1:5">
      <c r="A2159" t="str">
        <f t="shared" si="75"/>
        <v>Brain (C71)Female19</v>
      </c>
      <c r="B2159" t="s">
        <v>122</v>
      </c>
      <c r="C2159" t="s">
        <v>0</v>
      </c>
      <c r="D2159">
        <v>19</v>
      </c>
      <c r="E2159">
        <v>1</v>
      </c>
    </row>
    <row r="2160" spans="1:5">
      <c r="A2160" t="str">
        <f t="shared" si="75"/>
        <v>Brain (C71)Female20</v>
      </c>
      <c r="B2160" t="s">
        <v>122</v>
      </c>
      <c r="C2160" t="s">
        <v>0</v>
      </c>
      <c r="D2160">
        <v>20</v>
      </c>
      <c r="E2160">
        <v>7</v>
      </c>
    </row>
    <row r="2161" spans="1:5">
      <c r="A2161" t="str">
        <f t="shared" si="75"/>
        <v>Brain (C71)Female99</v>
      </c>
      <c r="B2161" t="s">
        <v>122</v>
      </c>
      <c r="C2161" t="s">
        <v>0</v>
      </c>
      <c r="D2161">
        <v>99</v>
      </c>
      <c r="E2161">
        <v>2</v>
      </c>
    </row>
    <row r="2162" spans="1:5">
      <c r="A2162" t="str">
        <f t="shared" si="75"/>
        <v>Brain (C71)Male1</v>
      </c>
      <c r="B2162" t="s">
        <v>122</v>
      </c>
      <c r="C2162" t="s">
        <v>1</v>
      </c>
      <c r="D2162">
        <v>1</v>
      </c>
      <c r="E2162">
        <v>7</v>
      </c>
    </row>
    <row r="2163" spans="1:5">
      <c r="A2163" t="str">
        <f t="shared" si="75"/>
        <v>Brain (C71)Male2</v>
      </c>
      <c r="B2163" t="s">
        <v>122</v>
      </c>
      <c r="C2163" t="s">
        <v>1</v>
      </c>
      <c r="D2163">
        <v>2</v>
      </c>
      <c r="E2163">
        <v>24</v>
      </c>
    </row>
    <row r="2164" spans="1:5">
      <c r="A2164" t="str">
        <f t="shared" si="75"/>
        <v>Brain (C71)Male3</v>
      </c>
      <c r="B2164" t="s">
        <v>122</v>
      </c>
      <c r="C2164" t="s">
        <v>1</v>
      </c>
      <c r="D2164">
        <v>3</v>
      </c>
      <c r="E2164">
        <v>18</v>
      </c>
    </row>
    <row r="2165" spans="1:5">
      <c r="A2165" t="str">
        <f t="shared" si="75"/>
        <v>Brain (C71)Male4</v>
      </c>
      <c r="B2165" t="s">
        <v>122</v>
      </c>
      <c r="C2165" t="s">
        <v>1</v>
      </c>
      <c r="D2165">
        <v>4</v>
      </c>
      <c r="E2165">
        <v>12</v>
      </c>
    </row>
    <row r="2166" spans="1:5">
      <c r="A2166" t="str">
        <f t="shared" si="75"/>
        <v>Brain (C71)Male5</v>
      </c>
      <c r="B2166" t="s">
        <v>122</v>
      </c>
      <c r="C2166" t="s">
        <v>1</v>
      </c>
      <c r="D2166">
        <v>5</v>
      </c>
      <c r="E2166">
        <v>12</v>
      </c>
    </row>
    <row r="2167" spans="1:5">
      <c r="A2167" t="str">
        <f t="shared" si="75"/>
        <v>Brain (C71)Male6</v>
      </c>
      <c r="B2167" t="s">
        <v>122</v>
      </c>
      <c r="C2167" t="s">
        <v>1</v>
      </c>
      <c r="D2167">
        <v>6</v>
      </c>
      <c r="E2167">
        <v>6</v>
      </c>
    </row>
    <row r="2168" spans="1:5">
      <c r="A2168" t="str">
        <f t="shared" si="75"/>
        <v>Brain (C71)Male7</v>
      </c>
      <c r="B2168" t="s">
        <v>122</v>
      </c>
      <c r="C2168" t="s">
        <v>1</v>
      </c>
      <c r="D2168">
        <v>7</v>
      </c>
      <c r="E2168">
        <v>11</v>
      </c>
    </row>
    <row r="2169" spans="1:5">
      <c r="A2169" t="str">
        <f t="shared" si="75"/>
        <v>Brain (C71)Male8</v>
      </c>
      <c r="B2169" t="s">
        <v>122</v>
      </c>
      <c r="C2169" t="s">
        <v>1</v>
      </c>
      <c r="D2169">
        <v>8</v>
      </c>
      <c r="E2169">
        <v>2</v>
      </c>
    </row>
    <row r="2170" spans="1:5">
      <c r="A2170" t="str">
        <f t="shared" si="75"/>
        <v>Brain (C71)Male9</v>
      </c>
      <c r="B2170" t="s">
        <v>122</v>
      </c>
      <c r="C2170" t="s">
        <v>1</v>
      </c>
      <c r="D2170">
        <v>9</v>
      </c>
      <c r="E2170">
        <v>11</v>
      </c>
    </row>
    <row r="2171" spans="1:5">
      <c r="A2171" t="str">
        <f t="shared" si="75"/>
        <v>Brain (C71)Male10</v>
      </c>
      <c r="B2171" t="s">
        <v>122</v>
      </c>
      <c r="C2171" t="s">
        <v>1</v>
      </c>
      <c r="D2171">
        <v>10</v>
      </c>
      <c r="E2171">
        <v>2</v>
      </c>
    </row>
    <row r="2172" spans="1:5">
      <c r="A2172" t="str">
        <f t="shared" si="75"/>
        <v>Brain (C71)Male11</v>
      </c>
      <c r="B2172" t="s">
        <v>122</v>
      </c>
      <c r="C2172" t="s">
        <v>1</v>
      </c>
      <c r="D2172">
        <v>11</v>
      </c>
      <c r="E2172">
        <v>5</v>
      </c>
    </row>
    <row r="2173" spans="1:5">
      <c r="A2173" t="str">
        <f t="shared" si="75"/>
        <v>Brain (C71)Male12</v>
      </c>
      <c r="B2173" t="s">
        <v>122</v>
      </c>
      <c r="C2173" t="s">
        <v>1</v>
      </c>
      <c r="D2173">
        <v>12</v>
      </c>
      <c r="E2173">
        <v>2</v>
      </c>
    </row>
    <row r="2174" spans="1:5">
      <c r="A2174" t="str">
        <f t="shared" si="75"/>
        <v>Brain (C71)Male13</v>
      </c>
      <c r="B2174" t="s">
        <v>122</v>
      </c>
      <c r="C2174" t="s">
        <v>1</v>
      </c>
      <c r="D2174">
        <v>13</v>
      </c>
      <c r="E2174">
        <v>12</v>
      </c>
    </row>
    <row r="2175" spans="1:5">
      <c r="A2175" t="str">
        <f t="shared" si="75"/>
        <v>Brain (C71)Male14</v>
      </c>
      <c r="B2175" t="s">
        <v>122</v>
      </c>
      <c r="C2175" t="s">
        <v>1</v>
      </c>
      <c r="D2175">
        <v>14</v>
      </c>
      <c r="E2175">
        <v>9</v>
      </c>
    </row>
    <row r="2176" spans="1:5">
      <c r="A2176" t="str">
        <f t="shared" si="75"/>
        <v>Brain (C71)Male15</v>
      </c>
      <c r="B2176" t="s">
        <v>122</v>
      </c>
      <c r="C2176" t="s">
        <v>1</v>
      </c>
      <c r="D2176">
        <v>15</v>
      </c>
      <c r="E2176">
        <v>1</v>
      </c>
    </row>
    <row r="2177" spans="1:5">
      <c r="A2177" t="str">
        <f t="shared" si="75"/>
        <v>Brain (C71)Male16</v>
      </c>
      <c r="B2177" t="s">
        <v>122</v>
      </c>
      <c r="C2177" t="s">
        <v>1</v>
      </c>
      <c r="D2177">
        <v>16</v>
      </c>
      <c r="E2177">
        <v>4</v>
      </c>
    </row>
    <row r="2178" spans="1:5">
      <c r="A2178" t="str">
        <f t="shared" si="75"/>
        <v>Brain (C71)Male17</v>
      </c>
      <c r="B2178" t="s">
        <v>122</v>
      </c>
      <c r="C2178" t="s">
        <v>1</v>
      </c>
      <c r="D2178">
        <v>17</v>
      </c>
      <c r="E2178">
        <v>2</v>
      </c>
    </row>
    <row r="2179" spans="1:5">
      <c r="A2179" t="str">
        <f t="shared" si="75"/>
        <v>Brain (C71)Male18</v>
      </c>
      <c r="B2179" t="s">
        <v>122</v>
      </c>
      <c r="C2179" t="s">
        <v>1</v>
      </c>
      <c r="D2179">
        <v>18</v>
      </c>
      <c r="E2179">
        <v>27</v>
      </c>
    </row>
    <row r="2180" spans="1:5">
      <c r="A2180" t="str">
        <f t="shared" si="75"/>
        <v>Brain (C71)Male19</v>
      </c>
      <c r="B2180" t="s">
        <v>122</v>
      </c>
      <c r="C2180" t="s">
        <v>1</v>
      </c>
      <c r="D2180">
        <v>19</v>
      </c>
      <c r="E2180">
        <v>1</v>
      </c>
    </row>
    <row r="2181" spans="1:5">
      <c r="A2181" t="str">
        <f t="shared" si="75"/>
        <v>Brain (C71)Male20</v>
      </c>
      <c r="B2181" t="s">
        <v>122</v>
      </c>
      <c r="C2181" t="s">
        <v>1</v>
      </c>
      <c r="D2181">
        <v>20</v>
      </c>
      <c r="E2181">
        <v>12</v>
      </c>
    </row>
    <row r="2182" spans="1:5">
      <c r="A2182" t="str">
        <f t="shared" si="75"/>
        <v>Brain (C71)Male99</v>
      </c>
      <c r="B2182" t="s">
        <v>122</v>
      </c>
      <c r="C2182" t="s">
        <v>1</v>
      </c>
      <c r="D2182">
        <v>99</v>
      </c>
      <c r="E2182">
        <v>2</v>
      </c>
    </row>
    <row r="2183" spans="1:5">
      <c r="A2183" t="str">
        <f t="shared" si="75"/>
        <v>Breast (C50)Female1</v>
      </c>
      <c r="B2183" t="s">
        <v>58</v>
      </c>
      <c r="C2183" t="s">
        <v>0</v>
      </c>
      <c r="D2183">
        <v>1</v>
      </c>
      <c r="E2183">
        <v>124</v>
      </c>
    </row>
    <row r="2184" spans="1:5">
      <c r="A2184" t="str">
        <f t="shared" si="75"/>
        <v>Breast (C50)Female2</v>
      </c>
      <c r="B2184" t="s">
        <v>58</v>
      </c>
      <c r="C2184" t="s">
        <v>0</v>
      </c>
      <c r="D2184">
        <v>2</v>
      </c>
      <c r="E2184">
        <v>384</v>
      </c>
    </row>
    <row r="2185" spans="1:5">
      <c r="A2185" t="str">
        <f t="shared" si="75"/>
        <v>Breast (C50)Female3</v>
      </c>
      <c r="B2185" t="s">
        <v>58</v>
      </c>
      <c r="C2185" t="s">
        <v>0</v>
      </c>
      <c r="D2185">
        <v>3</v>
      </c>
      <c r="E2185">
        <v>275</v>
      </c>
    </row>
    <row r="2186" spans="1:5">
      <c r="A2186" t="str">
        <f t="shared" si="75"/>
        <v>Breast (C50)Female4</v>
      </c>
      <c r="B2186" t="s">
        <v>58</v>
      </c>
      <c r="C2186" t="s">
        <v>0</v>
      </c>
      <c r="D2186">
        <v>4</v>
      </c>
      <c r="E2186">
        <v>276</v>
      </c>
    </row>
    <row r="2187" spans="1:5">
      <c r="A2187" t="str">
        <f t="shared" si="75"/>
        <v>Breast (C50)Female5</v>
      </c>
      <c r="B2187" t="s">
        <v>58</v>
      </c>
      <c r="C2187" t="s">
        <v>0</v>
      </c>
      <c r="D2187">
        <v>5</v>
      </c>
      <c r="E2187">
        <v>268</v>
      </c>
    </row>
    <row r="2188" spans="1:5">
      <c r="A2188" t="str">
        <f t="shared" si="75"/>
        <v>Breast (C50)Female6</v>
      </c>
      <c r="B2188" t="s">
        <v>58</v>
      </c>
      <c r="C2188" t="s">
        <v>0</v>
      </c>
      <c r="D2188">
        <v>6</v>
      </c>
      <c r="E2188">
        <v>77</v>
      </c>
    </row>
    <row r="2189" spans="1:5">
      <c r="A2189" t="str">
        <f t="shared" si="75"/>
        <v>Breast (C50)Female7</v>
      </c>
      <c r="B2189" t="s">
        <v>58</v>
      </c>
      <c r="C2189" t="s">
        <v>0</v>
      </c>
      <c r="D2189">
        <v>7</v>
      </c>
      <c r="E2189">
        <v>162</v>
      </c>
    </row>
    <row r="2190" spans="1:5">
      <c r="A2190" t="str">
        <f t="shared" si="75"/>
        <v>Breast (C50)Female8</v>
      </c>
      <c r="B2190" t="s">
        <v>58</v>
      </c>
      <c r="C2190" t="s">
        <v>0</v>
      </c>
      <c r="D2190">
        <v>8</v>
      </c>
      <c r="E2190">
        <v>28</v>
      </c>
    </row>
    <row r="2191" spans="1:5">
      <c r="A2191" t="str">
        <f t="shared" si="75"/>
        <v>Breast (C50)Female9</v>
      </c>
      <c r="B2191" t="s">
        <v>58</v>
      </c>
      <c r="C2191" t="s">
        <v>0</v>
      </c>
      <c r="D2191">
        <v>9</v>
      </c>
      <c r="E2191">
        <v>149</v>
      </c>
    </row>
    <row r="2192" spans="1:5">
      <c r="A2192" t="str">
        <f t="shared" si="75"/>
        <v>Breast (C50)Female10</v>
      </c>
      <c r="B2192" t="s">
        <v>58</v>
      </c>
      <c r="C2192" t="s">
        <v>0</v>
      </c>
      <c r="D2192">
        <v>10</v>
      </c>
      <c r="E2192">
        <v>85</v>
      </c>
    </row>
    <row r="2193" spans="1:5">
      <c r="A2193" t="str">
        <f t="shared" si="75"/>
        <v>Breast (C50)Female11</v>
      </c>
      <c r="B2193" t="s">
        <v>58</v>
      </c>
      <c r="C2193" t="s">
        <v>0</v>
      </c>
      <c r="D2193">
        <v>11</v>
      </c>
      <c r="E2193">
        <v>131</v>
      </c>
    </row>
    <row r="2194" spans="1:5">
      <c r="A2194" t="str">
        <f t="shared" si="75"/>
        <v>Breast (C50)Female12</v>
      </c>
      <c r="B2194" t="s">
        <v>58</v>
      </c>
      <c r="C2194" t="s">
        <v>0</v>
      </c>
      <c r="D2194">
        <v>12</v>
      </c>
      <c r="E2194">
        <v>45</v>
      </c>
    </row>
    <row r="2195" spans="1:5">
      <c r="A2195" t="str">
        <f t="shared" si="75"/>
        <v>Breast (C50)Female13</v>
      </c>
      <c r="B2195" t="s">
        <v>58</v>
      </c>
      <c r="C2195" t="s">
        <v>0</v>
      </c>
      <c r="D2195">
        <v>13</v>
      </c>
      <c r="E2195">
        <v>204</v>
      </c>
    </row>
    <row r="2196" spans="1:5">
      <c r="A2196" t="str">
        <f t="shared" si="75"/>
        <v>Breast (C50)Female14</v>
      </c>
      <c r="B2196" t="s">
        <v>58</v>
      </c>
      <c r="C2196" t="s">
        <v>0</v>
      </c>
      <c r="D2196">
        <v>14</v>
      </c>
      <c r="E2196">
        <v>90</v>
      </c>
    </row>
    <row r="2197" spans="1:5">
      <c r="A2197" t="str">
        <f t="shared" si="75"/>
        <v>Breast (C50)Female15</v>
      </c>
      <c r="B2197" t="s">
        <v>58</v>
      </c>
      <c r="C2197" t="s">
        <v>0</v>
      </c>
      <c r="D2197">
        <v>15</v>
      </c>
      <c r="E2197">
        <v>32</v>
      </c>
    </row>
    <row r="2198" spans="1:5">
      <c r="A2198" t="str">
        <f t="shared" si="75"/>
        <v>Breast (C50)Female16</v>
      </c>
      <c r="B2198" t="s">
        <v>58</v>
      </c>
      <c r="C2198" t="s">
        <v>0</v>
      </c>
      <c r="D2198">
        <v>16</v>
      </c>
      <c r="E2198">
        <v>97</v>
      </c>
    </row>
    <row r="2199" spans="1:5">
      <c r="A2199" t="str">
        <f t="shared" si="75"/>
        <v>Breast (C50)Female17</v>
      </c>
      <c r="B2199" t="s">
        <v>58</v>
      </c>
      <c r="C2199" t="s">
        <v>0</v>
      </c>
      <c r="D2199">
        <v>17</v>
      </c>
      <c r="E2199">
        <v>14</v>
      </c>
    </row>
    <row r="2200" spans="1:5">
      <c r="A2200" t="str">
        <f t="shared" si="75"/>
        <v>Breast (C50)Female18</v>
      </c>
      <c r="B2200" t="s">
        <v>58</v>
      </c>
      <c r="C2200" t="s">
        <v>0</v>
      </c>
      <c r="D2200">
        <v>18</v>
      </c>
      <c r="E2200">
        <v>361</v>
      </c>
    </row>
    <row r="2201" spans="1:5">
      <c r="A2201" t="str">
        <f t="shared" si="75"/>
        <v>Breast (C50)Female19</v>
      </c>
      <c r="B2201" t="s">
        <v>58</v>
      </c>
      <c r="C2201" t="s">
        <v>0</v>
      </c>
      <c r="D2201">
        <v>19</v>
      </c>
      <c r="E2201">
        <v>40</v>
      </c>
    </row>
    <row r="2202" spans="1:5">
      <c r="A2202" t="str">
        <f t="shared" si="75"/>
        <v>Breast (C50)Female20</v>
      </c>
      <c r="B2202" t="s">
        <v>58</v>
      </c>
      <c r="C2202" t="s">
        <v>0</v>
      </c>
      <c r="D2202">
        <v>20</v>
      </c>
      <c r="E2202">
        <v>183</v>
      </c>
    </row>
    <row r="2203" spans="1:5">
      <c r="A2203" t="str">
        <f t="shared" si="75"/>
        <v>Breast (C50)Male2</v>
      </c>
      <c r="B2203" t="s">
        <v>58</v>
      </c>
      <c r="C2203" t="s">
        <v>1</v>
      </c>
      <c r="D2203">
        <v>2</v>
      </c>
      <c r="E2203">
        <v>3</v>
      </c>
    </row>
    <row r="2204" spans="1:5">
      <c r="A2204" t="str">
        <f t="shared" ref="A2204:A2235" si="76">B2204&amp;C2204&amp;D2204</f>
        <v>Breast (C50)Male3</v>
      </c>
      <c r="B2204" t="s">
        <v>58</v>
      </c>
      <c r="C2204" t="s">
        <v>1</v>
      </c>
      <c r="D2204">
        <v>3</v>
      </c>
      <c r="E2204">
        <v>5</v>
      </c>
    </row>
    <row r="2205" spans="1:5">
      <c r="A2205" t="str">
        <f t="shared" si="76"/>
        <v>Breast (C50)Male4</v>
      </c>
      <c r="B2205" t="s">
        <v>58</v>
      </c>
      <c r="C2205" t="s">
        <v>1</v>
      </c>
      <c r="D2205">
        <v>4</v>
      </c>
      <c r="E2205">
        <v>2</v>
      </c>
    </row>
    <row r="2206" spans="1:5">
      <c r="A2206" t="str">
        <f t="shared" si="76"/>
        <v>Breast (C50)Male5</v>
      </c>
      <c r="B2206" t="s">
        <v>58</v>
      </c>
      <c r="C2206" t="s">
        <v>1</v>
      </c>
      <c r="D2206">
        <v>5</v>
      </c>
      <c r="E2206">
        <v>3</v>
      </c>
    </row>
    <row r="2207" spans="1:5">
      <c r="A2207" t="str">
        <f t="shared" si="76"/>
        <v>Breast (C50)Male6</v>
      </c>
      <c r="B2207" t="s">
        <v>58</v>
      </c>
      <c r="C2207" t="s">
        <v>1</v>
      </c>
      <c r="D2207">
        <v>6</v>
      </c>
      <c r="E2207">
        <v>2</v>
      </c>
    </row>
    <row r="2208" spans="1:5">
      <c r="A2208" t="str">
        <f t="shared" si="76"/>
        <v>Breast (C50)Male8</v>
      </c>
      <c r="B2208" t="s">
        <v>58</v>
      </c>
      <c r="C2208" t="s">
        <v>1</v>
      </c>
      <c r="D2208">
        <v>8</v>
      </c>
      <c r="E2208">
        <v>1</v>
      </c>
    </row>
    <row r="2209" spans="1:5">
      <c r="A2209" t="str">
        <f t="shared" si="76"/>
        <v>Breast (C50)Male9</v>
      </c>
      <c r="B2209" t="s">
        <v>58</v>
      </c>
      <c r="C2209" t="s">
        <v>1</v>
      </c>
      <c r="D2209">
        <v>9</v>
      </c>
      <c r="E2209">
        <v>1</v>
      </c>
    </row>
    <row r="2210" spans="1:5">
      <c r="A2210" t="str">
        <f t="shared" si="76"/>
        <v>Breast (C50)Male11</v>
      </c>
      <c r="B2210" t="s">
        <v>58</v>
      </c>
      <c r="C2210" t="s">
        <v>1</v>
      </c>
      <c r="D2210">
        <v>11</v>
      </c>
      <c r="E2210">
        <v>3</v>
      </c>
    </row>
    <row r="2211" spans="1:5">
      <c r="A2211" t="str">
        <f t="shared" si="76"/>
        <v>Breast (C50)Male13</v>
      </c>
      <c r="B2211" t="s">
        <v>58</v>
      </c>
      <c r="C2211" t="s">
        <v>1</v>
      </c>
      <c r="D2211">
        <v>13</v>
      </c>
      <c r="E2211">
        <v>2</v>
      </c>
    </row>
    <row r="2212" spans="1:5">
      <c r="A2212" t="str">
        <f t="shared" si="76"/>
        <v>Breast (C50)Male14</v>
      </c>
      <c r="B2212" t="s">
        <v>58</v>
      </c>
      <c r="C2212" t="s">
        <v>1</v>
      </c>
      <c r="D2212">
        <v>14</v>
      </c>
      <c r="E2212">
        <v>1</v>
      </c>
    </row>
    <row r="2213" spans="1:5">
      <c r="A2213" t="str">
        <f t="shared" si="76"/>
        <v>Breast (C50)Male16</v>
      </c>
      <c r="B2213" t="s">
        <v>58</v>
      </c>
      <c r="C2213" t="s">
        <v>1</v>
      </c>
      <c r="D2213">
        <v>16</v>
      </c>
      <c r="E2213">
        <v>1</v>
      </c>
    </row>
    <row r="2214" spans="1:5">
      <c r="A2214" t="str">
        <f t="shared" si="76"/>
        <v>Breast (C50)Male18</v>
      </c>
      <c r="B2214" t="s">
        <v>58</v>
      </c>
      <c r="C2214" t="s">
        <v>1</v>
      </c>
      <c r="D2214">
        <v>18</v>
      </c>
      <c r="E2214">
        <v>1</v>
      </c>
    </row>
    <row r="2215" spans="1:5">
      <c r="A2215" t="str">
        <f t="shared" si="76"/>
        <v>Breast (C50)Male19</v>
      </c>
      <c r="B2215" t="s">
        <v>58</v>
      </c>
      <c r="C2215" t="s">
        <v>1</v>
      </c>
      <c r="D2215">
        <v>19</v>
      </c>
      <c r="E2215">
        <v>1</v>
      </c>
    </row>
    <row r="2216" spans="1:5">
      <c r="A2216" t="str">
        <f t="shared" si="76"/>
        <v>Breast (C50)Male20</v>
      </c>
      <c r="B2216" t="s">
        <v>58</v>
      </c>
      <c r="C2216" t="s">
        <v>1</v>
      </c>
      <c r="D2216">
        <v>20</v>
      </c>
      <c r="E2216">
        <v>3</v>
      </c>
    </row>
    <row r="2217" spans="1:5">
      <c r="A2217" t="str">
        <f t="shared" si="76"/>
        <v>Cervix (C53)Female1</v>
      </c>
      <c r="B2217" t="s">
        <v>108</v>
      </c>
      <c r="C2217" t="s">
        <v>0</v>
      </c>
      <c r="D2217">
        <v>1</v>
      </c>
      <c r="E2217">
        <v>4</v>
      </c>
    </row>
    <row r="2218" spans="1:5">
      <c r="A2218" t="str">
        <f t="shared" si="76"/>
        <v>Cervix (C53)Female2</v>
      </c>
      <c r="B2218" t="s">
        <v>108</v>
      </c>
      <c r="C2218" t="s">
        <v>0</v>
      </c>
      <c r="D2218">
        <v>2</v>
      </c>
      <c r="E2218">
        <v>23</v>
      </c>
    </row>
    <row r="2219" spans="1:5">
      <c r="A2219" t="str">
        <f t="shared" si="76"/>
        <v>Cervix (C53)Female3</v>
      </c>
      <c r="B2219" t="s">
        <v>108</v>
      </c>
      <c r="C2219" t="s">
        <v>0</v>
      </c>
      <c r="D2219">
        <v>3</v>
      </c>
      <c r="E2219">
        <v>13</v>
      </c>
    </row>
    <row r="2220" spans="1:5">
      <c r="A2220" t="str">
        <f t="shared" si="76"/>
        <v>Cervix (C53)Female4</v>
      </c>
      <c r="B2220" t="s">
        <v>108</v>
      </c>
      <c r="C2220" t="s">
        <v>0</v>
      </c>
      <c r="D2220">
        <v>4</v>
      </c>
      <c r="E2220">
        <v>30</v>
      </c>
    </row>
    <row r="2221" spans="1:5">
      <c r="A2221" t="str">
        <f t="shared" si="76"/>
        <v>Cervix (C53)Female5</v>
      </c>
      <c r="B2221" t="s">
        <v>108</v>
      </c>
      <c r="C2221" t="s">
        <v>0</v>
      </c>
      <c r="D2221">
        <v>5</v>
      </c>
      <c r="E2221">
        <v>10</v>
      </c>
    </row>
    <row r="2222" spans="1:5">
      <c r="A2222" t="str">
        <f t="shared" si="76"/>
        <v>Cervix (C53)Female6</v>
      </c>
      <c r="B2222" t="s">
        <v>108</v>
      </c>
      <c r="C2222" t="s">
        <v>0</v>
      </c>
      <c r="D2222">
        <v>6</v>
      </c>
      <c r="E2222">
        <v>5</v>
      </c>
    </row>
    <row r="2223" spans="1:5">
      <c r="A2223" t="str">
        <f t="shared" si="76"/>
        <v>Cervix (C53)Female7</v>
      </c>
      <c r="B2223" t="s">
        <v>108</v>
      </c>
      <c r="C2223" t="s">
        <v>0</v>
      </c>
      <c r="D2223">
        <v>7</v>
      </c>
      <c r="E2223">
        <v>13</v>
      </c>
    </row>
    <row r="2224" spans="1:5">
      <c r="A2224" t="str">
        <f t="shared" si="76"/>
        <v>Cervix (C53)Female8</v>
      </c>
      <c r="B2224" t="s">
        <v>108</v>
      </c>
      <c r="C2224" t="s">
        <v>0</v>
      </c>
      <c r="D2224">
        <v>8</v>
      </c>
      <c r="E2224">
        <v>1</v>
      </c>
    </row>
    <row r="2225" spans="1:5">
      <c r="A2225" t="str">
        <f t="shared" si="76"/>
        <v>Cervix (C53)Female9</v>
      </c>
      <c r="B2225" t="s">
        <v>108</v>
      </c>
      <c r="C2225" t="s">
        <v>0</v>
      </c>
      <c r="D2225">
        <v>9</v>
      </c>
      <c r="E2225">
        <v>5</v>
      </c>
    </row>
    <row r="2226" spans="1:5">
      <c r="A2226" t="str">
        <f t="shared" si="76"/>
        <v>Cervix (C53)Female10</v>
      </c>
      <c r="B2226" t="s">
        <v>108</v>
      </c>
      <c r="C2226" t="s">
        <v>0</v>
      </c>
      <c r="D2226">
        <v>10</v>
      </c>
      <c r="E2226">
        <v>1</v>
      </c>
    </row>
    <row r="2227" spans="1:5">
      <c r="A2227" t="str">
        <f t="shared" si="76"/>
        <v>Cervix (C53)Female11</v>
      </c>
      <c r="B2227" t="s">
        <v>108</v>
      </c>
      <c r="C2227" t="s">
        <v>0</v>
      </c>
      <c r="D2227">
        <v>11</v>
      </c>
      <c r="E2227">
        <v>5</v>
      </c>
    </row>
    <row r="2228" spans="1:5">
      <c r="A2228" t="str">
        <f t="shared" si="76"/>
        <v>Cervix (C53)Female13</v>
      </c>
      <c r="B2228" t="s">
        <v>108</v>
      </c>
      <c r="C2228" t="s">
        <v>0</v>
      </c>
      <c r="D2228">
        <v>13</v>
      </c>
      <c r="E2228">
        <v>11</v>
      </c>
    </row>
    <row r="2229" spans="1:5">
      <c r="A2229" t="str">
        <f t="shared" si="76"/>
        <v>Cervix (C53)Female14</v>
      </c>
      <c r="B2229" t="s">
        <v>108</v>
      </c>
      <c r="C2229" t="s">
        <v>0</v>
      </c>
      <c r="D2229">
        <v>14</v>
      </c>
      <c r="E2229">
        <v>3</v>
      </c>
    </row>
    <row r="2230" spans="1:5">
      <c r="A2230" t="str">
        <f t="shared" si="76"/>
        <v>Cervix (C53)Female15</v>
      </c>
      <c r="B2230" t="s">
        <v>108</v>
      </c>
      <c r="C2230" t="s">
        <v>0</v>
      </c>
      <c r="D2230">
        <v>15</v>
      </c>
      <c r="E2230">
        <v>6</v>
      </c>
    </row>
    <row r="2231" spans="1:5">
      <c r="A2231" t="str">
        <f t="shared" si="76"/>
        <v>Cervix (C53)Female16</v>
      </c>
      <c r="B2231" t="s">
        <v>108</v>
      </c>
      <c r="C2231" t="s">
        <v>0</v>
      </c>
      <c r="D2231">
        <v>16</v>
      </c>
      <c r="E2231">
        <v>2</v>
      </c>
    </row>
    <row r="2232" spans="1:5">
      <c r="A2232" t="str">
        <f t="shared" si="76"/>
        <v>Cervix (C53)Female17</v>
      </c>
      <c r="B2232" t="s">
        <v>108</v>
      </c>
      <c r="C2232" t="s">
        <v>0</v>
      </c>
      <c r="D2232">
        <v>17</v>
      </c>
      <c r="E2232">
        <v>2</v>
      </c>
    </row>
    <row r="2233" spans="1:5">
      <c r="A2233" t="str">
        <f t="shared" si="76"/>
        <v>Cervix (C53)Female18</v>
      </c>
      <c r="B2233" t="s">
        <v>108</v>
      </c>
      <c r="C2233" t="s">
        <v>0</v>
      </c>
      <c r="D2233">
        <v>18</v>
      </c>
      <c r="E2233">
        <v>23</v>
      </c>
    </row>
    <row r="2234" spans="1:5">
      <c r="A2234" t="str">
        <f t="shared" si="76"/>
        <v>Cervix (C53)Female20</v>
      </c>
      <c r="B2234" t="s">
        <v>108</v>
      </c>
      <c r="C2234" t="s">
        <v>0</v>
      </c>
      <c r="D2234">
        <v>20</v>
      </c>
      <c r="E2234">
        <v>8</v>
      </c>
    </row>
    <row r="2235" spans="1:5">
      <c r="A2235" t="str">
        <f t="shared" si="76"/>
        <v>Cervix (C53)Female99</v>
      </c>
      <c r="B2235" t="s">
        <v>108</v>
      </c>
      <c r="C2235" t="s">
        <v>0</v>
      </c>
      <c r="D2235">
        <v>99</v>
      </c>
      <c r="E2235">
        <v>1</v>
      </c>
    </row>
    <row r="2236" spans="1:5">
      <c r="A2236" t="str">
        <f t="shared" ref="A2236:A2256" si="77">B2236&amp;C2236&amp;D2236</f>
        <v>Cervix (C53)Male1</v>
      </c>
      <c r="B2236" t="s">
        <v>108</v>
      </c>
      <c r="C2236" t="s">
        <v>1</v>
      </c>
      <c r="D2236">
        <v>1</v>
      </c>
      <c r="E2236" t="s">
        <v>178</v>
      </c>
    </row>
    <row r="2237" spans="1:5">
      <c r="A2237" t="str">
        <f t="shared" si="77"/>
        <v>Cervix (C53)Male2</v>
      </c>
      <c r="B2237" t="s">
        <v>108</v>
      </c>
      <c r="C2237" t="s">
        <v>1</v>
      </c>
      <c r="D2237">
        <v>2</v>
      </c>
      <c r="E2237" t="s">
        <v>178</v>
      </c>
    </row>
    <row r="2238" spans="1:5">
      <c r="A2238" t="str">
        <f t="shared" si="77"/>
        <v>Cervix (C53)Male3</v>
      </c>
      <c r="B2238" t="s">
        <v>108</v>
      </c>
      <c r="C2238" t="s">
        <v>1</v>
      </c>
      <c r="D2238">
        <v>3</v>
      </c>
      <c r="E2238" t="s">
        <v>178</v>
      </c>
    </row>
    <row r="2239" spans="1:5">
      <c r="A2239" t="str">
        <f t="shared" si="77"/>
        <v>Cervix (C53)Male4</v>
      </c>
      <c r="B2239" t="s">
        <v>108</v>
      </c>
      <c r="C2239" t="s">
        <v>1</v>
      </c>
      <c r="D2239">
        <v>4</v>
      </c>
      <c r="E2239" t="s">
        <v>178</v>
      </c>
    </row>
    <row r="2240" spans="1:5">
      <c r="A2240" t="str">
        <f t="shared" si="77"/>
        <v>Cervix (C53)Male5</v>
      </c>
      <c r="B2240" t="s">
        <v>108</v>
      </c>
      <c r="C2240" t="s">
        <v>1</v>
      </c>
      <c r="D2240">
        <v>5</v>
      </c>
      <c r="E2240" t="s">
        <v>178</v>
      </c>
    </row>
    <row r="2241" spans="1:5">
      <c r="A2241" t="str">
        <f t="shared" si="77"/>
        <v>Cervix (C53)Male6</v>
      </c>
      <c r="B2241" t="s">
        <v>108</v>
      </c>
      <c r="C2241" t="s">
        <v>1</v>
      </c>
      <c r="D2241">
        <v>6</v>
      </c>
      <c r="E2241" t="s">
        <v>178</v>
      </c>
    </row>
    <row r="2242" spans="1:5">
      <c r="A2242" t="str">
        <f t="shared" si="77"/>
        <v>Cervix (C53)Male7</v>
      </c>
      <c r="B2242" t="s">
        <v>108</v>
      </c>
      <c r="C2242" t="s">
        <v>1</v>
      </c>
      <c r="D2242">
        <v>7</v>
      </c>
      <c r="E2242" t="s">
        <v>178</v>
      </c>
    </row>
    <row r="2243" spans="1:5">
      <c r="A2243" t="str">
        <f t="shared" si="77"/>
        <v>Cervix (C53)Male8</v>
      </c>
      <c r="B2243" t="s">
        <v>108</v>
      </c>
      <c r="C2243" t="s">
        <v>1</v>
      </c>
      <c r="D2243">
        <v>8</v>
      </c>
      <c r="E2243" t="s">
        <v>178</v>
      </c>
    </row>
    <row r="2244" spans="1:5">
      <c r="A2244" t="str">
        <f t="shared" si="77"/>
        <v>Cervix (C53)Male9</v>
      </c>
      <c r="B2244" t="s">
        <v>108</v>
      </c>
      <c r="C2244" t="s">
        <v>1</v>
      </c>
      <c r="D2244">
        <v>9</v>
      </c>
      <c r="E2244" t="s">
        <v>178</v>
      </c>
    </row>
    <row r="2245" spans="1:5">
      <c r="A2245" t="str">
        <f t="shared" si="77"/>
        <v>Cervix (C53)Male10</v>
      </c>
      <c r="B2245" t="s">
        <v>108</v>
      </c>
      <c r="C2245" t="s">
        <v>1</v>
      </c>
      <c r="D2245">
        <v>10</v>
      </c>
      <c r="E2245" t="s">
        <v>178</v>
      </c>
    </row>
    <row r="2246" spans="1:5">
      <c r="A2246" t="str">
        <f t="shared" si="77"/>
        <v>Cervix (C53)Male11</v>
      </c>
      <c r="B2246" t="s">
        <v>108</v>
      </c>
      <c r="C2246" t="s">
        <v>1</v>
      </c>
      <c r="D2246">
        <v>11</v>
      </c>
      <c r="E2246" t="s">
        <v>178</v>
      </c>
    </row>
    <row r="2247" spans="1:5">
      <c r="A2247" t="str">
        <f t="shared" ref="A2247" si="78">B2247&amp;C2247&amp;D2247</f>
        <v>Cervix (C53)Male12</v>
      </c>
      <c r="B2247" t="s">
        <v>108</v>
      </c>
      <c r="C2247" t="s">
        <v>1</v>
      </c>
      <c r="D2247">
        <v>12</v>
      </c>
      <c r="E2247" t="s">
        <v>178</v>
      </c>
    </row>
    <row r="2248" spans="1:5">
      <c r="A2248" t="str">
        <f t="shared" si="77"/>
        <v>Cervix (C53)Male13</v>
      </c>
      <c r="B2248" t="s">
        <v>108</v>
      </c>
      <c r="C2248" t="s">
        <v>1</v>
      </c>
      <c r="D2248">
        <v>13</v>
      </c>
      <c r="E2248" t="s">
        <v>178</v>
      </c>
    </row>
    <row r="2249" spans="1:5">
      <c r="A2249" t="str">
        <f t="shared" si="77"/>
        <v>Cervix (C53)Male14</v>
      </c>
      <c r="B2249" t="s">
        <v>108</v>
      </c>
      <c r="C2249" t="s">
        <v>1</v>
      </c>
      <c r="D2249">
        <v>14</v>
      </c>
      <c r="E2249" t="s">
        <v>178</v>
      </c>
    </row>
    <row r="2250" spans="1:5">
      <c r="A2250" t="str">
        <f t="shared" si="77"/>
        <v>Cervix (C53)Male15</v>
      </c>
      <c r="B2250" t="s">
        <v>108</v>
      </c>
      <c r="C2250" t="s">
        <v>1</v>
      </c>
      <c r="D2250">
        <v>15</v>
      </c>
      <c r="E2250" t="s">
        <v>178</v>
      </c>
    </row>
    <row r="2251" spans="1:5">
      <c r="A2251" t="str">
        <f t="shared" si="77"/>
        <v>Cervix (C53)Male16</v>
      </c>
      <c r="B2251" t="s">
        <v>108</v>
      </c>
      <c r="C2251" t="s">
        <v>1</v>
      </c>
      <c r="D2251">
        <v>16</v>
      </c>
      <c r="E2251" t="s">
        <v>178</v>
      </c>
    </row>
    <row r="2252" spans="1:5">
      <c r="A2252" t="str">
        <f t="shared" si="77"/>
        <v>Cervix (C53)Male17</v>
      </c>
      <c r="B2252" t="s">
        <v>108</v>
      </c>
      <c r="C2252" t="s">
        <v>1</v>
      </c>
      <c r="D2252">
        <v>17</v>
      </c>
      <c r="E2252" t="s">
        <v>178</v>
      </c>
    </row>
    <row r="2253" spans="1:5">
      <c r="A2253" t="str">
        <f t="shared" si="77"/>
        <v>Cervix (C53)Male18</v>
      </c>
      <c r="B2253" t="s">
        <v>108</v>
      </c>
      <c r="C2253" t="s">
        <v>1</v>
      </c>
      <c r="D2253">
        <v>18</v>
      </c>
      <c r="E2253" t="s">
        <v>178</v>
      </c>
    </row>
    <row r="2254" spans="1:5">
      <c r="A2254" t="str">
        <f t="shared" ref="A2254" si="79">B2254&amp;C2254&amp;D2254</f>
        <v>Cervix (C53)Male19</v>
      </c>
      <c r="B2254" t="s">
        <v>108</v>
      </c>
      <c r="C2254" t="s">
        <v>1</v>
      </c>
      <c r="D2254">
        <v>19</v>
      </c>
      <c r="E2254" t="s">
        <v>178</v>
      </c>
    </row>
    <row r="2255" spans="1:5">
      <c r="A2255" t="str">
        <f t="shared" si="77"/>
        <v>Cervix (C53)Male20</v>
      </c>
      <c r="B2255" t="s">
        <v>108</v>
      </c>
      <c r="C2255" t="s">
        <v>1</v>
      </c>
      <c r="D2255">
        <v>20</v>
      </c>
      <c r="E2255" t="s">
        <v>178</v>
      </c>
    </row>
    <row r="2256" spans="1:5">
      <c r="A2256" t="str">
        <f t="shared" si="77"/>
        <v>Cervix (C53)Male99</v>
      </c>
      <c r="B2256" t="s">
        <v>108</v>
      </c>
      <c r="C2256" t="s">
        <v>1</v>
      </c>
      <c r="D2256">
        <v>99</v>
      </c>
      <c r="E2256" t="s">
        <v>178</v>
      </c>
    </row>
    <row r="2257" spans="1:5">
      <c r="A2257" t="str">
        <f>B2257&amp;C2257&amp;D2257</f>
        <v>Colorectum (C18–C20)Female1</v>
      </c>
      <c r="B2257" t="s">
        <v>189</v>
      </c>
      <c r="C2257" t="s">
        <v>0</v>
      </c>
      <c r="D2257">
        <v>1</v>
      </c>
      <c r="E2257">
        <v>47</v>
      </c>
    </row>
    <row r="2258" spans="1:5">
      <c r="A2258" t="str">
        <f t="shared" ref="A2258:A2298" si="80">B2258&amp;C2258&amp;D2258</f>
        <v>Colorectum (C18–C20)Female2</v>
      </c>
      <c r="B2258" t="s">
        <v>189</v>
      </c>
      <c r="C2258" t="s">
        <v>0</v>
      </c>
      <c r="D2258">
        <v>2</v>
      </c>
      <c r="E2258">
        <v>156</v>
      </c>
    </row>
    <row r="2259" spans="1:5">
      <c r="A2259" t="str">
        <f t="shared" si="80"/>
        <v>Colorectum (C18–C20)Female3</v>
      </c>
      <c r="B2259" t="s">
        <v>189</v>
      </c>
      <c r="C2259" t="s">
        <v>0</v>
      </c>
      <c r="D2259">
        <v>3</v>
      </c>
      <c r="E2259">
        <v>92</v>
      </c>
    </row>
    <row r="2260" spans="1:5">
      <c r="A2260" t="str">
        <f t="shared" si="80"/>
        <v>Colorectum (C18–C20)Female4</v>
      </c>
      <c r="B2260" t="s">
        <v>189</v>
      </c>
      <c r="C2260" t="s">
        <v>0</v>
      </c>
      <c r="D2260">
        <v>4</v>
      </c>
      <c r="E2260">
        <v>110</v>
      </c>
    </row>
    <row r="2261" spans="1:5">
      <c r="A2261" t="str">
        <f t="shared" si="80"/>
        <v>Colorectum (C18–C20)Female5</v>
      </c>
      <c r="B2261" t="s">
        <v>189</v>
      </c>
      <c r="C2261" t="s">
        <v>0</v>
      </c>
      <c r="D2261">
        <v>5</v>
      </c>
      <c r="E2261">
        <v>110</v>
      </c>
    </row>
    <row r="2262" spans="1:5">
      <c r="A2262" t="str">
        <f t="shared" si="80"/>
        <v>Colorectum (C18–C20)Female6</v>
      </c>
      <c r="B2262" t="s">
        <v>189</v>
      </c>
      <c r="C2262" t="s">
        <v>0</v>
      </c>
      <c r="D2262">
        <v>6</v>
      </c>
      <c r="E2262">
        <v>28</v>
      </c>
    </row>
    <row r="2263" spans="1:5">
      <c r="A2263" t="str">
        <f t="shared" si="80"/>
        <v>Colorectum (C18–C20)Female7</v>
      </c>
      <c r="B2263" t="s">
        <v>189</v>
      </c>
      <c r="C2263" t="s">
        <v>0</v>
      </c>
      <c r="D2263">
        <v>7</v>
      </c>
      <c r="E2263">
        <v>78</v>
      </c>
    </row>
    <row r="2264" spans="1:5">
      <c r="A2264" t="str">
        <f t="shared" si="80"/>
        <v>Colorectum (C18–C20)Female8</v>
      </c>
      <c r="B2264" t="s">
        <v>189</v>
      </c>
      <c r="C2264" t="s">
        <v>0</v>
      </c>
      <c r="D2264">
        <v>8</v>
      </c>
      <c r="E2264">
        <v>12</v>
      </c>
    </row>
    <row r="2265" spans="1:5">
      <c r="A2265" t="str">
        <f t="shared" si="80"/>
        <v>Colorectum (C18–C20)Female9</v>
      </c>
      <c r="B2265" t="s">
        <v>189</v>
      </c>
      <c r="C2265" t="s">
        <v>0</v>
      </c>
      <c r="D2265">
        <v>9</v>
      </c>
      <c r="E2265">
        <v>71</v>
      </c>
    </row>
    <row r="2266" spans="1:5">
      <c r="A2266" t="str">
        <f t="shared" si="80"/>
        <v>Colorectum (C18–C20)Female10</v>
      </c>
      <c r="B2266" t="s">
        <v>189</v>
      </c>
      <c r="C2266" t="s">
        <v>0</v>
      </c>
      <c r="D2266">
        <v>10</v>
      </c>
      <c r="E2266">
        <v>46</v>
      </c>
    </row>
    <row r="2267" spans="1:5">
      <c r="A2267" t="str">
        <f t="shared" si="80"/>
        <v>Colorectum (C18–C20)Female11</v>
      </c>
      <c r="B2267" t="s">
        <v>189</v>
      </c>
      <c r="C2267" t="s">
        <v>0</v>
      </c>
      <c r="D2267">
        <v>11</v>
      </c>
      <c r="E2267">
        <v>73</v>
      </c>
    </row>
    <row r="2268" spans="1:5">
      <c r="A2268" t="str">
        <f t="shared" si="80"/>
        <v>Colorectum (C18–C20)Female12</v>
      </c>
      <c r="B2268" t="s">
        <v>189</v>
      </c>
      <c r="C2268" t="s">
        <v>0</v>
      </c>
      <c r="D2268">
        <v>12</v>
      </c>
      <c r="E2268">
        <v>28</v>
      </c>
    </row>
    <row r="2269" spans="1:5">
      <c r="A2269" t="str">
        <f t="shared" si="80"/>
        <v>Colorectum (C18–C20)Female13</v>
      </c>
      <c r="B2269" t="s">
        <v>189</v>
      </c>
      <c r="C2269" t="s">
        <v>0</v>
      </c>
      <c r="D2269">
        <v>13</v>
      </c>
      <c r="E2269">
        <v>69</v>
      </c>
    </row>
    <row r="2270" spans="1:5">
      <c r="A2270" t="str">
        <f t="shared" si="80"/>
        <v>Colorectum (C18–C20)Female14</v>
      </c>
      <c r="B2270" t="s">
        <v>189</v>
      </c>
      <c r="C2270" t="s">
        <v>0</v>
      </c>
      <c r="D2270">
        <v>14</v>
      </c>
      <c r="E2270">
        <v>41</v>
      </c>
    </row>
    <row r="2271" spans="1:5">
      <c r="A2271" t="str">
        <f t="shared" si="80"/>
        <v>Colorectum (C18–C20)Female15</v>
      </c>
      <c r="B2271" t="s">
        <v>189</v>
      </c>
      <c r="C2271" t="s">
        <v>0</v>
      </c>
      <c r="D2271">
        <v>15</v>
      </c>
      <c r="E2271">
        <v>20</v>
      </c>
    </row>
    <row r="2272" spans="1:5">
      <c r="A2272" t="str">
        <f t="shared" si="80"/>
        <v>Colorectum (C18–C20)Female16</v>
      </c>
      <c r="B2272" t="s">
        <v>189</v>
      </c>
      <c r="C2272" t="s">
        <v>0</v>
      </c>
      <c r="D2272">
        <v>16</v>
      </c>
      <c r="E2272">
        <v>63</v>
      </c>
    </row>
    <row r="2273" spans="1:5">
      <c r="A2273" t="str">
        <f t="shared" si="80"/>
        <v>Colorectum (C18–C20)Female17</v>
      </c>
      <c r="B2273" t="s">
        <v>189</v>
      </c>
      <c r="C2273" t="s">
        <v>0</v>
      </c>
      <c r="D2273">
        <v>17</v>
      </c>
      <c r="E2273">
        <v>11</v>
      </c>
    </row>
    <row r="2274" spans="1:5">
      <c r="A2274" t="str">
        <f t="shared" si="80"/>
        <v>Colorectum (C18–C20)Female18</v>
      </c>
      <c r="B2274" t="s">
        <v>189</v>
      </c>
      <c r="C2274" t="s">
        <v>0</v>
      </c>
      <c r="D2274">
        <v>18</v>
      </c>
      <c r="E2274">
        <v>176</v>
      </c>
    </row>
    <row r="2275" spans="1:5">
      <c r="A2275" t="str">
        <f t="shared" si="80"/>
        <v>Colorectum (C18–C20)Female19</v>
      </c>
      <c r="B2275" t="s">
        <v>189</v>
      </c>
      <c r="C2275" t="s">
        <v>0</v>
      </c>
      <c r="D2275">
        <v>19</v>
      </c>
      <c r="E2275">
        <v>30</v>
      </c>
    </row>
    <row r="2276" spans="1:5">
      <c r="A2276" t="str">
        <f t="shared" si="80"/>
        <v>Colorectum (C18–C20)Female20</v>
      </c>
      <c r="B2276" t="s">
        <v>189</v>
      </c>
      <c r="C2276" t="s">
        <v>0</v>
      </c>
      <c r="D2276">
        <v>20</v>
      </c>
      <c r="E2276">
        <v>130</v>
      </c>
    </row>
    <row r="2277" spans="1:5">
      <c r="A2277" t="str">
        <f t="shared" si="80"/>
        <v>Colorectum (C18–C20)Female99</v>
      </c>
      <c r="B2277" t="s">
        <v>189</v>
      </c>
      <c r="C2277" t="s">
        <v>0</v>
      </c>
      <c r="D2277">
        <v>99</v>
      </c>
      <c r="E2277">
        <v>3</v>
      </c>
    </row>
    <row r="2278" spans="1:5">
      <c r="A2278" t="str">
        <f t="shared" si="80"/>
        <v>Colorectum (C18–C20)Male1</v>
      </c>
      <c r="B2278" t="s">
        <v>189</v>
      </c>
      <c r="C2278" t="s">
        <v>1</v>
      </c>
      <c r="D2278">
        <v>1</v>
      </c>
      <c r="E2278">
        <v>71</v>
      </c>
    </row>
    <row r="2279" spans="1:5">
      <c r="A2279" t="str">
        <f t="shared" si="80"/>
        <v>Colorectum (C18–C20)Male2</v>
      </c>
      <c r="B2279" t="s">
        <v>189</v>
      </c>
      <c r="C2279" t="s">
        <v>1</v>
      </c>
      <c r="D2279">
        <v>2</v>
      </c>
      <c r="E2279">
        <v>194</v>
      </c>
    </row>
    <row r="2280" spans="1:5">
      <c r="A2280" t="str">
        <f t="shared" si="80"/>
        <v>Colorectum (C18–C20)Male3</v>
      </c>
      <c r="B2280" t="s">
        <v>189</v>
      </c>
      <c r="C2280" t="s">
        <v>1</v>
      </c>
      <c r="D2280">
        <v>3</v>
      </c>
      <c r="E2280">
        <v>101</v>
      </c>
    </row>
    <row r="2281" spans="1:5">
      <c r="A2281" t="str">
        <f t="shared" si="80"/>
        <v>Colorectum (C18–C20)Male4</v>
      </c>
      <c r="B2281" t="s">
        <v>189</v>
      </c>
      <c r="C2281" t="s">
        <v>1</v>
      </c>
      <c r="D2281">
        <v>4</v>
      </c>
      <c r="E2281">
        <v>92</v>
      </c>
    </row>
    <row r="2282" spans="1:5">
      <c r="A2282" t="str">
        <f t="shared" si="80"/>
        <v>Colorectum (C18–C20)Male5</v>
      </c>
      <c r="B2282" t="s">
        <v>189</v>
      </c>
      <c r="C2282" t="s">
        <v>1</v>
      </c>
      <c r="D2282">
        <v>5</v>
      </c>
      <c r="E2282">
        <v>145</v>
      </c>
    </row>
    <row r="2283" spans="1:5">
      <c r="A2283" t="str">
        <f t="shared" si="80"/>
        <v>Colorectum (C18–C20)Male6</v>
      </c>
      <c r="B2283" t="s">
        <v>189</v>
      </c>
      <c r="C2283" t="s">
        <v>1</v>
      </c>
      <c r="D2283">
        <v>6</v>
      </c>
      <c r="E2283">
        <v>39</v>
      </c>
    </row>
    <row r="2284" spans="1:5">
      <c r="A2284" t="str">
        <f t="shared" si="80"/>
        <v>Colorectum (C18–C20)Male7</v>
      </c>
      <c r="B2284" t="s">
        <v>189</v>
      </c>
      <c r="C2284" t="s">
        <v>1</v>
      </c>
      <c r="D2284">
        <v>7</v>
      </c>
      <c r="E2284">
        <v>100</v>
      </c>
    </row>
    <row r="2285" spans="1:5">
      <c r="A2285" t="str">
        <f t="shared" si="80"/>
        <v>Colorectum (C18–C20)Male8</v>
      </c>
      <c r="B2285" t="s">
        <v>189</v>
      </c>
      <c r="C2285" t="s">
        <v>1</v>
      </c>
      <c r="D2285">
        <v>8</v>
      </c>
      <c r="E2285">
        <v>18</v>
      </c>
    </row>
    <row r="2286" spans="1:5">
      <c r="A2286" t="str">
        <f t="shared" si="80"/>
        <v>Colorectum (C18–C20)Male9</v>
      </c>
      <c r="B2286" t="s">
        <v>189</v>
      </c>
      <c r="C2286" t="s">
        <v>1</v>
      </c>
      <c r="D2286">
        <v>9</v>
      </c>
      <c r="E2286">
        <v>61</v>
      </c>
    </row>
    <row r="2287" spans="1:5">
      <c r="A2287" t="str">
        <f t="shared" si="80"/>
        <v>Colorectum (C18–C20)Male10</v>
      </c>
      <c r="B2287" t="s">
        <v>189</v>
      </c>
      <c r="C2287" t="s">
        <v>1</v>
      </c>
      <c r="D2287">
        <v>10</v>
      </c>
      <c r="E2287">
        <v>48</v>
      </c>
    </row>
    <row r="2288" spans="1:5">
      <c r="A2288" t="str">
        <f t="shared" si="80"/>
        <v>Colorectum (C18–C20)Male11</v>
      </c>
      <c r="B2288" t="s">
        <v>189</v>
      </c>
      <c r="C2288" t="s">
        <v>1</v>
      </c>
      <c r="D2288">
        <v>11</v>
      </c>
      <c r="E2288">
        <v>72</v>
      </c>
    </row>
    <row r="2289" spans="1:5">
      <c r="A2289" t="str">
        <f t="shared" si="80"/>
        <v>Colorectum (C18–C20)Male12</v>
      </c>
      <c r="B2289" t="s">
        <v>189</v>
      </c>
      <c r="C2289" t="s">
        <v>1</v>
      </c>
      <c r="D2289">
        <v>12</v>
      </c>
      <c r="E2289">
        <v>23</v>
      </c>
    </row>
    <row r="2290" spans="1:5">
      <c r="A2290" t="str">
        <f t="shared" si="80"/>
        <v>Colorectum (C18–C20)Male13</v>
      </c>
      <c r="B2290" t="s">
        <v>189</v>
      </c>
      <c r="C2290" t="s">
        <v>1</v>
      </c>
      <c r="D2290">
        <v>13</v>
      </c>
      <c r="E2290">
        <v>71</v>
      </c>
    </row>
    <row r="2291" spans="1:5">
      <c r="A2291" t="str">
        <f t="shared" si="80"/>
        <v>Colorectum (C18–C20)Male14</v>
      </c>
      <c r="B2291" t="s">
        <v>189</v>
      </c>
      <c r="C2291" t="s">
        <v>1</v>
      </c>
      <c r="D2291">
        <v>14</v>
      </c>
      <c r="E2291">
        <v>43</v>
      </c>
    </row>
    <row r="2292" spans="1:5">
      <c r="A2292" t="str">
        <f t="shared" si="80"/>
        <v>Colorectum (C18–C20)Male15</v>
      </c>
      <c r="B2292" t="s">
        <v>189</v>
      </c>
      <c r="C2292" t="s">
        <v>1</v>
      </c>
      <c r="D2292">
        <v>15</v>
      </c>
      <c r="E2292">
        <v>17</v>
      </c>
    </row>
    <row r="2293" spans="1:5">
      <c r="A2293" t="str">
        <f t="shared" si="80"/>
        <v>Colorectum (C18–C20)Male16</v>
      </c>
      <c r="B2293" t="s">
        <v>189</v>
      </c>
      <c r="C2293" t="s">
        <v>1</v>
      </c>
      <c r="D2293">
        <v>16</v>
      </c>
      <c r="E2293">
        <v>60</v>
      </c>
    </row>
    <row r="2294" spans="1:5">
      <c r="A2294" t="str">
        <f t="shared" si="80"/>
        <v>Colorectum (C18–C20)Male17</v>
      </c>
      <c r="B2294" t="s">
        <v>189</v>
      </c>
      <c r="C2294" t="s">
        <v>1</v>
      </c>
      <c r="D2294">
        <v>17</v>
      </c>
      <c r="E2294">
        <v>15</v>
      </c>
    </row>
    <row r="2295" spans="1:5">
      <c r="A2295" t="str">
        <f t="shared" si="80"/>
        <v>Colorectum (C18–C20)Male18</v>
      </c>
      <c r="B2295" t="s">
        <v>189</v>
      </c>
      <c r="C2295" t="s">
        <v>1</v>
      </c>
      <c r="D2295">
        <v>18</v>
      </c>
      <c r="E2295">
        <v>185</v>
      </c>
    </row>
    <row r="2296" spans="1:5">
      <c r="A2296" t="str">
        <f t="shared" si="80"/>
        <v>Colorectum (C18–C20)Male19</v>
      </c>
      <c r="B2296" t="s">
        <v>189</v>
      </c>
      <c r="C2296" t="s">
        <v>1</v>
      </c>
      <c r="D2296">
        <v>19</v>
      </c>
      <c r="E2296">
        <v>36</v>
      </c>
    </row>
    <row r="2297" spans="1:5">
      <c r="A2297" t="str">
        <f t="shared" si="80"/>
        <v>Colorectum (C18–C20)Male20</v>
      </c>
      <c r="B2297" t="s">
        <v>189</v>
      </c>
      <c r="C2297" t="s">
        <v>1</v>
      </c>
      <c r="D2297">
        <v>20</v>
      </c>
      <c r="E2297">
        <v>157</v>
      </c>
    </row>
    <row r="2298" spans="1:5">
      <c r="A2298" t="str">
        <f t="shared" si="80"/>
        <v>Colorectum (C18–C20)Male99</v>
      </c>
      <c r="B2298" t="s">
        <v>189</v>
      </c>
      <c r="C2298" t="s">
        <v>1</v>
      </c>
      <c r="D2298">
        <v>99</v>
      </c>
      <c r="E2298">
        <v>2</v>
      </c>
    </row>
    <row r="2299" spans="1:5">
      <c r="A2299" t="str">
        <f>B2299&amp;C2299&amp;D2299</f>
        <v>Anus (C21)Female1</v>
      </c>
      <c r="B2299" t="s">
        <v>190</v>
      </c>
      <c r="C2299" t="s">
        <v>0</v>
      </c>
      <c r="D2299">
        <v>1</v>
      </c>
      <c r="E2299">
        <v>1</v>
      </c>
    </row>
    <row r="2300" spans="1:5">
      <c r="A2300" t="str">
        <f t="shared" ref="A2300:A2324" si="81">B2300&amp;C2300&amp;D2300</f>
        <v>Anus (C21)Female2</v>
      </c>
      <c r="B2300" t="s">
        <v>190</v>
      </c>
      <c r="C2300" t="s">
        <v>0</v>
      </c>
      <c r="D2300">
        <v>2</v>
      </c>
      <c r="E2300">
        <v>5</v>
      </c>
    </row>
    <row r="2301" spans="1:5">
      <c r="A2301" t="str">
        <f t="shared" si="81"/>
        <v>Anus (C21)Female3</v>
      </c>
      <c r="B2301" t="s">
        <v>190</v>
      </c>
      <c r="C2301" t="s">
        <v>0</v>
      </c>
      <c r="D2301">
        <v>3</v>
      </c>
      <c r="E2301">
        <v>6</v>
      </c>
    </row>
    <row r="2302" spans="1:5">
      <c r="A2302" t="str">
        <f t="shared" si="81"/>
        <v>Anus (C21)Female4</v>
      </c>
      <c r="B2302" t="s">
        <v>190</v>
      </c>
      <c r="C2302" t="s">
        <v>0</v>
      </c>
      <c r="D2302">
        <v>4</v>
      </c>
      <c r="E2302">
        <v>7</v>
      </c>
    </row>
    <row r="2303" spans="1:5">
      <c r="A2303" t="str">
        <f t="shared" si="81"/>
        <v>Anus (C21)Female5</v>
      </c>
      <c r="B2303" t="s">
        <v>190</v>
      </c>
      <c r="C2303" t="s">
        <v>0</v>
      </c>
      <c r="D2303">
        <v>5</v>
      </c>
      <c r="E2303">
        <v>3</v>
      </c>
    </row>
    <row r="2304" spans="1:5">
      <c r="A2304" t="str">
        <f t="shared" si="81"/>
        <v>Anus (C21)Female7</v>
      </c>
      <c r="B2304" t="s">
        <v>190</v>
      </c>
      <c r="C2304" t="s">
        <v>0</v>
      </c>
      <c r="D2304">
        <v>7</v>
      </c>
      <c r="E2304">
        <v>5</v>
      </c>
    </row>
    <row r="2305" spans="1:5">
      <c r="A2305" t="str">
        <f t="shared" si="81"/>
        <v>Anus (C21)Female9</v>
      </c>
      <c r="B2305" t="s">
        <v>190</v>
      </c>
      <c r="C2305" t="s">
        <v>0</v>
      </c>
      <c r="D2305">
        <v>9</v>
      </c>
      <c r="E2305">
        <v>4</v>
      </c>
    </row>
    <row r="2306" spans="1:5">
      <c r="A2306" t="str">
        <f t="shared" si="81"/>
        <v>Anus (C21)Female10</v>
      </c>
      <c r="B2306" t="s">
        <v>190</v>
      </c>
      <c r="C2306" t="s">
        <v>0</v>
      </c>
      <c r="D2306">
        <v>10</v>
      </c>
      <c r="E2306">
        <v>2</v>
      </c>
    </row>
    <row r="2307" spans="1:5">
      <c r="A2307" t="str">
        <f t="shared" si="81"/>
        <v>Anus (C21)Female11</v>
      </c>
      <c r="B2307" t="s">
        <v>190</v>
      </c>
      <c r="C2307" t="s">
        <v>0</v>
      </c>
      <c r="D2307">
        <v>11</v>
      </c>
      <c r="E2307">
        <v>6</v>
      </c>
    </row>
    <row r="2308" spans="1:5">
      <c r="A2308" t="str">
        <f t="shared" si="81"/>
        <v>Anus (C21)Female12</v>
      </c>
      <c r="B2308" t="s">
        <v>190</v>
      </c>
      <c r="C2308" t="s">
        <v>0</v>
      </c>
      <c r="D2308">
        <v>12</v>
      </c>
      <c r="E2308">
        <v>1</v>
      </c>
    </row>
    <row r="2309" spans="1:5">
      <c r="A2309" t="str">
        <f t="shared" si="81"/>
        <v>Anus (C21)Female13</v>
      </c>
      <c r="B2309" t="s">
        <v>190</v>
      </c>
      <c r="C2309" t="s">
        <v>0</v>
      </c>
      <c r="D2309">
        <v>13</v>
      </c>
      <c r="E2309">
        <v>1</v>
      </c>
    </row>
    <row r="2310" spans="1:5">
      <c r="A2310" t="str">
        <f t="shared" si="81"/>
        <v>Anus (C21)Female14</v>
      </c>
      <c r="B2310" t="s">
        <v>190</v>
      </c>
      <c r="C2310" t="s">
        <v>0</v>
      </c>
      <c r="D2310">
        <v>14</v>
      </c>
      <c r="E2310">
        <v>2</v>
      </c>
    </row>
    <row r="2311" spans="1:5">
      <c r="A2311" t="str">
        <f t="shared" si="81"/>
        <v>Anus (C21)Female16</v>
      </c>
      <c r="B2311" t="s">
        <v>190</v>
      </c>
      <c r="C2311" t="s">
        <v>0</v>
      </c>
      <c r="D2311">
        <v>16</v>
      </c>
      <c r="E2311">
        <v>3</v>
      </c>
    </row>
    <row r="2312" spans="1:5">
      <c r="A2312" t="str">
        <f t="shared" si="81"/>
        <v>Anus (C21)Female18</v>
      </c>
      <c r="B2312" t="s">
        <v>190</v>
      </c>
      <c r="C2312" t="s">
        <v>0</v>
      </c>
      <c r="D2312">
        <v>18</v>
      </c>
      <c r="E2312">
        <v>4</v>
      </c>
    </row>
    <row r="2313" spans="1:5">
      <c r="A2313" t="str">
        <f t="shared" si="81"/>
        <v>Anus (C21)Female20</v>
      </c>
      <c r="B2313" t="s">
        <v>190</v>
      </c>
      <c r="C2313" t="s">
        <v>0</v>
      </c>
      <c r="D2313">
        <v>20</v>
      </c>
      <c r="E2313">
        <v>2</v>
      </c>
    </row>
    <row r="2314" spans="1:5">
      <c r="A2314" t="str">
        <f t="shared" si="81"/>
        <v>Anus (C21)Male1</v>
      </c>
      <c r="B2314" t="s">
        <v>190</v>
      </c>
      <c r="C2314" t="s">
        <v>1</v>
      </c>
      <c r="D2314">
        <v>1</v>
      </c>
      <c r="E2314">
        <v>1</v>
      </c>
    </row>
    <row r="2315" spans="1:5">
      <c r="A2315" t="str">
        <f t="shared" si="81"/>
        <v>Anus (C21)Male2</v>
      </c>
      <c r="B2315" t="s">
        <v>190</v>
      </c>
      <c r="C2315" t="s">
        <v>1</v>
      </c>
      <c r="D2315">
        <v>2</v>
      </c>
      <c r="E2315">
        <v>3</v>
      </c>
    </row>
    <row r="2316" spans="1:5">
      <c r="A2316" t="str">
        <f t="shared" si="81"/>
        <v>Anus (C21)Male3</v>
      </c>
      <c r="B2316" t="s">
        <v>190</v>
      </c>
      <c r="C2316" t="s">
        <v>1</v>
      </c>
      <c r="D2316">
        <v>3</v>
      </c>
      <c r="E2316">
        <v>3</v>
      </c>
    </row>
    <row r="2317" spans="1:5">
      <c r="A2317" t="str">
        <f t="shared" si="81"/>
        <v>Anus (C21)Male4</v>
      </c>
      <c r="B2317" t="s">
        <v>190</v>
      </c>
      <c r="C2317" t="s">
        <v>1</v>
      </c>
      <c r="D2317">
        <v>4</v>
      </c>
      <c r="E2317">
        <v>3</v>
      </c>
    </row>
    <row r="2318" spans="1:5">
      <c r="A2318" t="str">
        <f t="shared" si="81"/>
        <v>Anus (C21)Male5</v>
      </c>
      <c r="B2318" t="s">
        <v>190</v>
      </c>
      <c r="C2318" t="s">
        <v>1</v>
      </c>
      <c r="D2318">
        <v>5</v>
      </c>
      <c r="E2318">
        <v>1</v>
      </c>
    </row>
    <row r="2319" spans="1:5">
      <c r="A2319" t="str">
        <f t="shared" si="81"/>
        <v>Anus (C21)Male7</v>
      </c>
      <c r="B2319" t="s">
        <v>190</v>
      </c>
      <c r="C2319" t="s">
        <v>1</v>
      </c>
      <c r="D2319">
        <v>7</v>
      </c>
      <c r="E2319">
        <v>1</v>
      </c>
    </row>
    <row r="2320" spans="1:5">
      <c r="A2320" t="str">
        <f t="shared" si="81"/>
        <v>Anus (C21)Male13</v>
      </c>
      <c r="B2320" t="s">
        <v>190</v>
      </c>
      <c r="C2320" t="s">
        <v>1</v>
      </c>
      <c r="D2320">
        <v>13</v>
      </c>
      <c r="E2320">
        <v>1</v>
      </c>
    </row>
    <row r="2321" spans="1:5">
      <c r="A2321" t="str">
        <f t="shared" si="81"/>
        <v>Anus (C21)Male16</v>
      </c>
      <c r="B2321" t="s">
        <v>190</v>
      </c>
      <c r="C2321" t="s">
        <v>1</v>
      </c>
      <c r="D2321">
        <v>16</v>
      </c>
      <c r="E2321">
        <v>1</v>
      </c>
    </row>
    <row r="2322" spans="1:5">
      <c r="A2322" t="str">
        <f t="shared" si="81"/>
        <v>Anus (C21)Male18</v>
      </c>
      <c r="B2322" t="s">
        <v>190</v>
      </c>
      <c r="C2322" t="s">
        <v>1</v>
      </c>
      <c r="D2322">
        <v>18</v>
      </c>
      <c r="E2322">
        <v>3</v>
      </c>
    </row>
    <row r="2323" spans="1:5">
      <c r="A2323" t="str">
        <f t="shared" si="81"/>
        <v>Anus (C21)Male19</v>
      </c>
      <c r="B2323" t="s">
        <v>190</v>
      </c>
      <c r="C2323" t="s">
        <v>1</v>
      </c>
      <c r="D2323">
        <v>19</v>
      </c>
      <c r="E2323">
        <v>1</v>
      </c>
    </row>
    <row r="2324" spans="1:5">
      <c r="A2324" t="str">
        <f t="shared" si="81"/>
        <v>Anus (C21)Male20</v>
      </c>
      <c r="B2324" t="s">
        <v>190</v>
      </c>
      <c r="C2324" t="s">
        <v>1</v>
      </c>
      <c r="D2324">
        <v>20</v>
      </c>
      <c r="E2324">
        <v>2</v>
      </c>
    </row>
    <row r="2325" spans="1:5">
      <c r="A2325" t="str">
        <f t="shared" ref="A2325:A2378" si="82">B2325&amp;C2325&amp;D2325</f>
        <v>Digestive organs - other and ill-defined (C26)Female1</v>
      </c>
      <c r="B2325" t="s">
        <v>89</v>
      </c>
      <c r="C2325" t="s">
        <v>0</v>
      </c>
      <c r="D2325">
        <v>1</v>
      </c>
      <c r="E2325">
        <v>3</v>
      </c>
    </row>
    <row r="2326" spans="1:5">
      <c r="A2326" t="str">
        <f t="shared" si="82"/>
        <v>Digestive organs - other and ill-defined (C26)Female2</v>
      </c>
      <c r="B2326" t="s">
        <v>89</v>
      </c>
      <c r="C2326" t="s">
        <v>0</v>
      </c>
      <c r="D2326">
        <v>2</v>
      </c>
      <c r="E2326">
        <v>6</v>
      </c>
    </row>
    <row r="2327" spans="1:5">
      <c r="A2327" t="str">
        <f t="shared" si="82"/>
        <v>Digestive organs - other and ill-defined (C26)Female3</v>
      </c>
      <c r="B2327" t="s">
        <v>89</v>
      </c>
      <c r="C2327" t="s">
        <v>0</v>
      </c>
      <c r="D2327">
        <v>3</v>
      </c>
      <c r="E2327">
        <v>5</v>
      </c>
    </row>
    <row r="2328" spans="1:5">
      <c r="A2328" t="str">
        <f t="shared" si="82"/>
        <v>Digestive organs - other and ill-defined (C26)Female4</v>
      </c>
      <c r="B2328" t="s">
        <v>89</v>
      </c>
      <c r="C2328" t="s">
        <v>0</v>
      </c>
      <c r="D2328">
        <v>4</v>
      </c>
      <c r="E2328">
        <v>2</v>
      </c>
    </row>
    <row r="2329" spans="1:5">
      <c r="A2329" t="str">
        <f t="shared" si="82"/>
        <v>Digestive organs - other and ill-defined (C26)Female5</v>
      </c>
      <c r="B2329" t="s">
        <v>89</v>
      </c>
      <c r="C2329" t="s">
        <v>0</v>
      </c>
      <c r="D2329">
        <v>5</v>
      </c>
      <c r="E2329">
        <v>7</v>
      </c>
    </row>
    <row r="2330" spans="1:5">
      <c r="A2330" t="str">
        <f t="shared" si="82"/>
        <v>Digestive organs - other and ill-defined (C26)Female6</v>
      </c>
      <c r="B2330" t="s">
        <v>89</v>
      </c>
      <c r="C2330" t="s">
        <v>0</v>
      </c>
      <c r="D2330">
        <v>6</v>
      </c>
      <c r="E2330">
        <v>1</v>
      </c>
    </row>
    <row r="2331" spans="1:5">
      <c r="A2331" t="str">
        <f t="shared" si="82"/>
        <v>Digestive organs - other and ill-defined (C26)Female7</v>
      </c>
      <c r="B2331" t="s">
        <v>89</v>
      </c>
      <c r="C2331" t="s">
        <v>0</v>
      </c>
      <c r="D2331">
        <v>7</v>
      </c>
      <c r="E2331">
        <v>3</v>
      </c>
    </row>
    <row r="2332" spans="1:5">
      <c r="A2332" t="str">
        <f t="shared" si="82"/>
        <v>Digestive organs - other and ill-defined (C26)Female8</v>
      </c>
      <c r="B2332" t="s">
        <v>89</v>
      </c>
      <c r="C2332" t="s">
        <v>0</v>
      </c>
      <c r="D2332">
        <v>8</v>
      </c>
      <c r="E2332">
        <v>1</v>
      </c>
    </row>
    <row r="2333" spans="1:5">
      <c r="A2333" t="str">
        <f t="shared" si="82"/>
        <v>Digestive organs - other and ill-defined (C26)Female9</v>
      </c>
      <c r="B2333" t="s">
        <v>89</v>
      </c>
      <c r="C2333" t="s">
        <v>0</v>
      </c>
      <c r="D2333">
        <v>9</v>
      </c>
      <c r="E2333">
        <v>1</v>
      </c>
    </row>
    <row r="2334" spans="1:5">
      <c r="A2334" t="str">
        <f t="shared" si="82"/>
        <v>Digestive organs - other and ill-defined (C26)Female10</v>
      </c>
      <c r="B2334" t="s">
        <v>89</v>
      </c>
      <c r="C2334" t="s">
        <v>0</v>
      </c>
      <c r="D2334">
        <v>10</v>
      </c>
      <c r="E2334">
        <v>1</v>
      </c>
    </row>
    <row r="2335" spans="1:5">
      <c r="A2335" t="str">
        <f t="shared" si="82"/>
        <v>Digestive organs - other and ill-defined (C26)Female11</v>
      </c>
      <c r="B2335" t="s">
        <v>89</v>
      </c>
      <c r="C2335" t="s">
        <v>0</v>
      </c>
      <c r="D2335">
        <v>11</v>
      </c>
      <c r="E2335">
        <v>2</v>
      </c>
    </row>
    <row r="2336" spans="1:5">
      <c r="A2336" t="str">
        <f t="shared" si="82"/>
        <v>Digestive organs - other and ill-defined (C26)Female12</v>
      </c>
      <c r="B2336" t="s">
        <v>89</v>
      </c>
      <c r="C2336" t="s">
        <v>0</v>
      </c>
      <c r="D2336">
        <v>12</v>
      </c>
      <c r="E2336">
        <v>3</v>
      </c>
    </row>
    <row r="2337" spans="1:5">
      <c r="A2337" t="str">
        <f t="shared" si="82"/>
        <v>Digestive organs - other and ill-defined (C26)Female13</v>
      </c>
      <c r="B2337" t="s">
        <v>89</v>
      </c>
      <c r="C2337" t="s">
        <v>0</v>
      </c>
      <c r="D2337">
        <v>13</v>
      </c>
      <c r="E2337">
        <v>4</v>
      </c>
    </row>
    <row r="2338" spans="1:5">
      <c r="A2338" t="str">
        <f t="shared" si="82"/>
        <v>Digestive organs - other and ill-defined (C26)Female14</v>
      </c>
      <c r="B2338" t="s">
        <v>89</v>
      </c>
      <c r="C2338" t="s">
        <v>0</v>
      </c>
      <c r="D2338">
        <v>14</v>
      </c>
      <c r="E2338">
        <v>2</v>
      </c>
    </row>
    <row r="2339" spans="1:5">
      <c r="A2339" t="str">
        <f t="shared" si="82"/>
        <v>Digestive organs - other and ill-defined (C26)Female15</v>
      </c>
      <c r="B2339" t="s">
        <v>89</v>
      </c>
      <c r="C2339" t="s">
        <v>0</v>
      </c>
      <c r="D2339">
        <v>15</v>
      </c>
      <c r="E2339">
        <v>1</v>
      </c>
    </row>
    <row r="2340" spans="1:5">
      <c r="A2340" t="str">
        <f t="shared" si="82"/>
        <v>Digestive organs - other and ill-defined (C26)Female16</v>
      </c>
      <c r="B2340" t="s">
        <v>89</v>
      </c>
      <c r="C2340" t="s">
        <v>0</v>
      </c>
      <c r="D2340">
        <v>16</v>
      </c>
      <c r="E2340">
        <v>4</v>
      </c>
    </row>
    <row r="2341" spans="1:5">
      <c r="A2341" t="str">
        <f t="shared" si="82"/>
        <v>Digestive organs - other and ill-defined (C26)Female17</v>
      </c>
      <c r="B2341" t="s">
        <v>89</v>
      </c>
      <c r="C2341" t="s">
        <v>0</v>
      </c>
      <c r="D2341">
        <v>17</v>
      </c>
      <c r="E2341">
        <v>1</v>
      </c>
    </row>
    <row r="2342" spans="1:5">
      <c r="A2342" t="str">
        <f t="shared" si="82"/>
        <v>Digestive organs - other and ill-defined (C26)Female18</v>
      </c>
      <c r="B2342" t="s">
        <v>89</v>
      </c>
      <c r="C2342" t="s">
        <v>0</v>
      </c>
      <c r="D2342">
        <v>18</v>
      </c>
      <c r="E2342">
        <v>2</v>
      </c>
    </row>
    <row r="2343" spans="1:5">
      <c r="A2343" t="str">
        <f t="shared" si="82"/>
        <v>Digestive organs - other and ill-defined (C26)Female20</v>
      </c>
      <c r="B2343" t="s">
        <v>89</v>
      </c>
      <c r="C2343" t="s">
        <v>0</v>
      </c>
      <c r="D2343">
        <v>20</v>
      </c>
      <c r="E2343">
        <v>5</v>
      </c>
    </row>
    <row r="2344" spans="1:5">
      <c r="A2344" t="str">
        <f t="shared" si="82"/>
        <v>Digestive organs - other and ill-defined (C26)Male1</v>
      </c>
      <c r="B2344" t="s">
        <v>89</v>
      </c>
      <c r="C2344" t="s">
        <v>1</v>
      </c>
      <c r="D2344">
        <v>1</v>
      </c>
      <c r="E2344">
        <v>2</v>
      </c>
    </row>
    <row r="2345" spans="1:5">
      <c r="A2345" t="str">
        <f t="shared" si="82"/>
        <v>Digestive organs - other and ill-defined (C26)Male2</v>
      </c>
      <c r="B2345" t="s">
        <v>89</v>
      </c>
      <c r="C2345" t="s">
        <v>1</v>
      </c>
      <c r="D2345">
        <v>2</v>
      </c>
      <c r="E2345">
        <v>3</v>
      </c>
    </row>
    <row r="2346" spans="1:5">
      <c r="A2346" t="str">
        <f t="shared" si="82"/>
        <v>Digestive organs - other and ill-defined (C26)Male3</v>
      </c>
      <c r="B2346" t="s">
        <v>89</v>
      </c>
      <c r="C2346" t="s">
        <v>1</v>
      </c>
      <c r="D2346">
        <v>3</v>
      </c>
      <c r="E2346">
        <v>4</v>
      </c>
    </row>
    <row r="2347" spans="1:5">
      <c r="A2347" t="str">
        <f t="shared" si="82"/>
        <v>Digestive organs - other and ill-defined (C26)Male4</v>
      </c>
      <c r="B2347" t="s">
        <v>89</v>
      </c>
      <c r="C2347" t="s">
        <v>1</v>
      </c>
      <c r="D2347">
        <v>4</v>
      </c>
      <c r="E2347">
        <v>3</v>
      </c>
    </row>
    <row r="2348" spans="1:5">
      <c r="A2348" t="str">
        <f t="shared" si="82"/>
        <v>Digestive organs - other and ill-defined (C26)Male5</v>
      </c>
      <c r="B2348" t="s">
        <v>89</v>
      </c>
      <c r="C2348" t="s">
        <v>1</v>
      </c>
      <c r="D2348">
        <v>5</v>
      </c>
      <c r="E2348">
        <v>3</v>
      </c>
    </row>
    <row r="2349" spans="1:5">
      <c r="A2349" t="str">
        <f t="shared" si="82"/>
        <v>Digestive organs - other and ill-defined (C26)Male6</v>
      </c>
      <c r="B2349" t="s">
        <v>89</v>
      </c>
      <c r="C2349" t="s">
        <v>1</v>
      </c>
      <c r="D2349">
        <v>6</v>
      </c>
      <c r="E2349">
        <v>1</v>
      </c>
    </row>
    <row r="2350" spans="1:5">
      <c r="A2350" t="str">
        <f t="shared" si="82"/>
        <v>Digestive organs - other and ill-defined (C26)Male7</v>
      </c>
      <c r="B2350" t="s">
        <v>89</v>
      </c>
      <c r="C2350" t="s">
        <v>1</v>
      </c>
      <c r="D2350">
        <v>7</v>
      </c>
      <c r="E2350">
        <v>4</v>
      </c>
    </row>
    <row r="2351" spans="1:5">
      <c r="A2351" t="str">
        <f t="shared" si="82"/>
        <v>Digestive organs - other and ill-defined (C26)Male9</v>
      </c>
      <c r="B2351" t="s">
        <v>89</v>
      </c>
      <c r="C2351" t="s">
        <v>1</v>
      </c>
      <c r="D2351">
        <v>9</v>
      </c>
      <c r="E2351">
        <v>2</v>
      </c>
    </row>
    <row r="2352" spans="1:5">
      <c r="A2352" t="str">
        <f t="shared" si="82"/>
        <v>Digestive organs - other and ill-defined (C26)Male10</v>
      </c>
      <c r="B2352" t="s">
        <v>89</v>
      </c>
      <c r="C2352" t="s">
        <v>1</v>
      </c>
      <c r="D2352">
        <v>10</v>
      </c>
      <c r="E2352">
        <v>1</v>
      </c>
    </row>
    <row r="2353" spans="1:5">
      <c r="A2353" t="str">
        <f t="shared" si="82"/>
        <v>Digestive organs - other and ill-defined (C26)Male11</v>
      </c>
      <c r="B2353" t="s">
        <v>89</v>
      </c>
      <c r="C2353" t="s">
        <v>1</v>
      </c>
      <c r="D2353">
        <v>11</v>
      </c>
      <c r="E2353">
        <v>3</v>
      </c>
    </row>
    <row r="2354" spans="1:5">
      <c r="A2354" t="str">
        <f t="shared" si="82"/>
        <v>Digestive organs - other and ill-defined (C26)Male12</v>
      </c>
      <c r="B2354" t="s">
        <v>89</v>
      </c>
      <c r="C2354" t="s">
        <v>1</v>
      </c>
      <c r="D2354">
        <v>12</v>
      </c>
      <c r="E2354">
        <v>3</v>
      </c>
    </row>
    <row r="2355" spans="1:5">
      <c r="A2355" t="str">
        <f t="shared" si="82"/>
        <v>Digestive organs - other and ill-defined (C26)Male13</v>
      </c>
      <c r="B2355" t="s">
        <v>89</v>
      </c>
      <c r="C2355" t="s">
        <v>1</v>
      </c>
      <c r="D2355">
        <v>13</v>
      </c>
      <c r="E2355">
        <v>3</v>
      </c>
    </row>
    <row r="2356" spans="1:5">
      <c r="A2356" t="str">
        <f t="shared" si="82"/>
        <v>Digestive organs - other and ill-defined (C26)Male16</v>
      </c>
      <c r="B2356" t="s">
        <v>89</v>
      </c>
      <c r="C2356" t="s">
        <v>1</v>
      </c>
      <c r="D2356">
        <v>16</v>
      </c>
      <c r="E2356">
        <v>4</v>
      </c>
    </row>
    <row r="2357" spans="1:5">
      <c r="A2357" t="str">
        <f t="shared" si="82"/>
        <v>Digestive organs - other and ill-defined (C26)Male18</v>
      </c>
      <c r="B2357" t="s">
        <v>89</v>
      </c>
      <c r="C2357" t="s">
        <v>1</v>
      </c>
      <c r="D2357">
        <v>18</v>
      </c>
      <c r="E2357">
        <v>5</v>
      </c>
    </row>
    <row r="2358" spans="1:5">
      <c r="A2358" t="str">
        <f t="shared" si="82"/>
        <v>Digestive organs - other and ill-defined (C26)Male20</v>
      </c>
      <c r="B2358" t="s">
        <v>89</v>
      </c>
      <c r="C2358" t="s">
        <v>1</v>
      </c>
      <c r="D2358">
        <v>20</v>
      </c>
      <c r="E2358">
        <v>6</v>
      </c>
    </row>
    <row r="2359" spans="1:5">
      <c r="A2359" t="str">
        <f t="shared" si="82"/>
        <v>Endocrine glands and related structures - other (C75)Female3</v>
      </c>
      <c r="B2359" t="s">
        <v>126</v>
      </c>
      <c r="C2359" t="s">
        <v>0</v>
      </c>
      <c r="D2359">
        <v>3</v>
      </c>
      <c r="E2359">
        <v>2</v>
      </c>
    </row>
    <row r="2360" spans="1:5">
      <c r="A2360" t="str">
        <f t="shared" si="82"/>
        <v>Endocrine glands and related structures - other (C75)Female12</v>
      </c>
      <c r="B2360" t="s">
        <v>126</v>
      </c>
      <c r="C2360" t="s">
        <v>0</v>
      </c>
      <c r="D2360">
        <v>12</v>
      </c>
      <c r="E2360">
        <v>1</v>
      </c>
    </row>
    <row r="2361" spans="1:5">
      <c r="A2361" t="str">
        <f t="shared" si="82"/>
        <v>Endocrine glands and related structures - other (C75)Male5</v>
      </c>
      <c r="B2361" t="s">
        <v>126</v>
      </c>
      <c r="C2361" t="s">
        <v>1</v>
      </c>
      <c r="D2361">
        <v>5</v>
      </c>
      <c r="E2361">
        <v>2</v>
      </c>
    </row>
    <row r="2362" spans="1:5">
      <c r="A2362" t="str">
        <f t="shared" si="82"/>
        <v>Endocrine glands and related structures - other (C75)Male11</v>
      </c>
      <c r="B2362" t="s">
        <v>126</v>
      </c>
      <c r="C2362" t="s">
        <v>1</v>
      </c>
      <c r="D2362">
        <v>11</v>
      </c>
      <c r="E2362">
        <v>1</v>
      </c>
    </row>
    <row r="2363" spans="1:5">
      <c r="A2363" t="str">
        <f t="shared" si="82"/>
        <v>Eye and adnexa (C69)Female1</v>
      </c>
      <c r="B2363" t="s">
        <v>120</v>
      </c>
      <c r="C2363" t="s">
        <v>0</v>
      </c>
      <c r="D2363">
        <v>1</v>
      </c>
      <c r="E2363">
        <v>2</v>
      </c>
    </row>
    <row r="2364" spans="1:5">
      <c r="A2364" t="str">
        <f t="shared" si="82"/>
        <v>Eye and adnexa (C69)Female2</v>
      </c>
      <c r="B2364" t="s">
        <v>120</v>
      </c>
      <c r="C2364" t="s">
        <v>0</v>
      </c>
      <c r="D2364">
        <v>2</v>
      </c>
      <c r="E2364">
        <v>1</v>
      </c>
    </row>
    <row r="2365" spans="1:5">
      <c r="A2365" t="str">
        <f t="shared" si="82"/>
        <v>Eye and adnexa (C69)Female3</v>
      </c>
      <c r="B2365" t="s">
        <v>120</v>
      </c>
      <c r="C2365" t="s">
        <v>0</v>
      </c>
      <c r="D2365">
        <v>3</v>
      </c>
      <c r="E2365">
        <v>3</v>
      </c>
    </row>
    <row r="2366" spans="1:5">
      <c r="A2366" t="str">
        <f t="shared" si="82"/>
        <v>Eye and adnexa (C69)Female4</v>
      </c>
      <c r="B2366" t="s">
        <v>120</v>
      </c>
      <c r="C2366" t="s">
        <v>0</v>
      </c>
      <c r="D2366">
        <v>4</v>
      </c>
      <c r="E2366">
        <v>2</v>
      </c>
    </row>
    <row r="2367" spans="1:5">
      <c r="A2367" t="str">
        <f t="shared" si="82"/>
        <v>Eye and adnexa (C69)Female5</v>
      </c>
      <c r="B2367" t="s">
        <v>120</v>
      </c>
      <c r="C2367" t="s">
        <v>0</v>
      </c>
      <c r="D2367">
        <v>5</v>
      </c>
      <c r="E2367">
        <v>2</v>
      </c>
    </row>
    <row r="2368" spans="1:5">
      <c r="A2368" t="str">
        <f t="shared" si="82"/>
        <v>Eye and adnexa (C69)Female6</v>
      </c>
      <c r="B2368" t="s">
        <v>120</v>
      </c>
      <c r="C2368" t="s">
        <v>0</v>
      </c>
      <c r="D2368">
        <v>6</v>
      </c>
      <c r="E2368">
        <v>1</v>
      </c>
    </row>
    <row r="2369" spans="1:5">
      <c r="A2369" t="str">
        <f t="shared" si="82"/>
        <v>Eye and adnexa (C69)Female7</v>
      </c>
      <c r="B2369" t="s">
        <v>120</v>
      </c>
      <c r="C2369" t="s">
        <v>0</v>
      </c>
      <c r="D2369">
        <v>7</v>
      </c>
      <c r="E2369">
        <v>2</v>
      </c>
    </row>
    <row r="2370" spans="1:5">
      <c r="A2370" t="str">
        <f t="shared" si="82"/>
        <v>Eye and adnexa (C69)Female11</v>
      </c>
      <c r="B2370" t="s">
        <v>120</v>
      </c>
      <c r="C2370" t="s">
        <v>0</v>
      </c>
      <c r="D2370">
        <v>11</v>
      </c>
      <c r="E2370">
        <v>1</v>
      </c>
    </row>
    <row r="2371" spans="1:5">
      <c r="A2371" t="str">
        <f t="shared" si="82"/>
        <v>Eye and adnexa (C69)Female12</v>
      </c>
      <c r="B2371" t="s">
        <v>120</v>
      </c>
      <c r="C2371" t="s">
        <v>0</v>
      </c>
      <c r="D2371">
        <v>12</v>
      </c>
      <c r="E2371">
        <v>1</v>
      </c>
    </row>
    <row r="2372" spans="1:5">
      <c r="A2372" t="str">
        <f t="shared" si="82"/>
        <v>Eye and adnexa (C69)Female13</v>
      </c>
      <c r="B2372" t="s">
        <v>120</v>
      </c>
      <c r="C2372" t="s">
        <v>0</v>
      </c>
      <c r="D2372">
        <v>13</v>
      </c>
      <c r="E2372">
        <v>3</v>
      </c>
    </row>
    <row r="2373" spans="1:5">
      <c r="A2373" t="str">
        <f t="shared" si="82"/>
        <v>Eye and adnexa (C69)Female14</v>
      </c>
      <c r="B2373" t="s">
        <v>120</v>
      </c>
      <c r="C2373" t="s">
        <v>0</v>
      </c>
      <c r="D2373">
        <v>14</v>
      </c>
      <c r="E2373">
        <v>2</v>
      </c>
    </row>
    <row r="2374" spans="1:5">
      <c r="A2374" t="str">
        <f t="shared" si="82"/>
        <v>Eye and adnexa (C69)Female16</v>
      </c>
      <c r="B2374" t="s">
        <v>120</v>
      </c>
      <c r="C2374" t="s">
        <v>0</v>
      </c>
      <c r="D2374">
        <v>16</v>
      </c>
      <c r="E2374">
        <v>5</v>
      </c>
    </row>
    <row r="2375" spans="1:5">
      <c r="A2375" t="str">
        <f t="shared" si="82"/>
        <v>Eye and adnexa (C69)Female17</v>
      </c>
      <c r="B2375" t="s">
        <v>120</v>
      </c>
      <c r="C2375" t="s">
        <v>0</v>
      </c>
      <c r="D2375">
        <v>17</v>
      </c>
      <c r="E2375">
        <v>1</v>
      </c>
    </row>
    <row r="2376" spans="1:5">
      <c r="A2376" t="str">
        <f t="shared" si="82"/>
        <v>Eye and adnexa (C69)Female18</v>
      </c>
      <c r="B2376" t="s">
        <v>120</v>
      </c>
      <c r="C2376" t="s">
        <v>0</v>
      </c>
      <c r="D2376">
        <v>18</v>
      </c>
      <c r="E2376">
        <v>2</v>
      </c>
    </row>
    <row r="2377" spans="1:5">
      <c r="A2377" t="str">
        <f t="shared" si="82"/>
        <v>Eye and adnexa (C69)Female20</v>
      </c>
      <c r="B2377" t="s">
        <v>120</v>
      </c>
      <c r="C2377" t="s">
        <v>0</v>
      </c>
      <c r="D2377">
        <v>20</v>
      </c>
      <c r="E2377">
        <v>2</v>
      </c>
    </row>
    <row r="2378" spans="1:5">
      <c r="A2378" t="str">
        <f t="shared" si="82"/>
        <v>Eye and adnexa (C69)Male1</v>
      </c>
      <c r="B2378" t="s">
        <v>120</v>
      </c>
      <c r="C2378" t="s">
        <v>1</v>
      </c>
      <c r="D2378">
        <v>1</v>
      </c>
      <c r="E2378">
        <v>1</v>
      </c>
    </row>
    <row r="2379" spans="1:5">
      <c r="A2379" t="str">
        <f t="shared" ref="A2379:A2442" si="83">B2379&amp;C2379&amp;D2379</f>
        <v>Eye and adnexa (C69)Male2</v>
      </c>
      <c r="B2379" t="s">
        <v>120</v>
      </c>
      <c r="C2379" t="s">
        <v>1</v>
      </c>
      <c r="D2379">
        <v>2</v>
      </c>
      <c r="E2379">
        <v>4</v>
      </c>
    </row>
    <row r="2380" spans="1:5">
      <c r="A2380" t="str">
        <f t="shared" si="83"/>
        <v>Eye and adnexa (C69)Male3</v>
      </c>
      <c r="B2380" t="s">
        <v>120</v>
      </c>
      <c r="C2380" t="s">
        <v>1</v>
      </c>
      <c r="D2380">
        <v>3</v>
      </c>
      <c r="E2380">
        <v>1</v>
      </c>
    </row>
    <row r="2381" spans="1:5">
      <c r="A2381" t="str">
        <f t="shared" si="83"/>
        <v>Eye and adnexa (C69)Male4</v>
      </c>
      <c r="B2381" t="s">
        <v>120</v>
      </c>
      <c r="C2381" t="s">
        <v>1</v>
      </c>
      <c r="D2381">
        <v>4</v>
      </c>
      <c r="E2381">
        <v>1</v>
      </c>
    </row>
    <row r="2382" spans="1:5">
      <c r="A2382" t="str">
        <f t="shared" si="83"/>
        <v>Eye and adnexa (C69)Male5</v>
      </c>
      <c r="B2382" t="s">
        <v>120</v>
      </c>
      <c r="C2382" t="s">
        <v>1</v>
      </c>
      <c r="D2382">
        <v>5</v>
      </c>
      <c r="E2382">
        <v>3</v>
      </c>
    </row>
    <row r="2383" spans="1:5">
      <c r="A2383" t="str">
        <f t="shared" si="83"/>
        <v>Eye and adnexa (C69)Male7</v>
      </c>
      <c r="B2383" t="s">
        <v>120</v>
      </c>
      <c r="C2383" t="s">
        <v>1</v>
      </c>
      <c r="D2383">
        <v>7</v>
      </c>
      <c r="E2383">
        <v>1</v>
      </c>
    </row>
    <row r="2384" spans="1:5">
      <c r="A2384" t="str">
        <f t="shared" si="83"/>
        <v>Eye and adnexa (C69)Male8</v>
      </c>
      <c r="B2384" t="s">
        <v>120</v>
      </c>
      <c r="C2384" t="s">
        <v>1</v>
      </c>
      <c r="D2384">
        <v>8</v>
      </c>
      <c r="E2384">
        <v>1</v>
      </c>
    </row>
    <row r="2385" spans="1:5">
      <c r="A2385" t="str">
        <f t="shared" si="83"/>
        <v>Eye and adnexa (C69)Male10</v>
      </c>
      <c r="B2385" t="s">
        <v>120</v>
      </c>
      <c r="C2385" t="s">
        <v>1</v>
      </c>
      <c r="D2385">
        <v>10</v>
      </c>
      <c r="E2385">
        <v>3</v>
      </c>
    </row>
    <row r="2386" spans="1:5">
      <c r="A2386" t="str">
        <f t="shared" si="83"/>
        <v>Eye and adnexa (C69)Male13</v>
      </c>
      <c r="B2386" t="s">
        <v>120</v>
      </c>
      <c r="C2386" t="s">
        <v>1</v>
      </c>
      <c r="D2386">
        <v>13</v>
      </c>
      <c r="E2386">
        <v>1</v>
      </c>
    </row>
    <row r="2387" spans="1:5">
      <c r="A2387" t="str">
        <f t="shared" si="83"/>
        <v>Eye and adnexa (C69)Male14</v>
      </c>
      <c r="B2387" t="s">
        <v>120</v>
      </c>
      <c r="C2387" t="s">
        <v>1</v>
      </c>
      <c r="D2387">
        <v>14</v>
      </c>
      <c r="E2387">
        <v>1</v>
      </c>
    </row>
    <row r="2388" spans="1:5">
      <c r="A2388" t="str">
        <f t="shared" si="83"/>
        <v>Eye and adnexa (C69)Male18</v>
      </c>
      <c r="B2388" t="s">
        <v>120</v>
      </c>
      <c r="C2388" t="s">
        <v>1</v>
      </c>
      <c r="D2388">
        <v>18</v>
      </c>
      <c r="E2388">
        <v>6</v>
      </c>
    </row>
    <row r="2389" spans="1:5">
      <c r="A2389" t="str">
        <f t="shared" si="83"/>
        <v>Eye and adnexa (C69)Male19</v>
      </c>
      <c r="B2389" t="s">
        <v>120</v>
      </c>
      <c r="C2389" t="s">
        <v>1</v>
      </c>
      <c r="D2389">
        <v>19</v>
      </c>
      <c r="E2389">
        <v>1</v>
      </c>
    </row>
    <row r="2390" spans="1:5">
      <c r="A2390" t="str">
        <f t="shared" si="83"/>
        <v>Eye and adnexa (C69)Male20</v>
      </c>
      <c r="B2390" t="s">
        <v>120</v>
      </c>
      <c r="C2390" t="s">
        <v>1</v>
      </c>
      <c r="D2390">
        <v>20</v>
      </c>
      <c r="E2390">
        <v>3</v>
      </c>
    </row>
    <row r="2391" spans="1:5">
      <c r="A2391" t="str">
        <f t="shared" si="83"/>
        <v>Eye and adnexa (C69)Male99</v>
      </c>
      <c r="B2391" t="s">
        <v>120</v>
      </c>
      <c r="C2391" t="s">
        <v>1</v>
      </c>
      <c r="D2391">
        <v>99</v>
      </c>
      <c r="E2391">
        <v>1</v>
      </c>
    </row>
    <row r="2392" spans="1:5">
      <c r="A2392" t="str">
        <f t="shared" si="83"/>
        <v>Gallbladder (C23)Female1</v>
      </c>
      <c r="B2392" t="s">
        <v>86</v>
      </c>
      <c r="C2392" t="s">
        <v>0</v>
      </c>
      <c r="D2392">
        <v>1</v>
      </c>
      <c r="E2392">
        <v>1</v>
      </c>
    </row>
    <row r="2393" spans="1:5">
      <c r="A2393" t="str">
        <f t="shared" si="83"/>
        <v>Gallbladder (C23)Female2</v>
      </c>
      <c r="B2393" t="s">
        <v>86</v>
      </c>
      <c r="C2393" t="s">
        <v>0</v>
      </c>
      <c r="D2393">
        <v>2</v>
      </c>
      <c r="E2393">
        <v>5</v>
      </c>
    </row>
    <row r="2394" spans="1:5">
      <c r="A2394" t="str">
        <f t="shared" si="83"/>
        <v>Gallbladder (C23)Female3</v>
      </c>
      <c r="B2394" t="s">
        <v>86</v>
      </c>
      <c r="C2394" t="s">
        <v>0</v>
      </c>
      <c r="D2394">
        <v>3</v>
      </c>
      <c r="E2394">
        <v>6</v>
      </c>
    </row>
    <row r="2395" spans="1:5">
      <c r="A2395" t="str">
        <f t="shared" si="83"/>
        <v>Gallbladder (C23)Female4</v>
      </c>
      <c r="B2395" t="s">
        <v>86</v>
      </c>
      <c r="C2395" t="s">
        <v>0</v>
      </c>
      <c r="D2395">
        <v>4</v>
      </c>
      <c r="E2395">
        <v>5</v>
      </c>
    </row>
    <row r="2396" spans="1:5">
      <c r="A2396" t="str">
        <f t="shared" si="83"/>
        <v>Gallbladder (C23)Female5</v>
      </c>
      <c r="B2396" t="s">
        <v>86</v>
      </c>
      <c r="C2396" t="s">
        <v>0</v>
      </c>
      <c r="D2396">
        <v>5</v>
      </c>
      <c r="E2396">
        <v>3</v>
      </c>
    </row>
    <row r="2397" spans="1:5">
      <c r="A2397" t="str">
        <f t="shared" si="83"/>
        <v>Gallbladder (C23)Female6</v>
      </c>
      <c r="B2397" t="s">
        <v>86</v>
      </c>
      <c r="C2397" t="s">
        <v>0</v>
      </c>
      <c r="D2397">
        <v>6</v>
      </c>
      <c r="E2397">
        <v>4</v>
      </c>
    </row>
    <row r="2398" spans="1:5">
      <c r="A2398" t="str">
        <f t="shared" si="83"/>
        <v>Gallbladder (C23)Female7</v>
      </c>
      <c r="B2398" t="s">
        <v>86</v>
      </c>
      <c r="C2398" t="s">
        <v>0</v>
      </c>
      <c r="D2398">
        <v>7</v>
      </c>
      <c r="E2398">
        <v>2</v>
      </c>
    </row>
    <row r="2399" spans="1:5">
      <c r="A2399" t="str">
        <f t="shared" si="83"/>
        <v>Gallbladder (C23)Female9</v>
      </c>
      <c r="B2399" t="s">
        <v>86</v>
      </c>
      <c r="C2399" t="s">
        <v>0</v>
      </c>
      <c r="D2399">
        <v>9</v>
      </c>
      <c r="E2399">
        <v>1</v>
      </c>
    </row>
    <row r="2400" spans="1:5">
      <c r="A2400" t="str">
        <f t="shared" si="83"/>
        <v>Gallbladder (C23)Female10</v>
      </c>
      <c r="B2400" t="s">
        <v>86</v>
      </c>
      <c r="C2400" t="s">
        <v>0</v>
      </c>
      <c r="D2400">
        <v>10</v>
      </c>
      <c r="E2400">
        <v>5</v>
      </c>
    </row>
    <row r="2401" spans="1:5">
      <c r="A2401" t="str">
        <f t="shared" si="83"/>
        <v>Gallbladder (C23)Female11</v>
      </c>
      <c r="B2401" t="s">
        <v>86</v>
      </c>
      <c r="C2401" t="s">
        <v>0</v>
      </c>
      <c r="D2401">
        <v>11</v>
      </c>
      <c r="E2401">
        <v>3</v>
      </c>
    </row>
    <row r="2402" spans="1:5">
      <c r="A2402" t="str">
        <f t="shared" si="83"/>
        <v>Gallbladder (C23)Female12</v>
      </c>
      <c r="B2402" t="s">
        <v>86</v>
      </c>
      <c r="C2402" t="s">
        <v>0</v>
      </c>
      <c r="D2402">
        <v>12</v>
      </c>
      <c r="E2402">
        <v>1</v>
      </c>
    </row>
    <row r="2403" spans="1:5">
      <c r="A2403" t="str">
        <f t="shared" si="83"/>
        <v>Gallbladder (C23)Female13</v>
      </c>
      <c r="B2403" t="s">
        <v>86</v>
      </c>
      <c r="C2403" t="s">
        <v>0</v>
      </c>
      <c r="D2403">
        <v>13</v>
      </c>
      <c r="E2403">
        <v>1</v>
      </c>
    </row>
    <row r="2404" spans="1:5">
      <c r="A2404" t="str">
        <f t="shared" si="83"/>
        <v>Gallbladder (C23)Female14</v>
      </c>
      <c r="B2404" t="s">
        <v>86</v>
      </c>
      <c r="C2404" t="s">
        <v>0</v>
      </c>
      <c r="D2404">
        <v>14</v>
      </c>
      <c r="E2404">
        <v>2</v>
      </c>
    </row>
    <row r="2405" spans="1:5">
      <c r="A2405" t="str">
        <f t="shared" si="83"/>
        <v>Gallbladder (C23)Female15</v>
      </c>
      <c r="B2405" t="s">
        <v>86</v>
      </c>
      <c r="C2405" t="s">
        <v>0</v>
      </c>
      <c r="D2405">
        <v>15</v>
      </c>
      <c r="E2405">
        <v>1</v>
      </c>
    </row>
    <row r="2406" spans="1:5">
      <c r="A2406" t="str">
        <f t="shared" si="83"/>
        <v>Gallbladder (C23)Female16</v>
      </c>
      <c r="B2406" t="s">
        <v>86</v>
      </c>
      <c r="C2406" t="s">
        <v>0</v>
      </c>
      <c r="D2406">
        <v>16</v>
      </c>
      <c r="E2406">
        <v>1</v>
      </c>
    </row>
    <row r="2407" spans="1:5">
      <c r="A2407" t="str">
        <f t="shared" si="83"/>
        <v>Gallbladder (C23)Female18</v>
      </c>
      <c r="B2407" t="s">
        <v>86</v>
      </c>
      <c r="C2407" t="s">
        <v>0</v>
      </c>
      <c r="D2407">
        <v>18</v>
      </c>
      <c r="E2407">
        <v>6</v>
      </c>
    </row>
    <row r="2408" spans="1:5">
      <c r="A2408" t="str">
        <f t="shared" si="83"/>
        <v>Gallbladder (C23)Female20</v>
      </c>
      <c r="B2408" t="s">
        <v>86</v>
      </c>
      <c r="C2408" t="s">
        <v>0</v>
      </c>
      <c r="D2408">
        <v>20</v>
      </c>
      <c r="E2408">
        <v>5</v>
      </c>
    </row>
    <row r="2409" spans="1:5">
      <c r="A2409" t="str">
        <f t="shared" si="83"/>
        <v>Gallbladder (C23)Male2</v>
      </c>
      <c r="B2409" t="s">
        <v>86</v>
      </c>
      <c r="C2409" t="s">
        <v>1</v>
      </c>
      <c r="D2409">
        <v>2</v>
      </c>
      <c r="E2409">
        <v>1</v>
      </c>
    </row>
    <row r="2410" spans="1:5">
      <c r="A2410" t="str">
        <f t="shared" si="83"/>
        <v>Gallbladder (C23)Male3</v>
      </c>
      <c r="B2410" t="s">
        <v>86</v>
      </c>
      <c r="C2410" t="s">
        <v>1</v>
      </c>
      <c r="D2410">
        <v>3</v>
      </c>
      <c r="E2410">
        <v>3</v>
      </c>
    </row>
    <row r="2411" spans="1:5">
      <c r="A2411" t="str">
        <f t="shared" si="83"/>
        <v>Gallbladder (C23)Male4</v>
      </c>
      <c r="B2411" t="s">
        <v>86</v>
      </c>
      <c r="C2411" t="s">
        <v>1</v>
      </c>
      <c r="D2411">
        <v>4</v>
      </c>
      <c r="E2411">
        <v>3</v>
      </c>
    </row>
    <row r="2412" spans="1:5">
      <c r="A2412" t="str">
        <f t="shared" si="83"/>
        <v>Gallbladder (C23)Male9</v>
      </c>
      <c r="B2412" t="s">
        <v>86</v>
      </c>
      <c r="C2412" t="s">
        <v>1</v>
      </c>
      <c r="D2412">
        <v>9</v>
      </c>
      <c r="E2412">
        <v>1</v>
      </c>
    </row>
    <row r="2413" spans="1:5">
      <c r="A2413" t="str">
        <f t="shared" si="83"/>
        <v>Gallbladder (C23)Male11</v>
      </c>
      <c r="B2413" t="s">
        <v>86</v>
      </c>
      <c r="C2413" t="s">
        <v>1</v>
      </c>
      <c r="D2413">
        <v>11</v>
      </c>
      <c r="E2413">
        <v>1</v>
      </c>
    </row>
    <row r="2414" spans="1:5">
      <c r="A2414" t="str">
        <f t="shared" si="83"/>
        <v>Gallbladder (C23)Male14</v>
      </c>
      <c r="B2414" t="s">
        <v>86</v>
      </c>
      <c r="C2414" t="s">
        <v>1</v>
      </c>
      <c r="D2414">
        <v>14</v>
      </c>
      <c r="E2414">
        <v>1</v>
      </c>
    </row>
    <row r="2415" spans="1:5">
      <c r="A2415" t="str">
        <f t="shared" si="83"/>
        <v>Gallbladder (C23)Male16</v>
      </c>
      <c r="B2415" t="s">
        <v>86</v>
      </c>
      <c r="C2415" t="s">
        <v>1</v>
      </c>
      <c r="D2415">
        <v>16</v>
      </c>
      <c r="E2415">
        <v>1</v>
      </c>
    </row>
    <row r="2416" spans="1:5">
      <c r="A2416" t="str">
        <f t="shared" si="83"/>
        <v>Gallbladder (C23)Male18</v>
      </c>
      <c r="B2416" t="s">
        <v>86</v>
      </c>
      <c r="C2416" t="s">
        <v>1</v>
      </c>
      <c r="D2416">
        <v>18</v>
      </c>
      <c r="E2416">
        <v>1</v>
      </c>
    </row>
    <row r="2417" spans="1:5">
      <c r="A2417" t="str">
        <f t="shared" si="83"/>
        <v>Gallbladder (C23)Male20</v>
      </c>
      <c r="B2417" t="s">
        <v>86</v>
      </c>
      <c r="C2417" t="s">
        <v>1</v>
      </c>
      <c r="D2417">
        <v>20</v>
      </c>
      <c r="E2417">
        <v>1</v>
      </c>
    </row>
    <row r="2418" spans="1:5">
      <c r="A2418" t="str">
        <f t="shared" si="83"/>
        <v>Gum (C03)Female2</v>
      </c>
      <c r="B2418" t="s">
        <v>69</v>
      </c>
      <c r="C2418" t="s">
        <v>0</v>
      </c>
      <c r="D2418">
        <v>2</v>
      </c>
      <c r="E2418">
        <v>2</v>
      </c>
    </row>
    <row r="2419" spans="1:5">
      <c r="A2419" t="str">
        <f t="shared" si="83"/>
        <v>Gum (C03)Female3</v>
      </c>
      <c r="B2419" t="s">
        <v>69</v>
      </c>
      <c r="C2419" t="s">
        <v>0</v>
      </c>
      <c r="D2419">
        <v>3</v>
      </c>
      <c r="E2419">
        <v>1</v>
      </c>
    </row>
    <row r="2420" spans="1:5">
      <c r="A2420" t="str">
        <f t="shared" si="83"/>
        <v>Gum (C03)Female9</v>
      </c>
      <c r="B2420" t="s">
        <v>69</v>
      </c>
      <c r="C2420" t="s">
        <v>0</v>
      </c>
      <c r="D2420">
        <v>9</v>
      </c>
      <c r="E2420">
        <v>1</v>
      </c>
    </row>
    <row r="2421" spans="1:5">
      <c r="A2421" t="str">
        <f t="shared" si="83"/>
        <v>Gum (C03)Female13</v>
      </c>
      <c r="B2421" t="s">
        <v>69</v>
      </c>
      <c r="C2421" t="s">
        <v>0</v>
      </c>
      <c r="D2421">
        <v>13</v>
      </c>
      <c r="E2421">
        <v>1</v>
      </c>
    </row>
    <row r="2422" spans="1:5">
      <c r="A2422" t="str">
        <f t="shared" si="83"/>
        <v>Gum (C03)Female18</v>
      </c>
      <c r="B2422" t="s">
        <v>69</v>
      </c>
      <c r="C2422" t="s">
        <v>0</v>
      </c>
      <c r="D2422">
        <v>18</v>
      </c>
      <c r="E2422">
        <v>3</v>
      </c>
    </row>
    <row r="2423" spans="1:5">
      <c r="A2423" t="str">
        <f t="shared" si="83"/>
        <v>Gum (C03)Male4</v>
      </c>
      <c r="B2423" t="s">
        <v>69</v>
      </c>
      <c r="C2423" t="s">
        <v>1</v>
      </c>
      <c r="D2423">
        <v>4</v>
      </c>
      <c r="E2423">
        <v>1</v>
      </c>
    </row>
    <row r="2424" spans="1:5">
      <c r="A2424" t="str">
        <f t="shared" si="83"/>
        <v>Gum (C03)Male5</v>
      </c>
      <c r="B2424" t="s">
        <v>69</v>
      </c>
      <c r="C2424" t="s">
        <v>1</v>
      </c>
      <c r="D2424">
        <v>5</v>
      </c>
      <c r="E2424">
        <v>1</v>
      </c>
    </row>
    <row r="2425" spans="1:5">
      <c r="A2425" t="str">
        <f t="shared" si="83"/>
        <v>Gum (C03)Male9</v>
      </c>
      <c r="B2425" t="s">
        <v>69</v>
      </c>
      <c r="C2425" t="s">
        <v>1</v>
      </c>
      <c r="D2425">
        <v>9</v>
      </c>
      <c r="E2425">
        <v>1</v>
      </c>
    </row>
    <row r="2426" spans="1:5">
      <c r="A2426" t="str">
        <f t="shared" si="83"/>
        <v>Gum (C03)Male14</v>
      </c>
      <c r="B2426" t="s">
        <v>69</v>
      </c>
      <c r="C2426" t="s">
        <v>1</v>
      </c>
      <c r="D2426">
        <v>14</v>
      </c>
      <c r="E2426">
        <v>1</v>
      </c>
    </row>
    <row r="2427" spans="1:5">
      <c r="A2427" t="str">
        <f t="shared" si="83"/>
        <v>Gum (C03)Male16</v>
      </c>
      <c r="B2427" t="s">
        <v>69</v>
      </c>
      <c r="C2427" t="s">
        <v>1</v>
      </c>
      <c r="D2427">
        <v>16</v>
      </c>
      <c r="E2427">
        <v>2</v>
      </c>
    </row>
    <row r="2428" spans="1:5">
      <c r="A2428" t="str">
        <f t="shared" si="83"/>
        <v>Gum (C03)Male18</v>
      </c>
      <c r="B2428" t="s">
        <v>69</v>
      </c>
      <c r="C2428" t="s">
        <v>1</v>
      </c>
      <c r="D2428">
        <v>18</v>
      </c>
      <c r="E2428">
        <v>1</v>
      </c>
    </row>
    <row r="2429" spans="1:5">
      <c r="A2429" t="str">
        <f t="shared" si="83"/>
        <v>Heart, mediastinum and pleura (C38)Female10</v>
      </c>
      <c r="B2429" t="s">
        <v>95</v>
      </c>
      <c r="C2429" t="s">
        <v>0</v>
      </c>
      <c r="D2429">
        <v>10</v>
      </c>
      <c r="E2429">
        <v>1</v>
      </c>
    </row>
    <row r="2430" spans="1:5">
      <c r="A2430" t="str">
        <f t="shared" si="83"/>
        <v>Heart, mediastinum and pleura (C38)Male4</v>
      </c>
      <c r="B2430" t="s">
        <v>95</v>
      </c>
      <c r="C2430" t="s">
        <v>1</v>
      </c>
      <c r="D2430">
        <v>4</v>
      </c>
      <c r="E2430">
        <v>1</v>
      </c>
    </row>
    <row r="2431" spans="1:5">
      <c r="A2431" t="str">
        <f t="shared" si="83"/>
        <v>Heart, mediastinum and pleura (C38)Male9</v>
      </c>
      <c r="B2431" t="s">
        <v>95</v>
      </c>
      <c r="C2431" t="s">
        <v>1</v>
      </c>
      <c r="D2431">
        <v>9</v>
      </c>
      <c r="E2431">
        <v>1</v>
      </c>
    </row>
    <row r="2432" spans="1:5">
      <c r="A2432" t="str">
        <f t="shared" si="83"/>
        <v>Heart, mediastinum and pleura (C38)Male11</v>
      </c>
      <c r="B2432" t="s">
        <v>95</v>
      </c>
      <c r="C2432" t="s">
        <v>1</v>
      </c>
      <c r="D2432">
        <v>11</v>
      </c>
      <c r="E2432">
        <v>1</v>
      </c>
    </row>
    <row r="2433" spans="1:5">
      <c r="A2433" t="str">
        <f t="shared" si="83"/>
        <v>Heart, mediastinum and pleura (C38)Male13</v>
      </c>
      <c r="B2433" t="s">
        <v>95</v>
      </c>
      <c r="C2433" t="s">
        <v>1</v>
      </c>
      <c r="D2433">
        <v>13</v>
      </c>
      <c r="E2433">
        <v>1</v>
      </c>
    </row>
    <row r="2434" spans="1:5">
      <c r="A2434" t="str">
        <f t="shared" si="83"/>
        <v>Heart, mediastinum and pleura (C38)Male15</v>
      </c>
      <c r="B2434" t="s">
        <v>95</v>
      </c>
      <c r="C2434" t="s">
        <v>1</v>
      </c>
      <c r="D2434">
        <v>15</v>
      </c>
      <c r="E2434">
        <v>1</v>
      </c>
    </row>
    <row r="2435" spans="1:5">
      <c r="A2435" t="str">
        <f t="shared" si="83"/>
        <v>Heart, mediastinum and pleura (C38)Male18</v>
      </c>
      <c r="B2435" t="s">
        <v>95</v>
      </c>
      <c r="C2435" t="s">
        <v>1</v>
      </c>
      <c r="D2435">
        <v>18</v>
      </c>
      <c r="E2435">
        <v>2</v>
      </c>
    </row>
    <row r="2436" spans="1:5">
      <c r="A2436" t="str">
        <f t="shared" si="83"/>
        <v>Heart, mediastinum and pleura (C38)Male19</v>
      </c>
      <c r="B2436" t="s">
        <v>95</v>
      </c>
      <c r="C2436" t="s">
        <v>1</v>
      </c>
      <c r="D2436">
        <v>19</v>
      </c>
      <c r="E2436">
        <v>1</v>
      </c>
    </row>
    <row r="2437" spans="1:5">
      <c r="A2437" t="str">
        <f t="shared" si="83"/>
        <v>Hodgkin lymphoma (C81)Female1</v>
      </c>
      <c r="B2437" t="s">
        <v>132</v>
      </c>
      <c r="C2437" t="s">
        <v>0</v>
      </c>
      <c r="D2437">
        <v>1</v>
      </c>
      <c r="E2437">
        <v>4</v>
      </c>
    </row>
    <row r="2438" spans="1:5">
      <c r="A2438" t="str">
        <f t="shared" si="83"/>
        <v>Hodgkin lymphoma (C81)Female2</v>
      </c>
      <c r="B2438" t="s">
        <v>132</v>
      </c>
      <c r="C2438" t="s">
        <v>0</v>
      </c>
      <c r="D2438">
        <v>2</v>
      </c>
      <c r="E2438">
        <v>7</v>
      </c>
    </row>
    <row r="2439" spans="1:5">
      <c r="A2439" t="str">
        <f t="shared" si="83"/>
        <v>Hodgkin lymphoma (C81)Female3</v>
      </c>
      <c r="B2439" t="s">
        <v>132</v>
      </c>
      <c r="C2439" t="s">
        <v>0</v>
      </c>
      <c r="D2439">
        <v>3</v>
      </c>
      <c r="E2439">
        <v>3</v>
      </c>
    </row>
    <row r="2440" spans="1:5">
      <c r="A2440" t="str">
        <f t="shared" si="83"/>
        <v>Hodgkin lymphoma (C81)Female4</v>
      </c>
      <c r="B2440" t="s">
        <v>132</v>
      </c>
      <c r="C2440" t="s">
        <v>0</v>
      </c>
      <c r="D2440">
        <v>4</v>
      </c>
      <c r="E2440">
        <v>2</v>
      </c>
    </row>
    <row r="2441" spans="1:5">
      <c r="A2441" t="str">
        <f t="shared" si="83"/>
        <v>Hodgkin lymphoma (C81)Female6</v>
      </c>
      <c r="B2441" t="s">
        <v>132</v>
      </c>
      <c r="C2441" t="s">
        <v>0</v>
      </c>
      <c r="D2441">
        <v>6</v>
      </c>
      <c r="E2441">
        <v>1</v>
      </c>
    </row>
    <row r="2442" spans="1:5">
      <c r="A2442" t="str">
        <f t="shared" si="83"/>
        <v>Hodgkin lymphoma (C81)Female7</v>
      </c>
      <c r="B2442" t="s">
        <v>132</v>
      </c>
      <c r="C2442" t="s">
        <v>0</v>
      </c>
      <c r="D2442">
        <v>7</v>
      </c>
      <c r="E2442">
        <v>4</v>
      </c>
    </row>
    <row r="2443" spans="1:5">
      <c r="A2443" t="str">
        <f t="shared" ref="A2443:A2506" si="84">B2443&amp;C2443&amp;D2443</f>
        <v>Hodgkin lymphoma (C81)Female9</v>
      </c>
      <c r="B2443" t="s">
        <v>132</v>
      </c>
      <c r="C2443" t="s">
        <v>0</v>
      </c>
      <c r="D2443">
        <v>9</v>
      </c>
      <c r="E2443">
        <v>2</v>
      </c>
    </row>
    <row r="2444" spans="1:5">
      <c r="A2444" t="str">
        <f t="shared" si="84"/>
        <v>Hodgkin lymphoma (C81)Female10</v>
      </c>
      <c r="B2444" t="s">
        <v>132</v>
      </c>
      <c r="C2444" t="s">
        <v>0</v>
      </c>
      <c r="D2444">
        <v>10</v>
      </c>
      <c r="E2444">
        <v>1</v>
      </c>
    </row>
    <row r="2445" spans="1:5">
      <c r="A2445" t="str">
        <f t="shared" si="84"/>
        <v>Hodgkin lymphoma (C81)Female11</v>
      </c>
      <c r="B2445" t="s">
        <v>132</v>
      </c>
      <c r="C2445" t="s">
        <v>0</v>
      </c>
      <c r="D2445">
        <v>11</v>
      </c>
      <c r="E2445">
        <v>2</v>
      </c>
    </row>
    <row r="2446" spans="1:5">
      <c r="A2446" t="str">
        <f t="shared" si="84"/>
        <v>Hodgkin lymphoma (C81)Female13</v>
      </c>
      <c r="B2446" t="s">
        <v>132</v>
      </c>
      <c r="C2446" t="s">
        <v>0</v>
      </c>
      <c r="D2446">
        <v>13</v>
      </c>
      <c r="E2446">
        <v>3</v>
      </c>
    </row>
    <row r="2447" spans="1:5">
      <c r="A2447" t="str">
        <f t="shared" si="84"/>
        <v>Hodgkin lymphoma (C81)Female14</v>
      </c>
      <c r="B2447" t="s">
        <v>132</v>
      </c>
      <c r="C2447" t="s">
        <v>0</v>
      </c>
      <c r="D2447">
        <v>14</v>
      </c>
      <c r="E2447">
        <v>1</v>
      </c>
    </row>
    <row r="2448" spans="1:5">
      <c r="A2448" t="str">
        <f t="shared" si="84"/>
        <v>Hodgkin lymphoma (C81)Female15</v>
      </c>
      <c r="B2448" t="s">
        <v>132</v>
      </c>
      <c r="C2448" t="s">
        <v>0</v>
      </c>
      <c r="D2448">
        <v>15</v>
      </c>
      <c r="E2448">
        <v>2</v>
      </c>
    </row>
    <row r="2449" spans="1:5">
      <c r="A2449" t="str">
        <f t="shared" si="84"/>
        <v>Hodgkin lymphoma (C81)Female18</v>
      </c>
      <c r="B2449" t="s">
        <v>132</v>
      </c>
      <c r="C2449" t="s">
        <v>0</v>
      </c>
      <c r="D2449">
        <v>18</v>
      </c>
      <c r="E2449">
        <v>7</v>
      </c>
    </row>
    <row r="2450" spans="1:5">
      <c r="A2450" t="str">
        <f t="shared" si="84"/>
        <v>Hodgkin lymphoma (C81)Female20</v>
      </c>
      <c r="B2450" t="s">
        <v>132</v>
      </c>
      <c r="C2450" t="s">
        <v>0</v>
      </c>
      <c r="D2450">
        <v>20</v>
      </c>
      <c r="E2450">
        <v>3</v>
      </c>
    </row>
    <row r="2451" spans="1:5">
      <c r="A2451" t="str">
        <f t="shared" si="84"/>
        <v>Hodgkin lymphoma (C81)Male1</v>
      </c>
      <c r="B2451" t="s">
        <v>132</v>
      </c>
      <c r="C2451" t="s">
        <v>1</v>
      </c>
      <c r="D2451">
        <v>1</v>
      </c>
      <c r="E2451">
        <v>2</v>
      </c>
    </row>
    <row r="2452" spans="1:5">
      <c r="A2452" t="str">
        <f t="shared" si="84"/>
        <v>Hodgkin lymphoma (C81)Male2</v>
      </c>
      <c r="B2452" t="s">
        <v>132</v>
      </c>
      <c r="C2452" t="s">
        <v>1</v>
      </c>
      <c r="D2452">
        <v>2</v>
      </c>
      <c r="E2452">
        <v>4</v>
      </c>
    </row>
    <row r="2453" spans="1:5">
      <c r="A2453" t="str">
        <f t="shared" si="84"/>
        <v>Hodgkin lymphoma (C81)Male3</v>
      </c>
      <c r="B2453" t="s">
        <v>132</v>
      </c>
      <c r="C2453" t="s">
        <v>1</v>
      </c>
      <c r="D2453">
        <v>3</v>
      </c>
      <c r="E2453">
        <v>7</v>
      </c>
    </row>
    <row r="2454" spans="1:5">
      <c r="A2454" t="str">
        <f t="shared" si="84"/>
        <v>Hodgkin lymphoma (C81)Male4</v>
      </c>
      <c r="B2454" t="s">
        <v>132</v>
      </c>
      <c r="C2454" t="s">
        <v>1</v>
      </c>
      <c r="D2454">
        <v>4</v>
      </c>
      <c r="E2454">
        <v>4</v>
      </c>
    </row>
    <row r="2455" spans="1:5">
      <c r="A2455" t="str">
        <f t="shared" si="84"/>
        <v>Hodgkin lymphoma (C81)Male5</v>
      </c>
      <c r="B2455" t="s">
        <v>132</v>
      </c>
      <c r="C2455" t="s">
        <v>1</v>
      </c>
      <c r="D2455">
        <v>5</v>
      </c>
      <c r="E2455">
        <v>4</v>
      </c>
    </row>
    <row r="2456" spans="1:5">
      <c r="A2456" t="str">
        <f t="shared" si="84"/>
        <v>Hodgkin lymphoma (C81)Male6</v>
      </c>
      <c r="B2456" t="s">
        <v>132</v>
      </c>
      <c r="C2456" t="s">
        <v>1</v>
      </c>
      <c r="D2456">
        <v>6</v>
      </c>
      <c r="E2456">
        <v>2</v>
      </c>
    </row>
    <row r="2457" spans="1:5">
      <c r="A2457" t="str">
        <f t="shared" si="84"/>
        <v>Hodgkin lymphoma (C81)Male7</v>
      </c>
      <c r="B2457" t="s">
        <v>132</v>
      </c>
      <c r="C2457" t="s">
        <v>1</v>
      </c>
      <c r="D2457">
        <v>7</v>
      </c>
      <c r="E2457">
        <v>2</v>
      </c>
    </row>
    <row r="2458" spans="1:5">
      <c r="A2458" t="str">
        <f t="shared" si="84"/>
        <v>Hodgkin lymphoma (C81)Male8</v>
      </c>
      <c r="B2458" t="s">
        <v>132</v>
      </c>
      <c r="C2458" t="s">
        <v>1</v>
      </c>
      <c r="D2458">
        <v>8</v>
      </c>
      <c r="E2458">
        <v>1</v>
      </c>
    </row>
    <row r="2459" spans="1:5">
      <c r="A2459" t="str">
        <f t="shared" si="84"/>
        <v>Hodgkin lymphoma (C81)Male9</v>
      </c>
      <c r="B2459" t="s">
        <v>132</v>
      </c>
      <c r="C2459" t="s">
        <v>1</v>
      </c>
      <c r="D2459">
        <v>9</v>
      </c>
      <c r="E2459">
        <v>2</v>
      </c>
    </row>
    <row r="2460" spans="1:5">
      <c r="A2460" t="str">
        <f t="shared" si="84"/>
        <v>Hodgkin lymphoma (C81)Male11</v>
      </c>
      <c r="B2460" t="s">
        <v>132</v>
      </c>
      <c r="C2460" t="s">
        <v>1</v>
      </c>
      <c r="D2460">
        <v>11</v>
      </c>
      <c r="E2460">
        <v>6</v>
      </c>
    </row>
    <row r="2461" spans="1:5">
      <c r="A2461" t="str">
        <f t="shared" si="84"/>
        <v>Hodgkin lymphoma (C81)Male12</v>
      </c>
      <c r="B2461" t="s">
        <v>132</v>
      </c>
      <c r="C2461" t="s">
        <v>1</v>
      </c>
      <c r="D2461">
        <v>12</v>
      </c>
      <c r="E2461">
        <v>1</v>
      </c>
    </row>
    <row r="2462" spans="1:5">
      <c r="A2462" t="str">
        <f t="shared" si="84"/>
        <v>Hodgkin lymphoma (C81)Male13</v>
      </c>
      <c r="B2462" t="s">
        <v>132</v>
      </c>
      <c r="C2462" t="s">
        <v>1</v>
      </c>
      <c r="D2462">
        <v>13</v>
      </c>
      <c r="E2462">
        <v>1</v>
      </c>
    </row>
    <row r="2463" spans="1:5">
      <c r="A2463" t="str">
        <f t="shared" si="84"/>
        <v>Hodgkin lymphoma (C81)Male14</v>
      </c>
      <c r="B2463" t="s">
        <v>132</v>
      </c>
      <c r="C2463" t="s">
        <v>1</v>
      </c>
      <c r="D2463">
        <v>14</v>
      </c>
      <c r="E2463">
        <v>1</v>
      </c>
    </row>
    <row r="2464" spans="1:5">
      <c r="A2464" t="str">
        <f t="shared" si="84"/>
        <v>Hodgkin lymphoma (C81)Male16</v>
      </c>
      <c r="B2464" t="s">
        <v>132</v>
      </c>
      <c r="C2464" t="s">
        <v>1</v>
      </c>
      <c r="D2464">
        <v>16</v>
      </c>
      <c r="E2464">
        <v>2</v>
      </c>
    </row>
    <row r="2465" spans="1:5">
      <c r="A2465" t="str">
        <f t="shared" si="84"/>
        <v>Hodgkin lymphoma (C81)Male18</v>
      </c>
      <c r="B2465" t="s">
        <v>132</v>
      </c>
      <c r="C2465" t="s">
        <v>1</v>
      </c>
      <c r="D2465">
        <v>18</v>
      </c>
      <c r="E2465">
        <v>8</v>
      </c>
    </row>
    <row r="2466" spans="1:5">
      <c r="A2466" t="str">
        <f t="shared" si="84"/>
        <v>Hodgkin lymphoma (C81)Male20</v>
      </c>
      <c r="B2466" t="s">
        <v>132</v>
      </c>
      <c r="C2466" t="s">
        <v>1</v>
      </c>
      <c r="D2466">
        <v>20</v>
      </c>
      <c r="E2466">
        <v>2</v>
      </c>
    </row>
    <row r="2467" spans="1:5">
      <c r="A2467" t="str">
        <f t="shared" si="84"/>
        <v>Hypopharynx (C13)Male2</v>
      </c>
      <c r="B2467" t="s">
        <v>79</v>
      </c>
      <c r="C2467" t="s">
        <v>1</v>
      </c>
      <c r="D2467">
        <v>2</v>
      </c>
      <c r="E2467">
        <v>1</v>
      </c>
    </row>
    <row r="2468" spans="1:5">
      <c r="A2468" t="str">
        <f t="shared" si="84"/>
        <v>Hypopharynx (C13)Male3</v>
      </c>
      <c r="B2468" t="s">
        <v>79</v>
      </c>
      <c r="C2468" t="s">
        <v>1</v>
      </c>
      <c r="D2468">
        <v>3</v>
      </c>
      <c r="E2468">
        <v>3</v>
      </c>
    </row>
    <row r="2469" spans="1:5">
      <c r="A2469" t="str">
        <f t="shared" si="84"/>
        <v>Hypopharynx (C13)Male12</v>
      </c>
      <c r="B2469" t="s">
        <v>79</v>
      </c>
      <c r="C2469" t="s">
        <v>1</v>
      </c>
      <c r="D2469">
        <v>12</v>
      </c>
      <c r="E2469">
        <v>1</v>
      </c>
    </row>
    <row r="2470" spans="1:5">
      <c r="A2470" t="str">
        <f t="shared" si="84"/>
        <v>Hypopharynx (C13)Male18</v>
      </c>
      <c r="B2470" t="s">
        <v>79</v>
      </c>
      <c r="C2470" t="s">
        <v>1</v>
      </c>
      <c r="D2470">
        <v>18</v>
      </c>
      <c r="E2470">
        <v>1</v>
      </c>
    </row>
    <row r="2471" spans="1:5">
      <c r="A2471" t="str">
        <f t="shared" si="84"/>
        <v>Kaposi sarcoma (C46)Male2</v>
      </c>
      <c r="B2471" t="s">
        <v>102</v>
      </c>
      <c r="C2471" t="s">
        <v>1</v>
      </c>
      <c r="D2471">
        <v>2</v>
      </c>
      <c r="E2471">
        <v>1</v>
      </c>
    </row>
    <row r="2472" spans="1:5">
      <c r="A2472" t="str">
        <f t="shared" si="84"/>
        <v>Kaposi sarcoma (C46)Male3</v>
      </c>
      <c r="B2472" t="s">
        <v>102</v>
      </c>
      <c r="C2472" t="s">
        <v>1</v>
      </c>
      <c r="D2472">
        <v>3</v>
      </c>
      <c r="E2472">
        <v>1</v>
      </c>
    </row>
    <row r="2473" spans="1:5">
      <c r="A2473" t="str">
        <f t="shared" si="84"/>
        <v>Kaposi sarcoma (C46)Male4</v>
      </c>
      <c r="B2473" t="s">
        <v>102</v>
      </c>
      <c r="C2473" t="s">
        <v>1</v>
      </c>
      <c r="D2473">
        <v>4</v>
      </c>
      <c r="E2473">
        <v>1</v>
      </c>
    </row>
    <row r="2474" spans="1:5">
      <c r="A2474" t="str">
        <f t="shared" si="84"/>
        <v>Kidney - except renal pelvis (C64)Female1</v>
      </c>
      <c r="B2474" t="s">
        <v>115</v>
      </c>
      <c r="C2474" t="s">
        <v>0</v>
      </c>
      <c r="D2474">
        <v>1</v>
      </c>
      <c r="E2474">
        <v>3</v>
      </c>
    </row>
    <row r="2475" spans="1:5">
      <c r="A2475" t="str">
        <f t="shared" si="84"/>
        <v>Kidney - except renal pelvis (C64)Female2</v>
      </c>
      <c r="B2475" t="s">
        <v>115</v>
      </c>
      <c r="C2475" t="s">
        <v>0</v>
      </c>
      <c r="D2475">
        <v>2</v>
      </c>
      <c r="E2475">
        <v>15</v>
      </c>
    </row>
    <row r="2476" spans="1:5">
      <c r="A2476" t="str">
        <f t="shared" si="84"/>
        <v>Kidney - except renal pelvis (C64)Female3</v>
      </c>
      <c r="B2476" t="s">
        <v>115</v>
      </c>
      <c r="C2476" t="s">
        <v>0</v>
      </c>
      <c r="D2476">
        <v>3</v>
      </c>
      <c r="E2476">
        <v>11</v>
      </c>
    </row>
    <row r="2477" spans="1:5">
      <c r="A2477" t="str">
        <f t="shared" si="84"/>
        <v>Kidney - except renal pelvis (C64)Female4</v>
      </c>
      <c r="B2477" t="s">
        <v>115</v>
      </c>
      <c r="C2477" t="s">
        <v>0</v>
      </c>
      <c r="D2477">
        <v>4</v>
      </c>
      <c r="E2477">
        <v>15</v>
      </c>
    </row>
    <row r="2478" spans="1:5">
      <c r="A2478" t="str">
        <f t="shared" si="84"/>
        <v>Kidney - except renal pelvis (C64)Female5</v>
      </c>
      <c r="B2478" t="s">
        <v>115</v>
      </c>
      <c r="C2478" t="s">
        <v>0</v>
      </c>
      <c r="D2478">
        <v>5</v>
      </c>
      <c r="E2478">
        <v>17</v>
      </c>
    </row>
    <row r="2479" spans="1:5">
      <c r="A2479" t="str">
        <f t="shared" si="84"/>
        <v>Kidney - except renal pelvis (C64)Female6</v>
      </c>
      <c r="B2479" t="s">
        <v>115</v>
      </c>
      <c r="C2479" t="s">
        <v>0</v>
      </c>
      <c r="D2479">
        <v>6</v>
      </c>
      <c r="E2479">
        <v>3</v>
      </c>
    </row>
    <row r="2480" spans="1:5">
      <c r="A2480" t="str">
        <f t="shared" si="84"/>
        <v>Kidney - except renal pelvis (C64)Female7</v>
      </c>
      <c r="B2480" t="s">
        <v>115</v>
      </c>
      <c r="C2480" t="s">
        <v>0</v>
      </c>
      <c r="D2480">
        <v>7</v>
      </c>
      <c r="E2480">
        <v>6</v>
      </c>
    </row>
    <row r="2481" spans="1:5">
      <c r="A2481" t="str">
        <f t="shared" si="84"/>
        <v>Kidney - except renal pelvis (C64)Female8</v>
      </c>
      <c r="B2481" t="s">
        <v>115</v>
      </c>
      <c r="C2481" t="s">
        <v>0</v>
      </c>
      <c r="D2481">
        <v>8</v>
      </c>
      <c r="E2481">
        <v>2</v>
      </c>
    </row>
    <row r="2482" spans="1:5">
      <c r="A2482" t="str">
        <f t="shared" si="84"/>
        <v>Kidney - except renal pelvis (C64)Female9</v>
      </c>
      <c r="B2482" t="s">
        <v>115</v>
      </c>
      <c r="C2482" t="s">
        <v>0</v>
      </c>
      <c r="D2482">
        <v>9</v>
      </c>
      <c r="E2482">
        <v>8</v>
      </c>
    </row>
    <row r="2483" spans="1:5">
      <c r="A2483" t="str">
        <f t="shared" si="84"/>
        <v>Kidney - except renal pelvis (C64)Female10</v>
      </c>
      <c r="B2483" t="s">
        <v>115</v>
      </c>
      <c r="C2483" t="s">
        <v>0</v>
      </c>
      <c r="D2483">
        <v>10</v>
      </c>
      <c r="E2483">
        <v>6</v>
      </c>
    </row>
    <row r="2484" spans="1:5">
      <c r="A2484" t="str">
        <f t="shared" si="84"/>
        <v>Kidney - except renal pelvis (C64)Female11</v>
      </c>
      <c r="B2484" t="s">
        <v>115</v>
      </c>
      <c r="C2484" t="s">
        <v>0</v>
      </c>
      <c r="D2484">
        <v>11</v>
      </c>
      <c r="E2484">
        <v>9</v>
      </c>
    </row>
    <row r="2485" spans="1:5">
      <c r="A2485" t="str">
        <f t="shared" si="84"/>
        <v>Kidney - except renal pelvis (C64)Female12</v>
      </c>
      <c r="B2485" t="s">
        <v>115</v>
      </c>
      <c r="C2485" t="s">
        <v>0</v>
      </c>
      <c r="D2485">
        <v>12</v>
      </c>
      <c r="E2485">
        <v>4</v>
      </c>
    </row>
    <row r="2486" spans="1:5">
      <c r="A2486" t="str">
        <f t="shared" si="84"/>
        <v>Kidney - except renal pelvis (C64)Female13</v>
      </c>
      <c r="B2486" t="s">
        <v>115</v>
      </c>
      <c r="C2486" t="s">
        <v>0</v>
      </c>
      <c r="D2486">
        <v>13</v>
      </c>
      <c r="E2486">
        <v>8</v>
      </c>
    </row>
    <row r="2487" spans="1:5">
      <c r="A2487" t="str">
        <f t="shared" si="84"/>
        <v>Kidney - except renal pelvis (C64)Female14</v>
      </c>
      <c r="B2487" t="s">
        <v>115</v>
      </c>
      <c r="C2487" t="s">
        <v>0</v>
      </c>
      <c r="D2487">
        <v>14</v>
      </c>
      <c r="E2487">
        <v>6</v>
      </c>
    </row>
    <row r="2488" spans="1:5">
      <c r="A2488" t="str">
        <f t="shared" si="84"/>
        <v>Kidney - except renal pelvis (C64)Female15</v>
      </c>
      <c r="B2488" t="s">
        <v>115</v>
      </c>
      <c r="C2488" t="s">
        <v>0</v>
      </c>
      <c r="D2488">
        <v>15</v>
      </c>
      <c r="E2488">
        <v>2</v>
      </c>
    </row>
    <row r="2489" spans="1:5">
      <c r="A2489" t="str">
        <f t="shared" si="84"/>
        <v>Kidney - except renal pelvis (C64)Female16</v>
      </c>
      <c r="B2489" t="s">
        <v>115</v>
      </c>
      <c r="C2489" t="s">
        <v>0</v>
      </c>
      <c r="D2489">
        <v>16</v>
      </c>
      <c r="E2489">
        <v>5</v>
      </c>
    </row>
    <row r="2490" spans="1:5">
      <c r="A2490" t="str">
        <f t="shared" si="84"/>
        <v>Kidney - except renal pelvis (C64)Female17</v>
      </c>
      <c r="B2490" t="s">
        <v>115</v>
      </c>
      <c r="C2490" t="s">
        <v>0</v>
      </c>
      <c r="D2490">
        <v>17</v>
      </c>
      <c r="E2490">
        <v>2</v>
      </c>
    </row>
    <row r="2491" spans="1:5">
      <c r="A2491" t="str">
        <f t="shared" si="84"/>
        <v>Kidney - except renal pelvis (C64)Female18</v>
      </c>
      <c r="B2491" t="s">
        <v>115</v>
      </c>
      <c r="C2491" t="s">
        <v>0</v>
      </c>
      <c r="D2491">
        <v>18</v>
      </c>
      <c r="E2491">
        <v>18</v>
      </c>
    </row>
    <row r="2492" spans="1:5">
      <c r="A2492" t="str">
        <f t="shared" si="84"/>
        <v>Kidney - except renal pelvis (C64)Female19</v>
      </c>
      <c r="B2492" t="s">
        <v>115</v>
      </c>
      <c r="C2492" t="s">
        <v>0</v>
      </c>
      <c r="D2492">
        <v>19</v>
      </c>
      <c r="E2492">
        <v>5</v>
      </c>
    </row>
    <row r="2493" spans="1:5">
      <c r="A2493" t="str">
        <f t="shared" si="84"/>
        <v>Kidney - except renal pelvis (C64)Female20</v>
      </c>
      <c r="B2493" t="s">
        <v>115</v>
      </c>
      <c r="C2493" t="s">
        <v>0</v>
      </c>
      <c r="D2493">
        <v>20</v>
      </c>
      <c r="E2493">
        <v>14</v>
      </c>
    </row>
    <row r="2494" spans="1:5">
      <c r="A2494" t="str">
        <f t="shared" si="84"/>
        <v>Kidney - except renal pelvis (C64)Male1</v>
      </c>
      <c r="B2494" t="s">
        <v>115</v>
      </c>
      <c r="C2494" t="s">
        <v>1</v>
      </c>
      <c r="D2494">
        <v>1</v>
      </c>
      <c r="E2494">
        <v>19</v>
      </c>
    </row>
    <row r="2495" spans="1:5">
      <c r="A2495" t="str">
        <f t="shared" si="84"/>
        <v>Kidney - except renal pelvis (C64)Male2</v>
      </c>
      <c r="B2495" t="s">
        <v>115</v>
      </c>
      <c r="C2495" t="s">
        <v>1</v>
      </c>
      <c r="D2495">
        <v>2</v>
      </c>
      <c r="E2495">
        <v>34</v>
      </c>
    </row>
    <row r="2496" spans="1:5">
      <c r="A2496" t="str">
        <f t="shared" si="84"/>
        <v>Kidney - except renal pelvis (C64)Male3</v>
      </c>
      <c r="B2496" t="s">
        <v>115</v>
      </c>
      <c r="C2496" t="s">
        <v>1</v>
      </c>
      <c r="D2496">
        <v>3</v>
      </c>
      <c r="E2496">
        <v>33</v>
      </c>
    </row>
    <row r="2497" spans="1:5">
      <c r="A2497" t="str">
        <f t="shared" si="84"/>
        <v>Kidney - except renal pelvis (C64)Male4</v>
      </c>
      <c r="B2497" t="s">
        <v>115</v>
      </c>
      <c r="C2497" t="s">
        <v>1</v>
      </c>
      <c r="D2497">
        <v>4</v>
      </c>
      <c r="E2497">
        <v>31</v>
      </c>
    </row>
    <row r="2498" spans="1:5">
      <c r="A2498" t="str">
        <f t="shared" si="84"/>
        <v>Kidney - except renal pelvis (C64)Male5</v>
      </c>
      <c r="B2498" t="s">
        <v>115</v>
      </c>
      <c r="C2498" t="s">
        <v>1</v>
      </c>
      <c r="D2498">
        <v>5</v>
      </c>
      <c r="E2498">
        <v>32</v>
      </c>
    </row>
    <row r="2499" spans="1:5">
      <c r="A2499" t="str">
        <f t="shared" si="84"/>
        <v>Kidney - except renal pelvis (C64)Male6</v>
      </c>
      <c r="B2499" t="s">
        <v>115</v>
      </c>
      <c r="C2499" t="s">
        <v>1</v>
      </c>
      <c r="D2499">
        <v>6</v>
      </c>
      <c r="E2499">
        <v>6</v>
      </c>
    </row>
    <row r="2500" spans="1:5">
      <c r="A2500" t="str">
        <f t="shared" si="84"/>
        <v>Kidney - except renal pelvis (C64)Male7</v>
      </c>
      <c r="B2500" t="s">
        <v>115</v>
      </c>
      <c r="C2500" t="s">
        <v>1</v>
      </c>
      <c r="D2500">
        <v>7</v>
      </c>
      <c r="E2500">
        <v>16</v>
      </c>
    </row>
    <row r="2501" spans="1:5">
      <c r="A2501" t="str">
        <f t="shared" si="84"/>
        <v>Kidney - except renal pelvis (C64)Male8</v>
      </c>
      <c r="B2501" t="s">
        <v>115</v>
      </c>
      <c r="C2501" t="s">
        <v>1</v>
      </c>
      <c r="D2501">
        <v>8</v>
      </c>
      <c r="E2501">
        <v>4</v>
      </c>
    </row>
    <row r="2502" spans="1:5">
      <c r="A2502" t="str">
        <f t="shared" si="84"/>
        <v>Kidney - except renal pelvis (C64)Male9</v>
      </c>
      <c r="B2502" t="s">
        <v>115</v>
      </c>
      <c r="C2502" t="s">
        <v>1</v>
      </c>
      <c r="D2502">
        <v>9</v>
      </c>
      <c r="E2502">
        <v>11</v>
      </c>
    </row>
    <row r="2503" spans="1:5">
      <c r="A2503" t="str">
        <f t="shared" si="84"/>
        <v>Kidney - except renal pelvis (C64)Male10</v>
      </c>
      <c r="B2503" t="s">
        <v>115</v>
      </c>
      <c r="C2503" t="s">
        <v>1</v>
      </c>
      <c r="D2503">
        <v>10</v>
      </c>
      <c r="E2503">
        <v>8</v>
      </c>
    </row>
    <row r="2504" spans="1:5">
      <c r="A2504" t="str">
        <f t="shared" si="84"/>
        <v>Kidney - except renal pelvis (C64)Male11</v>
      </c>
      <c r="B2504" t="s">
        <v>115</v>
      </c>
      <c r="C2504" t="s">
        <v>1</v>
      </c>
      <c r="D2504">
        <v>11</v>
      </c>
      <c r="E2504">
        <v>12</v>
      </c>
    </row>
    <row r="2505" spans="1:5">
      <c r="A2505" t="str">
        <f t="shared" si="84"/>
        <v>Kidney - except renal pelvis (C64)Male12</v>
      </c>
      <c r="B2505" t="s">
        <v>115</v>
      </c>
      <c r="C2505" t="s">
        <v>1</v>
      </c>
      <c r="D2505">
        <v>12</v>
      </c>
      <c r="E2505">
        <v>8</v>
      </c>
    </row>
    <row r="2506" spans="1:5">
      <c r="A2506" t="str">
        <f t="shared" si="84"/>
        <v>Kidney - except renal pelvis (C64)Male13</v>
      </c>
      <c r="B2506" t="s">
        <v>115</v>
      </c>
      <c r="C2506" t="s">
        <v>1</v>
      </c>
      <c r="D2506">
        <v>13</v>
      </c>
      <c r="E2506">
        <v>12</v>
      </c>
    </row>
    <row r="2507" spans="1:5">
      <c r="A2507" t="str">
        <f t="shared" ref="A2507:A2570" si="85">B2507&amp;C2507&amp;D2507</f>
        <v>Kidney - except renal pelvis (C64)Male14</v>
      </c>
      <c r="B2507" t="s">
        <v>115</v>
      </c>
      <c r="C2507" t="s">
        <v>1</v>
      </c>
      <c r="D2507">
        <v>14</v>
      </c>
      <c r="E2507">
        <v>9</v>
      </c>
    </row>
    <row r="2508" spans="1:5">
      <c r="A2508" t="str">
        <f t="shared" si="85"/>
        <v>Kidney - except renal pelvis (C64)Male15</v>
      </c>
      <c r="B2508" t="s">
        <v>115</v>
      </c>
      <c r="C2508" t="s">
        <v>1</v>
      </c>
      <c r="D2508">
        <v>15</v>
      </c>
      <c r="E2508">
        <v>4</v>
      </c>
    </row>
    <row r="2509" spans="1:5">
      <c r="A2509" t="str">
        <f t="shared" si="85"/>
        <v>Kidney - except renal pelvis (C64)Male16</v>
      </c>
      <c r="B2509" t="s">
        <v>115</v>
      </c>
      <c r="C2509" t="s">
        <v>1</v>
      </c>
      <c r="D2509">
        <v>16</v>
      </c>
      <c r="E2509">
        <v>12</v>
      </c>
    </row>
    <row r="2510" spans="1:5">
      <c r="A2510" t="str">
        <f t="shared" si="85"/>
        <v>Kidney - except renal pelvis (C64)Male17</v>
      </c>
      <c r="B2510" t="s">
        <v>115</v>
      </c>
      <c r="C2510" t="s">
        <v>1</v>
      </c>
      <c r="D2510">
        <v>17</v>
      </c>
      <c r="E2510">
        <v>7</v>
      </c>
    </row>
    <row r="2511" spans="1:5">
      <c r="A2511" t="str">
        <f t="shared" si="85"/>
        <v>Kidney - except renal pelvis (C64)Male18</v>
      </c>
      <c r="B2511" t="s">
        <v>115</v>
      </c>
      <c r="C2511" t="s">
        <v>1</v>
      </c>
      <c r="D2511">
        <v>18</v>
      </c>
      <c r="E2511">
        <v>54</v>
      </c>
    </row>
    <row r="2512" spans="1:5">
      <c r="A2512" t="str">
        <f t="shared" si="85"/>
        <v>Kidney - except renal pelvis (C64)Male19</v>
      </c>
      <c r="B2512" t="s">
        <v>115</v>
      </c>
      <c r="C2512" t="s">
        <v>1</v>
      </c>
      <c r="D2512">
        <v>19</v>
      </c>
      <c r="E2512">
        <v>8</v>
      </c>
    </row>
    <row r="2513" spans="1:5">
      <c r="A2513" t="str">
        <f t="shared" si="85"/>
        <v>Kidney - except renal pelvis (C64)Male20</v>
      </c>
      <c r="B2513" t="s">
        <v>115</v>
      </c>
      <c r="C2513" t="s">
        <v>1</v>
      </c>
      <c r="D2513">
        <v>20</v>
      </c>
      <c r="E2513">
        <v>26</v>
      </c>
    </row>
    <row r="2514" spans="1:5">
      <c r="A2514" t="str">
        <f t="shared" si="85"/>
        <v>Kidney - except renal pelvis (C64)Male99</v>
      </c>
      <c r="B2514" t="s">
        <v>115</v>
      </c>
      <c r="C2514" t="s">
        <v>1</v>
      </c>
      <c r="D2514">
        <v>99</v>
      </c>
      <c r="E2514">
        <v>1</v>
      </c>
    </row>
    <row r="2515" spans="1:5">
      <c r="A2515" t="str">
        <f t="shared" si="85"/>
        <v>Larynx (C32)Female2</v>
      </c>
      <c r="B2515" t="s">
        <v>92</v>
      </c>
      <c r="C2515" t="s">
        <v>0</v>
      </c>
      <c r="D2515">
        <v>2</v>
      </c>
      <c r="E2515">
        <v>1</v>
      </c>
    </row>
    <row r="2516" spans="1:5">
      <c r="A2516" t="str">
        <f t="shared" si="85"/>
        <v>Larynx (C32)Female3</v>
      </c>
      <c r="B2516" t="s">
        <v>92</v>
      </c>
      <c r="C2516" t="s">
        <v>0</v>
      </c>
      <c r="D2516">
        <v>3</v>
      </c>
      <c r="E2516">
        <v>1</v>
      </c>
    </row>
    <row r="2517" spans="1:5">
      <c r="A2517" t="str">
        <f t="shared" si="85"/>
        <v>Larynx (C32)Female6</v>
      </c>
      <c r="B2517" t="s">
        <v>92</v>
      </c>
      <c r="C2517" t="s">
        <v>0</v>
      </c>
      <c r="D2517">
        <v>6</v>
      </c>
      <c r="E2517">
        <v>1</v>
      </c>
    </row>
    <row r="2518" spans="1:5">
      <c r="A2518" t="str">
        <f t="shared" si="85"/>
        <v>Larynx (C32)Female7</v>
      </c>
      <c r="B2518" t="s">
        <v>92</v>
      </c>
      <c r="C2518" t="s">
        <v>0</v>
      </c>
      <c r="D2518">
        <v>7</v>
      </c>
      <c r="E2518">
        <v>1</v>
      </c>
    </row>
    <row r="2519" spans="1:5">
      <c r="A2519" t="str">
        <f t="shared" si="85"/>
        <v>Larynx (C32)Female10</v>
      </c>
      <c r="B2519" t="s">
        <v>92</v>
      </c>
      <c r="C2519" t="s">
        <v>0</v>
      </c>
      <c r="D2519">
        <v>10</v>
      </c>
      <c r="E2519">
        <v>2</v>
      </c>
    </row>
    <row r="2520" spans="1:5">
      <c r="A2520" t="str">
        <f t="shared" si="85"/>
        <v>Larynx (C32)Female16</v>
      </c>
      <c r="B2520" t="s">
        <v>92</v>
      </c>
      <c r="C2520" t="s">
        <v>0</v>
      </c>
      <c r="D2520">
        <v>16</v>
      </c>
      <c r="E2520">
        <v>1</v>
      </c>
    </row>
    <row r="2521" spans="1:5">
      <c r="A2521" t="str">
        <f t="shared" si="85"/>
        <v>Larynx (C32)Female17</v>
      </c>
      <c r="B2521" t="s">
        <v>92</v>
      </c>
      <c r="C2521" t="s">
        <v>0</v>
      </c>
      <c r="D2521">
        <v>17</v>
      </c>
      <c r="E2521">
        <v>1</v>
      </c>
    </row>
    <row r="2522" spans="1:5">
      <c r="A2522" t="str">
        <f t="shared" si="85"/>
        <v>Larynx (C32)Female18</v>
      </c>
      <c r="B2522" t="s">
        <v>92</v>
      </c>
      <c r="C2522" t="s">
        <v>0</v>
      </c>
      <c r="D2522">
        <v>18</v>
      </c>
      <c r="E2522">
        <v>4</v>
      </c>
    </row>
    <row r="2523" spans="1:5">
      <c r="A2523" t="str">
        <f t="shared" si="85"/>
        <v>Larynx (C32)Female20</v>
      </c>
      <c r="B2523" t="s">
        <v>92</v>
      </c>
      <c r="C2523" t="s">
        <v>0</v>
      </c>
      <c r="D2523">
        <v>20</v>
      </c>
      <c r="E2523">
        <v>2</v>
      </c>
    </row>
    <row r="2524" spans="1:5">
      <c r="A2524" t="str">
        <f t="shared" si="85"/>
        <v>Larynx (C32)Male1</v>
      </c>
      <c r="B2524" t="s">
        <v>92</v>
      </c>
      <c r="C2524" t="s">
        <v>1</v>
      </c>
      <c r="D2524">
        <v>1</v>
      </c>
      <c r="E2524">
        <v>3</v>
      </c>
    </row>
    <row r="2525" spans="1:5">
      <c r="A2525" t="str">
        <f t="shared" si="85"/>
        <v>Larynx (C32)Male2</v>
      </c>
      <c r="B2525" t="s">
        <v>92</v>
      </c>
      <c r="C2525" t="s">
        <v>1</v>
      </c>
      <c r="D2525">
        <v>2</v>
      </c>
      <c r="E2525">
        <v>5</v>
      </c>
    </row>
    <row r="2526" spans="1:5">
      <c r="A2526" t="str">
        <f t="shared" si="85"/>
        <v>Larynx (C32)Male3</v>
      </c>
      <c r="B2526" t="s">
        <v>92</v>
      </c>
      <c r="C2526" t="s">
        <v>1</v>
      </c>
      <c r="D2526">
        <v>3</v>
      </c>
      <c r="E2526">
        <v>5</v>
      </c>
    </row>
    <row r="2527" spans="1:5">
      <c r="A2527" t="str">
        <f t="shared" si="85"/>
        <v>Larynx (C32)Male4</v>
      </c>
      <c r="B2527" t="s">
        <v>92</v>
      </c>
      <c r="C2527" t="s">
        <v>1</v>
      </c>
      <c r="D2527">
        <v>4</v>
      </c>
      <c r="E2527">
        <v>5</v>
      </c>
    </row>
    <row r="2528" spans="1:5">
      <c r="A2528" t="str">
        <f t="shared" si="85"/>
        <v>Larynx (C32)Male5</v>
      </c>
      <c r="B2528" t="s">
        <v>92</v>
      </c>
      <c r="C2528" t="s">
        <v>1</v>
      </c>
      <c r="D2528">
        <v>5</v>
      </c>
      <c r="E2528">
        <v>7</v>
      </c>
    </row>
    <row r="2529" spans="1:5">
      <c r="A2529" t="str">
        <f t="shared" si="85"/>
        <v>Larynx (C32)Male7</v>
      </c>
      <c r="B2529" t="s">
        <v>92</v>
      </c>
      <c r="C2529" t="s">
        <v>1</v>
      </c>
      <c r="D2529">
        <v>7</v>
      </c>
      <c r="E2529">
        <v>3</v>
      </c>
    </row>
    <row r="2530" spans="1:5">
      <c r="A2530" t="str">
        <f t="shared" si="85"/>
        <v>Larynx (C32)Male9</v>
      </c>
      <c r="B2530" t="s">
        <v>92</v>
      </c>
      <c r="C2530" t="s">
        <v>1</v>
      </c>
      <c r="D2530">
        <v>9</v>
      </c>
      <c r="E2530">
        <v>2</v>
      </c>
    </row>
    <row r="2531" spans="1:5">
      <c r="A2531" t="str">
        <f t="shared" si="85"/>
        <v>Larynx (C32)Male11</v>
      </c>
      <c r="B2531" t="s">
        <v>92</v>
      </c>
      <c r="C2531" t="s">
        <v>1</v>
      </c>
      <c r="D2531">
        <v>11</v>
      </c>
      <c r="E2531">
        <v>5</v>
      </c>
    </row>
    <row r="2532" spans="1:5">
      <c r="A2532" t="str">
        <f t="shared" si="85"/>
        <v>Larynx (C32)Male12</v>
      </c>
      <c r="B2532" t="s">
        <v>92</v>
      </c>
      <c r="C2532" t="s">
        <v>1</v>
      </c>
      <c r="D2532">
        <v>12</v>
      </c>
      <c r="E2532">
        <v>1</v>
      </c>
    </row>
    <row r="2533" spans="1:5">
      <c r="A2533" t="str">
        <f t="shared" si="85"/>
        <v>Larynx (C32)Male13</v>
      </c>
      <c r="B2533" t="s">
        <v>92</v>
      </c>
      <c r="C2533" t="s">
        <v>1</v>
      </c>
      <c r="D2533">
        <v>13</v>
      </c>
      <c r="E2533">
        <v>1</v>
      </c>
    </row>
    <row r="2534" spans="1:5">
      <c r="A2534" t="str">
        <f t="shared" si="85"/>
        <v>Larynx (C32)Male14</v>
      </c>
      <c r="B2534" t="s">
        <v>92</v>
      </c>
      <c r="C2534" t="s">
        <v>1</v>
      </c>
      <c r="D2534">
        <v>14</v>
      </c>
      <c r="E2534">
        <v>3</v>
      </c>
    </row>
    <row r="2535" spans="1:5">
      <c r="A2535" t="str">
        <f t="shared" si="85"/>
        <v>Larynx (C32)Male15</v>
      </c>
      <c r="B2535" t="s">
        <v>92</v>
      </c>
      <c r="C2535" t="s">
        <v>1</v>
      </c>
      <c r="D2535">
        <v>15</v>
      </c>
      <c r="E2535">
        <v>1</v>
      </c>
    </row>
    <row r="2536" spans="1:5">
      <c r="A2536" t="str">
        <f t="shared" si="85"/>
        <v>Larynx (C32)Male16</v>
      </c>
      <c r="B2536" t="s">
        <v>92</v>
      </c>
      <c r="C2536" t="s">
        <v>1</v>
      </c>
      <c r="D2536">
        <v>16</v>
      </c>
      <c r="E2536">
        <v>1</v>
      </c>
    </row>
    <row r="2537" spans="1:5">
      <c r="A2537" t="str">
        <f t="shared" si="85"/>
        <v>Larynx (C32)Male17</v>
      </c>
      <c r="B2537" t="s">
        <v>92</v>
      </c>
      <c r="C2537" t="s">
        <v>1</v>
      </c>
      <c r="D2537">
        <v>17</v>
      </c>
      <c r="E2537">
        <v>1</v>
      </c>
    </row>
    <row r="2538" spans="1:5">
      <c r="A2538" t="str">
        <f t="shared" si="85"/>
        <v>Larynx (C32)Male18</v>
      </c>
      <c r="B2538" t="s">
        <v>92</v>
      </c>
      <c r="C2538" t="s">
        <v>1</v>
      </c>
      <c r="D2538">
        <v>18</v>
      </c>
      <c r="E2538">
        <v>8</v>
      </c>
    </row>
    <row r="2539" spans="1:5">
      <c r="A2539" t="str">
        <f t="shared" si="85"/>
        <v>Larynx (C32)Male20</v>
      </c>
      <c r="B2539" t="s">
        <v>92</v>
      </c>
      <c r="C2539" t="s">
        <v>1</v>
      </c>
      <c r="D2539">
        <v>20</v>
      </c>
      <c r="E2539">
        <v>8</v>
      </c>
    </row>
    <row r="2540" spans="1:5">
      <c r="A2540" t="str">
        <f t="shared" si="85"/>
        <v>Leukaemia (C91–C95)Female1</v>
      </c>
      <c r="B2540" t="s">
        <v>136</v>
      </c>
      <c r="C2540" t="s">
        <v>0</v>
      </c>
      <c r="D2540">
        <v>1</v>
      </c>
      <c r="E2540">
        <v>8</v>
      </c>
    </row>
    <row r="2541" spans="1:5">
      <c r="A2541" t="str">
        <f t="shared" si="85"/>
        <v>Leukaemia (C91–C95)Female2</v>
      </c>
      <c r="B2541" t="s">
        <v>136</v>
      </c>
      <c r="C2541" t="s">
        <v>0</v>
      </c>
      <c r="D2541">
        <v>2</v>
      </c>
      <c r="E2541">
        <v>24</v>
      </c>
    </row>
    <row r="2542" spans="1:5">
      <c r="A2542" t="str">
        <f t="shared" si="85"/>
        <v>Leukaemia (C91–C95)Female3</v>
      </c>
      <c r="B2542" t="s">
        <v>136</v>
      </c>
      <c r="C2542" t="s">
        <v>0</v>
      </c>
      <c r="D2542">
        <v>3</v>
      </c>
      <c r="E2542">
        <v>18</v>
      </c>
    </row>
    <row r="2543" spans="1:5">
      <c r="A2543" t="str">
        <f t="shared" si="85"/>
        <v>Leukaemia (C91–C95)Female4</v>
      </c>
      <c r="B2543" t="s">
        <v>136</v>
      </c>
      <c r="C2543" t="s">
        <v>0</v>
      </c>
      <c r="D2543">
        <v>4</v>
      </c>
      <c r="E2543">
        <v>23</v>
      </c>
    </row>
    <row r="2544" spans="1:5">
      <c r="A2544" t="str">
        <f t="shared" si="85"/>
        <v>Leukaemia (C91–C95)Female5</v>
      </c>
      <c r="B2544" t="s">
        <v>136</v>
      </c>
      <c r="C2544" t="s">
        <v>0</v>
      </c>
      <c r="D2544">
        <v>5</v>
      </c>
      <c r="E2544">
        <v>19</v>
      </c>
    </row>
    <row r="2545" spans="1:5">
      <c r="A2545" t="str">
        <f t="shared" si="85"/>
        <v>Leukaemia (C91–C95)Female6</v>
      </c>
      <c r="B2545" t="s">
        <v>136</v>
      </c>
      <c r="C2545" t="s">
        <v>0</v>
      </c>
      <c r="D2545">
        <v>6</v>
      </c>
      <c r="E2545">
        <v>4</v>
      </c>
    </row>
    <row r="2546" spans="1:5">
      <c r="A2546" t="str">
        <f t="shared" si="85"/>
        <v>Leukaemia (C91–C95)Female7</v>
      </c>
      <c r="B2546" t="s">
        <v>136</v>
      </c>
      <c r="C2546" t="s">
        <v>0</v>
      </c>
      <c r="D2546">
        <v>7</v>
      </c>
      <c r="E2546">
        <v>12</v>
      </c>
    </row>
    <row r="2547" spans="1:5">
      <c r="A2547" t="str">
        <f t="shared" si="85"/>
        <v>Leukaemia (C91–C95)Female8</v>
      </c>
      <c r="B2547" t="s">
        <v>136</v>
      </c>
      <c r="C2547" t="s">
        <v>0</v>
      </c>
      <c r="D2547">
        <v>8</v>
      </c>
      <c r="E2547">
        <v>4</v>
      </c>
    </row>
    <row r="2548" spans="1:5">
      <c r="A2548" t="str">
        <f t="shared" si="85"/>
        <v>Leukaemia (C91–C95)Female9</v>
      </c>
      <c r="B2548" t="s">
        <v>136</v>
      </c>
      <c r="C2548" t="s">
        <v>0</v>
      </c>
      <c r="D2548">
        <v>9</v>
      </c>
      <c r="E2548">
        <v>13</v>
      </c>
    </row>
    <row r="2549" spans="1:5">
      <c r="A2549" t="str">
        <f t="shared" si="85"/>
        <v>Leukaemia (C91–C95)Female10</v>
      </c>
      <c r="B2549" t="s">
        <v>136</v>
      </c>
      <c r="C2549" t="s">
        <v>0</v>
      </c>
      <c r="D2549">
        <v>10</v>
      </c>
      <c r="E2549">
        <v>2</v>
      </c>
    </row>
    <row r="2550" spans="1:5">
      <c r="A2550" t="str">
        <f t="shared" si="85"/>
        <v>Leukaemia (C91–C95)Female11</v>
      </c>
      <c r="B2550" t="s">
        <v>136</v>
      </c>
      <c r="C2550" t="s">
        <v>0</v>
      </c>
      <c r="D2550">
        <v>11</v>
      </c>
      <c r="E2550">
        <v>5</v>
      </c>
    </row>
    <row r="2551" spans="1:5">
      <c r="A2551" t="str">
        <f t="shared" si="85"/>
        <v>Leukaemia (C91–C95)Female12</v>
      </c>
      <c r="B2551" t="s">
        <v>136</v>
      </c>
      <c r="C2551" t="s">
        <v>0</v>
      </c>
      <c r="D2551">
        <v>12</v>
      </c>
      <c r="E2551">
        <v>3</v>
      </c>
    </row>
    <row r="2552" spans="1:5">
      <c r="A2552" t="str">
        <f t="shared" si="85"/>
        <v>Leukaemia (C91–C95)Female13</v>
      </c>
      <c r="B2552" t="s">
        <v>136</v>
      </c>
      <c r="C2552" t="s">
        <v>0</v>
      </c>
      <c r="D2552">
        <v>13</v>
      </c>
      <c r="E2552">
        <v>17</v>
      </c>
    </row>
    <row r="2553" spans="1:5">
      <c r="A2553" t="str">
        <f t="shared" si="85"/>
        <v>Leukaemia (C91–C95)Female14</v>
      </c>
      <c r="B2553" t="s">
        <v>136</v>
      </c>
      <c r="C2553" t="s">
        <v>0</v>
      </c>
      <c r="D2553">
        <v>14</v>
      </c>
      <c r="E2553">
        <v>13</v>
      </c>
    </row>
    <row r="2554" spans="1:5">
      <c r="A2554" t="str">
        <f t="shared" si="85"/>
        <v>Leukaemia (C91–C95)Female15</v>
      </c>
      <c r="B2554" t="s">
        <v>136</v>
      </c>
      <c r="C2554" t="s">
        <v>0</v>
      </c>
      <c r="D2554">
        <v>15</v>
      </c>
      <c r="E2554">
        <v>2</v>
      </c>
    </row>
    <row r="2555" spans="1:5">
      <c r="A2555" t="str">
        <f t="shared" si="85"/>
        <v>Leukaemia (C91–C95)Female16</v>
      </c>
      <c r="B2555" t="s">
        <v>136</v>
      </c>
      <c r="C2555" t="s">
        <v>0</v>
      </c>
      <c r="D2555">
        <v>16</v>
      </c>
      <c r="E2555">
        <v>8</v>
      </c>
    </row>
    <row r="2556" spans="1:5">
      <c r="A2556" t="str">
        <f t="shared" si="85"/>
        <v>Leukaemia (C91–C95)Female17</v>
      </c>
      <c r="B2556" t="s">
        <v>136</v>
      </c>
      <c r="C2556" t="s">
        <v>0</v>
      </c>
      <c r="D2556">
        <v>17</v>
      </c>
      <c r="E2556">
        <v>2</v>
      </c>
    </row>
    <row r="2557" spans="1:5">
      <c r="A2557" t="str">
        <f t="shared" si="85"/>
        <v>Leukaemia (C91–C95)Female18</v>
      </c>
      <c r="B2557" t="s">
        <v>136</v>
      </c>
      <c r="C2557" t="s">
        <v>0</v>
      </c>
      <c r="D2557">
        <v>18</v>
      </c>
      <c r="E2557">
        <v>37</v>
      </c>
    </row>
    <row r="2558" spans="1:5">
      <c r="A2558" t="str">
        <f t="shared" si="85"/>
        <v>Leukaemia (C91–C95)Female20</v>
      </c>
      <c r="B2558" t="s">
        <v>136</v>
      </c>
      <c r="C2558" t="s">
        <v>0</v>
      </c>
      <c r="D2558">
        <v>20</v>
      </c>
      <c r="E2558">
        <v>27</v>
      </c>
    </row>
    <row r="2559" spans="1:5">
      <c r="A2559" t="str">
        <f t="shared" si="85"/>
        <v>Leukaemia (C91–C95)Female99</v>
      </c>
      <c r="B2559" t="s">
        <v>136</v>
      </c>
      <c r="C2559" t="s">
        <v>0</v>
      </c>
      <c r="D2559">
        <v>99</v>
      </c>
      <c r="E2559">
        <v>1</v>
      </c>
    </row>
    <row r="2560" spans="1:5">
      <c r="A2560" t="str">
        <f t="shared" si="85"/>
        <v>Leukaemia (C91–C95)Male1</v>
      </c>
      <c r="B2560" t="s">
        <v>136</v>
      </c>
      <c r="C2560" t="s">
        <v>1</v>
      </c>
      <c r="D2560">
        <v>1</v>
      </c>
      <c r="E2560">
        <v>17</v>
      </c>
    </row>
    <row r="2561" spans="1:5">
      <c r="A2561" t="str">
        <f t="shared" si="85"/>
        <v>Leukaemia (C91–C95)Male2</v>
      </c>
      <c r="B2561" t="s">
        <v>136</v>
      </c>
      <c r="C2561" t="s">
        <v>1</v>
      </c>
      <c r="D2561">
        <v>2</v>
      </c>
      <c r="E2561">
        <v>34</v>
      </c>
    </row>
    <row r="2562" spans="1:5">
      <c r="A2562" t="str">
        <f t="shared" si="85"/>
        <v>Leukaemia (C91–C95)Male3</v>
      </c>
      <c r="B2562" t="s">
        <v>136</v>
      </c>
      <c r="C2562" t="s">
        <v>1</v>
      </c>
      <c r="D2562">
        <v>3</v>
      </c>
      <c r="E2562">
        <v>26</v>
      </c>
    </row>
    <row r="2563" spans="1:5">
      <c r="A2563" t="str">
        <f t="shared" si="85"/>
        <v>Leukaemia (C91–C95)Male4</v>
      </c>
      <c r="B2563" t="s">
        <v>136</v>
      </c>
      <c r="C2563" t="s">
        <v>1</v>
      </c>
      <c r="D2563">
        <v>4</v>
      </c>
      <c r="E2563">
        <v>23</v>
      </c>
    </row>
    <row r="2564" spans="1:5">
      <c r="A2564" t="str">
        <f t="shared" si="85"/>
        <v>Leukaemia (C91–C95)Male5</v>
      </c>
      <c r="B2564" t="s">
        <v>136</v>
      </c>
      <c r="C2564" t="s">
        <v>1</v>
      </c>
      <c r="D2564">
        <v>5</v>
      </c>
      <c r="E2564">
        <v>31</v>
      </c>
    </row>
    <row r="2565" spans="1:5">
      <c r="A2565" t="str">
        <f t="shared" si="85"/>
        <v>Leukaemia (C91–C95)Male6</v>
      </c>
      <c r="B2565" t="s">
        <v>136</v>
      </c>
      <c r="C2565" t="s">
        <v>1</v>
      </c>
      <c r="D2565">
        <v>6</v>
      </c>
      <c r="E2565">
        <v>10</v>
      </c>
    </row>
    <row r="2566" spans="1:5">
      <c r="A2566" t="str">
        <f t="shared" si="85"/>
        <v>Leukaemia (C91–C95)Male7</v>
      </c>
      <c r="B2566" t="s">
        <v>136</v>
      </c>
      <c r="C2566" t="s">
        <v>1</v>
      </c>
      <c r="D2566">
        <v>7</v>
      </c>
      <c r="E2566">
        <v>22</v>
      </c>
    </row>
    <row r="2567" spans="1:5">
      <c r="A2567" t="str">
        <f t="shared" si="85"/>
        <v>Leukaemia (C91–C95)Male8</v>
      </c>
      <c r="B2567" t="s">
        <v>136</v>
      </c>
      <c r="C2567" t="s">
        <v>1</v>
      </c>
      <c r="D2567">
        <v>8</v>
      </c>
      <c r="E2567">
        <v>6</v>
      </c>
    </row>
    <row r="2568" spans="1:5">
      <c r="A2568" t="str">
        <f t="shared" si="85"/>
        <v>Leukaemia (C91–C95)Male9</v>
      </c>
      <c r="B2568" t="s">
        <v>136</v>
      </c>
      <c r="C2568" t="s">
        <v>1</v>
      </c>
      <c r="D2568">
        <v>9</v>
      </c>
      <c r="E2568">
        <v>13</v>
      </c>
    </row>
    <row r="2569" spans="1:5">
      <c r="A2569" t="str">
        <f t="shared" si="85"/>
        <v>Leukaemia (C91–C95)Male10</v>
      </c>
      <c r="B2569" t="s">
        <v>136</v>
      </c>
      <c r="C2569" t="s">
        <v>1</v>
      </c>
      <c r="D2569">
        <v>10</v>
      </c>
      <c r="E2569">
        <v>5</v>
      </c>
    </row>
    <row r="2570" spans="1:5">
      <c r="A2570" t="str">
        <f t="shared" si="85"/>
        <v>Leukaemia (C91–C95)Male11</v>
      </c>
      <c r="B2570" t="s">
        <v>136</v>
      </c>
      <c r="C2570" t="s">
        <v>1</v>
      </c>
      <c r="D2570">
        <v>11</v>
      </c>
      <c r="E2570">
        <v>15</v>
      </c>
    </row>
    <row r="2571" spans="1:5">
      <c r="A2571" t="str">
        <f t="shared" ref="A2571:A2634" si="86">B2571&amp;C2571&amp;D2571</f>
        <v>Leukaemia (C91–C95)Male12</v>
      </c>
      <c r="B2571" t="s">
        <v>136</v>
      </c>
      <c r="C2571" t="s">
        <v>1</v>
      </c>
      <c r="D2571">
        <v>12</v>
      </c>
      <c r="E2571">
        <v>9</v>
      </c>
    </row>
    <row r="2572" spans="1:5">
      <c r="A2572" t="str">
        <f t="shared" si="86"/>
        <v>Leukaemia (C91–C95)Male13</v>
      </c>
      <c r="B2572" t="s">
        <v>136</v>
      </c>
      <c r="C2572" t="s">
        <v>1</v>
      </c>
      <c r="D2572">
        <v>13</v>
      </c>
      <c r="E2572">
        <v>19</v>
      </c>
    </row>
    <row r="2573" spans="1:5">
      <c r="A2573" t="str">
        <f t="shared" si="86"/>
        <v>Leukaemia (C91–C95)Male14</v>
      </c>
      <c r="B2573" t="s">
        <v>136</v>
      </c>
      <c r="C2573" t="s">
        <v>1</v>
      </c>
      <c r="D2573">
        <v>14</v>
      </c>
      <c r="E2573">
        <v>15</v>
      </c>
    </row>
    <row r="2574" spans="1:5">
      <c r="A2574" t="str">
        <f t="shared" si="86"/>
        <v>Leukaemia (C91–C95)Male15</v>
      </c>
      <c r="B2574" t="s">
        <v>136</v>
      </c>
      <c r="C2574" t="s">
        <v>1</v>
      </c>
      <c r="D2574">
        <v>15</v>
      </c>
      <c r="E2574">
        <v>6</v>
      </c>
    </row>
    <row r="2575" spans="1:5">
      <c r="A2575" t="str">
        <f t="shared" si="86"/>
        <v>Leukaemia (C91–C95)Male16</v>
      </c>
      <c r="B2575" t="s">
        <v>136</v>
      </c>
      <c r="C2575" t="s">
        <v>1</v>
      </c>
      <c r="D2575">
        <v>16</v>
      </c>
      <c r="E2575">
        <v>21</v>
      </c>
    </row>
    <row r="2576" spans="1:5">
      <c r="A2576" t="str">
        <f t="shared" si="86"/>
        <v>Leukaemia (C91–C95)Male17</v>
      </c>
      <c r="B2576" t="s">
        <v>136</v>
      </c>
      <c r="C2576" t="s">
        <v>1</v>
      </c>
      <c r="D2576">
        <v>17</v>
      </c>
      <c r="E2576">
        <v>5</v>
      </c>
    </row>
    <row r="2577" spans="1:5">
      <c r="A2577" t="str">
        <f t="shared" si="86"/>
        <v>Leukaemia (C91–C95)Male18</v>
      </c>
      <c r="B2577" t="s">
        <v>136</v>
      </c>
      <c r="C2577" t="s">
        <v>1</v>
      </c>
      <c r="D2577">
        <v>18</v>
      </c>
      <c r="E2577">
        <v>36</v>
      </c>
    </row>
    <row r="2578" spans="1:5">
      <c r="A2578" t="str">
        <f t="shared" si="86"/>
        <v>Leukaemia (C91–C95)Male19</v>
      </c>
      <c r="B2578" t="s">
        <v>136</v>
      </c>
      <c r="C2578" t="s">
        <v>1</v>
      </c>
      <c r="D2578">
        <v>19</v>
      </c>
      <c r="E2578">
        <v>9</v>
      </c>
    </row>
    <row r="2579" spans="1:5">
      <c r="A2579" t="str">
        <f t="shared" si="86"/>
        <v>Leukaemia (C91–C95)Male20</v>
      </c>
      <c r="B2579" t="s">
        <v>136</v>
      </c>
      <c r="C2579" t="s">
        <v>1</v>
      </c>
      <c r="D2579">
        <v>20</v>
      </c>
      <c r="E2579">
        <v>31</v>
      </c>
    </row>
    <row r="2580" spans="1:5">
      <c r="A2580" t="str">
        <f t="shared" si="86"/>
        <v>Lip (C00)Female5</v>
      </c>
      <c r="B2580" t="s">
        <v>66</v>
      </c>
      <c r="C2580" t="s">
        <v>0</v>
      </c>
      <c r="D2580">
        <v>5</v>
      </c>
      <c r="E2580">
        <v>2</v>
      </c>
    </row>
    <row r="2581" spans="1:5">
      <c r="A2581" t="str">
        <f t="shared" si="86"/>
        <v>Lip (C00)Female7</v>
      </c>
      <c r="B2581" t="s">
        <v>66</v>
      </c>
      <c r="C2581" t="s">
        <v>0</v>
      </c>
      <c r="D2581">
        <v>7</v>
      </c>
      <c r="E2581">
        <v>1</v>
      </c>
    </row>
    <row r="2582" spans="1:5">
      <c r="A2582" t="str">
        <f t="shared" si="86"/>
        <v>Lip (C00)Female9</v>
      </c>
      <c r="B2582" t="s">
        <v>66</v>
      </c>
      <c r="C2582" t="s">
        <v>0</v>
      </c>
      <c r="D2582">
        <v>9</v>
      </c>
      <c r="E2582">
        <v>2</v>
      </c>
    </row>
    <row r="2583" spans="1:5">
      <c r="A2583" t="str">
        <f t="shared" si="86"/>
        <v>Lip (C00)Female13</v>
      </c>
      <c r="B2583" t="s">
        <v>66</v>
      </c>
      <c r="C2583" t="s">
        <v>0</v>
      </c>
      <c r="D2583">
        <v>13</v>
      </c>
      <c r="E2583">
        <v>1</v>
      </c>
    </row>
    <row r="2584" spans="1:5">
      <c r="A2584" t="str">
        <f t="shared" si="86"/>
        <v>Lip (C00)Female14</v>
      </c>
      <c r="B2584" t="s">
        <v>66</v>
      </c>
      <c r="C2584" t="s">
        <v>0</v>
      </c>
      <c r="D2584">
        <v>14</v>
      </c>
      <c r="E2584">
        <v>1</v>
      </c>
    </row>
    <row r="2585" spans="1:5">
      <c r="A2585" t="str">
        <f t="shared" si="86"/>
        <v>Lip (C00)Female18</v>
      </c>
      <c r="B2585" t="s">
        <v>66</v>
      </c>
      <c r="C2585" t="s">
        <v>0</v>
      </c>
      <c r="D2585">
        <v>18</v>
      </c>
      <c r="E2585">
        <v>5</v>
      </c>
    </row>
    <row r="2586" spans="1:5">
      <c r="A2586" t="str">
        <f t="shared" si="86"/>
        <v>Lip (C00)Female19</v>
      </c>
      <c r="B2586" t="s">
        <v>66</v>
      </c>
      <c r="C2586" t="s">
        <v>0</v>
      </c>
      <c r="D2586">
        <v>19</v>
      </c>
      <c r="E2586">
        <v>1</v>
      </c>
    </row>
    <row r="2587" spans="1:5">
      <c r="A2587" t="str">
        <f t="shared" si="86"/>
        <v>Lip (C00)Female20</v>
      </c>
      <c r="B2587" t="s">
        <v>66</v>
      </c>
      <c r="C2587" t="s">
        <v>0</v>
      </c>
      <c r="D2587">
        <v>20</v>
      </c>
      <c r="E2587">
        <v>1</v>
      </c>
    </row>
    <row r="2588" spans="1:5">
      <c r="A2588" t="str">
        <f t="shared" si="86"/>
        <v>Lip (C00)Male2</v>
      </c>
      <c r="B2588" t="s">
        <v>66</v>
      </c>
      <c r="C2588" t="s">
        <v>1</v>
      </c>
      <c r="D2588">
        <v>2</v>
      </c>
      <c r="E2588">
        <v>2</v>
      </c>
    </row>
    <row r="2589" spans="1:5">
      <c r="A2589" t="str">
        <f t="shared" si="86"/>
        <v>Lip (C00)Male4</v>
      </c>
      <c r="B2589" t="s">
        <v>66</v>
      </c>
      <c r="C2589" t="s">
        <v>1</v>
      </c>
      <c r="D2589">
        <v>4</v>
      </c>
      <c r="E2589">
        <v>4</v>
      </c>
    </row>
    <row r="2590" spans="1:5">
      <c r="A2590" t="str">
        <f t="shared" si="86"/>
        <v>Lip (C00)Male5</v>
      </c>
      <c r="B2590" t="s">
        <v>66</v>
      </c>
      <c r="C2590" t="s">
        <v>1</v>
      </c>
      <c r="D2590">
        <v>5</v>
      </c>
      <c r="E2590">
        <v>3</v>
      </c>
    </row>
    <row r="2591" spans="1:5">
      <c r="A2591" t="str">
        <f t="shared" si="86"/>
        <v>Lip (C00)Male7</v>
      </c>
      <c r="B2591" t="s">
        <v>66</v>
      </c>
      <c r="C2591" t="s">
        <v>1</v>
      </c>
      <c r="D2591">
        <v>7</v>
      </c>
      <c r="E2591">
        <v>1</v>
      </c>
    </row>
    <row r="2592" spans="1:5">
      <c r="A2592" t="str">
        <f t="shared" si="86"/>
        <v>Lip (C00)Male9</v>
      </c>
      <c r="B2592" t="s">
        <v>66</v>
      </c>
      <c r="C2592" t="s">
        <v>1</v>
      </c>
      <c r="D2592">
        <v>9</v>
      </c>
      <c r="E2592">
        <v>8</v>
      </c>
    </row>
    <row r="2593" spans="1:5">
      <c r="A2593" t="str">
        <f t="shared" si="86"/>
        <v>Lip (C00)Male10</v>
      </c>
      <c r="B2593" t="s">
        <v>66</v>
      </c>
      <c r="C2593" t="s">
        <v>1</v>
      </c>
      <c r="D2593">
        <v>10</v>
      </c>
      <c r="E2593">
        <v>1</v>
      </c>
    </row>
    <row r="2594" spans="1:5">
      <c r="A2594" t="str">
        <f t="shared" si="86"/>
        <v>Lip (C00)Male11</v>
      </c>
      <c r="B2594" t="s">
        <v>66</v>
      </c>
      <c r="C2594" t="s">
        <v>1</v>
      </c>
      <c r="D2594">
        <v>11</v>
      </c>
      <c r="E2594">
        <v>1</v>
      </c>
    </row>
    <row r="2595" spans="1:5">
      <c r="A2595" t="str">
        <f t="shared" si="86"/>
        <v>Lip (C00)Male13</v>
      </c>
      <c r="B2595" t="s">
        <v>66</v>
      </c>
      <c r="C2595" t="s">
        <v>1</v>
      </c>
      <c r="D2595">
        <v>13</v>
      </c>
      <c r="E2595">
        <v>1</v>
      </c>
    </row>
    <row r="2596" spans="1:5">
      <c r="A2596" t="str">
        <f t="shared" si="86"/>
        <v>Lip (C00)Male14</v>
      </c>
      <c r="B2596" t="s">
        <v>66</v>
      </c>
      <c r="C2596" t="s">
        <v>1</v>
      </c>
      <c r="D2596">
        <v>14</v>
      </c>
      <c r="E2596">
        <v>1</v>
      </c>
    </row>
    <row r="2597" spans="1:5">
      <c r="A2597" t="str">
        <f t="shared" si="86"/>
        <v>Lip (C00)Male16</v>
      </c>
      <c r="B2597" t="s">
        <v>66</v>
      </c>
      <c r="C2597" t="s">
        <v>1</v>
      </c>
      <c r="D2597">
        <v>16</v>
      </c>
      <c r="E2597">
        <v>6</v>
      </c>
    </row>
    <row r="2598" spans="1:5">
      <c r="A2598" t="str">
        <f t="shared" si="86"/>
        <v>Lip (C00)Male17</v>
      </c>
      <c r="B2598" t="s">
        <v>66</v>
      </c>
      <c r="C2598" t="s">
        <v>1</v>
      </c>
      <c r="D2598">
        <v>17</v>
      </c>
      <c r="E2598">
        <v>1</v>
      </c>
    </row>
    <row r="2599" spans="1:5">
      <c r="A2599" t="str">
        <f t="shared" si="86"/>
        <v>Lip (C00)Male18</v>
      </c>
      <c r="B2599" t="s">
        <v>66</v>
      </c>
      <c r="C2599" t="s">
        <v>1</v>
      </c>
      <c r="D2599">
        <v>18</v>
      </c>
      <c r="E2599">
        <v>6</v>
      </c>
    </row>
    <row r="2600" spans="1:5">
      <c r="A2600" t="str">
        <f t="shared" si="86"/>
        <v>Lip (C00)Male19</v>
      </c>
      <c r="B2600" t="s">
        <v>66</v>
      </c>
      <c r="C2600" t="s">
        <v>1</v>
      </c>
      <c r="D2600">
        <v>19</v>
      </c>
      <c r="E2600">
        <v>1</v>
      </c>
    </row>
    <row r="2601" spans="1:5">
      <c r="A2601" t="str">
        <f t="shared" si="86"/>
        <v>Lip (C00)Male20</v>
      </c>
      <c r="B2601" t="s">
        <v>66</v>
      </c>
      <c r="C2601" t="s">
        <v>1</v>
      </c>
      <c r="D2601">
        <v>20</v>
      </c>
      <c r="E2601">
        <v>2</v>
      </c>
    </row>
    <row r="2602" spans="1:5">
      <c r="A2602" t="str">
        <f t="shared" si="86"/>
        <v>Lip, oral cavity and pharynx - other and ill-defined sites (C14)Female4</v>
      </c>
      <c r="B2602" t="s">
        <v>80</v>
      </c>
      <c r="C2602" t="s">
        <v>0</v>
      </c>
      <c r="D2602">
        <v>4</v>
      </c>
      <c r="E2602">
        <v>1</v>
      </c>
    </row>
    <row r="2603" spans="1:5">
      <c r="A2603" t="str">
        <f t="shared" si="86"/>
        <v>Lip, oral cavity and pharynx - other and ill-defined sites (C14)Female9</v>
      </c>
      <c r="B2603" t="s">
        <v>80</v>
      </c>
      <c r="C2603" t="s">
        <v>0</v>
      </c>
      <c r="D2603">
        <v>9</v>
      </c>
      <c r="E2603">
        <v>1</v>
      </c>
    </row>
    <row r="2604" spans="1:5">
      <c r="A2604" t="str">
        <f t="shared" si="86"/>
        <v>Lip, oral cavity and pharynx - other and ill-defined sites (C14)Female13</v>
      </c>
      <c r="B2604" t="s">
        <v>80</v>
      </c>
      <c r="C2604" t="s">
        <v>0</v>
      </c>
      <c r="D2604">
        <v>13</v>
      </c>
      <c r="E2604">
        <v>1</v>
      </c>
    </row>
    <row r="2605" spans="1:5">
      <c r="A2605" t="str">
        <f t="shared" si="86"/>
        <v>Lip, oral cavity and pharynx - other and ill-defined sites (C14)Female18</v>
      </c>
      <c r="B2605" t="s">
        <v>80</v>
      </c>
      <c r="C2605" t="s">
        <v>0</v>
      </c>
      <c r="D2605">
        <v>18</v>
      </c>
      <c r="E2605">
        <v>1</v>
      </c>
    </row>
    <row r="2606" spans="1:5">
      <c r="A2606" t="str">
        <f t="shared" si="86"/>
        <v>Lip, oral cavity and pharynx - other and ill-defined sites (C14)Male4</v>
      </c>
      <c r="B2606" t="s">
        <v>80</v>
      </c>
      <c r="C2606" t="s">
        <v>1</v>
      </c>
      <c r="D2606">
        <v>4</v>
      </c>
      <c r="E2606">
        <v>1</v>
      </c>
    </row>
    <row r="2607" spans="1:5">
      <c r="A2607" t="str">
        <f t="shared" si="86"/>
        <v>Lip, oral cavity and pharynx - other and ill-defined sites (C14)Male5</v>
      </c>
      <c r="B2607" t="s">
        <v>80</v>
      </c>
      <c r="C2607" t="s">
        <v>1</v>
      </c>
      <c r="D2607">
        <v>5</v>
      </c>
      <c r="E2607">
        <v>1</v>
      </c>
    </row>
    <row r="2608" spans="1:5">
      <c r="A2608" t="str">
        <f t="shared" si="86"/>
        <v>Lip, oral cavity and pharynx - other and ill-defined sites (C14)Male16</v>
      </c>
      <c r="B2608" t="s">
        <v>80</v>
      </c>
      <c r="C2608" t="s">
        <v>1</v>
      </c>
      <c r="D2608">
        <v>16</v>
      </c>
      <c r="E2608">
        <v>1</v>
      </c>
    </row>
    <row r="2609" spans="1:5">
      <c r="A2609" t="str">
        <f t="shared" si="86"/>
        <v>Lip, oral cavity and pharynx - other and ill-defined sites (C14)Male20</v>
      </c>
      <c r="B2609" t="s">
        <v>80</v>
      </c>
      <c r="C2609" t="s">
        <v>1</v>
      </c>
      <c r="D2609">
        <v>20</v>
      </c>
      <c r="E2609">
        <v>1</v>
      </c>
    </row>
    <row r="2610" spans="1:5">
      <c r="A2610" t="str">
        <f t="shared" si="86"/>
        <v>Liver and intrahepatic bile ducts (C22)Female1</v>
      </c>
      <c r="B2610" t="s">
        <v>85</v>
      </c>
      <c r="C2610" t="s">
        <v>0</v>
      </c>
      <c r="D2610">
        <v>1</v>
      </c>
      <c r="E2610">
        <v>2</v>
      </c>
    </row>
    <row r="2611" spans="1:5">
      <c r="A2611" t="str">
        <f t="shared" si="86"/>
        <v>Liver and intrahepatic bile ducts (C22)Female2</v>
      </c>
      <c r="B2611" t="s">
        <v>85</v>
      </c>
      <c r="C2611" t="s">
        <v>0</v>
      </c>
      <c r="D2611">
        <v>2</v>
      </c>
      <c r="E2611">
        <v>9</v>
      </c>
    </row>
    <row r="2612" spans="1:5">
      <c r="A2612" t="str">
        <f t="shared" si="86"/>
        <v>Liver and intrahepatic bile ducts (C22)Female3</v>
      </c>
      <c r="B2612" t="s">
        <v>85</v>
      </c>
      <c r="C2612" t="s">
        <v>0</v>
      </c>
      <c r="D2612">
        <v>3</v>
      </c>
      <c r="E2612">
        <v>10</v>
      </c>
    </row>
    <row r="2613" spans="1:5">
      <c r="A2613" t="str">
        <f t="shared" si="86"/>
        <v>Liver and intrahepatic bile ducts (C22)Female4</v>
      </c>
      <c r="B2613" t="s">
        <v>85</v>
      </c>
      <c r="C2613" t="s">
        <v>0</v>
      </c>
      <c r="D2613">
        <v>4</v>
      </c>
      <c r="E2613">
        <v>8</v>
      </c>
    </row>
    <row r="2614" spans="1:5">
      <c r="A2614" t="str">
        <f t="shared" si="86"/>
        <v>Liver and intrahepatic bile ducts (C22)Female5</v>
      </c>
      <c r="B2614" t="s">
        <v>85</v>
      </c>
      <c r="C2614" t="s">
        <v>0</v>
      </c>
      <c r="D2614">
        <v>5</v>
      </c>
      <c r="E2614">
        <v>6</v>
      </c>
    </row>
    <row r="2615" spans="1:5">
      <c r="A2615" t="str">
        <f t="shared" si="86"/>
        <v>Liver and intrahepatic bile ducts (C22)Female6</v>
      </c>
      <c r="B2615" t="s">
        <v>85</v>
      </c>
      <c r="C2615" t="s">
        <v>0</v>
      </c>
      <c r="D2615">
        <v>6</v>
      </c>
      <c r="E2615">
        <v>3</v>
      </c>
    </row>
    <row r="2616" spans="1:5">
      <c r="A2616" t="str">
        <f t="shared" si="86"/>
        <v>Liver and intrahepatic bile ducts (C22)Female7</v>
      </c>
      <c r="B2616" t="s">
        <v>85</v>
      </c>
      <c r="C2616" t="s">
        <v>0</v>
      </c>
      <c r="D2616">
        <v>7</v>
      </c>
      <c r="E2616">
        <v>4</v>
      </c>
    </row>
    <row r="2617" spans="1:5">
      <c r="A2617" t="str">
        <f t="shared" si="86"/>
        <v>Liver and intrahepatic bile ducts (C22)Female8</v>
      </c>
      <c r="B2617" t="s">
        <v>85</v>
      </c>
      <c r="C2617" t="s">
        <v>0</v>
      </c>
      <c r="D2617">
        <v>8</v>
      </c>
      <c r="E2617">
        <v>2</v>
      </c>
    </row>
    <row r="2618" spans="1:5">
      <c r="A2618" t="str">
        <f t="shared" si="86"/>
        <v>Liver and intrahepatic bile ducts (C22)Female9</v>
      </c>
      <c r="B2618" t="s">
        <v>85</v>
      </c>
      <c r="C2618" t="s">
        <v>0</v>
      </c>
      <c r="D2618">
        <v>9</v>
      </c>
      <c r="E2618">
        <v>2</v>
      </c>
    </row>
    <row r="2619" spans="1:5">
      <c r="A2619" t="str">
        <f t="shared" si="86"/>
        <v>Liver and intrahepatic bile ducts (C22)Female10</v>
      </c>
      <c r="B2619" t="s">
        <v>85</v>
      </c>
      <c r="C2619" t="s">
        <v>0</v>
      </c>
      <c r="D2619">
        <v>10</v>
      </c>
      <c r="E2619">
        <v>2</v>
      </c>
    </row>
    <row r="2620" spans="1:5">
      <c r="A2620" t="str">
        <f t="shared" si="86"/>
        <v>Liver and intrahepatic bile ducts (C22)Female11</v>
      </c>
      <c r="B2620" t="s">
        <v>85</v>
      </c>
      <c r="C2620" t="s">
        <v>0</v>
      </c>
      <c r="D2620">
        <v>11</v>
      </c>
      <c r="E2620">
        <v>3</v>
      </c>
    </row>
    <row r="2621" spans="1:5">
      <c r="A2621" t="str">
        <f t="shared" si="86"/>
        <v>Liver and intrahepatic bile ducts (C22)Female12</v>
      </c>
      <c r="B2621" t="s">
        <v>85</v>
      </c>
      <c r="C2621" t="s">
        <v>0</v>
      </c>
      <c r="D2621">
        <v>12</v>
      </c>
      <c r="E2621">
        <v>1</v>
      </c>
    </row>
    <row r="2622" spans="1:5">
      <c r="A2622" t="str">
        <f t="shared" si="86"/>
        <v>Liver and intrahepatic bile ducts (C22)Female13</v>
      </c>
      <c r="B2622" t="s">
        <v>85</v>
      </c>
      <c r="C2622" t="s">
        <v>0</v>
      </c>
      <c r="D2622">
        <v>13</v>
      </c>
      <c r="E2622">
        <v>3</v>
      </c>
    </row>
    <row r="2623" spans="1:5">
      <c r="A2623" t="str">
        <f t="shared" si="86"/>
        <v>Liver and intrahepatic bile ducts (C22)Female14</v>
      </c>
      <c r="B2623" t="s">
        <v>85</v>
      </c>
      <c r="C2623" t="s">
        <v>0</v>
      </c>
      <c r="D2623">
        <v>14</v>
      </c>
      <c r="E2623">
        <v>2</v>
      </c>
    </row>
    <row r="2624" spans="1:5">
      <c r="A2624" t="str">
        <f t="shared" si="86"/>
        <v>Liver and intrahepatic bile ducts (C22)Female16</v>
      </c>
      <c r="B2624" t="s">
        <v>85</v>
      </c>
      <c r="C2624" t="s">
        <v>0</v>
      </c>
      <c r="D2624">
        <v>16</v>
      </c>
      <c r="E2624">
        <v>2</v>
      </c>
    </row>
    <row r="2625" spans="1:5">
      <c r="A2625" t="str">
        <f t="shared" si="86"/>
        <v>Liver and intrahepatic bile ducts (C22)Female17</v>
      </c>
      <c r="B2625" t="s">
        <v>85</v>
      </c>
      <c r="C2625" t="s">
        <v>0</v>
      </c>
      <c r="D2625">
        <v>17</v>
      </c>
      <c r="E2625">
        <v>1</v>
      </c>
    </row>
    <row r="2626" spans="1:5">
      <c r="A2626" t="str">
        <f t="shared" si="86"/>
        <v>Liver and intrahepatic bile ducts (C22)Female18</v>
      </c>
      <c r="B2626" t="s">
        <v>85</v>
      </c>
      <c r="C2626" t="s">
        <v>0</v>
      </c>
      <c r="D2626">
        <v>18</v>
      </c>
      <c r="E2626">
        <v>13</v>
      </c>
    </row>
    <row r="2627" spans="1:5">
      <c r="A2627" t="str">
        <f t="shared" si="86"/>
        <v>Liver and intrahepatic bile ducts (C22)Female19</v>
      </c>
      <c r="B2627" t="s">
        <v>85</v>
      </c>
      <c r="C2627" t="s">
        <v>0</v>
      </c>
      <c r="D2627">
        <v>19</v>
      </c>
      <c r="E2627">
        <v>1</v>
      </c>
    </row>
    <row r="2628" spans="1:5">
      <c r="A2628" t="str">
        <f t="shared" si="86"/>
        <v>Liver and intrahepatic bile ducts (C22)Female20</v>
      </c>
      <c r="B2628" t="s">
        <v>85</v>
      </c>
      <c r="C2628" t="s">
        <v>0</v>
      </c>
      <c r="D2628">
        <v>20</v>
      </c>
      <c r="E2628">
        <v>8</v>
      </c>
    </row>
    <row r="2629" spans="1:5">
      <c r="A2629" t="str">
        <f t="shared" si="86"/>
        <v>Liver and intrahepatic bile ducts (C22)Male1</v>
      </c>
      <c r="B2629" t="s">
        <v>85</v>
      </c>
      <c r="C2629" t="s">
        <v>1</v>
      </c>
      <c r="D2629">
        <v>1</v>
      </c>
      <c r="E2629">
        <v>10</v>
      </c>
    </row>
    <row r="2630" spans="1:5">
      <c r="A2630" t="str">
        <f t="shared" si="86"/>
        <v>Liver and intrahepatic bile ducts (C22)Male2</v>
      </c>
      <c r="B2630" t="s">
        <v>85</v>
      </c>
      <c r="C2630" t="s">
        <v>1</v>
      </c>
      <c r="D2630">
        <v>2</v>
      </c>
      <c r="E2630">
        <v>26</v>
      </c>
    </row>
    <row r="2631" spans="1:5">
      <c r="A2631" t="str">
        <f t="shared" si="86"/>
        <v>Liver and intrahepatic bile ducts (C22)Male3</v>
      </c>
      <c r="B2631" t="s">
        <v>85</v>
      </c>
      <c r="C2631" t="s">
        <v>1</v>
      </c>
      <c r="D2631">
        <v>3</v>
      </c>
      <c r="E2631">
        <v>28</v>
      </c>
    </row>
    <row r="2632" spans="1:5">
      <c r="A2632" t="str">
        <f t="shared" si="86"/>
        <v>Liver and intrahepatic bile ducts (C22)Male4</v>
      </c>
      <c r="B2632" t="s">
        <v>85</v>
      </c>
      <c r="C2632" t="s">
        <v>1</v>
      </c>
      <c r="D2632">
        <v>4</v>
      </c>
      <c r="E2632">
        <v>32</v>
      </c>
    </row>
    <row r="2633" spans="1:5">
      <c r="A2633" t="str">
        <f t="shared" si="86"/>
        <v>Liver and intrahepatic bile ducts (C22)Male5</v>
      </c>
      <c r="B2633" t="s">
        <v>85</v>
      </c>
      <c r="C2633" t="s">
        <v>1</v>
      </c>
      <c r="D2633">
        <v>5</v>
      </c>
      <c r="E2633">
        <v>18</v>
      </c>
    </row>
    <row r="2634" spans="1:5">
      <c r="A2634" t="str">
        <f t="shared" si="86"/>
        <v>Liver and intrahepatic bile ducts (C22)Male6</v>
      </c>
      <c r="B2634" t="s">
        <v>85</v>
      </c>
      <c r="C2634" t="s">
        <v>1</v>
      </c>
      <c r="D2634">
        <v>6</v>
      </c>
      <c r="E2634">
        <v>9</v>
      </c>
    </row>
    <row r="2635" spans="1:5">
      <c r="A2635" t="str">
        <f t="shared" ref="A2635:A2698" si="87">B2635&amp;C2635&amp;D2635</f>
        <v>Liver and intrahepatic bile ducts (C22)Male7</v>
      </c>
      <c r="B2635" t="s">
        <v>85</v>
      </c>
      <c r="C2635" t="s">
        <v>1</v>
      </c>
      <c r="D2635">
        <v>7</v>
      </c>
      <c r="E2635">
        <v>10</v>
      </c>
    </row>
    <row r="2636" spans="1:5">
      <c r="A2636" t="str">
        <f t="shared" si="87"/>
        <v>Liver and intrahepatic bile ducts (C22)Male8</v>
      </c>
      <c r="B2636" t="s">
        <v>85</v>
      </c>
      <c r="C2636" t="s">
        <v>1</v>
      </c>
      <c r="D2636">
        <v>8</v>
      </c>
      <c r="E2636">
        <v>2</v>
      </c>
    </row>
    <row r="2637" spans="1:5">
      <c r="A2637" t="str">
        <f t="shared" si="87"/>
        <v>Liver and intrahepatic bile ducts (C22)Male9</v>
      </c>
      <c r="B2637" t="s">
        <v>85</v>
      </c>
      <c r="C2637" t="s">
        <v>1</v>
      </c>
      <c r="D2637">
        <v>9</v>
      </c>
      <c r="E2637">
        <v>8</v>
      </c>
    </row>
    <row r="2638" spans="1:5">
      <c r="A2638" t="str">
        <f t="shared" si="87"/>
        <v>Liver and intrahepatic bile ducts (C22)Male10</v>
      </c>
      <c r="B2638" t="s">
        <v>85</v>
      </c>
      <c r="C2638" t="s">
        <v>1</v>
      </c>
      <c r="D2638">
        <v>10</v>
      </c>
      <c r="E2638">
        <v>7</v>
      </c>
    </row>
    <row r="2639" spans="1:5">
      <c r="A2639" t="str">
        <f t="shared" si="87"/>
        <v>Liver and intrahepatic bile ducts (C22)Male11</v>
      </c>
      <c r="B2639" t="s">
        <v>85</v>
      </c>
      <c r="C2639" t="s">
        <v>1</v>
      </c>
      <c r="D2639">
        <v>11</v>
      </c>
      <c r="E2639">
        <v>6</v>
      </c>
    </row>
    <row r="2640" spans="1:5">
      <c r="A2640" t="str">
        <f t="shared" si="87"/>
        <v>Liver and intrahepatic bile ducts (C22)Male12</v>
      </c>
      <c r="B2640" t="s">
        <v>85</v>
      </c>
      <c r="C2640" t="s">
        <v>1</v>
      </c>
      <c r="D2640">
        <v>12</v>
      </c>
      <c r="E2640">
        <v>1</v>
      </c>
    </row>
    <row r="2641" spans="1:5">
      <c r="A2641" t="str">
        <f t="shared" si="87"/>
        <v>Liver and intrahepatic bile ducts (C22)Male13</v>
      </c>
      <c r="B2641" t="s">
        <v>85</v>
      </c>
      <c r="C2641" t="s">
        <v>1</v>
      </c>
      <c r="D2641">
        <v>13</v>
      </c>
      <c r="E2641">
        <v>12</v>
      </c>
    </row>
    <row r="2642" spans="1:5">
      <c r="A2642" t="str">
        <f t="shared" si="87"/>
        <v>Liver and intrahepatic bile ducts (C22)Male14</v>
      </c>
      <c r="B2642" t="s">
        <v>85</v>
      </c>
      <c r="C2642" t="s">
        <v>1</v>
      </c>
      <c r="D2642">
        <v>14</v>
      </c>
      <c r="E2642">
        <v>5</v>
      </c>
    </row>
    <row r="2643" spans="1:5">
      <c r="A2643" t="str">
        <f t="shared" si="87"/>
        <v>Liver and intrahepatic bile ducts (C22)Male15</v>
      </c>
      <c r="B2643" t="s">
        <v>85</v>
      </c>
      <c r="C2643" t="s">
        <v>1</v>
      </c>
      <c r="D2643">
        <v>15</v>
      </c>
      <c r="E2643">
        <v>2</v>
      </c>
    </row>
    <row r="2644" spans="1:5">
      <c r="A2644" t="str">
        <f t="shared" si="87"/>
        <v>Liver and intrahepatic bile ducts (C22)Male16</v>
      </c>
      <c r="B2644" t="s">
        <v>85</v>
      </c>
      <c r="C2644" t="s">
        <v>1</v>
      </c>
      <c r="D2644">
        <v>16</v>
      </c>
      <c r="E2644">
        <v>3</v>
      </c>
    </row>
    <row r="2645" spans="1:5">
      <c r="A2645" t="str">
        <f t="shared" si="87"/>
        <v>Liver and intrahepatic bile ducts (C22)Male17</v>
      </c>
      <c r="B2645" t="s">
        <v>85</v>
      </c>
      <c r="C2645" t="s">
        <v>1</v>
      </c>
      <c r="D2645">
        <v>17</v>
      </c>
      <c r="E2645">
        <v>1</v>
      </c>
    </row>
    <row r="2646" spans="1:5">
      <c r="A2646" t="str">
        <f t="shared" si="87"/>
        <v>Liver and intrahepatic bile ducts (C22)Male18</v>
      </c>
      <c r="B2646" t="s">
        <v>85</v>
      </c>
      <c r="C2646" t="s">
        <v>1</v>
      </c>
      <c r="D2646">
        <v>18</v>
      </c>
      <c r="E2646">
        <v>22</v>
      </c>
    </row>
    <row r="2647" spans="1:5">
      <c r="A2647" t="str">
        <f t="shared" si="87"/>
        <v>Liver and intrahepatic bile ducts (C22)Male19</v>
      </c>
      <c r="B2647" t="s">
        <v>85</v>
      </c>
      <c r="C2647" t="s">
        <v>1</v>
      </c>
      <c r="D2647">
        <v>19</v>
      </c>
      <c r="E2647">
        <v>1</v>
      </c>
    </row>
    <row r="2648" spans="1:5">
      <c r="A2648" t="str">
        <f t="shared" si="87"/>
        <v>Liver and intrahepatic bile ducts (C22)Male20</v>
      </c>
      <c r="B2648" t="s">
        <v>85</v>
      </c>
      <c r="C2648" t="s">
        <v>1</v>
      </c>
      <c r="D2648">
        <v>20</v>
      </c>
      <c r="E2648">
        <v>15</v>
      </c>
    </row>
    <row r="2649" spans="1:5">
      <c r="A2649" t="str">
        <f t="shared" si="87"/>
        <v>Liver and intrahepatic bile ducts (C22)Male99</v>
      </c>
      <c r="B2649" t="s">
        <v>85</v>
      </c>
      <c r="C2649" t="s">
        <v>1</v>
      </c>
      <c r="D2649">
        <v>99</v>
      </c>
      <c r="E2649">
        <v>1</v>
      </c>
    </row>
    <row r="2650" spans="1:5">
      <c r="A2650" t="str">
        <f t="shared" si="87"/>
        <v>Lung (C33–C34)Female1</v>
      </c>
      <c r="B2650" t="s">
        <v>93</v>
      </c>
      <c r="C2650" t="s">
        <v>0</v>
      </c>
      <c r="D2650">
        <v>1</v>
      </c>
      <c r="E2650">
        <v>51</v>
      </c>
    </row>
    <row r="2651" spans="1:5">
      <c r="A2651" t="str">
        <f t="shared" si="87"/>
        <v>Lung (C33–C34)Female2</v>
      </c>
      <c r="B2651" t="s">
        <v>93</v>
      </c>
      <c r="C2651" t="s">
        <v>0</v>
      </c>
      <c r="D2651">
        <v>2</v>
      </c>
      <c r="E2651">
        <v>93</v>
      </c>
    </row>
    <row r="2652" spans="1:5">
      <c r="A2652" t="str">
        <f t="shared" si="87"/>
        <v>Lung (C33–C34)Female3</v>
      </c>
      <c r="B2652" t="s">
        <v>93</v>
      </c>
      <c r="C2652" t="s">
        <v>0</v>
      </c>
      <c r="D2652">
        <v>3</v>
      </c>
      <c r="E2652">
        <v>80</v>
      </c>
    </row>
    <row r="2653" spans="1:5">
      <c r="A2653" t="str">
        <f t="shared" si="87"/>
        <v>Lung (C33–C34)Female4</v>
      </c>
      <c r="B2653" t="s">
        <v>93</v>
      </c>
      <c r="C2653" t="s">
        <v>0</v>
      </c>
      <c r="D2653">
        <v>4</v>
      </c>
      <c r="E2653">
        <v>104</v>
      </c>
    </row>
    <row r="2654" spans="1:5">
      <c r="A2654" t="str">
        <f t="shared" si="87"/>
        <v>Lung (C33–C34)Female5</v>
      </c>
      <c r="B2654" t="s">
        <v>93</v>
      </c>
      <c r="C2654" t="s">
        <v>0</v>
      </c>
      <c r="D2654">
        <v>5</v>
      </c>
      <c r="E2654">
        <v>84</v>
      </c>
    </row>
    <row r="2655" spans="1:5">
      <c r="A2655" t="str">
        <f t="shared" si="87"/>
        <v>Lung (C33–C34)Female6</v>
      </c>
      <c r="B2655" t="s">
        <v>93</v>
      </c>
      <c r="C2655" t="s">
        <v>0</v>
      </c>
      <c r="D2655">
        <v>6</v>
      </c>
      <c r="E2655">
        <v>36</v>
      </c>
    </row>
    <row r="2656" spans="1:5">
      <c r="A2656" t="str">
        <f t="shared" si="87"/>
        <v>Lung (C33–C34)Female7</v>
      </c>
      <c r="B2656" t="s">
        <v>93</v>
      </c>
      <c r="C2656" t="s">
        <v>0</v>
      </c>
      <c r="D2656">
        <v>7</v>
      </c>
      <c r="E2656">
        <v>59</v>
      </c>
    </row>
    <row r="2657" spans="1:5">
      <c r="A2657" t="str">
        <f t="shared" si="87"/>
        <v>Lung (C33–C34)Female8</v>
      </c>
      <c r="B2657" t="s">
        <v>93</v>
      </c>
      <c r="C2657" t="s">
        <v>0</v>
      </c>
      <c r="D2657">
        <v>8</v>
      </c>
      <c r="E2657">
        <v>14</v>
      </c>
    </row>
    <row r="2658" spans="1:5">
      <c r="A2658" t="str">
        <f t="shared" si="87"/>
        <v>Lung (C33–C34)Female9</v>
      </c>
      <c r="B2658" t="s">
        <v>93</v>
      </c>
      <c r="C2658" t="s">
        <v>0</v>
      </c>
      <c r="D2658">
        <v>9</v>
      </c>
      <c r="E2658">
        <v>47</v>
      </c>
    </row>
    <row r="2659" spans="1:5">
      <c r="A2659" t="str">
        <f t="shared" si="87"/>
        <v>Lung (C33–C34)Female10</v>
      </c>
      <c r="B2659" t="s">
        <v>93</v>
      </c>
      <c r="C2659" t="s">
        <v>0</v>
      </c>
      <c r="D2659">
        <v>10</v>
      </c>
      <c r="E2659">
        <v>19</v>
      </c>
    </row>
    <row r="2660" spans="1:5">
      <c r="A2660" t="str">
        <f t="shared" si="87"/>
        <v>Lung (C33–C34)Female11</v>
      </c>
      <c r="B2660" t="s">
        <v>93</v>
      </c>
      <c r="C2660" t="s">
        <v>0</v>
      </c>
      <c r="D2660">
        <v>11</v>
      </c>
      <c r="E2660">
        <v>30</v>
      </c>
    </row>
    <row r="2661" spans="1:5">
      <c r="A2661" t="str">
        <f t="shared" si="87"/>
        <v>Lung (C33–C34)Female12</v>
      </c>
      <c r="B2661" t="s">
        <v>93</v>
      </c>
      <c r="C2661" t="s">
        <v>0</v>
      </c>
      <c r="D2661">
        <v>12</v>
      </c>
      <c r="E2661">
        <v>25</v>
      </c>
    </row>
    <row r="2662" spans="1:5">
      <c r="A2662" t="str">
        <f t="shared" si="87"/>
        <v>Lung (C33–C34)Female13</v>
      </c>
      <c r="B2662" t="s">
        <v>93</v>
      </c>
      <c r="C2662" t="s">
        <v>0</v>
      </c>
      <c r="D2662">
        <v>13</v>
      </c>
      <c r="E2662">
        <v>49</v>
      </c>
    </row>
    <row r="2663" spans="1:5">
      <c r="A2663" t="str">
        <f t="shared" si="87"/>
        <v>Lung (C33–C34)Female14</v>
      </c>
      <c r="B2663" t="s">
        <v>93</v>
      </c>
      <c r="C2663" t="s">
        <v>0</v>
      </c>
      <c r="D2663">
        <v>14</v>
      </c>
      <c r="E2663">
        <v>29</v>
      </c>
    </row>
    <row r="2664" spans="1:5">
      <c r="A2664" t="str">
        <f t="shared" si="87"/>
        <v>Lung (C33–C34)Female15</v>
      </c>
      <c r="B2664" t="s">
        <v>93</v>
      </c>
      <c r="C2664" t="s">
        <v>0</v>
      </c>
      <c r="D2664">
        <v>15</v>
      </c>
      <c r="E2664">
        <v>11</v>
      </c>
    </row>
    <row r="2665" spans="1:5">
      <c r="A2665" t="str">
        <f t="shared" si="87"/>
        <v>Lung (C33–C34)Female16</v>
      </c>
      <c r="B2665" t="s">
        <v>93</v>
      </c>
      <c r="C2665" t="s">
        <v>0</v>
      </c>
      <c r="D2665">
        <v>16</v>
      </c>
      <c r="E2665">
        <v>24</v>
      </c>
    </row>
    <row r="2666" spans="1:5">
      <c r="A2666" t="str">
        <f t="shared" si="87"/>
        <v>Lung (C33–C34)Female17</v>
      </c>
      <c r="B2666" t="s">
        <v>93</v>
      </c>
      <c r="C2666" t="s">
        <v>0</v>
      </c>
      <c r="D2666">
        <v>17</v>
      </c>
      <c r="E2666">
        <v>12</v>
      </c>
    </row>
    <row r="2667" spans="1:5">
      <c r="A2667" t="str">
        <f t="shared" si="87"/>
        <v>Lung (C33–C34)Female18</v>
      </c>
      <c r="B2667" t="s">
        <v>93</v>
      </c>
      <c r="C2667" t="s">
        <v>0</v>
      </c>
      <c r="D2667">
        <v>18</v>
      </c>
      <c r="E2667">
        <v>106</v>
      </c>
    </row>
    <row r="2668" spans="1:5">
      <c r="A2668" t="str">
        <f t="shared" si="87"/>
        <v>Lung (C33–C34)Female19</v>
      </c>
      <c r="B2668" t="s">
        <v>93</v>
      </c>
      <c r="C2668" t="s">
        <v>0</v>
      </c>
      <c r="D2668">
        <v>19</v>
      </c>
      <c r="E2668">
        <v>18</v>
      </c>
    </row>
    <row r="2669" spans="1:5">
      <c r="A2669" t="str">
        <f t="shared" si="87"/>
        <v>Lung (C33–C34)Female20</v>
      </c>
      <c r="B2669" t="s">
        <v>93</v>
      </c>
      <c r="C2669" t="s">
        <v>0</v>
      </c>
      <c r="D2669">
        <v>20</v>
      </c>
      <c r="E2669">
        <v>75</v>
      </c>
    </row>
    <row r="2670" spans="1:5">
      <c r="A2670" t="str">
        <f t="shared" si="87"/>
        <v>Lung (C33–C34)Female99</v>
      </c>
      <c r="B2670" t="s">
        <v>93</v>
      </c>
      <c r="C2670" t="s">
        <v>0</v>
      </c>
      <c r="D2670">
        <v>99</v>
      </c>
      <c r="E2670">
        <v>2</v>
      </c>
    </row>
    <row r="2671" spans="1:5">
      <c r="A2671" t="str">
        <f t="shared" si="87"/>
        <v>Lung (C33–C34)Male1</v>
      </c>
      <c r="B2671" t="s">
        <v>93</v>
      </c>
      <c r="C2671" t="s">
        <v>1</v>
      </c>
      <c r="D2671">
        <v>1</v>
      </c>
      <c r="E2671">
        <v>52</v>
      </c>
    </row>
    <row r="2672" spans="1:5">
      <c r="A2672" t="str">
        <f t="shared" si="87"/>
        <v>Lung (C33–C34)Male2</v>
      </c>
      <c r="B2672" t="s">
        <v>93</v>
      </c>
      <c r="C2672" t="s">
        <v>1</v>
      </c>
      <c r="D2672">
        <v>2</v>
      </c>
      <c r="E2672">
        <v>136</v>
      </c>
    </row>
    <row r="2673" spans="1:5">
      <c r="A2673" t="str">
        <f t="shared" si="87"/>
        <v>Lung (C33–C34)Male3</v>
      </c>
      <c r="B2673" t="s">
        <v>93</v>
      </c>
      <c r="C2673" t="s">
        <v>1</v>
      </c>
      <c r="D2673">
        <v>3</v>
      </c>
      <c r="E2673">
        <v>76</v>
      </c>
    </row>
    <row r="2674" spans="1:5">
      <c r="A2674" t="str">
        <f t="shared" si="87"/>
        <v>Lung (C33–C34)Male4</v>
      </c>
      <c r="B2674" t="s">
        <v>93</v>
      </c>
      <c r="C2674" t="s">
        <v>1</v>
      </c>
      <c r="D2674">
        <v>4</v>
      </c>
      <c r="E2674">
        <v>80</v>
      </c>
    </row>
    <row r="2675" spans="1:5">
      <c r="A2675" t="str">
        <f t="shared" si="87"/>
        <v>Lung (C33–C34)Male5</v>
      </c>
      <c r="B2675" t="s">
        <v>93</v>
      </c>
      <c r="C2675" t="s">
        <v>1</v>
      </c>
      <c r="D2675">
        <v>5</v>
      </c>
      <c r="E2675">
        <v>108</v>
      </c>
    </row>
    <row r="2676" spans="1:5">
      <c r="A2676" t="str">
        <f t="shared" si="87"/>
        <v>Lung (C33–C34)Male6</v>
      </c>
      <c r="B2676" t="s">
        <v>93</v>
      </c>
      <c r="C2676" t="s">
        <v>1</v>
      </c>
      <c r="D2676">
        <v>6</v>
      </c>
      <c r="E2676">
        <v>21</v>
      </c>
    </row>
    <row r="2677" spans="1:5">
      <c r="A2677" t="str">
        <f t="shared" si="87"/>
        <v>Lung (C33–C34)Male7</v>
      </c>
      <c r="B2677" t="s">
        <v>93</v>
      </c>
      <c r="C2677" t="s">
        <v>1</v>
      </c>
      <c r="D2677">
        <v>7</v>
      </c>
      <c r="E2677">
        <v>66</v>
      </c>
    </row>
    <row r="2678" spans="1:5">
      <c r="A2678" t="str">
        <f t="shared" si="87"/>
        <v>Lung (C33–C34)Male8</v>
      </c>
      <c r="B2678" t="s">
        <v>93</v>
      </c>
      <c r="C2678" t="s">
        <v>1</v>
      </c>
      <c r="D2678">
        <v>8</v>
      </c>
      <c r="E2678">
        <v>16</v>
      </c>
    </row>
    <row r="2679" spans="1:5">
      <c r="A2679" t="str">
        <f t="shared" si="87"/>
        <v>Lung (C33–C34)Male9</v>
      </c>
      <c r="B2679" t="s">
        <v>93</v>
      </c>
      <c r="C2679" t="s">
        <v>1</v>
      </c>
      <c r="D2679">
        <v>9</v>
      </c>
      <c r="E2679">
        <v>40</v>
      </c>
    </row>
    <row r="2680" spans="1:5">
      <c r="A2680" t="str">
        <f t="shared" si="87"/>
        <v>Lung (C33–C34)Male10</v>
      </c>
      <c r="B2680" t="s">
        <v>93</v>
      </c>
      <c r="C2680" t="s">
        <v>1</v>
      </c>
      <c r="D2680">
        <v>10</v>
      </c>
      <c r="E2680">
        <v>35</v>
      </c>
    </row>
    <row r="2681" spans="1:5">
      <c r="A2681" t="str">
        <f t="shared" si="87"/>
        <v>Lung (C33–C34)Male11</v>
      </c>
      <c r="B2681" t="s">
        <v>93</v>
      </c>
      <c r="C2681" t="s">
        <v>1</v>
      </c>
      <c r="D2681">
        <v>11</v>
      </c>
      <c r="E2681">
        <v>43</v>
      </c>
    </row>
    <row r="2682" spans="1:5">
      <c r="A2682" t="str">
        <f t="shared" si="87"/>
        <v>Lung (C33–C34)Male12</v>
      </c>
      <c r="B2682" t="s">
        <v>93</v>
      </c>
      <c r="C2682" t="s">
        <v>1</v>
      </c>
      <c r="D2682">
        <v>12</v>
      </c>
      <c r="E2682">
        <v>22</v>
      </c>
    </row>
    <row r="2683" spans="1:5">
      <c r="A2683" t="str">
        <f t="shared" si="87"/>
        <v>Lung (C33–C34)Male13</v>
      </c>
      <c r="B2683" t="s">
        <v>93</v>
      </c>
      <c r="C2683" t="s">
        <v>1</v>
      </c>
      <c r="D2683">
        <v>13</v>
      </c>
      <c r="E2683">
        <v>51</v>
      </c>
    </row>
    <row r="2684" spans="1:5">
      <c r="A2684" t="str">
        <f t="shared" si="87"/>
        <v>Lung (C33–C34)Male14</v>
      </c>
      <c r="B2684" t="s">
        <v>93</v>
      </c>
      <c r="C2684" t="s">
        <v>1</v>
      </c>
      <c r="D2684">
        <v>14</v>
      </c>
      <c r="E2684">
        <v>29</v>
      </c>
    </row>
    <row r="2685" spans="1:5">
      <c r="A2685" t="str">
        <f t="shared" si="87"/>
        <v>Lung (C33–C34)Male15</v>
      </c>
      <c r="B2685" t="s">
        <v>93</v>
      </c>
      <c r="C2685" t="s">
        <v>1</v>
      </c>
      <c r="D2685">
        <v>15</v>
      </c>
      <c r="E2685">
        <v>13</v>
      </c>
    </row>
    <row r="2686" spans="1:5">
      <c r="A2686" t="str">
        <f t="shared" si="87"/>
        <v>Lung (C33–C34)Male16</v>
      </c>
      <c r="B2686" t="s">
        <v>93</v>
      </c>
      <c r="C2686" t="s">
        <v>1</v>
      </c>
      <c r="D2686">
        <v>16</v>
      </c>
      <c r="E2686">
        <v>34</v>
      </c>
    </row>
    <row r="2687" spans="1:5">
      <c r="A2687" t="str">
        <f t="shared" si="87"/>
        <v>Lung (C33–C34)Male17</v>
      </c>
      <c r="B2687" t="s">
        <v>93</v>
      </c>
      <c r="C2687" t="s">
        <v>1</v>
      </c>
      <c r="D2687">
        <v>17</v>
      </c>
      <c r="E2687">
        <v>9</v>
      </c>
    </row>
    <row r="2688" spans="1:5">
      <c r="A2688" t="str">
        <f t="shared" si="87"/>
        <v>Lung (C33–C34)Male18</v>
      </c>
      <c r="B2688" t="s">
        <v>93</v>
      </c>
      <c r="C2688" t="s">
        <v>1</v>
      </c>
      <c r="D2688">
        <v>18</v>
      </c>
      <c r="E2688">
        <v>119</v>
      </c>
    </row>
    <row r="2689" spans="1:5">
      <c r="A2689" t="str">
        <f t="shared" si="87"/>
        <v>Lung (C33–C34)Male19</v>
      </c>
      <c r="B2689" t="s">
        <v>93</v>
      </c>
      <c r="C2689" t="s">
        <v>1</v>
      </c>
      <c r="D2689">
        <v>19</v>
      </c>
      <c r="E2689">
        <v>24</v>
      </c>
    </row>
    <row r="2690" spans="1:5">
      <c r="A2690" t="str">
        <f t="shared" si="87"/>
        <v>Lung (C33–C34)Male20</v>
      </c>
      <c r="B2690" t="s">
        <v>93</v>
      </c>
      <c r="C2690" t="s">
        <v>1</v>
      </c>
      <c r="D2690">
        <v>20</v>
      </c>
      <c r="E2690">
        <v>82</v>
      </c>
    </row>
    <row r="2691" spans="1:5">
      <c r="A2691" t="str">
        <f t="shared" si="87"/>
        <v>Lung (C33–C34)Male99</v>
      </c>
      <c r="B2691" t="s">
        <v>93</v>
      </c>
      <c r="C2691" t="s">
        <v>1</v>
      </c>
      <c r="D2691">
        <v>99</v>
      </c>
      <c r="E2691">
        <v>3</v>
      </c>
    </row>
    <row r="2692" spans="1:5">
      <c r="A2692" t="str">
        <f t="shared" si="87"/>
        <v>Lymph nodes - secondary and unspecified (C77)Female2</v>
      </c>
      <c r="B2692" t="s">
        <v>128</v>
      </c>
      <c r="C2692" t="s">
        <v>0</v>
      </c>
      <c r="D2692">
        <v>2</v>
      </c>
      <c r="E2692">
        <v>1</v>
      </c>
    </row>
    <row r="2693" spans="1:5">
      <c r="A2693" t="str">
        <f t="shared" si="87"/>
        <v>Lymph nodes - secondary and unspecified (C77)Female3</v>
      </c>
      <c r="B2693" t="s">
        <v>128</v>
      </c>
      <c r="C2693" t="s">
        <v>0</v>
      </c>
      <c r="D2693">
        <v>3</v>
      </c>
      <c r="E2693">
        <v>2</v>
      </c>
    </row>
    <row r="2694" spans="1:5">
      <c r="A2694" t="str">
        <f t="shared" si="87"/>
        <v>Lymph nodes - secondary and unspecified (C77)Female4</v>
      </c>
      <c r="B2694" t="s">
        <v>128</v>
      </c>
      <c r="C2694" t="s">
        <v>0</v>
      </c>
      <c r="D2694">
        <v>4</v>
      </c>
      <c r="E2694">
        <v>1</v>
      </c>
    </row>
    <row r="2695" spans="1:5">
      <c r="A2695" t="str">
        <f t="shared" si="87"/>
        <v>Lymph nodes - secondary and unspecified (C77)Female5</v>
      </c>
      <c r="B2695" t="s">
        <v>128</v>
      </c>
      <c r="C2695" t="s">
        <v>0</v>
      </c>
      <c r="D2695">
        <v>5</v>
      </c>
      <c r="E2695">
        <v>2</v>
      </c>
    </row>
    <row r="2696" spans="1:5">
      <c r="A2696" t="str">
        <f t="shared" si="87"/>
        <v>Lymph nodes - secondary and unspecified (C77)Female6</v>
      </c>
      <c r="B2696" t="s">
        <v>128</v>
      </c>
      <c r="C2696" t="s">
        <v>0</v>
      </c>
      <c r="D2696">
        <v>6</v>
      </c>
      <c r="E2696">
        <v>1</v>
      </c>
    </row>
    <row r="2697" spans="1:5">
      <c r="A2697" t="str">
        <f t="shared" si="87"/>
        <v>Lymph nodes - secondary and unspecified (C77)Female7</v>
      </c>
      <c r="B2697" t="s">
        <v>128</v>
      </c>
      <c r="C2697" t="s">
        <v>0</v>
      </c>
      <c r="D2697">
        <v>7</v>
      </c>
      <c r="E2697">
        <v>1</v>
      </c>
    </row>
    <row r="2698" spans="1:5">
      <c r="A2698" t="str">
        <f t="shared" si="87"/>
        <v>Lymph nodes - secondary and unspecified (C77)Female8</v>
      </c>
      <c r="B2698" t="s">
        <v>128</v>
      </c>
      <c r="C2698" t="s">
        <v>0</v>
      </c>
      <c r="D2698">
        <v>8</v>
      </c>
      <c r="E2698">
        <v>1</v>
      </c>
    </row>
    <row r="2699" spans="1:5">
      <c r="A2699" t="str">
        <f t="shared" ref="A2699:A2783" si="88">B2699&amp;C2699&amp;D2699</f>
        <v>Lymph nodes - secondary and unspecified (C77)Female9</v>
      </c>
      <c r="B2699" t="s">
        <v>128</v>
      </c>
      <c r="C2699" t="s">
        <v>0</v>
      </c>
      <c r="D2699">
        <v>9</v>
      </c>
      <c r="E2699">
        <v>2</v>
      </c>
    </row>
    <row r="2700" spans="1:5">
      <c r="A2700" t="str">
        <f t="shared" si="88"/>
        <v>Lymph nodes - secondary and unspecified (C77)Female11</v>
      </c>
      <c r="B2700" t="s">
        <v>128</v>
      </c>
      <c r="C2700" t="s">
        <v>0</v>
      </c>
      <c r="D2700">
        <v>11</v>
      </c>
      <c r="E2700">
        <v>2</v>
      </c>
    </row>
    <row r="2701" spans="1:5">
      <c r="A2701" t="str">
        <f t="shared" si="88"/>
        <v>Lymph nodes - secondary and unspecified (C77)Female16</v>
      </c>
      <c r="B2701" t="s">
        <v>128</v>
      </c>
      <c r="C2701" t="s">
        <v>0</v>
      </c>
      <c r="D2701">
        <v>16</v>
      </c>
      <c r="E2701">
        <v>1</v>
      </c>
    </row>
    <row r="2702" spans="1:5">
      <c r="A2702" t="str">
        <f t="shared" si="88"/>
        <v>Lymph nodes - secondary and unspecified (C77)Female18</v>
      </c>
      <c r="B2702" t="s">
        <v>128</v>
      </c>
      <c r="C2702" t="s">
        <v>0</v>
      </c>
      <c r="D2702">
        <v>18</v>
      </c>
      <c r="E2702">
        <v>2</v>
      </c>
    </row>
    <row r="2703" spans="1:5">
      <c r="A2703" t="str">
        <f t="shared" si="88"/>
        <v>Lymph nodes - secondary and unspecified (C77)Female20</v>
      </c>
      <c r="B2703" t="s">
        <v>128</v>
      </c>
      <c r="C2703" t="s">
        <v>0</v>
      </c>
      <c r="D2703">
        <v>20</v>
      </c>
      <c r="E2703">
        <v>3</v>
      </c>
    </row>
    <row r="2704" spans="1:5">
      <c r="A2704" t="str">
        <f t="shared" si="88"/>
        <v>Lymph nodes - secondary and unspecified (C77)Male1</v>
      </c>
      <c r="B2704" t="s">
        <v>128</v>
      </c>
      <c r="C2704" t="s">
        <v>1</v>
      </c>
      <c r="D2704">
        <v>1</v>
      </c>
      <c r="E2704">
        <v>1</v>
      </c>
    </row>
    <row r="2705" spans="1:5">
      <c r="A2705" t="str">
        <f t="shared" si="88"/>
        <v>Lymph nodes - secondary and unspecified (C77)Male2</v>
      </c>
      <c r="B2705" t="s">
        <v>128</v>
      </c>
      <c r="C2705" t="s">
        <v>1</v>
      </c>
      <c r="D2705">
        <v>2</v>
      </c>
      <c r="E2705">
        <v>3</v>
      </c>
    </row>
    <row r="2706" spans="1:5">
      <c r="A2706" t="str">
        <f t="shared" si="88"/>
        <v>Lymph nodes - secondary and unspecified (C77)Male3</v>
      </c>
      <c r="B2706" t="s">
        <v>128</v>
      </c>
      <c r="C2706" t="s">
        <v>1</v>
      </c>
      <c r="D2706">
        <v>3</v>
      </c>
      <c r="E2706">
        <v>3</v>
      </c>
    </row>
    <row r="2707" spans="1:5">
      <c r="A2707" t="str">
        <f t="shared" si="88"/>
        <v>Lymph nodes - secondary and unspecified (C77)Male4</v>
      </c>
      <c r="B2707" t="s">
        <v>128</v>
      </c>
      <c r="C2707" t="s">
        <v>1</v>
      </c>
      <c r="D2707">
        <v>4</v>
      </c>
      <c r="E2707">
        <v>5</v>
      </c>
    </row>
    <row r="2708" spans="1:5">
      <c r="A2708" t="str">
        <f t="shared" si="88"/>
        <v>Lymph nodes - secondary and unspecified (C77)Male5</v>
      </c>
      <c r="B2708" t="s">
        <v>128</v>
      </c>
      <c r="C2708" t="s">
        <v>1</v>
      </c>
      <c r="D2708">
        <v>5</v>
      </c>
      <c r="E2708">
        <v>2</v>
      </c>
    </row>
    <row r="2709" spans="1:5">
      <c r="A2709" t="str">
        <f t="shared" si="88"/>
        <v>Lymph nodes - secondary and unspecified (C77)Male7</v>
      </c>
      <c r="B2709" t="s">
        <v>128</v>
      </c>
      <c r="C2709" t="s">
        <v>1</v>
      </c>
      <c r="D2709">
        <v>7</v>
      </c>
      <c r="E2709">
        <v>3</v>
      </c>
    </row>
    <row r="2710" spans="1:5">
      <c r="A2710" t="str">
        <f t="shared" si="88"/>
        <v>Lymph nodes - secondary and unspecified (C77)Male10</v>
      </c>
      <c r="B2710" t="s">
        <v>128</v>
      </c>
      <c r="C2710" t="s">
        <v>1</v>
      </c>
      <c r="D2710">
        <v>10</v>
      </c>
      <c r="E2710">
        <v>1</v>
      </c>
    </row>
    <row r="2711" spans="1:5">
      <c r="A2711" t="str">
        <f t="shared" si="88"/>
        <v>Lymph nodes - secondary and unspecified (C77)Male11</v>
      </c>
      <c r="B2711" t="s">
        <v>128</v>
      </c>
      <c r="C2711" t="s">
        <v>1</v>
      </c>
      <c r="D2711">
        <v>11</v>
      </c>
      <c r="E2711">
        <v>1</v>
      </c>
    </row>
    <row r="2712" spans="1:5">
      <c r="A2712" t="str">
        <f t="shared" si="88"/>
        <v>Lymph nodes - secondary and unspecified (C77)Male13</v>
      </c>
      <c r="B2712" t="s">
        <v>128</v>
      </c>
      <c r="C2712" t="s">
        <v>1</v>
      </c>
      <c r="D2712">
        <v>13</v>
      </c>
      <c r="E2712">
        <v>3</v>
      </c>
    </row>
    <row r="2713" spans="1:5">
      <c r="A2713" t="str">
        <f t="shared" si="88"/>
        <v>Lymph nodes - secondary and unspecified (C77)Male14</v>
      </c>
      <c r="B2713" t="s">
        <v>128</v>
      </c>
      <c r="C2713" t="s">
        <v>1</v>
      </c>
      <c r="D2713">
        <v>14</v>
      </c>
      <c r="E2713">
        <v>1</v>
      </c>
    </row>
    <row r="2714" spans="1:5">
      <c r="A2714" t="str">
        <f t="shared" si="88"/>
        <v>Lymph nodes - secondary and unspecified (C77)Male16</v>
      </c>
      <c r="B2714" t="s">
        <v>128</v>
      </c>
      <c r="C2714" t="s">
        <v>1</v>
      </c>
      <c r="D2714">
        <v>16</v>
      </c>
      <c r="E2714">
        <v>1</v>
      </c>
    </row>
    <row r="2715" spans="1:5">
      <c r="A2715" t="str">
        <f t="shared" si="88"/>
        <v>Lymph nodes - secondary and unspecified (C77)Male18</v>
      </c>
      <c r="B2715" t="s">
        <v>128</v>
      </c>
      <c r="C2715" t="s">
        <v>1</v>
      </c>
      <c r="D2715">
        <v>18</v>
      </c>
      <c r="E2715">
        <v>5</v>
      </c>
    </row>
    <row r="2716" spans="1:5">
      <c r="A2716" t="str">
        <f t="shared" si="88"/>
        <v>Lymph nodes - secondary and unspecified (C77)Male19</v>
      </c>
      <c r="B2716" t="s">
        <v>128</v>
      </c>
      <c r="C2716" t="s">
        <v>1</v>
      </c>
      <c r="D2716">
        <v>19</v>
      </c>
      <c r="E2716">
        <v>1</v>
      </c>
    </row>
    <row r="2717" spans="1:5">
      <c r="A2717" t="str">
        <f t="shared" si="88"/>
        <v>Lymph nodes - secondary and unspecified (C77)Male20</v>
      </c>
      <c r="B2717" t="s">
        <v>128</v>
      </c>
      <c r="C2717" t="s">
        <v>1</v>
      </c>
      <c r="D2717">
        <v>20</v>
      </c>
      <c r="E2717">
        <v>3</v>
      </c>
    </row>
    <row r="2718" spans="1:5">
      <c r="A2718" t="str">
        <f t="shared" si="88"/>
        <v>Lymphoid, haematopoietic and related tissue - other neoplasms of uncertain or unknown behaviour (D47)Female2</v>
      </c>
      <c r="B2718" t="s">
        <v>139</v>
      </c>
      <c r="C2718" t="s">
        <v>0</v>
      </c>
      <c r="D2718">
        <v>2</v>
      </c>
      <c r="E2718">
        <v>7</v>
      </c>
    </row>
    <row r="2719" spans="1:5">
      <c r="A2719" t="str">
        <f t="shared" si="88"/>
        <v>Lymphoid, haematopoietic and related tissue - other neoplasms of uncertain or unknown behaviour (D47)Female3</v>
      </c>
      <c r="B2719" t="s">
        <v>139</v>
      </c>
      <c r="C2719" t="s">
        <v>0</v>
      </c>
      <c r="D2719">
        <v>3</v>
      </c>
      <c r="E2719">
        <v>4</v>
      </c>
    </row>
    <row r="2720" spans="1:5">
      <c r="A2720" t="str">
        <f t="shared" si="88"/>
        <v>Lymphoid, haematopoietic and related tissue - other neoplasms of uncertain or unknown behaviour (D47)Female4</v>
      </c>
      <c r="B2720" t="s">
        <v>139</v>
      </c>
      <c r="C2720" t="s">
        <v>0</v>
      </c>
      <c r="D2720">
        <v>4</v>
      </c>
      <c r="E2720">
        <v>6</v>
      </c>
    </row>
    <row r="2721" spans="1:5">
      <c r="A2721" t="str">
        <f t="shared" si="88"/>
        <v>Lymphoid, haematopoietic and related tissue - other neoplasms of uncertain or unknown behaviour (D47)Female5</v>
      </c>
      <c r="B2721" t="s">
        <v>139</v>
      </c>
      <c r="C2721" t="s">
        <v>0</v>
      </c>
      <c r="D2721">
        <v>5</v>
      </c>
      <c r="E2721">
        <v>1</v>
      </c>
    </row>
    <row r="2722" spans="1:5">
      <c r="A2722" t="str">
        <f t="shared" si="88"/>
        <v>Lymphoid, haematopoietic and related tissue - other neoplasms of uncertain or unknown behaviour (D47)Female6</v>
      </c>
      <c r="B2722" t="s">
        <v>139</v>
      </c>
      <c r="C2722" t="s">
        <v>0</v>
      </c>
      <c r="D2722">
        <v>6</v>
      </c>
      <c r="E2722">
        <v>2</v>
      </c>
    </row>
    <row r="2723" spans="1:5">
      <c r="A2723" t="str">
        <f t="shared" si="88"/>
        <v>Lymphoid, haematopoietic and related tissue - other neoplasms of uncertain or unknown behaviour (D47)Female7</v>
      </c>
      <c r="B2723" t="s">
        <v>139</v>
      </c>
      <c r="C2723" t="s">
        <v>0</v>
      </c>
      <c r="D2723">
        <v>7</v>
      </c>
      <c r="E2723">
        <v>2</v>
      </c>
    </row>
    <row r="2724" spans="1:5">
      <c r="A2724" t="str">
        <f t="shared" si="88"/>
        <v>Lymphoid, haematopoietic and related tissue - other neoplasms of uncertain or unknown behaviour (D47)Female9</v>
      </c>
      <c r="B2724" t="s">
        <v>139</v>
      </c>
      <c r="C2724" t="s">
        <v>0</v>
      </c>
      <c r="D2724">
        <v>9</v>
      </c>
      <c r="E2724">
        <v>5</v>
      </c>
    </row>
    <row r="2725" spans="1:5">
      <c r="A2725" t="str">
        <f t="shared" si="88"/>
        <v>Lymphoid, haematopoietic and related tissue - other neoplasms of uncertain or unknown behaviour (D47)Female10</v>
      </c>
      <c r="B2725" t="s">
        <v>139</v>
      </c>
      <c r="C2725" t="s">
        <v>0</v>
      </c>
      <c r="D2725">
        <v>10</v>
      </c>
      <c r="E2725">
        <v>1</v>
      </c>
    </row>
    <row r="2726" spans="1:5">
      <c r="A2726" t="str">
        <f t="shared" si="88"/>
        <v>Lymphoid, haematopoietic and related tissue - other neoplasms of uncertain or unknown behaviour (D47)Female11</v>
      </c>
      <c r="B2726" t="s">
        <v>139</v>
      </c>
      <c r="C2726" t="s">
        <v>0</v>
      </c>
      <c r="D2726">
        <v>11</v>
      </c>
      <c r="E2726">
        <v>1</v>
      </c>
    </row>
    <row r="2727" spans="1:5">
      <c r="A2727" t="str">
        <f t="shared" si="88"/>
        <v>Lymphoid, haematopoietic and related tissue - other neoplasms of uncertain or unknown behaviour (D47)Female12</v>
      </c>
      <c r="B2727" t="s">
        <v>139</v>
      </c>
      <c r="C2727" t="s">
        <v>0</v>
      </c>
      <c r="D2727">
        <v>12</v>
      </c>
      <c r="E2727">
        <v>1</v>
      </c>
    </row>
    <row r="2728" spans="1:5">
      <c r="A2728" t="str">
        <f t="shared" si="88"/>
        <v>Lymphoid, haematopoietic and related tissue - other neoplasms of uncertain or unknown behaviour (D47)Female13</v>
      </c>
      <c r="B2728" t="s">
        <v>139</v>
      </c>
      <c r="C2728" t="s">
        <v>0</v>
      </c>
      <c r="D2728">
        <v>13</v>
      </c>
      <c r="E2728">
        <v>2</v>
      </c>
    </row>
    <row r="2729" spans="1:5">
      <c r="A2729" t="str">
        <f t="shared" si="88"/>
        <v>Lymphoid, haematopoietic and related tissue - other neoplasms of uncertain or unknown behaviour (D47)Female15</v>
      </c>
      <c r="B2729" t="s">
        <v>139</v>
      </c>
      <c r="C2729" t="s">
        <v>0</v>
      </c>
      <c r="D2729">
        <v>15</v>
      </c>
      <c r="E2729">
        <v>1</v>
      </c>
    </row>
    <row r="2730" spans="1:5">
      <c r="A2730" t="str">
        <f t="shared" si="88"/>
        <v>Lymphoid, haematopoietic and related tissue - other neoplasms of uncertain or unknown behaviour (D47)Female16</v>
      </c>
      <c r="B2730" t="s">
        <v>139</v>
      </c>
      <c r="C2730" t="s">
        <v>0</v>
      </c>
      <c r="D2730">
        <v>16</v>
      </c>
      <c r="E2730">
        <v>1</v>
      </c>
    </row>
    <row r="2731" spans="1:5">
      <c r="A2731" t="str">
        <f t="shared" si="88"/>
        <v>Lymphoid, haematopoietic and related tissue - other neoplasms of uncertain or unknown behaviour (D47)Female17</v>
      </c>
      <c r="B2731" t="s">
        <v>139</v>
      </c>
      <c r="C2731" t="s">
        <v>0</v>
      </c>
      <c r="D2731">
        <v>17</v>
      </c>
      <c r="E2731">
        <v>1</v>
      </c>
    </row>
    <row r="2732" spans="1:5">
      <c r="A2732" t="str">
        <f t="shared" si="88"/>
        <v>Lymphoid, haematopoietic and related tissue - other neoplasms of uncertain or unknown behaviour (D47)Female18</v>
      </c>
      <c r="B2732" t="s">
        <v>139</v>
      </c>
      <c r="C2732" t="s">
        <v>0</v>
      </c>
      <c r="D2732">
        <v>18</v>
      </c>
      <c r="E2732">
        <v>5</v>
      </c>
    </row>
    <row r="2733" spans="1:5">
      <c r="A2733" t="str">
        <f t="shared" si="88"/>
        <v>Lymphoid, haematopoietic and related tissue - other neoplasms of uncertain or unknown behaviour (D47)Female19</v>
      </c>
      <c r="B2733" t="s">
        <v>139</v>
      </c>
      <c r="C2733" t="s">
        <v>0</v>
      </c>
      <c r="D2733">
        <v>19</v>
      </c>
      <c r="E2733">
        <v>1</v>
      </c>
    </row>
    <row r="2734" spans="1:5">
      <c r="A2734" t="str">
        <f t="shared" si="88"/>
        <v>Lymphoid, haematopoietic and related tissue - other neoplasms of uncertain or unknown behaviour (D47)Female20</v>
      </c>
      <c r="B2734" t="s">
        <v>139</v>
      </c>
      <c r="C2734" t="s">
        <v>0</v>
      </c>
      <c r="D2734">
        <v>20</v>
      </c>
      <c r="E2734">
        <v>2</v>
      </c>
    </row>
    <row r="2735" spans="1:5">
      <c r="A2735" t="str">
        <f t="shared" si="88"/>
        <v>Lymphoid, haematopoietic and related tissue - other neoplasms of uncertain or unknown behaviour (D47)Male1</v>
      </c>
      <c r="B2735" t="s">
        <v>139</v>
      </c>
      <c r="C2735" t="s">
        <v>1</v>
      </c>
      <c r="D2735">
        <v>1</v>
      </c>
      <c r="E2735">
        <v>1</v>
      </c>
    </row>
    <row r="2736" spans="1:5">
      <c r="A2736" t="str">
        <f t="shared" si="88"/>
        <v>Lymphoid, haematopoietic and related tissue - other neoplasms of uncertain or unknown behaviour (D47)Male2</v>
      </c>
      <c r="B2736" t="s">
        <v>139</v>
      </c>
      <c r="C2736" t="s">
        <v>1</v>
      </c>
      <c r="D2736">
        <v>2</v>
      </c>
      <c r="E2736">
        <v>7</v>
      </c>
    </row>
    <row r="2737" spans="1:5">
      <c r="A2737" t="str">
        <f t="shared" si="88"/>
        <v>Lymphoid, haematopoietic and related tissue - other neoplasms of uncertain or unknown behaviour (D47)Male3</v>
      </c>
      <c r="B2737" t="s">
        <v>139</v>
      </c>
      <c r="C2737" t="s">
        <v>1</v>
      </c>
      <c r="D2737">
        <v>3</v>
      </c>
      <c r="E2737">
        <v>2</v>
      </c>
    </row>
    <row r="2738" spans="1:5">
      <c r="A2738" t="str">
        <f t="shared" si="88"/>
        <v>Lymphoid, haematopoietic and related tissue - other neoplasms of uncertain or unknown behaviour (D47)Male4</v>
      </c>
      <c r="B2738" t="s">
        <v>139</v>
      </c>
      <c r="C2738" t="s">
        <v>1</v>
      </c>
      <c r="D2738">
        <v>4</v>
      </c>
      <c r="E2738">
        <v>8</v>
      </c>
    </row>
    <row r="2739" spans="1:5">
      <c r="A2739" t="str">
        <f t="shared" si="88"/>
        <v>Lymphoid, haematopoietic and related tissue - other neoplasms of uncertain or unknown behaviour (D47)Male5</v>
      </c>
      <c r="B2739" t="s">
        <v>139</v>
      </c>
      <c r="C2739" t="s">
        <v>1</v>
      </c>
      <c r="D2739">
        <v>5</v>
      </c>
      <c r="E2739">
        <v>2</v>
      </c>
    </row>
    <row r="2740" spans="1:5">
      <c r="A2740" t="str">
        <f t="shared" si="88"/>
        <v>Lymphoid, haematopoietic and related tissue - other neoplasms of uncertain or unknown behaviour (D47)Male6</v>
      </c>
      <c r="B2740" t="s">
        <v>139</v>
      </c>
      <c r="C2740" t="s">
        <v>1</v>
      </c>
      <c r="D2740">
        <v>6</v>
      </c>
      <c r="E2740">
        <v>1</v>
      </c>
    </row>
    <row r="2741" spans="1:5">
      <c r="A2741" t="str">
        <f t="shared" si="88"/>
        <v>Lymphoid, haematopoietic and related tissue - other neoplasms of uncertain or unknown behaviour (D47)Male7</v>
      </c>
      <c r="B2741" t="s">
        <v>139</v>
      </c>
      <c r="C2741" t="s">
        <v>1</v>
      </c>
      <c r="D2741">
        <v>7</v>
      </c>
      <c r="E2741">
        <v>2</v>
      </c>
    </row>
    <row r="2742" spans="1:5">
      <c r="A2742" t="str">
        <f t="shared" si="88"/>
        <v>Lymphoid, haematopoietic and related tissue - other neoplasms of uncertain or unknown behaviour (D47)Male8</v>
      </c>
      <c r="B2742" t="s">
        <v>139</v>
      </c>
      <c r="C2742" t="s">
        <v>1</v>
      </c>
      <c r="D2742">
        <v>8</v>
      </c>
      <c r="E2742">
        <v>1</v>
      </c>
    </row>
    <row r="2743" spans="1:5">
      <c r="A2743" t="str">
        <f t="shared" si="88"/>
        <v>Lymphoid, haematopoietic and related tissue - other neoplasms of uncertain or unknown behaviour (D47)Male9</v>
      </c>
      <c r="B2743" t="s">
        <v>139</v>
      </c>
      <c r="C2743" t="s">
        <v>1</v>
      </c>
      <c r="D2743">
        <v>9</v>
      </c>
      <c r="E2743">
        <v>4</v>
      </c>
    </row>
    <row r="2744" spans="1:5">
      <c r="A2744" t="str">
        <f t="shared" si="88"/>
        <v>Lymphoid, haematopoietic and related tissue - other neoplasms of uncertain or unknown behaviour (D47)Male10</v>
      </c>
      <c r="B2744" t="s">
        <v>139</v>
      </c>
      <c r="C2744" t="s">
        <v>1</v>
      </c>
      <c r="D2744">
        <v>10</v>
      </c>
      <c r="E2744">
        <v>1</v>
      </c>
    </row>
    <row r="2745" spans="1:5">
      <c r="A2745" t="str">
        <f t="shared" si="88"/>
        <v>Lymphoid, haematopoietic and related tissue - other neoplasms of uncertain or unknown behaviour (D47)Male13</v>
      </c>
      <c r="B2745" t="s">
        <v>139</v>
      </c>
      <c r="C2745" t="s">
        <v>1</v>
      </c>
      <c r="D2745">
        <v>13</v>
      </c>
      <c r="E2745">
        <v>4</v>
      </c>
    </row>
    <row r="2746" spans="1:5">
      <c r="A2746" t="str">
        <f t="shared" si="88"/>
        <v>Lymphoid, haematopoietic and related tissue - other neoplasms of uncertain or unknown behaviour (D47)Male14</v>
      </c>
      <c r="B2746" t="s">
        <v>139</v>
      </c>
      <c r="C2746" t="s">
        <v>1</v>
      </c>
      <c r="D2746">
        <v>14</v>
      </c>
      <c r="E2746">
        <v>3</v>
      </c>
    </row>
    <row r="2747" spans="1:5">
      <c r="A2747" t="str">
        <f t="shared" si="88"/>
        <v>Lymphoid, haematopoietic and related tissue - other neoplasms of uncertain or unknown behaviour (D47)Male15</v>
      </c>
      <c r="B2747" t="s">
        <v>139</v>
      </c>
      <c r="C2747" t="s">
        <v>1</v>
      </c>
      <c r="D2747">
        <v>15</v>
      </c>
      <c r="E2747">
        <v>1</v>
      </c>
    </row>
    <row r="2748" spans="1:5">
      <c r="A2748" t="str">
        <f t="shared" si="88"/>
        <v>Lymphoid, haematopoietic and related tissue - other neoplasms of uncertain or unknown behaviour (D47)Male18</v>
      </c>
      <c r="B2748" t="s">
        <v>139</v>
      </c>
      <c r="C2748" t="s">
        <v>1</v>
      </c>
      <c r="D2748">
        <v>18</v>
      </c>
      <c r="E2748">
        <v>8</v>
      </c>
    </row>
    <row r="2749" spans="1:5">
      <c r="A2749" t="str">
        <f t="shared" si="88"/>
        <v>Lymphoid, haematopoietic and related tissue - other neoplasms of uncertain or unknown behaviour (D47)Male19</v>
      </c>
      <c r="B2749" t="s">
        <v>139</v>
      </c>
      <c r="C2749" t="s">
        <v>1</v>
      </c>
      <c r="D2749">
        <v>19</v>
      </c>
      <c r="E2749">
        <v>3</v>
      </c>
    </row>
    <row r="2750" spans="1:5">
      <c r="A2750" t="str">
        <f t="shared" si="88"/>
        <v>Lymphoid, haematopoietic and related tissue - other neoplasms of uncertain or unknown behaviour (D47)Male20</v>
      </c>
      <c r="B2750" t="s">
        <v>139</v>
      </c>
      <c r="C2750" t="s">
        <v>1</v>
      </c>
      <c r="D2750">
        <v>20</v>
      </c>
      <c r="E2750">
        <v>2</v>
      </c>
    </row>
    <row r="2751" spans="1:5">
      <c r="A2751" t="str">
        <f t="shared" si="88"/>
        <v>Major salivary glands - other and unspecified (C08)Female9</v>
      </c>
      <c r="B2751" t="s">
        <v>74</v>
      </c>
      <c r="C2751" t="s">
        <v>0</v>
      </c>
      <c r="D2751">
        <v>9</v>
      </c>
      <c r="E2751">
        <v>1</v>
      </c>
    </row>
    <row r="2752" spans="1:5">
      <c r="A2752" t="str">
        <f t="shared" si="88"/>
        <v>Major salivary glands - other and unspecified (C08)Female11</v>
      </c>
      <c r="B2752" t="s">
        <v>74</v>
      </c>
      <c r="C2752" t="s">
        <v>0</v>
      </c>
      <c r="D2752">
        <v>11</v>
      </c>
      <c r="E2752">
        <v>1</v>
      </c>
    </row>
    <row r="2753" spans="1:5">
      <c r="A2753" t="str">
        <f t="shared" si="88"/>
        <v>Major salivary glands - other and unspecified (C08)Female13</v>
      </c>
      <c r="B2753" t="s">
        <v>74</v>
      </c>
      <c r="C2753" t="s">
        <v>0</v>
      </c>
      <c r="D2753">
        <v>13</v>
      </c>
      <c r="E2753">
        <v>1</v>
      </c>
    </row>
    <row r="2754" spans="1:5">
      <c r="A2754" t="str">
        <f t="shared" si="88"/>
        <v>Major salivary glands - other and unspecified (C08)Male2</v>
      </c>
      <c r="B2754" t="s">
        <v>74</v>
      </c>
      <c r="C2754" t="s">
        <v>1</v>
      </c>
      <c r="D2754">
        <v>2</v>
      </c>
      <c r="E2754">
        <v>1</v>
      </c>
    </row>
    <row r="2755" spans="1:5">
      <c r="A2755" t="str">
        <f t="shared" si="88"/>
        <v>Major salivary glands - other and unspecified (C08)Male4</v>
      </c>
      <c r="B2755" t="s">
        <v>74</v>
      </c>
      <c r="C2755" t="s">
        <v>1</v>
      </c>
      <c r="D2755">
        <v>4</v>
      </c>
      <c r="E2755">
        <v>1</v>
      </c>
    </row>
    <row r="2756" spans="1:5">
      <c r="A2756" t="str">
        <f t="shared" si="88"/>
        <v>Major salivary glands - other and unspecified (C08)Male5</v>
      </c>
      <c r="B2756" t="s">
        <v>74</v>
      </c>
      <c r="C2756" t="s">
        <v>1</v>
      </c>
      <c r="D2756">
        <v>5</v>
      </c>
      <c r="E2756">
        <v>1</v>
      </c>
    </row>
    <row r="2757" spans="1:5">
      <c r="A2757" t="str">
        <f t="shared" si="88"/>
        <v>Major salivary glands - other and unspecified (C08)Male6</v>
      </c>
      <c r="B2757" t="s">
        <v>74</v>
      </c>
      <c r="C2757" t="s">
        <v>1</v>
      </c>
      <c r="D2757">
        <v>6</v>
      </c>
      <c r="E2757">
        <v>1</v>
      </c>
    </row>
    <row r="2758" spans="1:5">
      <c r="A2758" t="str">
        <f t="shared" si="88"/>
        <v>Major salivary glands - other and unspecified (C08)Male18</v>
      </c>
      <c r="B2758" t="s">
        <v>74</v>
      </c>
      <c r="C2758" t="s">
        <v>1</v>
      </c>
      <c r="D2758">
        <v>18</v>
      </c>
      <c r="E2758">
        <v>1</v>
      </c>
    </row>
    <row r="2759" spans="1:5">
      <c r="A2759" t="str">
        <f t="shared" si="88"/>
        <v>Male genital organs - other and unspecified (C63)Male11</v>
      </c>
      <c r="B2759" t="s">
        <v>114</v>
      </c>
      <c r="C2759" t="s">
        <v>1</v>
      </c>
      <c r="D2759">
        <v>11</v>
      </c>
      <c r="E2759">
        <v>1</v>
      </c>
    </row>
    <row r="2760" spans="1:5">
      <c r="A2760" t="str">
        <f t="shared" si="88"/>
        <v>Male genital organs - other and unspecified (C63)Male18</v>
      </c>
      <c r="B2760" t="s">
        <v>114</v>
      </c>
      <c r="C2760" t="s">
        <v>1</v>
      </c>
      <c r="D2760">
        <v>18</v>
      </c>
      <c r="E2760">
        <v>1</v>
      </c>
    </row>
    <row r="2761" spans="1:5" s="4" customFormat="1">
      <c r="A2761" s="4" t="str">
        <f t="shared" ref="A2761:A2762" si="89">B2761&amp;C2761&amp;D2761</f>
        <v>Male genital organs - other and unspecified (C63)Female1</v>
      </c>
      <c r="B2761" s="4" t="s">
        <v>114</v>
      </c>
      <c r="C2761" s="4" t="s">
        <v>0</v>
      </c>
      <c r="D2761" s="4">
        <v>1</v>
      </c>
      <c r="E2761" s="4" t="s">
        <v>178</v>
      </c>
    </row>
    <row r="2762" spans="1:5" s="4" customFormat="1">
      <c r="A2762" s="4" t="str">
        <f t="shared" si="89"/>
        <v>Male genital organs - other and unspecified (C63)Female2</v>
      </c>
      <c r="B2762" s="4" t="s">
        <v>114</v>
      </c>
      <c r="C2762" s="4" t="s">
        <v>0</v>
      </c>
      <c r="D2762" s="4">
        <v>2</v>
      </c>
      <c r="E2762" s="4" t="s">
        <v>178</v>
      </c>
    </row>
    <row r="2763" spans="1:5" s="4" customFormat="1">
      <c r="A2763" s="4" t="str">
        <f t="shared" ref="A2763:A2766" si="90">B2763&amp;C2763&amp;D2763</f>
        <v>Male genital organs - other and unspecified (C63)Female3</v>
      </c>
      <c r="B2763" s="4" t="s">
        <v>114</v>
      </c>
      <c r="C2763" s="4" t="s">
        <v>0</v>
      </c>
      <c r="D2763" s="4">
        <v>3</v>
      </c>
      <c r="E2763" s="4" t="s">
        <v>178</v>
      </c>
    </row>
    <row r="2764" spans="1:5" s="4" customFormat="1">
      <c r="A2764" s="4" t="str">
        <f t="shared" si="90"/>
        <v>Male genital organs - other and unspecified (C63)Female4</v>
      </c>
      <c r="B2764" s="4" t="s">
        <v>114</v>
      </c>
      <c r="C2764" s="4" t="s">
        <v>0</v>
      </c>
      <c r="D2764" s="4">
        <v>4</v>
      </c>
      <c r="E2764" s="4" t="s">
        <v>178</v>
      </c>
    </row>
    <row r="2765" spans="1:5" s="4" customFormat="1">
      <c r="A2765" s="4" t="str">
        <f t="shared" si="90"/>
        <v>Male genital organs - other and unspecified (C63)Female5</v>
      </c>
      <c r="B2765" s="4" t="s">
        <v>114</v>
      </c>
      <c r="C2765" s="4" t="s">
        <v>0</v>
      </c>
      <c r="D2765" s="4">
        <v>5</v>
      </c>
      <c r="E2765" s="4" t="s">
        <v>178</v>
      </c>
    </row>
    <row r="2766" spans="1:5" s="4" customFormat="1">
      <c r="A2766" s="4" t="str">
        <f t="shared" si="90"/>
        <v>Male genital organs - other and unspecified (C63)Female6</v>
      </c>
      <c r="B2766" s="4" t="s">
        <v>114</v>
      </c>
      <c r="C2766" s="4" t="s">
        <v>0</v>
      </c>
      <c r="D2766" s="4">
        <v>6</v>
      </c>
      <c r="E2766" s="4" t="s">
        <v>178</v>
      </c>
    </row>
    <row r="2767" spans="1:5" s="4" customFormat="1">
      <c r="A2767" s="4" t="str">
        <f t="shared" ref="A2767:A2774" si="91">B2767&amp;C2767&amp;D2767</f>
        <v>Male genital organs - other and unspecified (C63)Female7</v>
      </c>
      <c r="B2767" s="4" t="s">
        <v>114</v>
      </c>
      <c r="C2767" s="4" t="s">
        <v>0</v>
      </c>
      <c r="D2767" s="4">
        <v>7</v>
      </c>
      <c r="E2767" s="4" t="s">
        <v>178</v>
      </c>
    </row>
    <row r="2768" spans="1:5" s="4" customFormat="1">
      <c r="A2768" s="4" t="str">
        <f t="shared" si="91"/>
        <v>Male genital organs - other and unspecified (C63)Female8</v>
      </c>
      <c r="B2768" s="4" t="s">
        <v>114</v>
      </c>
      <c r="C2768" s="4" t="s">
        <v>0</v>
      </c>
      <c r="D2768" s="4">
        <v>8</v>
      </c>
      <c r="E2768" s="4" t="s">
        <v>178</v>
      </c>
    </row>
    <row r="2769" spans="1:5" s="4" customFormat="1">
      <c r="A2769" s="4" t="str">
        <f t="shared" si="91"/>
        <v>Male genital organs - other and unspecified (C63)Female9</v>
      </c>
      <c r="B2769" s="4" t="s">
        <v>114</v>
      </c>
      <c r="C2769" s="4" t="s">
        <v>0</v>
      </c>
      <c r="D2769" s="4">
        <v>9</v>
      </c>
      <c r="E2769" s="4" t="s">
        <v>178</v>
      </c>
    </row>
    <row r="2770" spans="1:5" s="4" customFormat="1">
      <c r="A2770" s="4" t="str">
        <f t="shared" si="91"/>
        <v>Male genital organs - other and unspecified (C63)Female10</v>
      </c>
      <c r="B2770" s="4" t="s">
        <v>114</v>
      </c>
      <c r="C2770" s="4" t="s">
        <v>0</v>
      </c>
      <c r="D2770" s="4">
        <v>10</v>
      </c>
      <c r="E2770" s="4" t="s">
        <v>178</v>
      </c>
    </row>
    <row r="2771" spans="1:5" s="4" customFormat="1">
      <c r="A2771" s="4" t="str">
        <f t="shared" si="91"/>
        <v>Male genital organs - other and unspecified (C63)Female11</v>
      </c>
      <c r="B2771" s="4" t="s">
        <v>114</v>
      </c>
      <c r="C2771" s="4" t="s">
        <v>0</v>
      </c>
      <c r="D2771" s="4">
        <v>11</v>
      </c>
      <c r="E2771" s="4" t="s">
        <v>178</v>
      </c>
    </row>
    <row r="2772" spans="1:5" s="4" customFormat="1">
      <c r="A2772" s="4" t="str">
        <f t="shared" si="91"/>
        <v>Male genital organs - other and unspecified (C63)Female12</v>
      </c>
      <c r="B2772" s="4" t="s">
        <v>114</v>
      </c>
      <c r="C2772" s="4" t="s">
        <v>0</v>
      </c>
      <c r="D2772" s="4">
        <v>12</v>
      </c>
      <c r="E2772" s="4" t="s">
        <v>178</v>
      </c>
    </row>
    <row r="2773" spans="1:5" s="4" customFormat="1">
      <c r="A2773" s="4" t="str">
        <f t="shared" si="91"/>
        <v>Male genital organs - other and unspecified (C63)Female13</v>
      </c>
      <c r="B2773" s="4" t="s">
        <v>114</v>
      </c>
      <c r="C2773" s="4" t="s">
        <v>0</v>
      </c>
      <c r="D2773" s="4">
        <v>13</v>
      </c>
      <c r="E2773" s="4" t="s">
        <v>178</v>
      </c>
    </row>
    <row r="2774" spans="1:5" s="4" customFormat="1">
      <c r="A2774" s="4" t="str">
        <f t="shared" si="91"/>
        <v>Male genital organs - other and unspecified (C63)Female14</v>
      </c>
      <c r="B2774" s="4" t="s">
        <v>114</v>
      </c>
      <c r="C2774" s="4" t="s">
        <v>0</v>
      </c>
      <c r="D2774" s="4">
        <v>14</v>
      </c>
      <c r="E2774" s="4" t="s">
        <v>178</v>
      </c>
    </row>
    <row r="2775" spans="1:5" s="4" customFormat="1">
      <c r="A2775" s="4" t="str">
        <f t="shared" ref="A2775:A2776" si="92">B2775&amp;C2775&amp;D2775</f>
        <v>Male genital organs - other and unspecified (C63)Female15</v>
      </c>
      <c r="B2775" s="4" t="s">
        <v>114</v>
      </c>
      <c r="C2775" s="4" t="s">
        <v>0</v>
      </c>
      <c r="D2775" s="4">
        <v>15</v>
      </c>
      <c r="E2775" s="4" t="s">
        <v>178</v>
      </c>
    </row>
    <row r="2776" spans="1:5" s="4" customFormat="1">
      <c r="A2776" s="4" t="str">
        <f t="shared" si="92"/>
        <v>Male genital organs - other and unspecified (C63)Female16</v>
      </c>
      <c r="B2776" s="4" t="s">
        <v>114</v>
      </c>
      <c r="C2776" s="4" t="s">
        <v>0</v>
      </c>
      <c r="D2776" s="4">
        <v>16</v>
      </c>
      <c r="E2776" s="4" t="s">
        <v>178</v>
      </c>
    </row>
    <row r="2777" spans="1:5" s="4" customFormat="1">
      <c r="A2777" s="4" t="str">
        <f t="shared" ref="A2777:A2778" si="93">B2777&amp;C2777&amp;D2777</f>
        <v>Male genital organs - other and unspecified (C63)Female17</v>
      </c>
      <c r="B2777" s="4" t="s">
        <v>114</v>
      </c>
      <c r="C2777" s="4" t="s">
        <v>0</v>
      </c>
      <c r="D2777" s="4">
        <v>17</v>
      </c>
      <c r="E2777" s="4" t="s">
        <v>178</v>
      </c>
    </row>
    <row r="2778" spans="1:5" s="4" customFormat="1">
      <c r="A2778" s="4" t="str">
        <f t="shared" si="93"/>
        <v>Male genital organs - other and unspecified (C63)Female18</v>
      </c>
      <c r="B2778" s="4" t="s">
        <v>114</v>
      </c>
      <c r="C2778" s="4" t="s">
        <v>0</v>
      </c>
      <c r="D2778" s="4">
        <v>18</v>
      </c>
      <c r="E2778" s="4" t="s">
        <v>178</v>
      </c>
    </row>
    <row r="2779" spans="1:5" s="4" customFormat="1">
      <c r="A2779" s="4" t="str">
        <f t="shared" ref="A2779:A2780" si="94">B2779&amp;C2779&amp;D2779</f>
        <v>Male genital organs - other and unspecified (C63)Female19</v>
      </c>
      <c r="B2779" s="4" t="s">
        <v>114</v>
      </c>
      <c r="C2779" s="4" t="s">
        <v>0</v>
      </c>
      <c r="D2779" s="4">
        <v>19</v>
      </c>
      <c r="E2779" s="4" t="s">
        <v>178</v>
      </c>
    </row>
    <row r="2780" spans="1:5" s="4" customFormat="1">
      <c r="A2780" s="4" t="str">
        <f t="shared" si="94"/>
        <v>Male genital organs - other and unspecified (C63)Female20</v>
      </c>
      <c r="B2780" s="4" t="s">
        <v>114</v>
      </c>
      <c r="C2780" s="4" t="s">
        <v>0</v>
      </c>
      <c r="D2780" s="4">
        <v>20</v>
      </c>
      <c r="E2780" s="4" t="s">
        <v>178</v>
      </c>
    </row>
    <row r="2781" spans="1:5" s="4" customFormat="1">
      <c r="A2781" s="4" t="str">
        <f t="shared" ref="A2781" si="95">B2781&amp;C2781&amp;D2781</f>
        <v>Male genital organs - other and unspecified (C63)Female99</v>
      </c>
      <c r="B2781" s="4" t="s">
        <v>114</v>
      </c>
      <c r="C2781" s="4" t="s">
        <v>0</v>
      </c>
      <c r="D2781" s="4">
        <v>99</v>
      </c>
      <c r="E2781" s="4" t="s">
        <v>178</v>
      </c>
    </row>
    <row r="2782" spans="1:5">
      <c r="A2782" t="str">
        <f t="shared" si="88"/>
        <v>Malignant immunoproliferative diseases (C88)Female2</v>
      </c>
      <c r="B2782" t="s">
        <v>134</v>
      </c>
      <c r="C2782" t="s">
        <v>0</v>
      </c>
      <c r="D2782">
        <v>2</v>
      </c>
      <c r="E2782">
        <v>1</v>
      </c>
    </row>
    <row r="2783" spans="1:5">
      <c r="A2783" t="str">
        <f t="shared" si="88"/>
        <v>Malignant immunoproliferative diseases (C88)Female3</v>
      </c>
      <c r="B2783" t="s">
        <v>134</v>
      </c>
      <c r="C2783" t="s">
        <v>0</v>
      </c>
      <c r="D2783">
        <v>3</v>
      </c>
      <c r="E2783">
        <v>2</v>
      </c>
    </row>
    <row r="2784" spans="1:5">
      <c r="A2784" t="str">
        <f t="shared" ref="A2784:A2847" si="96">B2784&amp;C2784&amp;D2784</f>
        <v>Malignant immunoproliferative diseases (C88)Female11</v>
      </c>
      <c r="B2784" t="s">
        <v>134</v>
      </c>
      <c r="C2784" t="s">
        <v>0</v>
      </c>
      <c r="D2784">
        <v>11</v>
      </c>
      <c r="E2784">
        <v>1</v>
      </c>
    </row>
    <row r="2785" spans="1:5">
      <c r="A2785" t="str">
        <f t="shared" si="96"/>
        <v>Malignant immunoproliferative diseases (C88)Female13</v>
      </c>
      <c r="B2785" t="s">
        <v>134</v>
      </c>
      <c r="C2785" t="s">
        <v>0</v>
      </c>
      <c r="D2785">
        <v>13</v>
      </c>
      <c r="E2785">
        <v>1</v>
      </c>
    </row>
    <row r="2786" spans="1:5">
      <c r="A2786" t="str">
        <f t="shared" si="96"/>
        <v>Malignant immunoproliferative diseases (C88)Female18</v>
      </c>
      <c r="B2786" t="s">
        <v>134</v>
      </c>
      <c r="C2786" t="s">
        <v>0</v>
      </c>
      <c r="D2786">
        <v>18</v>
      </c>
      <c r="E2786">
        <v>2</v>
      </c>
    </row>
    <row r="2787" spans="1:5">
      <c r="A2787" t="str">
        <f t="shared" si="96"/>
        <v>Malignant immunoproliferative diseases (C88)Female20</v>
      </c>
      <c r="B2787" t="s">
        <v>134</v>
      </c>
      <c r="C2787" t="s">
        <v>0</v>
      </c>
      <c r="D2787">
        <v>20</v>
      </c>
      <c r="E2787">
        <v>1</v>
      </c>
    </row>
    <row r="2788" spans="1:5">
      <c r="A2788" t="str">
        <f t="shared" si="96"/>
        <v>Malignant immunoproliferative diseases (C88)Male2</v>
      </c>
      <c r="B2788" t="s">
        <v>134</v>
      </c>
      <c r="C2788" t="s">
        <v>1</v>
      </c>
      <c r="D2788">
        <v>2</v>
      </c>
      <c r="E2788">
        <v>2</v>
      </c>
    </row>
    <row r="2789" spans="1:5">
      <c r="A2789" t="str">
        <f t="shared" si="96"/>
        <v>Malignant immunoproliferative diseases (C88)Male3</v>
      </c>
      <c r="B2789" t="s">
        <v>134</v>
      </c>
      <c r="C2789" t="s">
        <v>1</v>
      </c>
      <c r="D2789">
        <v>3</v>
      </c>
      <c r="E2789">
        <v>1</v>
      </c>
    </row>
    <row r="2790" spans="1:5">
      <c r="A2790" t="str">
        <f t="shared" si="96"/>
        <v>Malignant immunoproliferative diseases (C88)Male5</v>
      </c>
      <c r="B2790" t="s">
        <v>134</v>
      </c>
      <c r="C2790" t="s">
        <v>1</v>
      </c>
      <c r="D2790">
        <v>5</v>
      </c>
      <c r="E2790">
        <v>5</v>
      </c>
    </row>
    <row r="2791" spans="1:5">
      <c r="A2791" t="str">
        <f t="shared" si="96"/>
        <v>Malignant immunoproliferative diseases (C88)Male6</v>
      </c>
      <c r="B2791" t="s">
        <v>134</v>
      </c>
      <c r="C2791" t="s">
        <v>1</v>
      </c>
      <c r="D2791">
        <v>6</v>
      </c>
      <c r="E2791">
        <v>1</v>
      </c>
    </row>
    <row r="2792" spans="1:5">
      <c r="A2792" t="str">
        <f t="shared" si="96"/>
        <v>Malignant immunoproliferative diseases (C88)Male7</v>
      </c>
      <c r="B2792" t="s">
        <v>134</v>
      </c>
      <c r="C2792" t="s">
        <v>1</v>
      </c>
      <c r="D2792">
        <v>7</v>
      </c>
      <c r="E2792">
        <v>3</v>
      </c>
    </row>
    <row r="2793" spans="1:5">
      <c r="A2793" t="str">
        <f t="shared" si="96"/>
        <v>Malignant immunoproliferative diseases (C88)Male11</v>
      </c>
      <c r="B2793" t="s">
        <v>134</v>
      </c>
      <c r="C2793" t="s">
        <v>1</v>
      </c>
      <c r="D2793">
        <v>11</v>
      </c>
      <c r="E2793">
        <v>1</v>
      </c>
    </row>
    <row r="2794" spans="1:5">
      <c r="A2794" t="str">
        <f t="shared" si="96"/>
        <v>Malignant immunoproliferative diseases (C88)Male18</v>
      </c>
      <c r="B2794" t="s">
        <v>134</v>
      </c>
      <c r="C2794" t="s">
        <v>1</v>
      </c>
      <c r="D2794">
        <v>18</v>
      </c>
      <c r="E2794">
        <v>5</v>
      </c>
    </row>
    <row r="2795" spans="1:5">
      <c r="A2795" t="str">
        <f t="shared" si="96"/>
        <v>Malignant immunoproliferative diseases (C88)Male20</v>
      </c>
      <c r="B2795" t="s">
        <v>134</v>
      </c>
      <c r="C2795" t="s">
        <v>1</v>
      </c>
      <c r="D2795">
        <v>20</v>
      </c>
      <c r="E2795">
        <v>2</v>
      </c>
    </row>
    <row r="2796" spans="1:5">
      <c r="A2796" t="str">
        <f t="shared" si="96"/>
        <v>Malignant neoplasm without specification of site (C80)Female2</v>
      </c>
      <c r="B2796" t="s">
        <v>131</v>
      </c>
      <c r="C2796" t="s">
        <v>0</v>
      </c>
      <c r="D2796">
        <v>2</v>
      </c>
      <c r="E2796">
        <v>3</v>
      </c>
    </row>
    <row r="2797" spans="1:5">
      <c r="A2797" t="str">
        <f t="shared" si="96"/>
        <v>Malignant neoplasm without specification of site (C80)Female3</v>
      </c>
      <c r="B2797" t="s">
        <v>131</v>
      </c>
      <c r="C2797" t="s">
        <v>0</v>
      </c>
      <c r="D2797">
        <v>3</v>
      </c>
      <c r="E2797">
        <v>3</v>
      </c>
    </row>
    <row r="2798" spans="1:5">
      <c r="A2798" t="str">
        <f t="shared" si="96"/>
        <v>Malignant neoplasm without specification of site (C80)Female4</v>
      </c>
      <c r="B2798" t="s">
        <v>131</v>
      </c>
      <c r="C2798" t="s">
        <v>0</v>
      </c>
      <c r="D2798">
        <v>4</v>
      </c>
      <c r="E2798">
        <v>1</v>
      </c>
    </row>
    <row r="2799" spans="1:5">
      <c r="A2799" t="str">
        <f t="shared" si="96"/>
        <v>Malignant neoplasm without specification of site (C80)Female5</v>
      </c>
      <c r="B2799" t="s">
        <v>131</v>
      </c>
      <c r="C2799" t="s">
        <v>0</v>
      </c>
      <c r="D2799">
        <v>5</v>
      </c>
      <c r="E2799">
        <v>1</v>
      </c>
    </row>
    <row r="2800" spans="1:5">
      <c r="A2800" t="str">
        <f t="shared" si="96"/>
        <v>Malignant neoplasm without specification of site (C80)Female7</v>
      </c>
      <c r="B2800" t="s">
        <v>131</v>
      </c>
      <c r="C2800" t="s">
        <v>0</v>
      </c>
      <c r="D2800">
        <v>7</v>
      </c>
      <c r="E2800">
        <v>1</v>
      </c>
    </row>
    <row r="2801" spans="1:5">
      <c r="A2801" t="str">
        <f t="shared" si="96"/>
        <v>Malignant neoplasm without specification of site (C80)Female9</v>
      </c>
      <c r="B2801" t="s">
        <v>131</v>
      </c>
      <c r="C2801" t="s">
        <v>0</v>
      </c>
      <c r="D2801">
        <v>9</v>
      </c>
      <c r="E2801">
        <v>2</v>
      </c>
    </row>
    <row r="2802" spans="1:5">
      <c r="A2802" t="str">
        <f t="shared" si="96"/>
        <v>Malignant neoplasm without specification of site (C80)Female10</v>
      </c>
      <c r="B2802" t="s">
        <v>131</v>
      </c>
      <c r="C2802" t="s">
        <v>0</v>
      </c>
      <c r="D2802">
        <v>10</v>
      </c>
      <c r="E2802">
        <v>1</v>
      </c>
    </row>
    <row r="2803" spans="1:5">
      <c r="A2803" t="str">
        <f t="shared" si="96"/>
        <v>Malignant neoplasm without specification of site (C80)Female11</v>
      </c>
      <c r="B2803" t="s">
        <v>131</v>
      </c>
      <c r="C2803" t="s">
        <v>0</v>
      </c>
      <c r="D2803">
        <v>11</v>
      </c>
      <c r="E2803">
        <v>2</v>
      </c>
    </row>
    <row r="2804" spans="1:5">
      <c r="A2804" t="str">
        <f t="shared" si="96"/>
        <v>Malignant neoplasm without specification of site (C80)Female12</v>
      </c>
      <c r="B2804" t="s">
        <v>131</v>
      </c>
      <c r="C2804" t="s">
        <v>0</v>
      </c>
      <c r="D2804">
        <v>12</v>
      </c>
      <c r="E2804">
        <v>1</v>
      </c>
    </row>
    <row r="2805" spans="1:5">
      <c r="A2805" t="str">
        <f t="shared" si="96"/>
        <v>Malignant neoplasm without specification of site (C80)Female13</v>
      </c>
      <c r="B2805" t="s">
        <v>131</v>
      </c>
      <c r="C2805" t="s">
        <v>0</v>
      </c>
      <c r="D2805">
        <v>13</v>
      </c>
      <c r="E2805">
        <v>2</v>
      </c>
    </row>
    <row r="2806" spans="1:5">
      <c r="A2806" t="str">
        <f t="shared" si="96"/>
        <v>Malignant neoplasm without specification of site (C80)Female16</v>
      </c>
      <c r="B2806" t="s">
        <v>131</v>
      </c>
      <c r="C2806" t="s">
        <v>0</v>
      </c>
      <c r="D2806">
        <v>16</v>
      </c>
      <c r="E2806">
        <v>5</v>
      </c>
    </row>
    <row r="2807" spans="1:5">
      <c r="A2807" t="str">
        <f t="shared" si="96"/>
        <v>Malignant neoplasm without specification of site (C80)Female18</v>
      </c>
      <c r="B2807" t="s">
        <v>131</v>
      </c>
      <c r="C2807" t="s">
        <v>0</v>
      </c>
      <c r="D2807">
        <v>18</v>
      </c>
      <c r="E2807">
        <v>3</v>
      </c>
    </row>
    <row r="2808" spans="1:5">
      <c r="A2808" t="str">
        <f t="shared" si="96"/>
        <v>Malignant neoplasm without specification of site (C80)Female20</v>
      </c>
      <c r="B2808" t="s">
        <v>131</v>
      </c>
      <c r="C2808" t="s">
        <v>0</v>
      </c>
      <c r="D2808">
        <v>20</v>
      </c>
      <c r="E2808">
        <v>3</v>
      </c>
    </row>
    <row r="2809" spans="1:5">
      <c r="A2809" t="str">
        <f t="shared" si="96"/>
        <v>Malignant neoplasm without specification of site (C80)Male1</v>
      </c>
      <c r="B2809" t="s">
        <v>131</v>
      </c>
      <c r="C2809" t="s">
        <v>1</v>
      </c>
      <c r="D2809">
        <v>1</v>
      </c>
      <c r="E2809">
        <v>2</v>
      </c>
    </row>
    <row r="2810" spans="1:5">
      <c r="A2810" t="str">
        <f t="shared" si="96"/>
        <v>Malignant neoplasm without specification of site (C80)Male2</v>
      </c>
      <c r="B2810" t="s">
        <v>131</v>
      </c>
      <c r="C2810" t="s">
        <v>1</v>
      </c>
      <c r="D2810">
        <v>2</v>
      </c>
      <c r="E2810">
        <v>2</v>
      </c>
    </row>
    <row r="2811" spans="1:5">
      <c r="A2811" t="str">
        <f t="shared" si="96"/>
        <v>Malignant neoplasm without specification of site (C80)Male3</v>
      </c>
      <c r="B2811" t="s">
        <v>131</v>
      </c>
      <c r="C2811" t="s">
        <v>1</v>
      </c>
      <c r="D2811">
        <v>3</v>
      </c>
      <c r="E2811">
        <v>2</v>
      </c>
    </row>
    <row r="2812" spans="1:5">
      <c r="A2812" t="str">
        <f t="shared" si="96"/>
        <v>Malignant neoplasm without specification of site (C80)Male4</v>
      </c>
      <c r="B2812" t="s">
        <v>131</v>
      </c>
      <c r="C2812" t="s">
        <v>1</v>
      </c>
      <c r="D2812">
        <v>4</v>
      </c>
      <c r="E2812">
        <v>3</v>
      </c>
    </row>
    <row r="2813" spans="1:5">
      <c r="A2813" t="str">
        <f t="shared" si="96"/>
        <v>Malignant neoplasm without specification of site (C80)Male5</v>
      </c>
      <c r="B2813" t="s">
        <v>131</v>
      </c>
      <c r="C2813" t="s">
        <v>1</v>
      </c>
      <c r="D2813">
        <v>5</v>
      </c>
      <c r="E2813">
        <v>5</v>
      </c>
    </row>
    <row r="2814" spans="1:5">
      <c r="A2814" t="str">
        <f t="shared" si="96"/>
        <v>Malignant neoplasm without specification of site (C80)Male6</v>
      </c>
      <c r="B2814" t="s">
        <v>131</v>
      </c>
      <c r="C2814" t="s">
        <v>1</v>
      </c>
      <c r="D2814">
        <v>6</v>
      </c>
      <c r="E2814">
        <v>1</v>
      </c>
    </row>
    <row r="2815" spans="1:5">
      <c r="A2815" t="str">
        <f t="shared" si="96"/>
        <v>Malignant neoplasm without specification of site (C80)Male7</v>
      </c>
      <c r="B2815" t="s">
        <v>131</v>
      </c>
      <c r="C2815" t="s">
        <v>1</v>
      </c>
      <c r="D2815">
        <v>7</v>
      </c>
      <c r="E2815">
        <v>4</v>
      </c>
    </row>
    <row r="2816" spans="1:5">
      <c r="A2816" t="str">
        <f t="shared" si="96"/>
        <v>Malignant neoplasm without specification of site (C80)Male9</v>
      </c>
      <c r="B2816" t="s">
        <v>131</v>
      </c>
      <c r="C2816" t="s">
        <v>1</v>
      </c>
      <c r="D2816">
        <v>9</v>
      </c>
      <c r="E2816">
        <v>2</v>
      </c>
    </row>
    <row r="2817" spans="1:5">
      <c r="A2817" t="str">
        <f t="shared" si="96"/>
        <v>Malignant neoplasm without specification of site (C80)Male13</v>
      </c>
      <c r="B2817" t="s">
        <v>131</v>
      </c>
      <c r="C2817" t="s">
        <v>1</v>
      </c>
      <c r="D2817">
        <v>13</v>
      </c>
      <c r="E2817">
        <v>3</v>
      </c>
    </row>
    <row r="2818" spans="1:5">
      <c r="A2818" t="str">
        <f t="shared" si="96"/>
        <v>Malignant neoplasm without specification of site (C80)Male14</v>
      </c>
      <c r="B2818" t="s">
        <v>131</v>
      </c>
      <c r="C2818" t="s">
        <v>1</v>
      </c>
      <c r="D2818">
        <v>14</v>
      </c>
      <c r="E2818">
        <v>1</v>
      </c>
    </row>
    <row r="2819" spans="1:5">
      <c r="A2819" t="str">
        <f t="shared" si="96"/>
        <v>Malignant neoplasm without specification of site (C80)Male16</v>
      </c>
      <c r="B2819" t="s">
        <v>131</v>
      </c>
      <c r="C2819" t="s">
        <v>1</v>
      </c>
      <c r="D2819">
        <v>16</v>
      </c>
      <c r="E2819">
        <v>1</v>
      </c>
    </row>
    <row r="2820" spans="1:5">
      <c r="A2820" t="str">
        <f t="shared" si="96"/>
        <v>Malignant neoplasm without specification of site (C80)Male18</v>
      </c>
      <c r="B2820" t="s">
        <v>131</v>
      </c>
      <c r="C2820" t="s">
        <v>1</v>
      </c>
      <c r="D2820">
        <v>18</v>
      </c>
      <c r="E2820">
        <v>3</v>
      </c>
    </row>
    <row r="2821" spans="1:5">
      <c r="A2821" t="str">
        <f t="shared" si="96"/>
        <v>Malignant neoplasm without specification of site (C80)Male19</v>
      </c>
      <c r="B2821" t="s">
        <v>131</v>
      </c>
      <c r="C2821" t="s">
        <v>1</v>
      </c>
      <c r="D2821">
        <v>19</v>
      </c>
      <c r="E2821">
        <v>1</v>
      </c>
    </row>
    <row r="2822" spans="1:5">
      <c r="A2822" t="str">
        <f t="shared" si="96"/>
        <v>Melanoma (C43)Female1</v>
      </c>
      <c r="B2822" t="s">
        <v>99</v>
      </c>
      <c r="C2822" t="s">
        <v>0</v>
      </c>
      <c r="D2822">
        <v>1</v>
      </c>
      <c r="E2822">
        <v>34</v>
      </c>
    </row>
    <row r="2823" spans="1:5">
      <c r="A2823" t="str">
        <f t="shared" si="96"/>
        <v>Melanoma (C43)Female2</v>
      </c>
      <c r="B2823" t="s">
        <v>99</v>
      </c>
      <c r="C2823" t="s">
        <v>0</v>
      </c>
      <c r="D2823">
        <v>2</v>
      </c>
      <c r="E2823">
        <v>150</v>
      </c>
    </row>
    <row r="2824" spans="1:5">
      <c r="A2824" t="str">
        <f t="shared" si="96"/>
        <v>Melanoma (C43)Female3</v>
      </c>
      <c r="B2824" t="s">
        <v>99</v>
      </c>
      <c r="C2824" t="s">
        <v>0</v>
      </c>
      <c r="D2824">
        <v>3</v>
      </c>
      <c r="E2824">
        <v>101</v>
      </c>
    </row>
    <row r="2825" spans="1:5">
      <c r="A2825" t="str">
        <f t="shared" si="96"/>
        <v>Melanoma (C43)Female4</v>
      </c>
      <c r="B2825" t="s">
        <v>99</v>
      </c>
      <c r="C2825" t="s">
        <v>0</v>
      </c>
      <c r="D2825">
        <v>4</v>
      </c>
      <c r="E2825">
        <v>63</v>
      </c>
    </row>
    <row r="2826" spans="1:5">
      <c r="A2826" t="str">
        <f t="shared" si="96"/>
        <v>Melanoma (C43)Female5</v>
      </c>
      <c r="B2826" t="s">
        <v>99</v>
      </c>
      <c r="C2826" t="s">
        <v>0</v>
      </c>
      <c r="D2826">
        <v>5</v>
      </c>
      <c r="E2826">
        <v>93</v>
      </c>
    </row>
    <row r="2827" spans="1:5">
      <c r="A2827" t="str">
        <f t="shared" si="96"/>
        <v>Melanoma (C43)Female6</v>
      </c>
      <c r="B2827" t="s">
        <v>99</v>
      </c>
      <c r="C2827" t="s">
        <v>0</v>
      </c>
      <c r="D2827">
        <v>6</v>
      </c>
      <c r="E2827">
        <v>31</v>
      </c>
    </row>
    <row r="2828" spans="1:5">
      <c r="A2828" t="str">
        <f t="shared" si="96"/>
        <v>Melanoma (C43)Female7</v>
      </c>
      <c r="B2828" t="s">
        <v>99</v>
      </c>
      <c r="C2828" t="s">
        <v>0</v>
      </c>
      <c r="D2828">
        <v>7</v>
      </c>
      <c r="E2828">
        <v>76</v>
      </c>
    </row>
    <row r="2829" spans="1:5">
      <c r="A2829" t="str">
        <f t="shared" si="96"/>
        <v>Melanoma (C43)Female8</v>
      </c>
      <c r="B2829" t="s">
        <v>99</v>
      </c>
      <c r="C2829" t="s">
        <v>0</v>
      </c>
      <c r="D2829">
        <v>8</v>
      </c>
      <c r="E2829">
        <v>9</v>
      </c>
    </row>
    <row r="2830" spans="1:5">
      <c r="A2830" t="str">
        <f t="shared" si="96"/>
        <v>Melanoma (C43)Female9</v>
      </c>
      <c r="B2830" t="s">
        <v>99</v>
      </c>
      <c r="C2830" t="s">
        <v>0</v>
      </c>
      <c r="D2830">
        <v>9</v>
      </c>
      <c r="E2830">
        <v>25</v>
      </c>
    </row>
    <row r="2831" spans="1:5">
      <c r="A2831" t="str">
        <f t="shared" si="96"/>
        <v>Melanoma (C43)Female10</v>
      </c>
      <c r="B2831" t="s">
        <v>99</v>
      </c>
      <c r="C2831" t="s">
        <v>0</v>
      </c>
      <c r="D2831">
        <v>10</v>
      </c>
      <c r="E2831">
        <v>39</v>
      </c>
    </row>
    <row r="2832" spans="1:5">
      <c r="A2832" t="str">
        <f t="shared" si="96"/>
        <v>Melanoma (C43)Female11</v>
      </c>
      <c r="B2832" t="s">
        <v>99</v>
      </c>
      <c r="C2832" t="s">
        <v>0</v>
      </c>
      <c r="D2832">
        <v>11</v>
      </c>
      <c r="E2832">
        <v>50</v>
      </c>
    </row>
    <row r="2833" spans="1:5">
      <c r="A2833" t="str">
        <f t="shared" si="96"/>
        <v>Melanoma (C43)Female12</v>
      </c>
      <c r="B2833" t="s">
        <v>99</v>
      </c>
      <c r="C2833" t="s">
        <v>0</v>
      </c>
      <c r="D2833">
        <v>12</v>
      </c>
      <c r="E2833">
        <v>23</v>
      </c>
    </row>
    <row r="2834" spans="1:5">
      <c r="A2834" t="str">
        <f t="shared" si="96"/>
        <v>Melanoma (C43)Female13</v>
      </c>
      <c r="B2834" t="s">
        <v>99</v>
      </c>
      <c r="C2834" t="s">
        <v>0</v>
      </c>
      <c r="D2834">
        <v>13</v>
      </c>
      <c r="E2834">
        <v>73</v>
      </c>
    </row>
    <row r="2835" spans="1:5">
      <c r="A2835" t="str">
        <f t="shared" si="96"/>
        <v>Melanoma (C43)Female14</v>
      </c>
      <c r="B2835" t="s">
        <v>99</v>
      </c>
      <c r="C2835" t="s">
        <v>0</v>
      </c>
      <c r="D2835">
        <v>14</v>
      </c>
      <c r="E2835">
        <v>20</v>
      </c>
    </row>
    <row r="2836" spans="1:5">
      <c r="A2836" t="str">
        <f t="shared" si="96"/>
        <v>Melanoma (C43)Female15</v>
      </c>
      <c r="B2836" t="s">
        <v>99</v>
      </c>
      <c r="C2836" t="s">
        <v>0</v>
      </c>
      <c r="D2836">
        <v>15</v>
      </c>
      <c r="E2836">
        <v>17</v>
      </c>
    </row>
    <row r="2837" spans="1:5">
      <c r="A2837" t="str">
        <f t="shared" si="96"/>
        <v>Melanoma (C43)Female16</v>
      </c>
      <c r="B2837" t="s">
        <v>99</v>
      </c>
      <c r="C2837" t="s">
        <v>0</v>
      </c>
      <c r="D2837">
        <v>16</v>
      </c>
      <c r="E2837">
        <v>41</v>
      </c>
    </row>
    <row r="2838" spans="1:5">
      <c r="A2838" t="str">
        <f t="shared" si="96"/>
        <v>Melanoma (C43)Female17</v>
      </c>
      <c r="B2838" t="s">
        <v>99</v>
      </c>
      <c r="C2838" t="s">
        <v>0</v>
      </c>
      <c r="D2838">
        <v>17</v>
      </c>
      <c r="E2838">
        <v>10</v>
      </c>
    </row>
    <row r="2839" spans="1:5">
      <c r="A2839" t="str">
        <f t="shared" si="96"/>
        <v>Melanoma (C43)Female18</v>
      </c>
      <c r="B2839" t="s">
        <v>99</v>
      </c>
      <c r="C2839" t="s">
        <v>0</v>
      </c>
      <c r="D2839">
        <v>18</v>
      </c>
      <c r="E2839">
        <v>142</v>
      </c>
    </row>
    <row r="2840" spans="1:5">
      <c r="A2840" t="str">
        <f t="shared" si="96"/>
        <v>Melanoma (C43)Female19</v>
      </c>
      <c r="B2840" t="s">
        <v>99</v>
      </c>
      <c r="C2840" t="s">
        <v>0</v>
      </c>
      <c r="D2840">
        <v>19</v>
      </c>
      <c r="E2840">
        <v>18</v>
      </c>
    </row>
    <row r="2841" spans="1:5">
      <c r="A2841" t="str">
        <f t="shared" si="96"/>
        <v>Melanoma (C43)Female20</v>
      </c>
      <c r="B2841" t="s">
        <v>99</v>
      </c>
      <c r="C2841" t="s">
        <v>0</v>
      </c>
      <c r="D2841">
        <v>20</v>
      </c>
      <c r="E2841">
        <v>80</v>
      </c>
    </row>
    <row r="2842" spans="1:5">
      <c r="A2842" t="str">
        <f t="shared" si="96"/>
        <v>Melanoma (C43)Female99</v>
      </c>
      <c r="B2842" t="s">
        <v>99</v>
      </c>
      <c r="C2842" t="s">
        <v>0</v>
      </c>
      <c r="D2842">
        <v>99</v>
      </c>
      <c r="E2842">
        <v>1</v>
      </c>
    </row>
    <row r="2843" spans="1:5">
      <c r="A2843" t="str">
        <f t="shared" si="96"/>
        <v>Melanoma (C43)Male</v>
      </c>
      <c r="B2843" t="s">
        <v>99</v>
      </c>
      <c r="C2843" t="s">
        <v>1</v>
      </c>
      <c r="E2843">
        <v>1</v>
      </c>
    </row>
    <row r="2844" spans="1:5">
      <c r="A2844" t="str">
        <f t="shared" si="96"/>
        <v>Melanoma (C43)Male1</v>
      </c>
      <c r="B2844" t="s">
        <v>99</v>
      </c>
      <c r="C2844" t="s">
        <v>1</v>
      </c>
      <c r="D2844">
        <v>1</v>
      </c>
      <c r="E2844">
        <v>41</v>
      </c>
    </row>
    <row r="2845" spans="1:5">
      <c r="A2845" t="str">
        <f t="shared" si="96"/>
        <v>Melanoma (C43)Male2</v>
      </c>
      <c r="B2845" t="s">
        <v>99</v>
      </c>
      <c r="C2845" t="s">
        <v>1</v>
      </c>
      <c r="D2845">
        <v>2</v>
      </c>
      <c r="E2845">
        <v>182</v>
      </c>
    </row>
    <row r="2846" spans="1:5">
      <c r="A2846" t="str">
        <f t="shared" si="96"/>
        <v>Melanoma (C43)Male3</v>
      </c>
      <c r="B2846" t="s">
        <v>99</v>
      </c>
      <c r="C2846" t="s">
        <v>1</v>
      </c>
      <c r="D2846">
        <v>3</v>
      </c>
      <c r="E2846">
        <v>121</v>
      </c>
    </row>
    <row r="2847" spans="1:5">
      <c r="A2847" t="str">
        <f t="shared" si="96"/>
        <v>Melanoma (C43)Male4</v>
      </c>
      <c r="B2847" t="s">
        <v>99</v>
      </c>
      <c r="C2847" t="s">
        <v>1</v>
      </c>
      <c r="D2847">
        <v>4</v>
      </c>
      <c r="E2847">
        <v>95</v>
      </c>
    </row>
    <row r="2848" spans="1:5">
      <c r="A2848" t="str">
        <f t="shared" ref="A2848:A2911" si="97">B2848&amp;C2848&amp;D2848</f>
        <v>Melanoma (C43)Male5</v>
      </c>
      <c r="B2848" t="s">
        <v>99</v>
      </c>
      <c r="C2848" t="s">
        <v>1</v>
      </c>
      <c r="D2848">
        <v>5</v>
      </c>
      <c r="E2848">
        <v>107</v>
      </c>
    </row>
    <row r="2849" spans="1:5">
      <c r="A2849" t="str">
        <f t="shared" si="97"/>
        <v>Melanoma (C43)Male6</v>
      </c>
      <c r="B2849" t="s">
        <v>99</v>
      </c>
      <c r="C2849" t="s">
        <v>1</v>
      </c>
      <c r="D2849">
        <v>6</v>
      </c>
      <c r="E2849">
        <v>35</v>
      </c>
    </row>
    <row r="2850" spans="1:5">
      <c r="A2850" t="str">
        <f t="shared" si="97"/>
        <v>Melanoma (C43)Male7</v>
      </c>
      <c r="B2850" t="s">
        <v>99</v>
      </c>
      <c r="C2850" t="s">
        <v>1</v>
      </c>
      <c r="D2850">
        <v>7</v>
      </c>
      <c r="E2850">
        <v>90</v>
      </c>
    </row>
    <row r="2851" spans="1:5">
      <c r="A2851" t="str">
        <f t="shared" si="97"/>
        <v>Melanoma (C43)Male8</v>
      </c>
      <c r="B2851" t="s">
        <v>99</v>
      </c>
      <c r="C2851" t="s">
        <v>1</v>
      </c>
      <c r="D2851">
        <v>8</v>
      </c>
      <c r="E2851">
        <v>11</v>
      </c>
    </row>
    <row r="2852" spans="1:5">
      <c r="A2852" t="str">
        <f t="shared" si="97"/>
        <v>Melanoma (C43)Male9</v>
      </c>
      <c r="B2852" t="s">
        <v>99</v>
      </c>
      <c r="C2852" t="s">
        <v>1</v>
      </c>
      <c r="D2852">
        <v>9</v>
      </c>
      <c r="E2852">
        <v>31</v>
      </c>
    </row>
    <row r="2853" spans="1:5">
      <c r="A2853" t="str">
        <f t="shared" si="97"/>
        <v>Melanoma (C43)Male10</v>
      </c>
      <c r="B2853" t="s">
        <v>99</v>
      </c>
      <c r="C2853" t="s">
        <v>1</v>
      </c>
      <c r="D2853">
        <v>10</v>
      </c>
      <c r="E2853">
        <v>41</v>
      </c>
    </row>
    <row r="2854" spans="1:5">
      <c r="A2854" t="str">
        <f t="shared" si="97"/>
        <v>Melanoma (C43)Male11</v>
      </c>
      <c r="B2854" t="s">
        <v>99</v>
      </c>
      <c r="C2854" t="s">
        <v>1</v>
      </c>
      <c r="D2854">
        <v>11</v>
      </c>
      <c r="E2854">
        <v>62</v>
      </c>
    </row>
    <row r="2855" spans="1:5">
      <c r="A2855" t="str">
        <f t="shared" si="97"/>
        <v>Melanoma (C43)Male12</v>
      </c>
      <c r="B2855" t="s">
        <v>99</v>
      </c>
      <c r="C2855" t="s">
        <v>1</v>
      </c>
      <c r="D2855">
        <v>12</v>
      </c>
      <c r="E2855">
        <v>21</v>
      </c>
    </row>
    <row r="2856" spans="1:5">
      <c r="A2856" t="str">
        <f t="shared" si="97"/>
        <v>Melanoma (C43)Male13</v>
      </c>
      <c r="B2856" t="s">
        <v>99</v>
      </c>
      <c r="C2856" t="s">
        <v>1</v>
      </c>
      <c r="D2856">
        <v>13</v>
      </c>
      <c r="E2856">
        <v>55</v>
      </c>
    </row>
    <row r="2857" spans="1:5">
      <c r="A2857" t="str">
        <f t="shared" si="97"/>
        <v>Melanoma (C43)Male14</v>
      </c>
      <c r="B2857" t="s">
        <v>99</v>
      </c>
      <c r="C2857" t="s">
        <v>1</v>
      </c>
      <c r="D2857">
        <v>14</v>
      </c>
      <c r="E2857">
        <v>30</v>
      </c>
    </row>
    <row r="2858" spans="1:5">
      <c r="A2858" t="str">
        <f t="shared" si="97"/>
        <v>Melanoma (C43)Male15</v>
      </c>
      <c r="B2858" t="s">
        <v>99</v>
      </c>
      <c r="C2858" t="s">
        <v>1</v>
      </c>
      <c r="D2858">
        <v>15</v>
      </c>
      <c r="E2858">
        <v>17</v>
      </c>
    </row>
    <row r="2859" spans="1:5">
      <c r="A2859" t="str">
        <f t="shared" si="97"/>
        <v>Melanoma (C43)Male16</v>
      </c>
      <c r="B2859" t="s">
        <v>99</v>
      </c>
      <c r="C2859" t="s">
        <v>1</v>
      </c>
      <c r="D2859">
        <v>16</v>
      </c>
      <c r="E2859">
        <v>43</v>
      </c>
    </row>
    <row r="2860" spans="1:5">
      <c r="A2860" t="str">
        <f t="shared" si="97"/>
        <v>Melanoma (C43)Male17</v>
      </c>
      <c r="B2860" t="s">
        <v>99</v>
      </c>
      <c r="C2860" t="s">
        <v>1</v>
      </c>
      <c r="D2860">
        <v>17</v>
      </c>
      <c r="E2860">
        <v>14</v>
      </c>
    </row>
    <row r="2861" spans="1:5">
      <c r="A2861" t="str">
        <f t="shared" si="97"/>
        <v>Melanoma (C43)Male18</v>
      </c>
      <c r="B2861" t="s">
        <v>99</v>
      </c>
      <c r="C2861" t="s">
        <v>1</v>
      </c>
      <c r="D2861">
        <v>18</v>
      </c>
      <c r="E2861">
        <v>144</v>
      </c>
    </row>
    <row r="2862" spans="1:5">
      <c r="A2862" t="str">
        <f t="shared" si="97"/>
        <v>Melanoma (C43)Male19</v>
      </c>
      <c r="B2862" t="s">
        <v>99</v>
      </c>
      <c r="C2862" t="s">
        <v>1</v>
      </c>
      <c r="D2862">
        <v>19</v>
      </c>
      <c r="E2862">
        <v>17</v>
      </c>
    </row>
    <row r="2863" spans="1:5">
      <c r="A2863" t="str">
        <f t="shared" si="97"/>
        <v>Melanoma (C43)Male20</v>
      </c>
      <c r="B2863" t="s">
        <v>99</v>
      </c>
      <c r="C2863" t="s">
        <v>1</v>
      </c>
      <c r="D2863">
        <v>20</v>
      </c>
      <c r="E2863">
        <v>69</v>
      </c>
    </row>
    <row r="2864" spans="1:5">
      <c r="A2864" t="str">
        <f t="shared" si="97"/>
        <v>Melanoma (C43)Male99</v>
      </c>
      <c r="B2864" t="s">
        <v>99</v>
      </c>
      <c r="C2864" t="s">
        <v>1</v>
      </c>
      <c r="D2864">
        <v>99</v>
      </c>
      <c r="E2864">
        <v>1</v>
      </c>
    </row>
    <row r="2865" spans="1:5">
      <c r="A2865" t="str">
        <f t="shared" si="97"/>
        <v>Meninges (C70)Female2</v>
      </c>
      <c r="B2865" t="s">
        <v>121</v>
      </c>
      <c r="C2865" t="s">
        <v>0</v>
      </c>
      <c r="D2865">
        <v>2</v>
      </c>
      <c r="E2865">
        <v>1</v>
      </c>
    </row>
    <row r="2866" spans="1:5">
      <c r="A2866" t="str">
        <f t="shared" si="97"/>
        <v>Meninges (C70)Male18</v>
      </c>
      <c r="B2866" t="s">
        <v>121</v>
      </c>
      <c r="C2866" t="s">
        <v>1</v>
      </c>
      <c r="D2866">
        <v>18</v>
      </c>
      <c r="E2866">
        <v>1</v>
      </c>
    </row>
    <row r="2867" spans="1:5">
      <c r="A2867" t="str">
        <f t="shared" si="97"/>
        <v>Mesothelioma (C45)Female1</v>
      </c>
      <c r="B2867" t="s">
        <v>101</v>
      </c>
      <c r="C2867" t="s">
        <v>0</v>
      </c>
      <c r="D2867">
        <v>1</v>
      </c>
      <c r="E2867">
        <v>1</v>
      </c>
    </row>
    <row r="2868" spans="1:5">
      <c r="A2868" t="str">
        <f t="shared" si="97"/>
        <v>Mesothelioma (C45)Female2</v>
      </c>
      <c r="B2868" t="s">
        <v>101</v>
      </c>
      <c r="C2868" t="s">
        <v>0</v>
      </c>
      <c r="D2868">
        <v>2</v>
      </c>
      <c r="E2868">
        <v>3</v>
      </c>
    </row>
    <row r="2869" spans="1:5">
      <c r="A2869" t="str">
        <f t="shared" si="97"/>
        <v>Mesothelioma (C45)Female4</v>
      </c>
      <c r="B2869" t="s">
        <v>101</v>
      </c>
      <c r="C2869" t="s">
        <v>0</v>
      </c>
      <c r="D2869">
        <v>4</v>
      </c>
      <c r="E2869">
        <v>2</v>
      </c>
    </row>
    <row r="2870" spans="1:5">
      <c r="A2870" t="str">
        <f t="shared" si="97"/>
        <v>Mesothelioma (C45)Female5</v>
      </c>
      <c r="B2870" t="s">
        <v>101</v>
      </c>
      <c r="C2870" t="s">
        <v>0</v>
      </c>
      <c r="D2870">
        <v>5</v>
      </c>
      <c r="E2870">
        <v>1</v>
      </c>
    </row>
    <row r="2871" spans="1:5">
      <c r="A2871" t="str">
        <f t="shared" si="97"/>
        <v>Mesothelioma (C45)Female7</v>
      </c>
      <c r="B2871" t="s">
        <v>101</v>
      </c>
      <c r="C2871" t="s">
        <v>0</v>
      </c>
      <c r="D2871">
        <v>7</v>
      </c>
      <c r="E2871">
        <v>1</v>
      </c>
    </row>
    <row r="2872" spans="1:5">
      <c r="A2872" t="str">
        <f t="shared" si="97"/>
        <v>Mesothelioma (C45)Female14</v>
      </c>
      <c r="B2872" t="s">
        <v>101</v>
      </c>
      <c r="C2872" t="s">
        <v>0</v>
      </c>
      <c r="D2872">
        <v>14</v>
      </c>
      <c r="E2872">
        <v>2</v>
      </c>
    </row>
    <row r="2873" spans="1:5">
      <c r="A2873" t="str">
        <f t="shared" si="97"/>
        <v>Mesothelioma (C45)Male1</v>
      </c>
      <c r="B2873" t="s">
        <v>101</v>
      </c>
      <c r="C2873" t="s">
        <v>1</v>
      </c>
      <c r="D2873">
        <v>1</v>
      </c>
      <c r="E2873">
        <v>10</v>
      </c>
    </row>
    <row r="2874" spans="1:5">
      <c r="A2874" t="str">
        <f t="shared" si="97"/>
        <v>Mesothelioma (C45)Male2</v>
      </c>
      <c r="B2874" t="s">
        <v>101</v>
      </c>
      <c r="C2874" t="s">
        <v>1</v>
      </c>
      <c r="D2874">
        <v>2</v>
      </c>
      <c r="E2874">
        <v>16</v>
      </c>
    </row>
    <row r="2875" spans="1:5">
      <c r="A2875" t="str">
        <f t="shared" si="97"/>
        <v>Mesothelioma (C45)Male3</v>
      </c>
      <c r="B2875" t="s">
        <v>101</v>
      </c>
      <c r="C2875" t="s">
        <v>1</v>
      </c>
      <c r="D2875">
        <v>3</v>
      </c>
      <c r="E2875">
        <v>5</v>
      </c>
    </row>
    <row r="2876" spans="1:5">
      <c r="A2876" t="str">
        <f t="shared" si="97"/>
        <v>Mesothelioma (C45)Male4</v>
      </c>
      <c r="B2876" t="s">
        <v>101</v>
      </c>
      <c r="C2876" t="s">
        <v>1</v>
      </c>
      <c r="D2876">
        <v>4</v>
      </c>
      <c r="E2876">
        <v>9</v>
      </c>
    </row>
    <row r="2877" spans="1:5">
      <c r="A2877" t="str">
        <f t="shared" si="97"/>
        <v>Mesothelioma (C45)Male5</v>
      </c>
      <c r="B2877" t="s">
        <v>101</v>
      </c>
      <c r="C2877" t="s">
        <v>1</v>
      </c>
      <c r="D2877">
        <v>5</v>
      </c>
      <c r="E2877">
        <v>6</v>
      </c>
    </row>
    <row r="2878" spans="1:5">
      <c r="A2878" t="str">
        <f t="shared" si="97"/>
        <v>Mesothelioma (C45)Male6</v>
      </c>
      <c r="B2878" t="s">
        <v>101</v>
      </c>
      <c r="C2878" t="s">
        <v>1</v>
      </c>
      <c r="D2878">
        <v>6</v>
      </c>
      <c r="E2878">
        <v>2</v>
      </c>
    </row>
    <row r="2879" spans="1:5">
      <c r="A2879" t="str">
        <f t="shared" si="97"/>
        <v>Mesothelioma (C45)Male7</v>
      </c>
      <c r="B2879" t="s">
        <v>101</v>
      </c>
      <c r="C2879" t="s">
        <v>1</v>
      </c>
      <c r="D2879">
        <v>7</v>
      </c>
      <c r="E2879">
        <v>6</v>
      </c>
    </row>
    <row r="2880" spans="1:5">
      <c r="A2880" t="str">
        <f t="shared" si="97"/>
        <v>Mesothelioma (C45)Male9</v>
      </c>
      <c r="B2880" t="s">
        <v>101</v>
      </c>
      <c r="C2880" t="s">
        <v>1</v>
      </c>
      <c r="D2880">
        <v>9</v>
      </c>
      <c r="E2880">
        <v>1</v>
      </c>
    </row>
    <row r="2881" spans="1:5">
      <c r="A2881" t="str">
        <f t="shared" si="97"/>
        <v>Mesothelioma (C45)Male10</v>
      </c>
      <c r="B2881" t="s">
        <v>101</v>
      </c>
      <c r="C2881" t="s">
        <v>1</v>
      </c>
      <c r="D2881">
        <v>10</v>
      </c>
      <c r="E2881">
        <v>2</v>
      </c>
    </row>
    <row r="2882" spans="1:5">
      <c r="A2882" t="str">
        <f t="shared" si="97"/>
        <v>Mesothelioma (C45)Male11</v>
      </c>
      <c r="B2882" t="s">
        <v>101</v>
      </c>
      <c r="C2882" t="s">
        <v>1</v>
      </c>
      <c r="D2882">
        <v>11</v>
      </c>
      <c r="E2882">
        <v>2</v>
      </c>
    </row>
    <row r="2883" spans="1:5">
      <c r="A2883" t="str">
        <f t="shared" si="97"/>
        <v>Mesothelioma (C45)Male13</v>
      </c>
      <c r="B2883" t="s">
        <v>101</v>
      </c>
      <c r="C2883" t="s">
        <v>1</v>
      </c>
      <c r="D2883">
        <v>13</v>
      </c>
      <c r="E2883">
        <v>4</v>
      </c>
    </row>
    <row r="2884" spans="1:5">
      <c r="A2884" t="str">
        <f t="shared" si="97"/>
        <v>Mesothelioma (C45)Male14</v>
      </c>
      <c r="B2884" t="s">
        <v>101</v>
      </c>
      <c r="C2884" t="s">
        <v>1</v>
      </c>
      <c r="D2884">
        <v>14</v>
      </c>
      <c r="E2884">
        <v>1</v>
      </c>
    </row>
    <row r="2885" spans="1:5">
      <c r="A2885" t="str">
        <f t="shared" si="97"/>
        <v>Mesothelioma (C45)Male15</v>
      </c>
      <c r="B2885" t="s">
        <v>101</v>
      </c>
      <c r="C2885" t="s">
        <v>1</v>
      </c>
      <c r="D2885">
        <v>15</v>
      </c>
      <c r="E2885">
        <v>1</v>
      </c>
    </row>
    <row r="2886" spans="1:5">
      <c r="A2886" t="str">
        <f t="shared" si="97"/>
        <v>Mesothelioma (C45)Male16</v>
      </c>
      <c r="B2886" t="s">
        <v>101</v>
      </c>
      <c r="C2886" t="s">
        <v>1</v>
      </c>
      <c r="D2886">
        <v>16</v>
      </c>
      <c r="E2886">
        <v>3</v>
      </c>
    </row>
    <row r="2887" spans="1:5">
      <c r="A2887" t="str">
        <f t="shared" si="97"/>
        <v>Mesothelioma (C45)Male18</v>
      </c>
      <c r="B2887" t="s">
        <v>101</v>
      </c>
      <c r="C2887" t="s">
        <v>1</v>
      </c>
      <c r="D2887">
        <v>18</v>
      </c>
      <c r="E2887">
        <v>10</v>
      </c>
    </row>
    <row r="2888" spans="1:5">
      <c r="A2888" t="str">
        <f t="shared" si="97"/>
        <v>Mesothelioma (C45)Male19</v>
      </c>
      <c r="B2888" t="s">
        <v>101</v>
      </c>
      <c r="C2888" t="s">
        <v>1</v>
      </c>
      <c r="D2888">
        <v>19</v>
      </c>
      <c r="E2888">
        <v>1</v>
      </c>
    </row>
    <row r="2889" spans="1:5">
      <c r="A2889" t="str">
        <f t="shared" si="97"/>
        <v>Mesothelioma (C45)Male20</v>
      </c>
      <c r="B2889" t="s">
        <v>101</v>
      </c>
      <c r="C2889" t="s">
        <v>1</v>
      </c>
      <c r="D2889">
        <v>20</v>
      </c>
      <c r="E2889">
        <v>4</v>
      </c>
    </row>
    <row r="2890" spans="1:5">
      <c r="A2890" t="str">
        <f t="shared" si="97"/>
        <v>Mouth - floor of (C04)Female1</v>
      </c>
      <c r="B2890" t="s">
        <v>70</v>
      </c>
      <c r="C2890" t="s">
        <v>0</v>
      </c>
      <c r="D2890">
        <v>1</v>
      </c>
      <c r="E2890">
        <v>3</v>
      </c>
    </row>
    <row r="2891" spans="1:5">
      <c r="A2891" t="str">
        <f t="shared" si="97"/>
        <v>Mouth - floor of (C04)Female8</v>
      </c>
      <c r="B2891" t="s">
        <v>70</v>
      </c>
      <c r="C2891" t="s">
        <v>0</v>
      </c>
      <c r="D2891">
        <v>8</v>
      </c>
      <c r="E2891">
        <v>1</v>
      </c>
    </row>
    <row r="2892" spans="1:5">
      <c r="A2892" t="str">
        <f t="shared" si="97"/>
        <v>Mouth - floor of (C04)Female14</v>
      </c>
      <c r="B2892" t="s">
        <v>70</v>
      </c>
      <c r="C2892" t="s">
        <v>0</v>
      </c>
      <c r="D2892">
        <v>14</v>
      </c>
      <c r="E2892">
        <v>1</v>
      </c>
    </row>
    <row r="2893" spans="1:5">
      <c r="A2893" t="str">
        <f t="shared" si="97"/>
        <v>Mouth - floor of (C04)Female16</v>
      </c>
      <c r="B2893" t="s">
        <v>70</v>
      </c>
      <c r="C2893" t="s">
        <v>0</v>
      </c>
      <c r="D2893">
        <v>16</v>
      </c>
      <c r="E2893">
        <v>1</v>
      </c>
    </row>
    <row r="2894" spans="1:5">
      <c r="A2894" t="str">
        <f t="shared" si="97"/>
        <v>Mouth - floor of (C04)Female20</v>
      </c>
      <c r="B2894" t="s">
        <v>70</v>
      </c>
      <c r="C2894" t="s">
        <v>0</v>
      </c>
      <c r="D2894">
        <v>20</v>
      </c>
      <c r="E2894">
        <v>1</v>
      </c>
    </row>
    <row r="2895" spans="1:5">
      <c r="A2895" t="str">
        <f t="shared" si="97"/>
        <v>Mouth - floor of (C04)Male1</v>
      </c>
      <c r="B2895" t="s">
        <v>70</v>
      </c>
      <c r="C2895" t="s">
        <v>1</v>
      </c>
      <c r="D2895">
        <v>1</v>
      </c>
      <c r="E2895">
        <v>2</v>
      </c>
    </row>
    <row r="2896" spans="1:5">
      <c r="A2896" t="str">
        <f t="shared" si="97"/>
        <v>Mouth - floor of (C04)Male2</v>
      </c>
      <c r="B2896" t="s">
        <v>70</v>
      </c>
      <c r="C2896" t="s">
        <v>1</v>
      </c>
      <c r="D2896">
        <v>2</v>
      </c>
      <c r="E2896">
        <v>2</v>
      </c>
    </row>
    <row r="2897" spans="1:5">
      <c r="A2897" t="str">
        <f t="shared" si="97"/>
        <v>Mouth - floor of (C04)Male3</v>
      </c>
      <c r="B2897" t="s">
        <v>70</v>
      </c>
      <c r="C2897" t="s">
        <v>1</v>
      </c>
      <c r="D2897">
        <v>3</v>
      </c>
      <c r="E2897">
        <v>1</v>
      </c>
    </row>
    <row r="2898" spans="1:5">
      <c r="A2898" t="str">
        <f t="shared" si="97"/>
        <v>Mouth - floor of (C04)Male4</v>
      </c>
      <c r="B2898" t="s">
        <v>70</v>
      </c>
      <c r="C2898" t="s">
        <v>1</v>
      </c>
      <c r="D2898">
        <v>4</v>
      </c>
      <c r="E2898">
        <v>2</v>
      </c>
    </row>
    <row r="2899" spans="1:5">
      <c r="A2899" t="str">
        <f t="shared" si="97"/>
        <v>Mouth - floor of (C04)Male5</v>
      </c>
      <c r="B2899" t="s">
        <v>70</v>
      </c>
      <c r="C2899" t="s">
        <v>1</v>
      </c>
      <c r="D2899">
        <v>5</v>
      </c>
      <c r="E2899">
        <v>2</v>
      </c>
    </row>
    <row r="2900" spans="1:5">
      <c r="A2900" t="str">
        <f t="shared" si="97"/>
        <v>Mouth - floor of (C04)Male10</v>
      </c>
      <c r="B2900" t="s">
        <v>70</v>
      </c>
      <c r="C2900" t="s">
        <v>1</v>
      </c>
      <c r="D2900">
        <v>10</v>
      </c>
      <c r="E2900">
        <v>1</v>
      </c>
    </row>
    <row r="2901" spans="1:5">
      <c r="A2901" t="str">
        <f t="shared" si="97"/>
        <v>Mouth - floor of (C04)Male11</v>
      </c>
      <c r="B2901" t="s">
        <v>70</v>
      </c>
      <c r="C2901" t="s">
        <v>1</v>
      </c>
      <c r="D2901">
        <v>11</v>
      </c>
      <c r="E2901">
        <v>1</v>
      </c>
    </row>
    <row r="2902" spans="1:5">
      <c r="A2902" t="str">
        <f t="shared" si="97"/>
        <v>Mouth - floor of (C04)Male13</v>
      </c>
      <c r="B2902" t="s">
        <v>70</v>
      </c>
      <c r="C2902" t="s">
        <v>1</v>
      </c>
      <c r="D2902">
        <v>13</v>
      </c>
      <c r="E2902">
        <v>2</v>
      </c>
    </row>
    <row r="2903" spans="1:5">
      <c r="A2903" t="str">
        <f t="shared" si="97"/>
        <v>Mouth - floor of (C04)Male18</v>
      </c>
      <c r="B2903" t="s">
        <v>70</v>
      </c>
      <c r="C2903" t="s">
        <v>1</v>
      </c>
      <c r="D2903">
        <v>18</v>
      </c>
      <c r="E2903">
        <v>1</v>
      </c>
    </row>
    <row r="2904" spans="1:5">
      <c r="A2904" t="str">
        <f t="shared" si="97"/>
        <v>Mouth - floor of (C04)Male20</v>
      </c>
      <c r="B2904" t="s">
        <v>70</v>
      </c>
      <c r="C2904" t="s">
        <v>1</v>
      </c>
      <c r="D2904">
        <v>20</v>
      </c>
      <c r="E2904">
        <v>2</v>
      </c>
    </row>
    <row r="2905" spans="1:5">
      <c r="A2905" t="str">
        <f t="shared" si="97"/>
        <v>Mouth - other and unspecified (C06)Female2</v>
      </c>
      <c r="B2905" t="s">
        <v>72</v>
      </c>
      <c r="C2905" t="s">
        <v>0</v>
      </c>
      <c r="D2905">
        <v>2</v>
      </c>
      <c r="E2905">
        <v>2</v>
      </c>
    </row>
    <row r="2906" spans="1:5">
      <c r="A2906" t="str">
        <f t="shared" si="97"/>
        <v>Mouth - other and unspecified (C06)Female3</v>
      </c>
      <c r="B2906" t="s">
        <v>72</v>
      </c>
      <c r="C2906" t="s">
        <v>0</v>
      </c>
      <c r="D2906">
        <v>3</v>
      </c>
      <c r="E2906">
        <v>2</v>
      </c>
    </row>
    <row r="2907" spans="1:5">
      <c r="A2907" t="str">
        <f t="shared" si="97"/>
        <v>Mouth - other and unspecified (C06)Female4</v>
      </c>
      <c r="B2907" t="s">
        <v>72</v>
      </c>
      <c r="C2907" t="s">
        <v>0</v>
      </c>
      <c r="D2907">
        <v>4</v>
      </c>
      <c r="E2907">
        <v>2</v>
      </c>
    </row>
    <row r="2908" spans="1:5">
      <c r="A2908" t="str">
        <f t="shared" si="97"/>
        <v>Mouth - other and unspecified (C06)Female5</v>
      </c>
      <c r="B2908" t="s">
        <v>72</v>
      </c>
      <c r="C2908" t="s">
        <v>0</v>
      </c>
      <c r="D2908">
        <v>5</v>
      </c>
      <c r="E2908">
        <v>2</v>
      </c>
    </row>
    <row r="2909" spans="1:5">
      <c r="A2909" t="str">
        <f t="shared" si="97"/>
        <v>Mouth - other and unspecified (C06)Female6</v>
      </c>
      <c r="B2909" t="s">
        <v>72</v>
      </c>
      <c r="C2909" t="s">
        <v>0</v>
      </c>
      <c r="D2909">
        <v>6</v>
      </c>
      <c r="E2909">
        <v>1</v>
      </c>
    </row>
    <row r="2910" spans="1:5">
      <c r="A2910" t="str">
        <f t="shared" si="97"/>
        <v>Mouth - other and unspecified (C06)Female13</v>
      </c>
      <c r="B2910" t="s">
        <v>72</v>
      </c>
      <c r="C2910" t="s">
        <v>0</v>
      </c>
      <c r="D2910">
        <v>13</v>
      </c>
      <c r="E2910">
        <v>1</v>
      </c>
    </row>
    <row r="2911" spans="1:5">
      <c r="A2911" t="str">
        <f t="shared" si="97"/>
        <v>Mouth - other and unspecified (C06)Female16</v>
      </c>
      <c r="B2911" t="s">
        <v>72</v>
      </c>
      <c r="C2911" t="s">
        <v>0</v>
      </c>
      <c r="D2911">
        <v>16</v>
      </c>
      <c r="E2911">
        <v>1</v>
      </c>
    </row>
    <row r="2912" spans="1:5">
      <c r="A2912" t="str">
        <f t="shared" ref="A2912:A2975" si="98">B2912&amp;C2912&amp;D2912</f>
        <v>Mouth - other and unspecified (C06)Female18</v>
      </c>
      <c r="B2912" t="s">
        <v>72</v>
      </c>
      <c r="C2912" t="s">
        <v>0</v>
      </c>
      <c r="D2912">
        <v>18</v>
      </c>
      <c r="E2912">
        <v>2</v>
      </c>
    </row>
    <row r="2913" spans="1:5">
      <c r="A2913" t="str">
        <f t="shared" si="98"/>
        <v>Mouth - other and unspecified (C06)Female19</v>
      </c>
      <c r="B2913" t="s">
        <v>72</v>
      </c>
      <c r="C2913" t="s">
        <v>0</v>
      </c>
      <c r="D2913">
        <v>19</v>
      </c>
      <c r="E2913">
        <v>1</v>
      </c>
    </row>
    <row r="2914" spans="1:5">
      <c r="A2914" t="str">
        <f t="shared" si="98"/>
        <v>Mouth - other and unspecified (C06)Female20</v>
      </c>
      <c r="B2914" t="s">
        <v>72</v>
      </c>
      <c r="C2914" t="s">
        <v>0</v>
      </c>
      <c r="D2914">
        <v>20</v>
      </c>
      <c r="E2914">
        <v>1</v>
      </c>
    </row>
    <row r="2915" spans="1:5">
      <c r="A2915" t="str">
        <f t="shared" si="98"/>
        <v>Mouth - other and unspecified (C06)Male1</v>
      </c>
      <c r="B2915" t="s">
        <v>72</v>
      </c>
      <c r="C2915" t="s">
        <v>1</v>
      </c>
      <c r="D2915">
        <v>1</v>
      </c>
      <c r="E2915">
        <v>2</v>
      </c>
    </row>
    <row r="2916" spans="1:5">
      <c r="A2916" t="str">
        <f t="shared" si="98"/>
        <v>Mouth - other and unspecified (C06)Male2</v>
      </c>
      <c r="B2916" t="s">
        <v>72</v>
      </c>
      <c r="C2916" t="s">
        <v>1</v>
      </c>
      <c r="D2916">
        <v>2</v>
      </c>
      <c r="E2916">
        <v>2</v>
      </c>
    </row>
    <row r="2917" spans="1:5">
      <c r="A2917" t="str">
        <f t="shared" si="98"/>
        <v>Mouth - other and unspecified (C06)Male3</v>
      </c>
      <c r="B2917" t="s">
        <v>72</v>
      </c>
      <c r="C2917" t="s">
        <v>1</v>
      </c>
      <c r="D2917">
        <v>3</v>
      </c>
      <c r="E2917">
        <v>2</v>
      </c>
    </row>
    <row r="2918" spans="1:5">
      <c r="A2918" t="str">
        <f t="shared" si="98"/>
        <v>Mouth - other and unspecified (C06)Male4</v>
      </c>
      <c r="B2918" t="s">
        <v>72</v>
      </c>
      <c r="C2918" t="s">
        <v>1</v>
      </c>
      <c r="D2918">
        <v>4</v>
      </c>
      <c r="E2918">
        <v>2</v>
      </c>
    </row>
    <row r="2919" spans="1:5">
      <c r="A2919" t="str">
        <f t="shared" si="98"/>
        <v>Mouth - other and unspecified (C06)Male5</v>
      </c>
      <c r="B2919" t="s">
        <v>72</v>
      </c>
      <c r="C2919" t="s">
        <v>1</v>
      </c>
      <c r="D2919">
        <v>5</v>
      </c>
      <c r="E2919">
        <v>2</v>
      </c>
    </row>
    <row r="2920" spans="1:5">
      <c r="A2920" t="str">
        <f t="shared" si="98"/>
        <v>Mouth - other and unspecified (C06)Male7</v>
      </c>
      <c r="B2920" t="s">
        <v>72</v>
      </c>
      <c r="C2920" t="s">
        <v>1</v>
      </c>
      <c r="D2920">
        <v>7</v>
      </c>
      <c r="E2920">
        <v>1</v>
      </c>
    </row>
    <row r="2921" spans="1:5">
      <c r="A2921" t="str">
        <f t="shared" si="98"/>
        <v>Mouth - other and unspecified (C06)Male11</v>
      </c>
      <c r="B2921" t="s">
        <v>72</v>
      </c>
      <c r="C2921" t="s">
        <v>1</v>
      </c>
      <c r="D2921">
        <v>11</v>
      </c>
      <c r="E2921">
        <v>1</v>
      </c>
    </row>
    <row r="2922" spans="1:5">
      <c r="A2922" t="str">
        <f t="shared" si="98"/>
        <v>Mouth - other and unspecified (C06)Male13</v>
      </c>
      <c r="B2922" t="s">
        <v>72</v>
      </c>
      <c r="C2922" t="s">
        <v>1</v>
      </c>
      <c r="D2922">
        <v>13</v>
      </c>
      <c r="E2922">
        <v>1</v>
      </c>
    </row>
    <row r="2923" spans="1:5">
      <c r="A2923" t="str">
        <f t="shared" si="98"/>
        <v>Mouth - other and unspecified (C06)Male14</v>
      </c>
      <c r="B2923" t="s">
        <v>72</v>
      </c>
      <c r="C2923" t="s">
        <v>1</v>
      </c>
      <c r="D2923">
        <v>14</v>
      </c>
      <c r="E2923">
        <v>1</v>
      </c>
    </row>
    <row r="2924" spans="1:5">
      <c r="A2924" t="str">
        <f t="shared" si="98"/>
        <v>Mouth - other and unspecified (C06)Male18</v>
      </c>
      <c r="B2924" t="s">
        <v>72</v>
      </c>
      <c r="C2924" t="s">
        <v>1</v>
      </c>
      <c r="D2924">
        <v>18</v>
      </c>
      <c r="E2924">
        <v>3</v>
      </c>
    </row>
    <row r="2925" spans="1:5">
      <c r="A2925" t="str">
        <f t="shared" si="98"/>
        <v>Mouth - other and unspecified (C06)Male20</v>
      </c>
      <c r="B2925" t="s">
        <v>72</v>
      </c>
      <c r="C2925" t="s">
        <v>1</v>
      </c>
      <c r="D2925">
        <v>20</v>
      </c>
      <c r="E2925">
        <v>1</v>
      </c>
    </row>
    <row r="2926" spans="1:5">
      <c r="A2926" t="str">
        <f t="shared" si="98"/>
        <v>Multiple myeloma and malignant plasma cell neoplasms (C90)Female1</v>
      </c>
      <c r="B2926" t="s">
        <v>135</v>
      </c>
      <c r="C2926" t="s">
        <v>0</v>
      </c>
      <c r="D2926">
        <v>1</v>
      </c>
      <c r="E2926">
        <v>5</v>
      </c>
    </row>
    <row r="2927" spans="1:5">
      <c r="A2927" t="str">
        <f t="shared" si="98"/>
        <v>Multiple myeloma and malignant plasma cell neoplasms (C90)Female2</v>
      </c>
      <c r="B2927" t="s">
        <v>135</v>
      </c>
      <c r="C2927" t="s">
        <v>0</v>
      </c>
      <c r="D2927">
        <v>2</v>
      </c>
      <c r="E2927">
        <v>18</v>
      </c>
    </row>
    <row r="2928" spans="1:5">
      <c r="A2928" t="str">
        <f t="shared" si="98"/>
        <v>Multiple myeloma and malignant plasma cell neoplasms (C90)Female3</v>
      </c>
      <c r="B2928" t="s">
        <v>135</v>
      </c>
      <c r="C2928" t="s">
        <v>0</v>
      </c>
      <c r="D2928">
        <v>3</v>
      </c>
      <c r="E2928">
        <v>12</v>
      </c>
    </row>
    <row r="2929" spans="1:5">
      <c r="A2929" t="str">
        <f t="shared" si="98"/>
        <v>Multiple myeloma and malignant plasma cell neoplasms (C90)Female4</v>
      </c>
      <c r="B2929" t="s">
        <v>135</v>
      </c>
      <c r="C2929" t="s">
        <v>0</v>
      </c>
      <c r="D2929">
        <v>4</v>
      </c>
      <c r="E2929">
        <v>15</v>
      </c>
    </row>
    <row r="2930" spans="1:5">
      <c r="A2930" t="str">
        <f t="shared" si="98"/>
        <v>Multiple myeloma and malignant plasma cell neoplasms (C90)Female5</v>
      </c>
      <c r="B2930" t="s">
        <v>135</v>
      </c>
      <c r="C2930" t="s">
        <v>0</v>
      </c>
      <c r="D2930">
        <v>5</v>
      </c>
      <c r="E2930">
        <v>12</v>
      </c>
    </row>
    <row r="2931" spans="1:5">
      <c r="A2931" t="str">
        <f t="shared" si="98"/>
        <v>Multiple myeloma and malignant plasma cell neoplasms (C90)Female6</v>
      </c>
      <c r="B2931" t="s">
        <v>135</v>
      </c>
      <c r="C2931" t="s">
        <v>0</v>
      </c>
      <c r="D2931">
        <v>6</v>
      </c>
      <c r="E2931">
        <v>4</v>
      </c>
    </row>
    <row r="2932" spans="1:5">
      <c r="A2932" t="str">
        <f t="shared" si="98"/>
        <v>Multiple myeloma and malignant plasma cell neoplasms (C90)Female7</v>
      </c>
      <c r="B2932" t="s">
        <v>135</v>
      </c>
      <c r="C2932" t="s">
        <v>0</v>
      </c>
      <c r="D2932">
        <v>7</v>
      </c>
      <c r="E2932">
        <v>3</v>
      </c>
    </row>
    <row r="2933" spans="1:5">
      <c r="A2933" t="str">
        <f t="shared" si="98"/>
        <v>Multiple myeloma and malignant plasma cell neoplasms (C90)Female9</v>
      </c>
      <c r="B2933" t="s">
        <v>135</v>
      </c>
      <c r="C2933" t="s">
        <v>0</v>
      </c>
      <c r="D2933">
        <v>9</v>
      </c>
      <c r="E2933">
        <v>6</v>
      </c>
    </row>
    <row r="2934" spans="1:5">
      <c r="A2934" t="str">
        <f t="shared" si="98"/>
        <v>Multiple myeloma and malignant plasma cell neoplasms (C90)Female10</v>
      </c>
      <c r="B2934" t="s">
        <v>135</v>
      </c>
      <c r="C2934" t="s">
        <v>0</v>
      </c>
      <c r="D2934">
        <v>10</v>
      </c>
      <c r="E2934">
        <v>2</v>
      </c>
    </row>
    <row r="2935" spans="1:5">
      <c r="A2935" t="str">
        <f t="shared" si="98"/>
        <v>Multiple myeloma and malignant plasma cell neoplasms (C90)Female11</v>
      </c>
      <c r="B2935" t="s">
        <v>135</v>
      </c>
      <c r="C2935" t="s">
        <v>0</v>
      </c>
      <c r="D2935">
        <v>11</v>
      </c>
      <c r="E2935">
        <v>7</v>
      </c>
    </row>
    <row r="2936" spans="1:5">
      <c r="A2936" t="str">
        <f t="shared" si="98"/>
        <v>Multiple myeloma and malignant plasma cell neoplasms (C90)Female12</v>
      </c>
      <c r="B2936" t="s">
        <v>135</v>
      </c>
      <c r="C2936" t="s">
        <v>0</v>
      </c>
      <c r="D2936">
        <v>12</v>
      </c>
      <c r="E2936">
        <v>4</v>
      </c>
    </row>
    <row r="2937" spans="1:5">
      <c r="A2937" t="str">
        <f t="shared" si="98"/>
        <v>Multiple myeloma and malignant plasma cell neoplasms (C90)Female13</v>
      </c>
      <c r="B2937" t="s">
        <v>135</v>
      </c>
      <c r="C2937" t="s">
        <v>0</v>
      </c>
      <c r="D2937">
        <v>13</v>
      </c>
      <c r="E2937">
        <v>8</v>
      </c>
    </row>
    <row r="2938" spans="1:5">
      <c r="A2938" t="str">
        <f t="shared" si="98"/>
        <v>Multiple myeloma and malignant plasma cell neoplasms (C90)Female14</v>
      </c>
      <c r="B2938" t="s">
        <v>135</v>
      </c>
      <c r="C2938" t="s">
        <v>0</v>
      </c>
      <c r="D2938">
        <v>14</v>
      </c>
      <c r="E2938">
        <v>1</v>
      </c>
    </row>
    <row r="2939" spans="1:5">
      <c r="A2939" t="str">
        <f t="shared" si="98"/>
        <v>Multiple myeloma and malignant plasma cell neoplasms (C90)Female15</v>
      </c>
      <c r="B2939" t="s">
        <v>135</v>
      </c>
      <c r="C2939" t="s">
        <v>0</v>
      </c>
      <c r="D2939">
        <v>15</v>
      </c>
      <c r="E2939">
        <v>2</v>
      </c>
    </row>
    <row r="2940" spans="1:5">
      <c r="A2940" t="str">
        <f t="shared" si="98"/>
        <v>Multiple myeloma and malignant plasma cell neoplasms (C90)Female16</v>
      </c>
      <c r="B2940" t="s">
        <v>135</v>
      </c>
      <c r="C2940" t="s">
        <v>0</v>
      </c>
      <c r="D2940">
        <v>16</v>
      </c>
      <c r="E2940">
        <v>6</v>
      </c>
    </row>
    <row r="2941" spans="1:5">
      <c r="A2941" t="str">
        <f t="shared" si="98"/>
        <v>Multiple myeloma and malignant plasma cell neoplasms (C90)Female17</v>
      </c>
      <c r="B2941" t="s">
        <v>135</v>
      </c>
      <c r="C2941" t="s">
        <v>0</v>
      </c>
      <c r="D2941">
        <v>17</v>
      </c>
      <c r="E2941">
        <v>1</v>
      </c>
    </row>
    <row r="2942" spans="1:5">
      <c r="A2942" t="str">
        <f t="shared" si="98"/>
        <v>Multiple myeloma and malignant plasma cell neoplasms (C90)Female18</v>
      </c>
      <c r="B2942" t="s">
        <v>135</v>
      </c>
      <c r="C2942" t="s">
        <v>0</v>
      </c>
      <c r="D2942">
        <v>18</v>
      </c>
      <c r="E2942">
        <v>18</v>
      </c>
    </row>
    <row r="2943" spans="1:5">
      <c r="A2943" t="str">
        <f t="shared" si="98"/>
        <v>Multiple myeloma and malignant plasma cell neoplasms (C90)Female20</v>
      </c>
      <c r="B2943" t="s">
        <v>135</v>
      </c>
      <c r="C2943" t="s">
        <v>0</v>
      </c>
      <c r="D2943">
        <v>20</v>
      </c>
      <c r="E2943">
        <v>11</v>
      </c>
    </row>
    <row r="2944" spans="1:5">
      <c r="A2944" t="str">
        <f t="shared" si="98"/>
        <v>Multiple myeloma and malignant plasma cell neoplasms (C90)Male1</v>
      </c>
      <c r="B2944" t="s">
        <v>135</v>
      </c>
      <c r="C2944" t="s">
        <v>1</v>
      </c>
      <c r="D2944">
        <v>1</v>
      </c>
      <c r="E2944">
        <v>10</v>
      </c>
    </row>
    <row r="2945" spans="1:5">
      <c r="A2945" t="str">
        <f t="shared" si="98"/>
        <v>Multiple myeloma and malignant plasma cell neoplasms (C90)Male2</v>
      </c>
      <c r="B2945" t="s">
        <v>135</v>
      </c>
      <c r="C2945" t="s">
        <v>1</v>
      </c>
      <c r="D2945">
        <v>2</v>
      </c>
      <c r="E2945">
        <v>26</v>
      </c>
    </row>
    <row r="2946" spans="1:5">
      <c r="A2946" t="str">
        <f t="shared" si="98"/>
        <v>Multiple myeloma and malignant plasma cell neoplasms (C90)Male3</v>
      </c>
      <c r="B2946" t="s">
        <v>135</v>
      </c>
      <c r="C2946" t="s">
        <v>1</v>
      </c>
      <c r="D2946">
        <v>3</v>
      </c>
      <c r="E2946">
        <v>18</v>
      </c>
    </row>
    <row r="2947" spans="1:5">
      <c r="A2947" t="str">
        <f t="shared" si="98"/>
        <v>Multiple myeloma and malignant plasma cell neoplasms (C90)Male4</v>
      </c>
      <c r="B2947" t="s">
        <v>135</v>
      </c>
      <c r="C2947" t="s">
        <v>1</v>
      </c>
      <c r="D2947">
        <v>4</v>
      </c>
      <c r="E2947">
        <v>18</v>
      </c>
    </row>
    <row r="2948" spans="1:5">
      <c r="A2948" t="str">
        <f t="shared" si="98"/>
        <v>Multiple myeloma and malignant plasma cell neoplasms (C90)Male5</v>
      </c>
      <c r="B2948" t="s">
        <v>135</v>
      </c>
      <c r="C2948" t="s">
        <v>1</v>
      </c>
      <c r="D2948">
        <v>5</v>
      </c>
      <c r="E2948">
        <v>23</v>
      </c>
    </row>
    <row r="2949" spans="1:5">
      <c r="A2949" t="str">
        <f t="shared" si="98"/>
        <v>Multiple myeloma and malignant plasma cell neoplasms (C90)Male7</v>
      </c>
      <c r="B2949" t="s">
        <v>135</v>
      </c>
      <c r="C2949" t="s">
        <v>1</v>
      </c>
      <c r="D2949">
        <v>7</v>
      </c>
      <c r="E2949">
        <v>12</v>
      </c>
    </row>
    <row r="2950" spans="1:5">
      <c r="A2950" t="str">
        <f t="shared" si="98"/>
        <v>Multiple myeloma and malignant plasma cell neoplasms (C90)Male8</v>
      </c>
      <c r="B2950" t="s">
        <v>135</v>
      </c>
      <c r="C2950" t="s">
        <v>1</v>
      </c>
      <c r="D2950">
        <v>8</v>
      </c>
      <c r="E2950">
        <v>1</v>
      </c>
    </row>
    <row r="2951" spans="1:5">
      <c r="A2951" t="str">
        <f t="shared" si="98"/>
        <v>Multiple myeloma and malignant plasma cell neoplasms (C90)Male9</v>
      </c>
      <c r="B2951" t="s">
        <v>135</v>
      </c>
      <c r="C2951" t="s">
        <v>1</v>
      </c>
      <c r="D2951">
        <v>9</v>
      </c>
      <c r="E2951">
        <v>14</v>
      </c>
    </row>
    <row r="2952" spans="1:5">
      <c r="A2952" t="str">
        <f t="shared" si="98"/>
        <v>Multiple myeloma and malignant plasma cell neoplasms (C90)Male10</v>
      </c>
      <c r="B2952" t="s">
        <v>135</v>
      </c>
      <c r="C2952" t="s">
        <v>1</v>
      </c>
      <c r="D2952">
        <v>10</v>
      </c>
      <c r="E2952">
        <v>8</v>
      </c>
    </row>
    <row r="2953" spans="1:5">
      <c r="A2953" t="str">
        <f t="shared" si="98"/>
        <v>Multiple myeloma and malignant plasma cell neoplasms (C90)Male11</v>
      </c>
      <c r="B2953" t="s">
        <v>135</v>
      </c>
      <c r="C2953" t="s">
        <v>1</v>
      </c>
      <c r="D2953">
        <v>11</v>
      </c>
      <c r="E2953">
        <v>16</v>
      </c>
    </row>
    <row r="2954" spans="1:5">
      <c r="A2954" t="str">
        <f t="shared" si="98"/>
        <v>Multiple myeloma and malignant plasma cell neoplasms (C90)Male12</v>
      </c>
      <c r="B2954" t="s">
        <v>135</v>
      </c>
      <c r="C2954" t="s">
        <v>1</v>
      </c>
      <c r="D2954">
        <v>12</v>
      </c>
      <c r="E2954">
        <v>2</v>
      </c>
    </row>
    <row r="2955" spans="1:5">
      <c r="A2955" t="str">
        <f t="shared" si="98"/>
        <v>Multiple myeloma and malignant plasma cell neoplasms (C90)Male13</v>
      </c>
      <c r="B2955" t="s">
        <v>135</v>
      </c>
      <c r="C2955" t="s">
        <v>1</v>
      </c>
      <c r="D2955">
        <v>13</v>
      </c>
      <c r="E2955">
        <v>11</v>
      </c>
    </row>
    <row r="2956" spans="1:5">
      <c r="A2956" t="str">
        <f t="shared" si="98"/>
        <v>Multiple myeloma and malignant plasma cell neoplasms (C90)Male14</v>
      </c>
      <c r="B2956" t="s">
        <v>135</v>
      </c>
      <c r="C2956" t="s">
        <v>1</v>
      </c>
      <c r="D2956">
        <v>14</v>
      </c>
      <c r="E2956">
        <v>9</v>
      </c>
    </row>
    <row r="2957" spans="1:5">
      <c r="A2957" t="str">
        <f t="shared" si="98"/>
        <v>Multiple myeloma and malignant plasma cell neoplasms (C90)Male15</v>
      </c>
      <c r="B2957" t="s">
        <v>135</v>
      </c>
      <c r="C2957" t="s">
        <v>1</v>
      </c>
      <c r="D2957">
        <v>15</v>
      </c>
      <c r="E2957">
        <v>3</v>
      </c>
    </row>
    <row r="2958" spans="1:5">
      <c r="A2958" t="str">
        <f t="shared" si="98"/>
        <v>Multiple myeloma and malignant plasma cell neoplasms (C90)Male16</v>
      </c>
      <c r="B2958" t="s">
        <v>135</v>
      </c>
      <c r="C2958" t="s">
        <v>1</v>
      </c>
      <c r="D2958">
        <v>16</v>
      </c>
      <c r="E2958">
        <v>10</v>
      </c>
    </row>
    <row r="2959" spans="1:5">
      <c r="A2959" t="str">
        <f t="shared" si="98"/>
        <v>Multiple myeloma and malignant plasma cell neoplasms (C90)Male18</v>
      </c>
      <c r="B2959" t="s">
        <v>135</v>
      </c>
      <c r="C2959" t="s">
        <v>1</v>
      </c>
      <c r="D2959">
        <v>18</v>
      </c>
      <c r="E2959">
        <v>21</v>
      </c>
    </row>
    <row r="2960" spans="1:5">
      <c r="A2960" t="str">
        <f t="shared" si="98"/>
        <v>Multiple myeloma and malignant plasma cell neoplasms (C90)Male19</v>
      </c>
      <c r="B2960" t="s">
        <v>135</v>
      </c>
      <c r="C2960" t="s">
        <v>1</v>
      </c>
      <c r="D2960">
        <v>19</v>
      </c>
      <c r="E2960">
        <v>1</v>
      </c>
    </row>
    <row r="2961" spans="1:5">
      <c r="A2961" t="str">
        <f t="shared" si="98"/>
        <v>Multiple myeloma and malignant plasma cell neoplasms (C90)Male20</v>
      </c>
      <c r="B2961" t="s">
        <v>135</v>
      </c>
      <c r="C2961" t="s">
        <v>1</v>
      </c>
      <c r="D2961">
        <v>20</v>
      </c>
      <c r="E2961">
        <v>19</v>
      </c>
    </row>
    <row r="2962" spans="1:5">
      <c r="A2962" t="str">
        <f t="shared" si="98"/>
        <v>Multiple myeloma and malignant plasma cell neoplasms (C90)Male99</v>
      </c>
      <c r="B2962" t="s">
        <v>135</v>
      </c>
      <c r="C2962" t="s">
        <v>1</v>
      </c>
      <c r="D2962">
        <v>99</v>
      </c>
      <c r="E2962">
        <v>1</v>
      </c>
    </row>
    <row r="2963" spans="1:5">
      <c r="A2963" t="str">
        <f t="shared" si="98"/>
        <v>Myelodysplastic syndromes (D46)Female1</v>
      </c>
      <c r="B2963" t="s">
        <v>138</v>
      </c>
      <c r="C2963" t="s">
        <v>0</v>
      </c>
      <c r="D2963">
        <v>1</v>
      </c>
      <c r="E2963">
        <v>1</v>
      </c>
    </row>
    <row r="2964" spans="1:5">
      <c r="A2964" t="str">
        <f t="shared" si="98"/>
        <v>Myelodysplastic syndromes (D46)Female2</v>
      </c>
      <c r="B2964" t="s">
        <v>138</v>
      </c>
      <c r="C2964" t="s">
        <v>0</v>
      </c>
      <c r="D2964">
        <v>2</v>
      </c>
      <c r="E2964">
        <v>11</v>
      </c>
    </row>
    <row r="2965" spans="1:5">
      <c r="A2965" t="str">
        <f t="shared" si="98"/>
        <v>Myelodysplastic syndromes (D46)Female3</v>
      </c>
      <c r="B2965" t="s">
        <v>138</v>
      </c>
      <c r="C2965" t="s">
        <v>0</v>
      </c>
      <c r="D2965">
        <v>3</v>
      </c>
      <c r="E2965">
        <v>9</v>
      </c>
    </row>
    <row r="2966" spans="1:5">
      <c r="A2966" t="str">
        <f t="shared" si="98"/>
        <v>Myelodysplastic syndromes (D46)Female4</v>
      </c>
      <c r="B2966" t="s">
        <v>138</v>
      </c>
      <c r="C2966" t="s">
        <v>0</v>
      </c>
      <c r="D2966">
        <v>4</v>
      </c>
      <c r="E2966">
        <v>4</v>
      </c>
    </row>
    <row r="2967" spans="1:5">
      <c r="A2967" t="str">
        <f t="shared" si="98"/>
        <v>Myelodysplastic syndromes (D46)Female5</v>
      </c>
      <c r="B2967" t="s">
        <v>138</v>
      </c>
      <c r="C2967" t="s">
        <v>0</v>
      </c>
      <c r="D2967">
        <v>5</v>
      </c>
      <c r="E2967">
        <v>3</v>
      </c>
    </row>
    <row r="2968" spans="1:5">
      <c r="A2968" t="str">
        <f t="shared" si="98"/>
        <v>Myelodysplastic syndromes (D46)Female6</v>
      </c>
      <c r="B2968" t="s">
        <v>138</v>
      </c>
      <c r="C2968" t="s">
        <v>0</v>
      </c>
      <c r="D2968">
        <v>6</v>
      </c>
      <c r="E2968">
        <v>4</v>
      </c>
    </row>
    <row r="2969" spans="1:5">
      <c r="A2969" t="str">
        <f t="shared" si="98"/>
        <v>Myelodysplastic syndromes (D46)Female7</v>
      </c>
      <c r="B2969" t="s">
        <v>138</v>
      </c>
      <c r="C2969" t="s">
        <v>0</v>
      </c>
      <c r="D2969">
        <v>7</v>
      </c>
      <c r="E2969">
        <v>2</v>
      </c>
    </row>
    <row r="2970" spans="1:5">
      <c r="A2970" t="str">
        <f t="shared" si="98"/>
        <v>Myelodysplastic syndromes (D46)Female9</v>
      </c>
      <c r="B2970" t="s">
        <v>138</v>
      </c>
      <c r="C2970" t="s">
        <v>0</v>
      </c>
      <c r="D2970">
        <v>9</v>
      </c>
      <c r="E2970">
        <v>3</v>
      </c>
    </row>
    <row r="2971" spans="1:5">
      <c r="A2971" t="str">
        <f t="shared" si="98"/>
        <v>Myelodysplastic syndromes (D46)Female11</v>
      </c>
      <c r="B2971" t="s">
        <v>138</v>
      </c>
      <c r="C2971" t="s">
        <v>0</v>
      </c>
      <c r="D2971">
        <v>11</v>
      </c>
      <c r="E2971">
        <v>6</v>
      </c>
    </row>
    <row r="2972" spans="1:5">
      <c r="A2972" t="str">
        <f t="shared" si="98"/>
        <v>Myelodysplastic syndromes (D46)Female13</v>
      </c>
      <c r="B2972" t="s">
        <v>138</v>
      </c>
      <c r="C2972" t="s">
        <v>0</v>
      </c>
      <c r="D2972">
        <v>13</v>
      </c>
      <c r="E2972">
        <v>3</v>
      </c>
    </row>
    <row r="2973" spans="1:5">
      <c r="A2973" t="str">
        <f t="shared" si="98"/>
        <v>Myelodysplastic syndromes (D46)Female14</v>
      </c>
      <c r="B2973" t="s">
        <v>138</v>
      </c>
      <c r="C2973" t="s">
        <v>0</v>
      </c>
      <c r="D2973">
        <v>14</v>
      </c>
      <c r="E2973">
        <v>2</v>
      </c>
    </row>
    <row r="2974" spans="1:5">
      <c r="A2974" t="str">
        <f t="shared" si="98"/>
        <v>Myelodysplastic syndromes (D46)Female15</v>
      </c>
      <c r="B2974" t="s">
        <v>138</v>
      </c>
      <c r="C2974" t="s">
        <v>0</v>
      </c>
      <c r="D2974">
        <v>15</v>
      </c>
      <c r="E2974">
        <v>1</v>
      </c>
    </row>
    <row r="2975" spans="1:5">
      <c r="A2975" t="str">
        <f t="shared" si="98"/>
        <v>Myelodysplastic syndromes (D46)Female16</v>
      </c>
      <c r="B2975" t="s">
        <v>138</v>
      </c>
      <c r="C2975" t="s">
        <v>0</v>
      </c>
      <c r="D2975">
        <v>16</v>
      </c>
      <c r="E2975">
        <v>4</v>
      </c>
    </row>
    <row r="2976" spans="1:5">
      <c r="A2976" t="str">
        <f t="shared" ref="A2976:A3039" si="99">B2976&amp;C2976&amp;D2976</f>
        <v>Myelodysplastic syndromes (D46)Female18</v>
      </c>
      <c r="B2976" t="s">
        <v>138</v>
      </c>
      <c r="C2976" t="s">
        <v>0</v>
      </c>
      <c r="D2976">
        <v>18</v>
      </c>
      <c r="E2976">
        <v>12</v>
      </c>
    </row>
    <row r="2977" spans="1:5">
      <c r="A2977" t="str">
        <f t="shared" si="99"/>
        <v>Myelodysplastic syndromes (D46)Female19</v>
      </c>
      <c r="B2977" t="s">
        <v>138</v>
      </c>
      <c r="C2977" t="s">
        <v>0</v>
      </c>
      <c r="D2977">
        <v>19</v>
      </c>
      <c r="E2977">
        <v>1</v>
      </c>
    </row>
    <row r="2978" spans="1:5">
      <c r="A2978" t="str">
        <f t="shared" si="99"/>
        <v>Myelodysplastic syndromes (D46)Female20</v>
      </c>
      <c r="B2978" t="s">
        <v>138</v>
      </c>
      <c r="C2978" t="s">
        <v>0</v>
      </c>
      <c r="D2978">
        <v>20</v>
      </c>
      <c r="E2978">
        <v>5</v>
      </c>
    </row>
    <row r="2979" spans="1:5">
      <c r="A2979" t="str">
        <f t="shared" si="99"/>
        <v>Myelodysplastic syndromes (D46)Male1</v>
      </c>
      <c r="B2979" t="s">
        <v>138</v>
      </c>
      <c r="C2979" t="s">
        <v>1</v>
      </c>
      <c r="D2979">
        <v>1</v>
      </c>
      <c r="E2979">
        <v>4</v>
      </c>
    </row>
    <row r="2980" spans="1:5">
      <c r="A2980" t="str">
        <f t="shared" si="99"/>
        <v>Myelodysplastic syndromes (D46)Male2</v>
      </c>
      <c r="B2980" t="s">
        <v>138</v>
      </c>
      <c r="C2980" t="s">
        <v>1</v>
      </c>
      <c r="D2980">
        <v>2</v>
      </c>
      <c r="E2980">
        <v>15</v>
      </c>
    </row>
    <row r="2981" spans="1:5">
      <c r="A2981" t="str">
        <f t="shared" si="99"/>
        <v>Myelodysplastic syndromes (D46)Male3</v>
      </c>
      <c r="B2981" t="s">
        <v>138</v>
      </c>
      <c r="C2981" t="s">
        <v>1</v>
      </c>
      <c r="D2981">
        <v>3</v>
      </c>
      <c r="E2981">
        <v>11</v>
      </c>
    </row>
    <row r="2982" spans="1:5">
      <c r="A2982" t="str">
        <f t="shared" si="99"/>
        <v>Myelodysplastic syndromes (D46)Male4</v>
      </c>
      <c r="B2982" t="s">
        <v>138</v>
      </c>
      <c r="C2982" t="s">
        <v>1</v>
      </c>
      <c r="D2982">
        <v>4</v>
      </c>
      <c r="E2982">
        <v>9</v>
      </c>
    </row>
    <row r="2983" spans="1:5">
      <c r="A2983" t="str">
        <f t="shared" si="99"/>
        <v>Myelodysplastic syndromes (D46)Male5</v>
      </c>
      <c r="B2983" t="s">
        <v>138</v>
      </c>
      <c r="C2983" t="s">
        <v>1</v>
      </c>
      <c r="D2983">
        <v>5</v>
      </c>
      <c r="E2983">
        <v>10</v>
      </c>
    </row>
    <row r="2984" spans="1:5">
      <c r="A2984" t="str">
        <f t="shared" si="99"/>
        <v>Myelodysplastic syndromes (D46)Male7</v>
      </c>
      <c r="B2984" t="s">
        <v>138</v>
      </c>
      <c r="C2984" t="s">
        <v>1</v>
      </c>
      <c r="D2984">
        <v>7</v>
      </c>
      <c r="E2984">
        <v>5</v>
      </c>
    </row>
    <row r="2985" spans="1:5">
      <c r="A2985" t="str">
        <f t="shared" si="99"/>
        <v>Myelodysplastic syndromes (D46)Male9</v>
      </c>
      <c r="B2985" t="s">
        <v>138</v>
      </c>
      <c r="C2985" t="s">
        <v>1</v>
      </c>
      <c r="D2985">
        <v>9</v>
      </c>
      <c r="E2985">
        <v>5</v>
      </c>
    </row>
    <row r="2986" spans="1:5">
      <c r="A2986" t="str">
        <f t="shared" si="99"/>
        <v>Myelodysplastic syndromes (D46)Male10</v>
      </c>
      <c r="B2986" t="s">
        <v>138</v>
      </c>
      <c r="C2986" t="s">
        <v>1</v>
      </c>
      <c r="D2986">
        <v>10</v>
      </c>
      <c r="E2986">
        <v>2</v>
      </c>
    </row>
    <row r="2987" spans="1:5">
      <c r="A2987" t="str">
        <f t="shared" si="99"/>
        <v>Myelodysplastic syndromes (D46)Male11</v>
      </c>
      <c r="B2987" t="s">
        <v>138</v>
      </c>
      <c r="C2987" t="s">
        <v>1</v>
      </c>
      <c r="D2987">
        <v>11</v>
      </c>
      <c r="E2987">
        <v>9</v>
      </c>
    </row>
    <row r="2988" spans="1:5">
      <c r="A2988" t="str">
        <f t="shared" si="99"/>
        <v>Myelodysplastic syndromes (D46)Male12</v>
      </c>
      <c r="B2988" t="s">
        <v>138</v>
      </c>
      <c r="C2988" t="s">
        <v>1</v>
      </c>
      <c r="D2988">
        <v>12</v>
      </c>
      <c r="E2988">
        <v>4</v>
      </c>
    </row>
    <row r="2989" spans="1:5">
      <c r="A2989" t="str">
        <f t="shared" si="99"/>
        <v>Myelodysplastic syndromes (D46)Male13</v>
      </c>
      <c r="B2989" t="s">
        <v>138</v>
      </c>
      <c r="C2989" t="s">
        <v>1</v>
      </c>
      <c r="D2989">
        <v>13</v>
      </c>
      <c r="E2989">
        <v>12</v>
      </c>
    </row>
    <row r="2990" spans="1:5">
      <c r="A2990" t="str">
        <f t="shared" si="99"/>
        <v>Myelodysplastic syndromes (D46)Male14</v>
      </c>
      <c r="B2990" t="s">
        <v>138</v>
      </c>
      <c r="C2990" t="s">
        <v>1</v>
      </c>
      <c r="D2990">
        <v>14</v>
      </c>
      <c r="E2990">
        <v>3</v>
      </c>
    </row>
    <row r="2991" spans="1:5">
      <c r="A2991" t="str">
        <f t="shared" si="99"/>
        <v>Myelodysplastic syndromes (D46)Male16</v>
      </c>
      <c r="B2991" t="s">
        <v>138</v>
      </c>
      <c r="C2991" t="s">
        <v>1</v>
      </c>
      <c r="D2991">
        <v>16</v>
      </c>
      <c r="E2991">
        <v>8</v>
      </c>
    </row>
    <row r="2992" spans="1:5">
      <c r="A2992" t="str">
        <f t="shared" si="99"/>
        <v>Myelodysplastic syndromes (D46)Male18</v>
      </c>
      <c r="B2992" t="s">
        <v>138</v>
      </c>
      <c r="C2992" t="s">
        <v>1</v>
      </c>
      <c r="D2992">
        <v>18</v>
      </c>
      <c r="E2992">
        <v>14</v>
      </c>
    </row>
    <row r="2993" spans="1:5">
      <c r="A2993" t="str">
        <f t="shared" si="99"/>
        <v>Myelodysplastic syndromes (D46)Male19</v>
      </c>
      <c r="B2993" t="s">
        <v>138</v>
      </c>
      <c r="C2993" t="s">
        <v>1</v>
      </c>
      <c r="D2993">
        <v>19</v>
      </c>
      <c r="E2993">
        <v>1</v>
      </c>
    </row>
    <row r="2994" spans="1:5">
      <c r="A2994" t="str">
        <f t="shared" si="99"/>
        <v>Myelodysplastic syndromes (D46)Male20</v>
      </c>
      <c r="B2994" t="s">
        <v>138</v>
      </c>
      <c r="C2994" t="s">
        <v>1</v>
      </c>
      <c r="D2994">
        <v>20</v>
      </c>
      <c r="E2994">
        <v>9</v>
      </c>
    </row>
    <row r="2995" spans="1:5">
      <c r="A2995" t="str">
        <f t="shared" si="99"/>
        <v>Nasal cavity and middle ear (C30)Female1</v>
      </c>
      <c r="B2995" t="s">
        <v>90</v>
      </c>
      <c r="C2995" t="s">
        <v>0</v>
      </c>
      <c r="D2995">
        <v>1</v>
      </c>
      <c r="E2995">
        <v>1</v>
      </c>
    </row>
    <row r="2996" spans="1:5">
      <c r="A2996" t="str">
        <f t="shared" si="99"/>
        <v>Nasal cavity and middle ear (C30)Female2</v>
      </c>
      <c r="B2996" t="s">
        <v>90</v>
      </c>
      <c r="C2996" t="s">
        <v>0</v>
      </c>
      <c r="D2996">
        <v>2</v>
      </c>
      <c r="E2996">
        <v>1</v>
      </c>
    </row>
    <row r="2997" spans="1:5">
      <c r="A2997" t="str">
        <f t="shared" si="99"/>
        <v>Nasal cavity and middle ear (C30)Female3</v>
      </c>
      <c r="B2997" t="s">
        <v>90</v>
      </c>
      <c r="C2997" t="s">
        <v>0</v>
      </c>
      <c r="D2997">
        <v>3</v>
      </c>
      <c r="E2997">
        <v>1</v>
      </c>
    </row>
    <row r="2998" spans="1:5">
      <c r="A2998" t="str">
        <f t="shared" si="99"/>
        <v>Nasal cavity and middle ear (C30)Female5</v>
      </c>
      <c r="B2998" t="s">
        <v>90</v>
      </c>
      <c r="C2998" t="s">
        <v>0</v>
      </c>
      <c r="D2998">
        <v>5</v>
      </c>
      <c r="E2998">
        <v>1</v>
      </c>
    </row>
    <row r="2999" spans="1:5">
      <c r="A2999" t="str">
        <f t="shared" si="99"/>
        <v>Nasal cavity and middle ear (C30)Female6</v>
      </c>
      <c r="B2999" t="s">
        <v>90</v>
      </c>
      <c r="C2999" t="s">
        <v>0</v>
      </c>
      <c r="D2999">
        <v>6</v>
      </c>
      <c r="E2999">
        <v>1</v>
      </c>
    </row>
    <row r="3000" spans="1:5">
      <c r="A3000" t="str">
        <f t="shared" si="99"/>
        <v>Nasal cavity and middle ear (C30)Female11</v>
      </c>
      <c r="B3000" t="s">
        <v>90</v>
      </c>
      <c r="C3000" t="s">
        <v>0</v>
      </c>
      <c r="D3000">
        <v>11</v>
      </c>
      <c r="E3000">
        <v>1</v>
      </c>
    </row>
    <row r="3001" spans="1:5">
      <c r="A3001" t="str">
        <f t="shared" si="99"/>
        <v>Nasal cavity and middle ear (C30)Female18</v>
      </c>
      <c r="B3001" t="s">
        <v>90</v>
      </c>
      <c r="C3001" t="s">
        <v>0</v>
      </c>
      <c r="D3001">
        <v>18</v>
      </c>
      <c r="E3001">
        <v>1</v>
      </c>
    </row>
    <row r="3002" spans="1:5">
      <c r="A3002" t="str">
        <f t="shared" si="99"/>
        <v>Nasal cavity and middle ear (C30)Female19</v>
      </c>
      <c r="B3002" t="s">
        <v>90</v>
      </c>
      <c r="C3002" t="s">
        <v>0</v>
      </c>
      <c r="D3002">
        <v>19</v>
      </c>
      <c r="E3002">
        <v>1</v>
      </c>
    </row>
    <row r="3003" spans="1:5">
      <c r="A3003" t="str">
        <f t="shared" si="99"/>
        <v>Nasal cavity and middle ear (C30)Male1</v>
      </c>
      <c r="B3003" t="s">
        <v>90</v>
      </c>
      <c r="C3003" t="s">
        <v>1</v>
      </c>
      <c r="D3003">
        <v>1</v>
      </c>
      <c r="E3003">
        <v>1</v>
      </c>
    </row>
    <row r="3004" spans="1:5">
      <c r="A3004" t="str">
        <f t="shared" si="99"/>
        <v>Nasal cavity and middle ear (C30)Male3</v>
      </c>
      <c r="B3004" t="s">
        <v>90</v>
      </c>
      <c r="C3004" t="s">
        <v>1</v>
      </c>
      <c r="D3004">
        <v>3</v>
      </c>
      <c r="E3004">
        <v>3</v>
      </c>
    </row>
    <row r="3005" spans="1:5">
      <c r="A3005" t="str">
        <f t="shared" si="99"/>
        <v>Nasal cavity and middle ear (C30)Male4</v>
      </c>
      <c r="B3005" t="s">
        <v>90</v>
      </c>
      <c r="C3005" t="s">
        <v>1</v>
      </c>
      <c r="D3005">
        <v>4</v>
      </c>
      <c r="E3005">
        <v>1</v>
      </c>
    </row>
    <row r="3006" spans="1:5">
      <c r="A3006" t="str">
        <f t="shared" si="99"/>
        <v>Nasal cavity and middle ear (C30)Male5</v>
      </c>
      <c r="B3006" t="s">
        <v>90</v>
      </c>
      <c r="C3006" t="s">
        <v>1</v>
      </c>
      <c r="D3006">
        <v>5</v>
      </c>
      <c r="E3006">
        <v>1</v>
      </c>
    </row>
    <row r="3007" spans="1:5">
      <c r="A3007" t="str">
        <f t="shared" si="99"/>
        <v>Nasal cavity and middle ear (C30)Male6</v>
      </c>
      <c r="B3007" t="s">
        <v>90</v>
      </c>
      <c r="C3007" t="s">
        <v>1</v>
      </c>
      <c r="D3007">
        <v>6</v>
      </c>
      <c r="E3007">
        <v>1</v>
      </c>
    </row>
    <row r="3008" spans="1:5">
      <c r="A3008" t="str">
        <f t="shared" si="99"/>
        <v>Nasal cavity and middle ear (C30)Male7</v>
      </c>
      <c r="B3008" t="s">
        <v>90</v>
      </c>
      <c r="C3008" t="s">
        <v>1</v>
      </c>
      <c r="D3008">
        <v>7</v>
      </c>
      <c r="E3008">
        <v>2</v>
      </c>
    </row>
    <row r="3009" spans="1:5">
      <c r="A3009" t="str">
        <f t="shared" si="99"/>
        <v>Nasal cavity and middle ear (C30)Male10</v>
      </c>
      <c r="B3009" t="s">
        <v>90</v>
      </c>
      <c r="C3009" t="s">
        <v>1</v>
      </c>
      <c r="D3009">
        <v>10</v>
      </c>
      <c r="E3009">
        <v>1</v>
      </c>
    </row>
    <row r="3010" spans="1:5">
      <c r="A3010" t="str">
        <f t="shared" si="99"/>
        <v>Nasal cavity and middle ear (C30)Male13</v>
      </c>
      <c r="B3010" t="s">
        <v>90</v>
      </c>
      <c r="C3010" t="s">
        <v>1</v>
      </c>
      <c r="D3010">
        <v>13</v>
      </c>
      <c r="E3010">
        <v>1</v>
      </c>
    </row>
    <row r="3011" spans="1:5">
      <c r="A3011" t="str">
        <f t="shared" si="99"/>
        <v>Nasal cavity and middle ear (C30)Male15</v>
      </c>
      <c r="B3011" t="s">
        <v>90</v>
      </c>
      <c r="C3011" t="s">
        <v>1</v>
      </c>
      <c r="D3011">
        <v>15</v>
      </c>
      <c r="E3011">
        <v>1</v>
      </c>
    </row>
    <row r="3012" spans="1:5">
      <c r="A3012" t="str">
        <f t="shared" si="99"/>
        <v>Nasal cavity and middle ear (C30)Male18</v>
      </c>
      <c r="B3012" t="s">
        <v>90</v>
      </c>
      <c r="C3012" t="s">
        <v>1</v>
      </c>
      <c r="D3012">
        <v>18</v>
      </c>
      <c r="E3012">
        <v>1</v>
      </c>
    </row>
    <row r="3013" spans="1:5">
      <c r="A3013" t="str">
        <f t="shared" si="99"/>
        <v>Nasal cavity and middle ear (C30)Male19</v>
      </c>
      <c r="B3013" t="s">
        <v>90</v>
      </c>
      <c r="C3013" t="s">
        <v>1</v>
      </c>
      <c r="D3013">
        <v>19</v>
      </c>
      <c r="E3013">
        <v>1</v>
      </c>
    </row>
    <row r="3014" spans="1:5">
      <c r="A3014" t="str">
        <f t="shared" si="99"/>
        <v>Nasopharynx (C11)Female2</v>
      </c>
      <c r="B3014" t="s">
        <v>77</v>
      </c>
      <c r="C3014" t="s">
        <v>0</v>
      </c>
      <c r="D3014">
        <v>2</v>
      </c>
      <c r="E3014">
        <v>3</v>
      </c>
    </row>
    <row r="3015" spans="1:5">
      <c r="A3015" t="str">
        <f t="shared" si="99"/>
        <v>Nasopharynx (C11)Female4</v>
      </c>
      <c r="B3015" t="s">
        <v>77</v>
      </c>
      <c r="C3015" t="s">
        <v>0</v>
      </c>
      <c r="D3015">
        <v>4</v>
      </c>
      <c r="E3015">
        <v>2</v>
      </c>
    </row>
    <row r="3016" spans="1:5">
      <c r="A3016" t="str">
        <f t="shared" si="99"/>
        <v>Nasopharynx (C11)Female5</v>
      </c>
      <c r="B3016" t="s">
        <v>77</v>
      </c>
      <c r="C3016" t="s">
        <v>0</v>
      </c>
      <c r="D3016">
        <v>5</v>
      </c>
      <c r="E3016">
        <v>1</v>
      </c>
    </row>
    <row r="3017" spans="1:5">
      <c r="A3017" t="str">
        <f t="shared" si="99"/>
        <v>Nasopharynx (C11)Female7</v>
      </c>
      <c r="B3017" t="s">
        <v>77</v>
      </c>
      <c r="C3017" t="s">
        <v>0</v>
      </c>
      <c r="D3017">
        <v>7</v>
      </c>
      <c r="E3017">
        <v>1</v>
      </c>
    </row>
    <row r="3018" spans="1:5">
      <c r="A3018" t="str">
        <f t="shared" si="99"/>
        <v>Nasopharynx (C11)Female13</v>
      </c>
      <c r="B3018" t="s">
        <v>77</v>
      </c>
      <c r="C3018" t="s">
        <v>0</v>
      </c>
      <c r="D3018">
        <v>13</v>
      </c>
      <c r="E3018">
        <v>1</v>
      </c>
    </row>
    <row r="3019" spans="1:5">
      <c r="A3019" t="str">
        <f t="shared" si="99"/>
        <v>Nasopharynx (C11)Female18</v>
      </c>
      <c r="B3019" t="s">
        <v>77</v>
      </c>
      <c r="C3019" t="s">
        <v>0</v>
      </c>
      <c r="D3019">
        <v>18</v>
      </c>
      <c r="E3019">
        <v>1</v>
      </c>
    </row>
    <row r="3020" spans="1:5">
      <c r="A3020" t="str">
        <f t="shared" si="99"/>
        <v>Nasopharynx (C11)Female20</v>
      </c>
      <c r="B3020" t="s">
        <v>77</v>
      </c>
      <c r="C3020" t="s">
        <v>0</v>
      </c>
      <c r="D3020">
        <v>20</v>
      </c>
      <c r="E3020">
        <v>1</v>
      </c>
    </row>
    <row r="3021" spans="1:5">
      <c r="A3021" t="str">
        <f t="shared" si="99"/>
        <v>Nasopharynx (C11)Male2</v>
      </c>
      <c r="B3021" t="s">
        <v>77</v>
      </c>
      <c r="C3021" t="s">
        <v>1</v>
      </c>
      <c r="D3021">
        <v>2</v>
      </c>
      <c r="E3021">
        <v>2</v>
      </c>
    </row>
    <row r="3022" spans="1:5">
      <c r="A3022" t="str">
        <f t="shared" si="99"/>
        <v>Nasopharynx (C11)Male3</v>
      </c>
      <c r="B3022" t="s">
        <v>77</v>
      </c>
      <c r="C3022" t="s">
        <v>1</v>
      </c>
      <c r="D3022">
        <v>3</v>
      </c>
      <c r="E3022">
        <v>7</v>
      </c>
    </row>
    <row r="3023" spans="1:5">
      <c r="A3023" t="str">
        <f t="shared" si="99"/>
        <v>Nasopharynx (C11)Male4</v>
      </c>
      <c r="B3023" t="s">
        <v>77</v>
      </c>
      <c r="C3023" t="s">
        <v>1</v>
      </c>
      <c r="D3023">
        <v>4</v>
      </c>
      <c r="E3023">
        <v>5</v>
      </c>
    </row>
    <row r="3024" spans="1:5">
      <c r="A3024" t="str">
        <f t="shared" si="99"/>
        <v>Nasopharynx (C11)Male5</v>
      </c>
      <c r="B3024" t="s">
        <v>77</v>
      </c>
      <c r="C3024" t="s">
        <v>1</v>
      </c>
      <c r="D3024">
        <v>5</v>
      </c>
      <c r="E3024">
        <v>2</v>
      </c>
    </row>
    <row r="3025" spans="1:5">
      <c r="A3025" t="str">
        <f t="shared" si="99"/>
        <v>Nasopharynx (C11)Male7</v>
      </c>
      <c r="B3025" t="s">
        <v>77</v>
      </c>
      <c r="C3025" t="s">
        <v>1</v>
      </c>
      <c r="D3025">
        <v>7</v>
      </c>
      <c r="E3025">
        <v>1</v>
      </c>
    </row>
    <row r="3026" spans="1:5">
      <c r="A3026" t="str">
        <f t="shared" si="99"/>
        <v>Nasopharynx (C11)Male10</v>
      </c>
      <c r="B3026" t="s">
        <v>77</v>
      </c>
      <c r="C3026" t="s">
        <v>1</v>
      </c>
      <c r="D3026">
        <v>10</v>
      </c>
      <c r="E3026">
        <v>1</v>
      </c>
    </row>
    <row r="3027" spans="1:5">
      <c r="A3027" t="str">
        <f t="shared" si="99"/>
        <v>Nasopharynx (C11)Male11</v>
      </c>
      <c r="B3027" t="s">
        <v>77</v>
      </c>
      <c r="C3027" t="s">
        <v>1</v>
      </c>
      <c r="D3027">
        <v>11</v>
      </c>
      <c r="E3027">
        <v>1</v>
      </c>
    </row>
    <row r="3028" spans="1:5">
      <c r="A3028" t="str">
        <f t="shared" si="99"/>
        <v>Nasopharynx (C11)Male12</v>
      </c>
      <c r="B3028" t="s">
        <v>77</v>
      </c>
      <c r="C3028" t="s">
        <v>1</v>
      </c>
      <c r="D3028">
        <v>12</v>
      </c>
      <c r="E3028">
        <v>1</v>
      </c>
    </row>
    <row r="3029" spans="1:5">
      <c r="A3029" t="str">
        <f t="shared" si="99"/>
        <v>Nasopharynx (C11)Male13</v>
      </c>
      <c r="B3029" t="s">
        <v>77</v>
      </c>
      <c r="C3029" t="s">
        <v>1</v>
      </c>
      <c r="D3029">
        <v>13</v>
      </c>
      <c r="E3029">
        <v>1</v>
      </c>
    </row>
    <row r="3030" spans="1:5">
      <c r="A3030" t="str">
        <f t="shared" si="99"/>
        <v>Nasopharynx (C11)Male14</v>
      </c>
      <c r="B3030" t="s">
        <v>77</v>
      </c>
      <c r="C3030" t="s">
        <v>1</v>
      </c>
      <c r="D3030">
        <v>14</v>
      </c>
      <c r="E3030">
        <v>1</v>
      </c>
    </row>
    <row r="3031" spans="1:5">
      <c r="A3031" t="str">
        <f t="shared" si="99"/>
        <v>Non-Hodgkin lymphoma (C82–C85, C96)Female1</v>
      </c>
      <c r="B3031" t="s">
        <v>133</v>
      </c>
      <c r="C3031" t="s">
        <v>0</v>
      </c>
      <c r="D3031">
        <v>1</v>
      </c>
      <c r="E3031">
        <v>16</v>
      </c>
    </row>
    <row r="3032" spans="1:5">
      <c r="A3032" t="str">
        <f t="shared" si="99"/>
        <v>Non-Hodgkin lymphoma (C82–C85, C96)Female2</v>
      </c>
      <c r="B3032" t="s">
        <v>133</v>
      </c>
      <c r="C3032" t="s">
        <v>0</v>
      </c>
      <c r="D3032">
        <v>2</v>
      </c>
      <c r="E3032">
        <v>34</v>
      </c>
    </row>
    <row r="3033" spans="1:5">
      <c r="A3033" t="str">
        <f t="shared" si="99"/>
        <v>Non-Hodgkin lymphoma (C82–C85, C96)Female3</v>
      </c>
      <c r="B3033" t="s">
        <v>133</v>
      </c>
      <c r="C3033" t="s">
        <v>0</v>
      </c>
      <c r="D3033">
        <v>3</v>
      </c>
      <c r="E3033">
        <v>30</v>
      </c>
    </row>
    <row r="3034" spans="1:5">
      <c r="A3034" t="str">
        <f t="shared" si="99"/>
        <v>Non-Hodgkin lymphoma (C82–C85, C96)Female4</v>
      </c>
      <c r="B3034" t="s">
        <v>133</v>
      </c>
      <c r="C3034" t="s">
        <v>0</v>
      </c>
      <c r="D3034">
        <v>4</v>
      </c>
      <c r="E3034">
        <v>22</v>
      </c>
    </row>
    <row r="3035" spans="1:5">
      <c r="A3035" t="str">
        <f t="shared" si="99"/>
        <v>Non-Hodgkin lymphoma (C82–C85, C96)Female5</v>
      </c>
      <c r="B3035" t="s">
        <v>133</v>
      </c>
      <c r="C3035" t="s">
        <v>0</v>
      </c>
      <c r="D3035">
        <v>5</v>
      </c>
      <c r="E3035">
        <v>21</v>
      </c>
    </row>
    <row r="3036" spans="1:5">
      <c r="A3036" t="str">
        <f t="shared" si="99"/>
        <v>Non-Hodgkin lymphoma (C82–C85, C96)Female6</v>
      </c>
      <c r="B3036" t="s">
        <v>133</v>
      </c>
      <c r="C3036" t="s">
        <v>0</v>
      </c>
      <c r="D3036">
        <v>6</v>
      </c>
      <c r="E3036">
        <v>6</v>
      </c>
    </row>
    <row r="3037" spans="1:5">
      <c r="A3037" t="str">
        <f t="shared" si="99"/>
        <v>Non-Hodgkin lymphoma (C82–C85, C96)Female7</v>
      </c>
      <c r="B3037" t="s">
        <v>133</v>
      </c>
      <c r="C3037" t="s">
        <v>0</v>
      </c>
      <c r="D3037">
        <v>7</v>
      </c>
      <c r="E3037">
        <v>16</v>
      </c>
    </row>
    <row r="3038" spans="1:5">
      <c r="A3038" t="str">
        <f t="shared" si="99"/>
        <v>Non-Hodgkin lymphoma (C82–C85, C96)Female8</v>
      </c>
      <c r="B3038" t="s">
        <v>133</v>
      </c>
      <c r="C3038" t="s">
        <v>0</v>
      </c>
      <c r="D3038">
        <v>8</v>
      </c>
      <c r="E3038">
        <v>5</v>
      </c>
    </row>
    <row r="3039" spans="1:5">
      <c r="A3039" t="str">
        <f t="shared" si="99"/>
        <v>Non-Hodgkin lymphoma (C82–C85, C96)Female9</v>
      </c>
      <c r="B3039" t="s">
        <v>133</v>
      </c>
      <c r="C3039" t="s">
        <v>0</v>
      </c>
      <c r="D3039">
        <v>9</v>
      </c>
      <c r="E3039">
        <v>17</v>
      </c>
    </row>
    <row r="3040" spans="1:5">
      <c r="A3040" t="str">
        <f t="shared" ref="A3040:A3103" si="100">B3040&amp;C3040&amp;D3040</f>
        <v>Non-Hodgkin lymphoma (C82–C85, C96)Female10</v>
      </c>
      <c r="B3040" t="s">
        <v>133</v>
      </c>
      <c r="C3040" t="s">
        <v>0</v>
      </c>
      <c r="D3040">
        <v>10</v>
      </c>
      <c r="E3040">
        <v>8</v>
      </c>
    </row>
    <row r="3041" spans="1:5">
      <c r="A3041" t="str">
        <f t="shared" si="100"/>
        <v>Non-Hodgkin lymphoma (C82–C85, C96)Female11</v>
      </c>
      <c r="B3041" t="s">
        <v>133</v>
      </c>
      <c r="C3041" t="s">
        <v>0</v>
      </c>
      <c r="D3041">
        <v>11</v>
      </c>
      <c r="E3041">
        <v>13</v>
      </c>
    </row>
    <row r="3042" spans="1:5">
      <c r="A3042" t="str">
        <f t="shared" si="100"/>
        <v>Non-Hodgkin lymphoma (C82–C85, C96)Female12</v>
      </c>
      <c r="B3042" t="s">
        <v>133</v>
      </c>
      <c r="C3042" t="s">
        <v>0</v>
      </c>
      <c r="D3042">
        <v>12</v>
      </c>
      <c r="E3042">
        <v>4</v>
      </c>
    </row>
    <row r="3043" spans="1:5">
      <c r="A3043" t="str">
        <f t="shared" si="100"/>
        <v>Non-Hodgkin lymphoma (C82–C85, C96)Female13</v>
      </c>
      <c r="B3043" t="s">
        <v>133</v>
      </c>
      <c r="C3043" t="s">
        <v>0</v>
      </c>
      <c r="D3043">
        <v>13</v>
      </c>
      <c r="E3043">
        <v>14</v>
      </c>
    </row>
    <row r="3044" spans="1:5">
      <c r="A3044" t="str">
        <f t="shared" si="100"/>
        <v>Non-Hodgkin lymphoma (C82–C85, C96)Female14</v>
      </c>
      <c r="B3044" t="s">
        <v>133</v>
      </c>
      <c r="C3044" t="s">
        <v>0</v>
      </c>
      <c r="D3044">
        <v>14</v>
      </c>
      <c r="E3044">
        <v>10</v>
      </c>
    </row>
    <row r="3045" spans="1:5">
      <c r="A3045" t="str">
        <f t="shared" si="100"/>
        <v>Non-Hodgkin lymphoma (C82–C85, C96)Female15</v>
      </c>
      <c r="B3045" t="s">
        <v>133</v>
      </c>
      <c r="C3045" t="s">
        <v>0</v>
      </c>
      <c r="D3045">
        <v>15</v>
      </c>
      <c r="E3045">
        <v>6</v>
      </c>
    </row>
    <row r="3046" spans="1:5">
      <c r="A3046" t="str">
        <f t="shared" si="100"/>
        <v>Non-Hodgkin lymphoma (C82–C85, C96)Female16</v>
      </c>
      <c r="B3046" t="s">
        <v>133</v>
      </c>
      <c r="C3046" t="s">
        <v>0</v>
      </c>
      <c r="D3046">
        <v>16</v>
      </c>
      <c r="E3046">
        <v>13</v>
      </c>
    </row>
    <row r="3047" spans="1:5">
      <c r="A3047" t="str">
        <f t="shared" si="100"/>
        <v>Non-Hodgkin lymphoma (C82–C85, C96)Female17</v>
      </c>
      <c r="B3047" t="s">
        <v>133</v>
      </c>
      <c r="C3047" t="s">
        <v>0</v>
      </c>
      <c r="D3047">
        <v>17</v>
      </c>
      <c r="E3047">
        <v>5</v>
      </c>
    </row>
    <row r="3048" spans="1:5">
      <c r="A3048" t="str">
        <f t="shared" si="100"/>
        <v>Non-Hodgkin lymphoma (C82–C85, C96)Female18</v>
      </c>
      <c r="B3048" t="s">
        <v>133</v>
      </c>
      <c r="C3048" t="s">
        <v>0</v>
      </c>
      <c r="D3048">
        <v>18</v>
      </c>
      <c r="E3048">
        <v>44</v>
      </c>
    </row>
    <row r="3049" spans="1:5">
      <c r="A3049" t="str">
        <f t="shared" si="100"/>
        <v>Non-Hodgkin lymphoma (C82–C85, C96)Female19</v>
      </c>
      <c r="B3049" t="s">
        <v>133</v>
      </c>
      <c r="C3049" t="s">
        <v>0</v>
      </c>
      <c r="D3049">
        <v>19</v>
      </c>
      <c r="E3049">
        <v>4</v>
      </c>
    </row>
    <row r="3050" spans="1:5">
      <c r="A3050" t="str">
        <f t="shared" si="100"/>
        <v>Non-Hodgkin lymphoma (C82–C85, C96)Female20</v>
      </c>
      <c r="B3050" t="s">
        <v>133</v>
      </c>
      <c r="C3050" t="s">
        <v>0</v>
      </c>
      <c r="D3050">
        <v>20</v>
      </c>
      <c r="E3050">
        <v>22</v>
      </c>
    </row>
    <row r="3051" spans="1:5">
      <c r="A3051" t="str">
        <f t="shared" si="100"/>
        <v>Non-Hodgkin lymphoma (C82–C85, C96)Male1</v>
      </c>
      <c r="B3051" t="s">
        <v>133</v>
      </c>
      <c r="C3051" t="s">
        <v>1</v>
      </c>
      <c r="D3051">
        <v>1</v>
      </c>
      <c r="E3051">
        <v>13</v>
      </c>
    </row>
    <row r="3052" spans="1:5">
      <c r="A3052" t="str">
        <f t="shared" si="100"/>
        <v>Non-Hodgkin lymphoma (C82–C85, C96)Male2</v>
      </c>
      <c r="B3052" t="s">
        <v>133</v>
      </c>
      <c r="C3052" t="s">
        <v>1</v>
      </c>
      <c r="D3052">
        <v>2</v>
      </c>
      <c r="E3052">
        <v>55</v>
      </c>
    </row>
    <row r="3053" spans="1:5">
      <c r="A3053" t="str">
        <f t="shared" si="100"/>
        <v>Non-Hodgkin lymphoma (C82–C85, C96)Male3</v>
      </c>
      <c r="B3053" t="s">
        <v>133</v>
      </c>
      <c r="C3053" t="s">
        <v>1</v>
      </c>
      <c r="D3053">
        <v>3</v>
      </c>
      <c r="E3053">
        <v>42</v>
      </c>
    </row>
    <row r="3054" spans="1:5">
      <c r="A3054" t="str">
        <f t="shared" si="100"/>
        <v>Non-Hodgkin lymphoma (C82–C85, C96)Male4</v>
      </c>
      <c r="B3054" t="s">
        <v>133</v>
      </c>
      <c r="C3054" t="s">
        <v>1</v>
      </c>
      <c r="D3054">
        <v>4</v>
      </c>
      <c r="E3054">
        <v>33</v>
      </c>
    </row>
    <row r="3055" spans="1:5">
      <c r="A3055" t="str">
        <f t="shared" si="100"/>
        <v>Non-Hodgkin lymphoma (C82–C85, C96)Male5</v>
      </c>
      <c r="B3055" t="s">
        <v>133</v>
      </c>
      <c r="C3055" t="s">
        <v>1</v>
      </c>
      <c r="D3055">
        <v>5</v>
      </c>
      <c r="E3055">
        <v>28</v>
      </c>
    </row>
    <row r="3056" spans="1:5">
      <c r="A3056" t="str">
        <f t="shared" si="100"/>
        <v>Non-Hodgkin lymphoma (C82–C85, C96)Male6</v>
      </c>
      <c r="B3056" t="s">
        <v>133</v>
      </c>
      <c r="C3056" t="s">
        <v>1</v>
      </c>
      <c r="D3056">
        <v>6</v>
      </c>
      <c r="E3056">
        <v>6</v>
      </c>
    </row>
    <row r="3057" spans="1:5">
      <c r="A3057" t="str">
        <f t="shared" si="100"/>
        <v>Non-Hodgkin lymphoma (C82–C85, C96)Male7</v>
      </c>
      <c r="B3057" t="s">
        <v>133</v>
      </c>
      <c r="C3057" t="s">
        <v>1</v>
      </c>
      <c r="D3057">
        <v>7</v>
      </c>
      <c r="E3057">
        <v>28</v>
      </c>
    </row>
    <row r="3058" spans="1:5">
      <c r="A3058" t="str">
        <f t="shared" si="100"/>
        <v>Non-Hodgkin lymphoma (C82–C85, C96)Male8</v>
      </c>
      <c r="B3058" t="s">
        <v>133</v>
      </c>
      <c r="C3058" t="s">
        <v>1</v>
      </c>
      <c r="D3058">
        <v>8</v>
      </c>
      <c r="E3058">
        <v>4</v>
      </c>
    </row>
    <row r="3059" spans="1:5">
      <c r="A3059" t="str">
        <f t="shared" si="100"/>
        <v>Non-Hodgkin lymphoma (C82–C85, C96)Male9</v>
      </c>
      <c r="B3059" t="s">
        <v>133</v>
      </c>
      <c r="C3059" t="s">
        <v>1</v>
      </c>
      <c r="D3059">
        <v>9</v>
      </c>
      <c r="E3059">
        <v>16</v>
      </c>
    </row>
    <row r="3060" spans="1:5">
      <c r="A3060" t="str">
        <f t="shared" si="100"/>
        <v>Non-Hodgkin lymphoma (C82–C85, C96)Male10</v>
      </c>
      <c r="B3060" t="s">
        <v>133</v>
      </c>
      <c r="C3060" t="s">
        <v>1</v>
      </c>
      <c r="D3060">
        <v>10</v>
      </c>
      <c r="E3060">
        <v>14</v>
      </c>
    </row>
    <row r="3061" spans="1:5">
      <c r="A3061" t="str">
        <f t="shared" si="100"/>
        <v>Non-Hodgkin lymphoma (C82–C85, C96)Male11</v>
      </c>
      <c r="B3061" t="s">
        <v>133</v>
      </c>
      <c r="C3061" t="s">
        <v>1</v>
      </c>
      <c r="D3061">
        <v>11</v>
      </c>
      <c r="E3061">
        <v>15</v>
      </c>
    </row>
    <row r="3062" spans="1:5">
      <c r="A3062" t="str">
        <f t="shared" si="100"/>
        <v>Non-Hodgkin lymphoma (C82–C85, C96)Male12</v>
      </c>
      <c r="B3062" t="s">
        <v>133</v>
      </c>
      <c r="C3062" t="s">
        <v>1</v>
      </c>
      <c r="D3062">
        <v>12</v>
      </c>
      <c r="E3062">
        <v>8</v>
      </c>
    </row>
    <row r="3063" spans="1:5">
      <c r="A3063" t="str">
        <f t="shared" si="100"/>
        <v>Non-Hodgkin lymphoma (C82–C85, C96)Male13</v>
      </c>
      <c r="B3063" t="s">
        <v>133</v>
      </c>
      <c r="C3063" t="s">
        <v>1</v>
      </c>
      <c r="D3063">
        <v>13</v>
      </c>
      <c r="E3063">
        <v>27</v>
      </c>
    </row>
    <row r="3064" spans="1:5">
      <c r="A3064" t="str">
        <f t="shared" si="100"/>
        <v>Non-Hodgkin lymphoma (C82–C85, C96)Male14</v>
      </c>
      <c r="B3064" t="s">
        <v>133</v>
      </c>
      <c r="C3064" t="s">
        <v>1</v>
      </c>
      <c r="D3064">
        <v>14</v>
      </c>
      <c r="E3064">
        <v>18</v>
      </c>
    </row>
    <row r="3065" spans="1:5">
      <c r="A3065" t="str">
        <f t="shared" si="100"/>
        <v>Non-Hodgkin lymphoma (C82–C85, C96)Male15</v>
      </c>
      <c r="B3065" t="s">
        <v>133</v>
      </c>
      <c r="C3065" t="s">
        <v>1</v>
      </c>
      <c r="D3065">
        <v>15</v>
      </c>
      <c r="E3065">
        <v>6</v>
      </c>
    </row>
    <row r="3066" spans="1:5">
      <c r="A3066" t="str">
        <f t="shared" si="100"/>
        <v>Non-Hodgkin lymphoma (C82–C85, C96)Male16</v>
      </c>
      <c r="B3066" t="s">
        <v>133</v>
      </c>
      <c r="C3066" t="s">
        <v>1</v>
      </c>
      <c r="D3066">
        <v>16</v>
      </c>
      <c r="E3066">
        <v>21</v>
      </c>
    </row>
    <row r="3067" spans="1:5">
      <c r="A3067" t="str">
        <f t="shared" si="100"/>
        <v>Non-Hodgkin lymphoma (C82–C85, C96)Male17</v>
      </c>
      <c r="B3067" t="s">
        <v>133</v>
      </c>
      <c r="C3067" t="s">
        <v>1</v>
      </c>
      <c r="D3067">
        <v>17</v>
      </c>
      <c r="E3067">
        <v>5</v>
      </c>
    </row>
    <row r="3068" spans="1:5">
      <c r="A3068" t="str">
        <f t="shared" si="100"/>
        <v>Non-Hodgkin lymphoma (C82–C85, C96)Male18</v>
      </c>
      <c r="B3068" t="s">
        <v>133</v>
      </c>
      <c r="C3068" t="s">
        <v>1</v>
      </c>
      <c r="D3068">
        <v>18</v>
      </c>
      <c r="E3068">
        <v>49</v>
      </c>
    </row>
    <row r="3069" spans="1:5">
      <c r="A3069" t="str">
        <f t="shared" si="100"/>
        <v>Non-Hodgkin lymphoma (C82–C85, C96)Male19</v>
      </c>
      <c r="B3069" t="s">
        <v>133</v>
      </c>
      <c r="C3069" t="s">
        <v>1</v>
      </c>
      <c r="D3069">
        <v>19</v>
      </c>
      <c r="E3069">
        <v>11</v>
      </c>
    </row>
    <row r="3070" spans="1:5">
      <c r="A3070" t="str">
        <f t="shared" si="100"/>
        <v>Non-Hodgkin lymphoma (C82–C85, C96)Male20</v>
      </c>
      <c r="B3070" t="s">
        <v>133</v>
      </c>
      <c r="C3070" t="s">
        <v>1</v>
      </c>
      <c r="D3070">
        <v>20</v>
      </c>
      <c r="E3070">
        <v>31</v>
      </c>
    </row>
    <row r="3071" spans="1:5">
      <c r="A3071" t="str">
        <f t="shared" si="100"/>
        <v>Non-Hodgkin lymphoma (C82–C85, C96)Male99</v>
      </c>
      <c r="B3071" t="s">
        <v>133</v>
      </c>
      <c r="C3071" t="s">
        <v>1</v>
      </c>
      <c r="D3071">
        <v>99</v>
      </c>
      <c r="E3071">
        <v>2</v>
      </c>
    </row>
    <row r="3072" spans="1:5">
      <c r="A3072" t="str">
        <f t="shared" si="100"/>
        <v>Oesophagus (C15)Female1</v>
      </c>
      <c r="B3072" t="s">
        <v>81</v>
      </c>
      <c r="C3072" t="s">
        <v>0</v>
      </c>
      <c r="D3072">
        <v>1</v>
      </c>
      <c r="E3072">
        <v>4</v>
      </c>
    </row>
    <row r="3073" spans="1:5">
      <c r="A3073" t="str">
        <f t="shared" si="100"/>
        <v>Oesophagus (C15)Female2</v>
      </c>
      <c r="B3073" t="s">
        <v>81</v>
      </c>
      <c r="C3073" t="s">
        <v>0</v>
      </c>
      <c r="D3073">
        <v>2</v>
      </c>
      <c r="E3073">
        <v>13</v>
      </c>
    </row>
    <row r="3074" spans="1:5">
      <c r="A3074" t="str">
        <f t="shared" si="100"/>
        <v>Oesophagus (C15)Female3</v>
      </c>
      <c r="B3074" t="s">
        <v>81</v>
      </c>
      <c r="C3074" t="s">
        <v>0</v>
      </c>
      <c r="D3074">
        <v>3</v>
      </c>
      <c r="E3074">
        <v>8</v>
      </c>
    </row>
    <row r="3075" spans="1:5">
      <c r="A3075" t="str">
        <f t="shared" si="100"/>
        <v>Oesophagus (C15)Female4</v>
      </c>
      <c r="B3075" t="s">
        <v>81</v>
      </c>
      <c r="C3075" t="s">
        <v>0</v>
      </c>
      <c r="D3075">
        <v>4</v>
      </c>
      <c r="E3075">
        <v>2</v>
      </c>
    </row>
    <row r="3076" spans="1:5">
      <c r="A3076" t="str">
        <f t="shared" si="100"/>
        <v>Oesophagus (C15)Female5</v>
      </c>
      <c r="B3076" t="s">
        <v>81</v>
      </c>
      <c r="C3076" t="s">
        <v>0</v>
      </c>
      <c r="D3076">
        <v>5</v>
      </c>
      <c r="E3076">
        <v>4</v>
      </c>
    </row>
    <row r="3077" spans="1:5">
      <c r="A3077" t="str">
        <f t="shared" si="100"/>
        <v>Oesophagus (C15)Female6</v>
      </c>
      <c r="B3077" t="s">
        <v>81</v>
      </c>
      <c r="C3077" t="s">
        <v>0</v>
      </c>
      <c r="D3077">
        <v>6</v>
      </c>
      <c r="E3077">
        <v>2</v>
      </c>
    </row>
    <row r="3078" spans="1:5">
      <c r="A3078" t="str">
        <f t="shared" si="100"/>
        <v>Oesophagus (C15)Female7</v>
      </c>
      <c r="B3078" t="s">
        <v>81</v>
      </c>
      <c r="C3078" t="s">
        <v>0</v>
      </c>
      <c r="D3078">
        <v>7</v>
      </c>
      <c r="E3078">
        <v>5</v>
      </c>
    </row>
    <row r="3079" spans="1:5">
      <c r="A3079" t="str">
        <f t="shared" si="100"/>
        <v>Oesophagus (C15)Female9</v>
      </c>
      <c r="B3079" t="s">
        <v>81</v>
      </c>
      <c r="C3079" t="s">
        <v>0</v>
      </c>
      <c r="D3079">
        <v>9</v>
      </c>
      <c r="E3079">
        <v>6</v>
      </c>
    </row>
    <row r="3080" spans="1:5">
      <c r="A3080" t="str">
        <f t="shared" si="100"/>
        <v>Oesophagus (C15)Female10</v>
      </c>
      <c r="B3080" t="s">
        <v>81</v>
      </c>
      <c r="C3080" t="s">
        <v>0</v>
      </c>
      <c r="D3080">
        <v>10</v>
      </c>
      <c r="E3080">
        <v>3</v>
      </c>
    </row>
    <row r="3081" spans="1:5">
      <c r="A3081" t="str">
        <f t="shared" si="100"/>
        <v>Oesophagus (C15)Female11</v>
      </c>
      <c r="B3081" t="s">
        <v>81</v>
      </c>
      <c r="C3081" t="s">
        <v>0</v>
      </c>
      <c r="D3081">
        <v>11</v>
      </c>
      <c r="E3081">
        <v>7</v>
      </c>
    </row>
    <row r="3082" spans="1:5">
      <c r="A3082" t="str">
        <f t="shared" si="100"/>
        <v>Oesophagus (C15)Female12</v>
      </c>
      <c r="B3082" t="s">
        <v>81</v>
      </c>
      <c r="C3082" t="s">
        <v>0</v>
      </c>
      <c r="D3082">
        <v>12</v>
      </c>
      <c r="E3082">
        <v>2</v>
      </c>
    </row>
    <row r="3083" spans="1:5">
      <c r="A3083" t="str">
        <f t="shared" si="100"/>
        <v>Oesophagus (C15)Female13</v>
      </c>
      <c r="B3083" t="s">
        <v>81</v>
      </c>
      <c r="C3083" t="s">
        <v>0</v>
      </c>
      <c r="D3083">
        <v>13</v>
      </c>
      <c r="E3083">
        <v>8</v>
      </c>
    </row>
    <row r="3084" spans="1:5">
      <c r="A3084" t="str">
        <f t="shared" si="100"/>
        <v>Oesophagus (C15)Female14</v>
      </c>
      <c r="B3084" t="s">
        <v>81</v>
      </c>
      <c r="C3084" t="s">
        <v>0</v>
      </c>
      <c r="D3084">
        <v>14</v>
      </c>
      <c r="E3084">
        <v>7</v>
      </c>
    </row>
    <row r="3085" spans="1:5">
      <c r="A3085" t="str">
        <f t="shared" si="100"/>
        <v>Oesophagus (C15)Female15</v>
      </c>
      <c r="B3085" t="s">
        <v>81</v>
      </c>
      <c r="C3085" t="s">
        <v>0</v>
      </c>
      <c r="D3085">
        <v>15</v>
      </c>
      <c r="E3085">
        <v>2</v>
      </c>
    </row>
    <row r="3086" spans="1:5">
      <c r="A3086" t="str">
        <f t="shared" si="100"/>
        <v>Oesophagus (C15)Female17</v>
      </c>
      <c r="B3086" t="s">
        <v>81</v>
      </c>
      <c r="C3086" t="s">
        <v>0</v>
      </c>
      <c r="D3086">
        <v>17</v>
      </c>
      <c r="E3086">
        <v>1</v>
      </c>
    </row>
    <row r="3087" spans="1:5">
      <c r="A3087" t="str">
        <f t="shared" si="100"/>
        <v>Oesophagus (C15)Female18</v>
      </c>
      <c r="B3087" t="s">
        <v>81</v>
      </c>
      <c r="C3087" t="s">
        <v>0</v>
      </c>
      <c r="D3087">
        <v>18</v>
      </c>
      <c r="E3087">
        <v>9</v>
      </c>
    </row>
    <row r="3088" spans="1:5">
      <c r="A3088" t="str">
        <f t="shared" si="100"/>
        <v>Oesophagus (C15)Female19</v>
      </c>
      <c r="B3088" t="s">
        <v>81</v>
      </c>
      <c r="C3088" t="s">
        <v>0</v>
      </c>
      <c r="D3088">
        <v>19</v>
      </c>
      <c r="E3088">
        <v>3</v>
      </c>
    </row>
    <row r="3089" spans="1:5">
      <c r="A3089" t="str">
        <f t="shared" si="100"/>
        <v>Oesophagus (C15)Female20</v>
      </c>
      <c r="B3089" t="s">
        <v>81</v>
      </c>
      <c r="C3089" t="s">
        <v>0</v>
      </c>
      <c r="D3089">
        <v>20</v>
      </c>
      <c r="E3089">
        <v>9</v>
      </c>
    </row>
    <row r="3090" spans="1:5">
      <c r="A3090" t="str">
        <f t="shared" si="100"/>
        <v>Oesophagus (C15)Male1</v>
      </c>
      <c r="B3090" t="s">
        <v>81</v>
      </c>
      <c r="C3090" t="s">
        <v>1</v>
      </c>
      <c r="D3090">
        <v>1</v>
      </c>
      <c r="E3090">
        <v>5</v>
      </c>
    </row>
    <row r="3091" spans="1:5">
      <c r="A3091" t="str">
        <f t="shared" si="100"/>
        <v>Oesophagus (C15)Male2</v>
      </c>
      <c r="B3091" t="s">
        <v>81</v>
      </c>
      <c r="C3091" t="s">
        <v>1</v>
      </c>
      <c r="D3091">
        <v>2</v>
      </c>
      <c r="E3091">
        <v>26</v>
      </c>
    </row>
    <row r="3092" spans="1:5">
      <c r="A3092" t="str">
        <f t="shared" si="100"/>
        <v>Oesophagus (C15)Male3</v>
      </c>
      <c r="B3092" t="s">
        <v>81</v>
      </c>
      <c r="C3092" t="s">
        <v>1</v>
      </c>
      <c r="D3092">
        <v>3</v>
      </c>
      <c r="E3092">
        <v>17</v>
      </c>
    </row>
    <row r="3093" spans="1:5">
      <c r="A3093" t="str">
        <f t="shared" si="100"/>
        <v>Oesophagus (C15)Male4</v>
      </c>
      <c r="B3093" t="s">
        <v>81</v>
      </c>
      <c r="C3093" t="s">
        <v>1</v>
      </c>
      <c r="D3093">
        <v>4</v>
      </c>
      <c r="E3093">
        <v>20</v>
      </c>
    </row>
    <row r="3094" spans="1:5">
      <c r="A3094" t="str">
        <f t="shared" si="100"/>
        <v>Oesophagus (C15)Male5</v>
      </c>
      <c r="B3094" t="s">
        <v>81</v>
      </c>
      <c r="C3094" t="s">
        <v>1</v>
      </c>
      <c r="D3094">
        <v>5</v>
      </c>
      <c r="E3094">
        <v>21</v>
      </c>
    </row>
    <row r="3095" spans="1:5">
      <c r="A3095" t="str">
        <f t="shared" si="100"/>
        <v>Oesophagus (C15)Male6</v>
      </c>
      <c r="B3095" t="s">
        <v>81</v>
      </c>
      <c r="C3095" t="s">
        <v>1</v>
      </c>
      <c r="D3095">
        <v>6</v>
      </c>
      <c r="E3095">
        <v>6</v>
      </c>
    </row>
    <row r="3096" spans="1:5">
      <c r="A3096" t="str">
        <f t="shared" si="100"/>
        <v>Oesophagus (C15)Male7</v>
      </c>
      <c r="B3096" t="s">
        <v>81</v>
      </c>
      <c r="C3096" t="s">
        <v>1</v>
      </c>
      <c r="D3096">
        <v>7</v>
      </c>
      <c r="E3096">
        <v>7</v>
      </c>
    </row>
    <row r="3097" spans="1:5">
      <c r="A3097" t="str">
        <f t="shared" si="100"/>
        <v>Oesophagus (C15)Male9</v>
      </c>
      <c r="B3097" t="s">
        <v>81</v>
      </c>
      <c r="C3097" t="s">
        <v>1</v>
      </c>
      <c r="D3097">
        <v>9</v>
      </c>
      <c r="E3097">
        <v>11</v>
      </c>
    </row>
    <row r="3098" spans="1:5">
      <c r="A3098" t="str">
        <f t="shared" si="100"/>
        <v>Oesophagus (C15)Male10</v>
      </c>
      <c r="B3098" t="s">
        <v>81</v>
      </c>
      <c r="C3098" t="s">
        <v>1</v>
      </c>
      <c r="D3098">
        <v>10</v>
      </c>
      <c r="E3098">
        <v>6</v>
      </c>
    </row>
    <row r="3099" spans="1:5">
      <c r="A3099" t="str">
        <f t="shared" si="100"/>
        <v>Oesophagus (C15)Male11</v>
      </c>
      <c r="B3099" t="s">
        <v>81</v>
      </c>
      <c r="C3099" t="s">
        <v>1</v>
      </c>
      <c r="D3099">
        <v>11</v>
      </c>
      <c r="E3099">
        <v>15</v>
      </c>
    </row>
    <row r="3100" spans="1:5">
      <c r="A3100" t="str">
        <f t="shared" si="100"/>
        <v>Oesophagus (C15)Male12</v>
      </c>
      <c r="B3100" t="s">
        <v>81</v>
      </c>
      <c r="C3100" t="s">
        <v>1</v>
      </c>
      <c r="D3100">
        <v>12</v>
      </c>
      <c r="E3100">
        <v>1</v>
      </c>
    </row>
    <row r="3101" spans="1:5">
      <c r="A3101" t="str">
        <f t="shared" si="100"/>
        <v>Oesophagus (C15)Male13</v>
      </c>
      <c r="B3101" t="s">
        <v>81</v>
      </c>
      <c r="C3101" t="s">
        <v>1</v>
      </c>
      <c r="D3101">
        <v>13</v>
      </c>
      <c r="E3101">
        <v>6</v>
      </c>
    </row>
    <row r="3102" spans="1:5">
      <c r="A3102" t="str">
        <f t="shared" si="100"/>
        <v>Oesophagus (C15)Male14</v>
      </c>
      <c r="B3102" t="s">
        <v>81</v>
      </c>
      <c r="C3102" t="s">
        <v>1</v>
      </c>
      <c r="D3102">
        <v>14</v>
      </c>
      <c r="E3102">
        <v>10</v>
      </c>
    </row>
    <row r="3103" spans="1:5">
      <c r="A3103" t="str">
        <f t="shared" si="100"/>
        <v>Oesophagus (C15)Male15</v>
      </c>
      <c r="B3103" t="s">
        <v>81</v>
      </c>
      <c r="C3103" t="s">
        <v>1</v>
      </c>
      <c r="D3103">
        <v>15</v>
      </c>
      <c r="E3103">
        <v>4</v>
      </c>
    </row>
    <row r="3104" spans="1:5">
      <c r="A3104" t="str">
        <f t="shared" ref="A3104:A3188" si="101">B3104&amp;C3104&amp;D3104</f>
        <v>Oesophagus (C15)Male16</v>
      </c>
      <c r="B3104" t="s">
        <v>81</v>
      </c>
      <c r="C3104" t="s">
        <v>1</v>
      </c>
      <c r="D3104">
        <v>16</v>
      </c>
      <c r="E3104">
        <v>8</v>
      </c>
    </row>
    <row r="3105" spans="1:5">
      <c r="A3105" t="str">
        <f t="shared" si="101"/>
        <v>Oesophagus (C15)Male17</v>
      </c>
      <c r="B3105" t="s">
        <v>81</v>
      </c>
      <c r="C3105" t="s">
        <v>1</v>
      </c>
      <c r="D3105">
        <v>17</v>
      </c>
      <c r="E3105">
        <v>3</v>
      </c>
    </row>
    <row r="3106" spans="1:5">
      <c r="A3106" t="str">
        <f t="shared" si="101"/>
        <v>Oesophagus (C15)Male18</v>
      </c>
      <c r="B3106" t="s">
        <v>81</v>
      </c>
      <c r="C3106" t="s">
        <v>1</v>
      </c>
      <c r="D3106">
        <v>18</v>
      </c>
      <c r="E3106">
        <v>24</v>
      </c>
    </row>
    <row r="3107" spans="1:5">
      <c r="A3107" t="str">
        <f t="shared" si="101"/>
        <v>Oesophagus (C15)Male19</v>
      </c>
      <c r="B3107" t="s">
        <v>81</v>
      </c>
      <c r="C3107" t="s">
        <v>1</v>
      </c>
      <c r="D3107">
        <v>19</v>
      </c>
      <c r="E3107">
        <v>3</v>
      </c>
    </row>
    <row r="3108" spans="1:5">
      <c r="A3108" t="str">
        <f t="shared" si="101"/>
        <v>Oesophagus (C15)Male20</v>
      </c>
      <c r="B3108" t="s">
        <v>81</v>
      </c>
      <c r="C3108" t="s">
        <v>1</v>
      </c>
      <c r="D3108">
        <v>20</v>
      </c>
      <c r="E3108">
        <v>17</v>
      </c>
    </row>
    <row r="3109" spans="1:5">
      <c r="A3109" t="str">
        <f t="shared" si="101"/>
        <v>Oropharynx (C10)Female18</v>
      </c>
      <c r="B3109" t="s">
        <v>76</v>
      </c>
      <c r="C3109" t="s">
        <v>0</v>
      </c>
      <c r="D3109">
        <v>18</v>
      </c>
      <c r="E3109">
        <v>2</v>
      </c>
    </row>
    <row r="3110" spans="1:5">
      <c r="A3110" t="str">
        <f t="shared" si="101"/>
        <v>Oropharynx (C10)Female20</v>
      </c>
      <c r="B3110" t="s">
        <v>76</v>
      </c>
      <c r="C3110" t="s">
        <v>0</v>
      </c>
      <c r="D3110">
        <v>20</v>
      </c>
      <c r="E3110">
        <v>1</v>
      </c>
    </row>
    <row r="3111" spans="1:5">
      <c r="A3111" t="str">
        <f t="shared" si="101"/>
        <v>Oropharynx (C10)Male1</v>
      </c>
      <c r="B3111" t="s">
        <v>76</v>
      </c>
      <c r="C3111" t="s">
        <v>1</v>
      </c>
      <c r="D3111">
        <v>1</v>
      </c>
      <c r="E3111">
        <v>2</v>
      </c>
    </row>
    <row r="3112" spans="1:5">
      <c r="A3112" t="str">
        <f t="shared" si="101"/>
        <v>Oropharynx (C10)Male2</v>
      </c>
      <c r="B3112" t="s">
        <v>76</v>
      </c>
      <c r="C3112" t="s">
        <v>1</v>
      </c>
      <c r="D3112">
        <v>2</v>
      </c>
      <c r="E3112">
        <v>1</v>
      </c>
    </row>
    <row r="3113" spans="1:5">
      <c r="A3113" t="str">
        <f t="shared" si="101"/>
        <v>Oropharynx (C10)Male3</v>
      </c>
      <c r="B3113" t="s">
        <v>76</v>
      </c>
      <c r="C3113" t="s">
        <v>1</v>
      </c>
      <c r="D3113">
        <v>3</v>
      </c>
      <c r="E3113">
        <v>2</v>
      </c>
    </row>
    <row r="3114" spans="1:5">
      <c r="A3114" t="str">
        <f t="shared" si="101"/>
        <v>Oropharynx (C10)Male5</v>
      </c>
      <c r="B3114" t="s">
        <v>76</v>
      </c>
      <c r="C3114" t="s">
        <v>1</v>
      </c>
      <c r="D3114">
        <v>5</v>
      </c>
      <c r="E3114">
        <v>2</v>
      </c>
    </row>
    <row r="3115" spans="1:5">
      <c r="A3115" t="str">
        <f t="shared" si="101"/>
        <v>Oropharynx (C10)Male7</v>
      </c>
      <c r="B3115" t="s">
        <v>76</v>
      </c>
      <c r="C3115" t="s">
        <v>1</v>
      </c>
      <c r="D3115">
        <v>7</v>
      </c>
      <c r="E3115">
        <v>1</v>
      </c>
    </row>
    <row r="3116" spans="1:5">
      <c r="A3116" t="str">
        <f t="shared" si="101"/>
        <v>Oropharynx (C10)Male8</v>
      </c>
      <c r="B3116" t="s">
        <v>76</v>
      </c>
      <c r="C3116" t="s">
        <v>1</v>
      </c>
      <c r="D3116">
        <v>8</v>
      </c>
      <c r="E3116">
        <v>1</v>
      </c>
    </row>
    <row r="3117" spans="1:5">
      <c r="A3117" t="str">
        <f t="shared" si="101"/>
        <v>Oropharynx (C10)Male16</v>
      </c>
      <c r="B3117" t="s">
        <v>76</v>
      </c>
      <c r="C3117" t="s">
        <v>1</v>
      </c>
      <c r="D3117">
        <v>16</v>
      </c>
      <c r="E3117">
        <v>1</v>
      </c>
    </row>
    <row r="3118" spans="1:5">
      <c r="A3118" t="str">
        <f t="shared" si="101"/>
        <v>Other and ill-defined sites (C76)Female2</v>
      </c>
      <c r="B3118" t="s">
        <v>127</v>
      </c>
      <c r="C3118" t="s">
        <v>0</v>
      </c>
      <c r="D3118">
        <v>2</v>
      </c>
      <c r="E3118">
        <v>1</v>
      </c>
    </row>
    <row r="3119" spans="1:5">
      <c r="A3119" t="str">
        <f t="shared" si="101"/>
        <v>Other and ill-defined sites (C76)Female7</v>
      </c>
      <c r="B3119" t="s">
        <v>127</v>
      </c>
      <c r="C3119" t="s">
        <v>0</v>
      </c>
      <c r="D3119">
        <v>7</v>
      </c>
      <c r="E3119">
        <v>1</v>
      </c>
    </row>
    <row r="3120" spans="1:5">
      <c r="A3120" t="str">
        <f t="shared" si="101"/>
        <v>Other and ill-defined sites (C76)Female13</v>
      </c>
      <c r="B3120" t="s">
        <v>127</v>
      </c>
      <c r="C3120" t="s">
        <v>0</v>
      </c>
      <c r="D3120">
        <v>13</v>
      </c>
      <c r="E3120">
        <v>1</v>
      </c>
    </row>
    <row r="3121" spans="1:5">
      <c r="A3121" t="str">
        <f t="shared" si="101"/>
        <v>Other and ill-defined sites (C76)Female16</v>
      </c>
      <c r="B3121" t="s">
        <v>127</v>
      </c>
      <c r="C3121" t="s">
        <v>0</v>
      </c>
      <c r="D3121">
        <v>16</v>
      </c>
      <c r="E3121">
        <v>1</v>
      </c>
    </row>
    <row r="3122" spans="1:5">
      <c r="A3122" t="str">
        <f t="shared" si="101"/>
        <v>Other and ill-defined sites (C76)Female18</v>
      </c>
      <c r="B3122" t="s">
        <v>127</v>
      </c>
      <c r="C3122" t="s">
        <v>0</v>
      </c>
      <c r="D3122">
        <v>18</v>
      </c>
      <c r="E3122">
        <v>2</v>
      </c>
    </row>
    <row r="3123" spans="1:5">
      <c r="A3123" t="str">
        <f t="shared" si="101"/>
        <v>Other and ill-defined sites (C76)Female20</v>
      </c>
      <c r="B3123" t="s">
        <v>127</v>
      </c>
      <c r="C3123" t="s">
        <v>0</v>
      </c>
      <c r="D3123">
        <v>20</v>
      </c>
      <c r="E3123">
        <v>1</v>
      </c>
    </row>
    <row r="3124" spans="1:5">
      <c r="A3124" t="str">
        <f t="shared" si="101"/>
        <v>Other and ill-defined sites (C76)Female99</v>
      </c>
      <c r="B3124" t="s">
        <v>127</v>
      </c>
      <c r="C3124" t="s">
        <v>0</v>
      </c>
      <c r="D3124">
        <v>99</v>
      </c>
      <c r="E3124">
        <v>1</v>
      </c>
    </row>
    <row r="3125" spans="1:5">
      <c r="A3125" t="str">
        <f t="shared" si="101"/>
        <v>Other and ill-defined sites (C76)Male1</v>
      </c>
      <c r="B3125" t="s">
        <v>127</v>
      </c>
      <c r="C3125" t="s">
        <v>1</v>
      </c>
      <c r="D3125">
        <v>1</v>
      </c>
      <c r="E3125">
        <v>1</v>
      </c>
    </row>
    <row r="3126" spans="1:5">
      <c r="A3126" t="str">
        <f t="shared" si="101"/>
        <v>Other and ill-defined sites (C76)Male5</v>
      </c>
      <c r="B3126" t="s">
        <v>127</v>
      </c>
      <c r="C3126" t="s">
        <v>1</v>
      </c>
      <c r="D3126">
        <v>5</v>
      </c>
      <c r="E3126">
        <v>2</v>
      </c>
    </row>
    <row r="3127" spans="1:5">
      <c r="A3127" t="str">
        <f t="shared" si="101"/>
        <v>Other and ill-defined sites (C76)Male20</v>
      </c>
      <c r="B3127" t="s">
        <v>127</v>
      </c>
      <c r="C3127" t="s">
        <v>1</v>
      </c>
      <c r="D3127">
        <v>20</v>
      </c>
      <c r="E3127">
        <v>1</v>
      </c>
    </row>
    <row r="3128" spans="1:5">
      <c r="A3128" t="str">
        <f t="shared" si="101"/>
        <v>Female genital organs - other and unspecified (C57)Female1</v>
      </c>
      <c r="B3128" t="s">
        <v>179</v>
      </c>
      <c r="C3128" t="s">
        <v>0</v>
      </c>
      <c r="D3128">
        <v>1</v>
      </c>
      <c r="E3128">
        <v>4</v>
      </c>
    </row>
    <row r="3129" spans="1:5">
      <c r="A3129" t="str">
        <f t="shared" si="101"/>
        <v>Female genital organs - other and unspecified (C57)Female2</v>
      </c>
      <c r="B3129" t="s">
        <v>179</v>
      </c>
      <c r="C3129" t="s">
        <v>0</v>
      </c>
      <c r="D3129">
        <v>2</v>
      </c>
      <c r="E3129">
        <v>3</v>
      </c>
    </row>
    <row r="3130" spans="1:5">
      <c r="A3130" t="str">
        <f t="shared" si="101"/>
        <v>Female genital organs - other and unspecified (C57)Female3</v>
      </c>
      <c r="B3130" t="s">
        <v>179</v>
      </c>
      <c r="C3130" t="s">
        <v>0</v>
      </c>
      <c r="D3130">
        <v>3</v>
      </c>
      <c r="E3130">
        <v>2</v>
      </c>
    </row>
    <row r="3131" spans="1:5">
      <c r="A3131" t="str">
        <f t="shared" si="101"/>
        <v>Female genital organs - other and unspecified (C57)Female4</v>
      </c>
      <c r="B3131" t="s">
        <v>179</v>
      </c>
      <c r="C3131" t="s">
        <v>0</v>
      </c>
      <c r="D3131">
        <v>4</v>
      </c>
      <c r="E3131">
        <v>7</v>
      </c>
    </row>
    <row r="3132" spans="1:5">
      <c r="A3132" t="str">
        <f t="shared" si="101"/>
        <v>Female genital organs - other and unspecified (C57)Female6</v>
      </c>
      <c r="B3132" t="s">
        <v>179</v>
      </c>
      <c r="C3132" t="s">
        <v>0</v>
      </c>
      <c r="D3132">
        <v>6</v>
      </c>
      <c r="E3132">
        <v>1</v>
      </c>
    </row>
    <row r="3133" spans="1:5">
      <c r="A3133" t="str">
        <f t="shared" si="101"/>
        <v>Female genital organs - other and unspecified (C57)Female8</v>
      </c>
      <c r="B3133" t="s">
        <v>179</v>
      </c>
      <c r="C3133" t="s">
        <v>0</v>
      </c>
      <c r="D3133">
        <v>8</v>
      </c>
      <c r="E3133">
        <v>1</v>
      </c>
    </row>
    <row r="3134" spans="1:5">
      <c r="A3134" t="str">
        <f t="shared" si="101"/>
        <v>Female genital organs - other and unspecified (C57)Female10</v>
      </c>
      <c r="B3134" t="s">
        <v>179</v>
      </c>
      <c r="C3134" t="s">
        <v>0</v>
      </c>
      <c r="D3134">
        <v>10</v>
      </c>
      <c r="E3134">
        <v>1</v>
      </c>
    </row>
    <row r="3135" spans="1:5">
      <c r="A3135" t="str">
        <f t="shared" si="101"/>
        <v>Female genital organs - other and unspecified (C57)Female11</v>
      </c>
      <c r="B3135" t="s">
        <v>179</v>
      </c>
      <c r="C3135" t="s">
        <v>0</v>
      </c>
      <c r="D3135">
        <v>11</v>
      </c>
      <c r="E3135">
        <v>1</v>
      </c>
    </row>
    <row r="3136" spans="1:5">
      <c r="A3136" t="str">
        <f t="shared" si="101"/>
        <v>Female genital organs - other and unspecified (C57)Female12</v>
      </c>
      <c r="B3136" t="s">
        <v>179</v>
      </c>
      <c r="C3136" t="s">
        <v>0</v>
      </c>
      <c r="D3136">
        <v>12</v>
      </c>
      <c r="E3136">
        <v>1</v>
      </c>
    </row>
    <row r="3137" spans="1:5">
      <c r="A3137" t="str">
        <f t="shared" si="101"/>
        <v>Female genital organs - other and unspecified (C57)Female13</v>
      </c>
      <c r="B3137" t="s">
        <v>179</v>
      </c>
      <c r="C3137" t="s">
        <v>0</v>
      </c>
      <c r="D3137">
        <v>13</v>
      </c>
      <c r="E3137">
        <v>7</v>
      </c>
    </row>
    <row r="3138" spans="1:5">
      <c r="A3138" t="str">
        <f t="shared" si="101"/>
        <v>Female genital organs - other and unspecified (C57)Female14</v>
      </c>
      <c r="B3138" t="s">
        <v>179</v>
      </c>
      <c r="C3138" t="s">
        <v>0</v>
      </c>
      <c r="D3138">
        <v>14</v>
      </c>
      <c r="E3138">
        <v>1</v>
      </c>
    </row>
    <row r="3139" spans="1:5">
      <c r="A3139" t="str">
        <f t="shared" si="101"/>
        <v>Female genital organs - other and unspecified (C57)Female15</v>
      </c>
      <c r="B3139" t="s">
        <v>179</v>
      </c>
      <c r="C3139" t="s">
        <v>0</v>
      </c>
      <c r="D3139">
        <v>15</v>
      </c>
      <c r="E3139">
        <v>1</v>
      </c>
    </row>
    <row r="3140" spans="1:5">
      <c r="A3140" t="str">
        <f t="shared" si="101"/>
        <v>Female genital organs - other and unspecified (C57)Female18</v>
      </c>
      <c r="B3140" t="s">
        <v>179</v>
      </c>
      <c r="C3140" t="s">
        <v>0</v>
      </c>
      <c r="D3140">
        <v>18</v>
      </c>
      <c r="E3140">
        <v>4</v>
      </c>
    </row>
    <row r="3141" spans="1:5">
      <c r="A3141" t="str">
        <f t="shared" si="101"/>
        <v>Female genital organs - other and unspecified (C57)Female20</v>
      </c>
      <c r="B3141" t="s">
        <v>179</v>
      </c>
      <c r="C3141" t="s">
        <v>0</v>
      </c>
      <c r="D3141">
        <v>20</v>
      </c>
      <c r="E3141">
        <v>1</v>
      </c>
    </row>
    <row r="3142" spans="1:5">
      <c r="A3142" t="str">
        <f t="shared" ref="A3142:A3155" si="102">B3142&amp;C3142&amp;D3142</f>
        <v>Female genital organs - other and unspecified (C57)Male1</v>
      </c>
      <c r="B3142" t="s">
        <v>179</v>
      </c>
      <c r="C3142" t="s">
        <v>1</v>
      </c>
      <c r="D3142">
        <v>1</v>
      </c>
      <c r="E3142" t="s">
        <v>178</v>
      </c>
    </row>
    <row r="3143" spans="1:5">
      <c r="A3143" t="str">
        <f t="shared" si="102"/>
        <v>Female genital organs - other and unspecified (C57)Male2</v>
      </c>
      <c r="B3143" t="s">
        <v>179</v>
      </c>
      <c r="C3143" t="s">
        <v>1</v>
      </c>
      <c r="D3143">
        <v>2</v>
      </c>
      <c r="E3143" t="s">
        <v>178</v>
      </c>
    </row>
    <row r="3144" spans="1:5">
      <c r="A3144" t="str">
        <f t="shared" si="102"/>
        <v>Female genital organs - other and unspecified (C57)Male3</v>
      </c>
      <c r="B3144" t="s">
        <v>179</v>
      </c>
      <c r="C3144" t="s">
        <v>1</v>
      </c>
      <c r="D3144">
        <v>3</v>
      </c>
      <c r="E3144" t="s">
        <v>178</v>
      </c>
    </row>
    <row r="3145" spans="1:5">
      <c r="A3145" t="str">
        <f t="shared" si="102"/>
        <v>Female genital organs - other and unspecified (C57)Male4</v>
      </c>
      <c r="B3145" t="s">
        <v>179</v>
      </c>
      <c r="C3145" t="s">
        <v>1</v>
      </c>
      <c r="D3145">
        <v>4</v>
      </c>
      <c r="E3145" t="s">
        <v>178</v>
      </c>
    </row>
    <row r="3146" spans="1:5">
      <c r="A3146" t="str">
        <f t="shared" si="102"/>
        <v>Female genital organs - other and unspecified (C57)Male5</v>
      </c>
      <c r="B3146" t="s">
        <v>179</v>
      </c>
      <c r="C3146" t="s">
        <v>1</v>
      </c>
      <c r="D3146">
        <v>5</v>
      </c>
      <c r="E3146" t="s">
        <v>178</v>
      </c>
    </row>
    <row r="3147" spans="1:5">
      <c r="A3147" t="str">
        <f t="shared" si="102"/>
        <v>Female genital organs - other and unspecified (C57)Male6</v>
      </c>
      <c r="B3147" t="s">
        <v>179</v>
      </c>
      <c r="C3147" t="s">
        <v>1</v>
      </c>
      <c r="D3147">
        <v>6</v>
      </c>
      <c r="E3147" t="s">
        <v>178</v>
      </c>
    </row>
    <row r="3148" spans="1:5">
      <c r="A3148" t="str">
        <f t="shared" si="102"/>
        <v>Female genital organs - other and unspecified (C57)Male7</v>
      </c>
      <c r="B3148" t="s">
        <v>179</v>
      </c>
      <c r="C3148" t="s">
        <v>1</v>
      </c>
      <c r="D3148">
        <v>7</v>
      </c>
      <c r="E3148" t="s">
        <v>178</v>
      </c>
    </row>
    <row r="3149" spans="1:5">
      <c r="A3149" t="str">
        <f t="shared" si="102"/>
        <v>Female genital organs - other and unspecified (C57)Male8</v>
      </c>
      <c r="B3149" t="s">
        <v>179</v>
      </c>
      <c r="C3149" t="s">
        <v>1</v>
      </c>
      <c r="D3149">
        <v>8</v>
      </c>
      <c r="E3149" t="s">
        <v>178</v>
      </c>
    </row>
    <row r="3150" spans="1:5">
      <c r="A3150" t="str">
        <f t="shared" si="102"/>
        <v>Female genital organs - other and unspecified (C57)Male9</v>
      </c>
      <c r="B3150" t="s">
        <v>179</v>
      </c>
      <c r="C3150" t="s">
        <v>1</v>
      </c>
      <c r="D3150">
        <v>9</v>
      </c>
      <c r="E3150" t="s">
        <v>178</v>
      </c>
    </row>
    <row r="3151" spans="1:5">
      <c r="A3151" t="str">
        <f t="shared" si="102"/>
        <v>Female genital organs - other and unspecified (C57)Male10</v>
      </c>
      <c r="B3151" t="s">
        <v>179</v>
      </c>
      <c r="C3151" t="s">
        <v>1</v>
      </c>
      <c r="D3151">
        <v>10</v>
      </c>
      <c r="E3151" t="s">
        <v>178</v>
      </c>
    </row>
    <row r="3152" spans="1:5">
      <c r="A3152" t="str">
        <f t="shared" si="102"/>
        <v>Female genital organs - other and unspecified (C57)Male11</v>
      </c>
      <c r="B3152" t="s">
        <v>179</v>
      </c>
      <c r="C3152" t="s">
        <v>1</v>
      </c>
      <c r="D3152">
        <v>11</v>
      </c>
      <c r="E3152" t="s">
        <v>178</v>
      </c>
    </row>
    <row r="3153" spans="1:5">
      <c r="A3153" t="str">
        <f t="shared" si="102"/>
        <v>Female genital organs - other and unspecified (C57)Male12</v>
      </c>
      <c r="B3153" t="s">
        <v>179</v>
      </c>
      <c r="C3153" t="s">
        <v>1</v>
      </c>
      <c r="D3153">
        <v>12</v>
      </c>
      <c r="E3153" t="s">
        <v>178</v>
      </c>
    </row>
    <row r="3154" spans="1:5">
      <c r="A3154" t="str">
        <f t="shared" si="102"/>
        <v>Female genital organs - other and unspecified (C57)Male13</v>
      </c>
      <c r="B3154" t="s">
        <v>179</v>
      </c>
      <c r="C3154" t="s">
        <v>1</v>
      </c>
      <c r="D3154">
        <v>13</v>
      </c>
      <c r="E3154" t="s">
        <v>178</v>
      </c>
    </row>
    <row r="3155" spans="1:5">
      <c r="A3155" t="str">
        <f t="shared" si="102"/>
        <v>Female genital organs - other and unspecified (C57)Male14</v>
      </c>
      <c r="B3155" t="s">
        <v>179</v>
      </c>
      <c r="C3155" t="s">
        <v>1</v>
      </c>
      <c r="D3155">
        <v>14</v>
      </c>
      <c r="E3155" t="s">
        <v>178</v>
      </c>
    </row>
    <row r="3156" spans="1:5">
      <c r="A3156" t="str">
        <f t="shared" ref="A3156:A3162" si="103">B3156&amp;C3156&amp;D3156</f>
        <v>Female genital organs - other and unspecified (C57)Male15</v>
      </c>
      <c r="B3156" t="s">
        <v>179</v>
      </c>
      <c r="C3156" t="s">
        <v>1</v>
      </c>
      <c r="D3156">
        <v>15</v>
      </c>
      <c r="E3156" t="s">
        <v>178</v>
      </c>
    </row>
    <row r="3157" spans="1:5">
      <c r="A3157" t="str">
        <f t="shared" si="103"/>
        <v>Female genital organs - other and unspecified (C57)Male16</v>
      </c>
      <c r="B3157" t="s">
        <v>179</v>
      </c>
      <c r="C3157" t="s">
        <v>1</v>
      </c>
      <c r="D3157">
        <v>16</v>
      </c>
      <c r="E3157" t="s">
        <v>178</v>
      </c>
    </row>
    <row r="3158" spans="1:5">
      <c r="A3158" t="str">
        <f t="shared" si="103"/>
        <v>Female genital organs - other and unspecified (C57)Male17</v>
      </c>
      <c r="B3158" t="s">
        <v>179</v>
      </c>
      <c r="C3158" t="s">
        <v>1</v>
      </c>
      <c r="D3158">
        <v>17</v>
      </c>
      <c r="E3158" t="s">
        <v>178</v>
      </c>
    </row>
    <row r="3159" spans="1:5">
      <c r="A3159" t="str">
        <f t="shared" si="103"/>
        <v>Female genital organs - other and unspecified (C57)Male18</v>
      </c>
      <c r="B3159" t="s">
        <v>179</v>
      </c>
      <c r="C3159" t="s">
        <v>1</v>
      </c>
      <c r="D3159">
        <v>18</v>
      </c>
      <c r="E3159" t="s">
        <v>178</v>
      </c>
    </row>
    <row r="3160" spans="1:5">
      <c r="A3160" t="str">
        <f t="shared" si="103"/>
        <v>Female genital organs - other and unspecified (C57)Male19</v>
      </c>
      <c r="B3160" t="s">
        <v>179</v>
      </c>
      <c r="C3160" t="s">
        <v>1</v>
      </c>
      <c r="D3160">
        <v>19</v>
      </c>
      <c r="E3160" t="s">
        <v>178</v>
      </c>
    </row>
    <row r="3161" spans="1:5">
      <c r="A3161" t="str">
        <f t="shared" si="103"/>
        <v>Female genital organs - other and unspecified (C57)Male20</v>
      </c>
      <c r="B3161" t="s">
        <v>179</v>
      </c>
      <c r="C3161" t="s">
        <v>1</v>
      </c>
      <c r="D3161">
        <v>20</v>
      </c>
      <c r="E3161" t="s">
        <v>178</v>
      </c>
    </row>
    <row r="3162" spans="1:5">
      <c r="A3162" t="str">
        <f t="shared" si="103"/>
        <v>Female genital organs - other and unspecified (C57)Male99</v>
      </c>
      <c r="B3162" t="s">
        <v>179</v>
      </c>
      <c r="C3162" t="s">
        <v>1</v>
      </c>
      <c r="D3162">
        <v>99</v>
      </c>
      <c r="E3162" t="s">
        <v>178</v>
      </c>
    </row>
    <row r="3163" spans="1:5">
      <c r="A3163" t="str">
        <f t="shared" si="101"/>
        <v>Other connective and soft tissue (C49)Female1</v>
      </c>
      <c r="B3163" t="s">
        <v>105</v>
      </c>
      <c r="C3163" t="s">
        <v>0</v>
      </c>
      <c r="D3163">
        <v>1</v>
      </c>
      <c r="E3163">
        <v>1</v>
      </c>
    </row>
    <row r="3164" spans="1:5">
      <c r="A3164" t="str">
        <f t="shared" si="101"/>
        <v>Other connective and soft tissue (C49)Female2</v>
      </c>
      <c r="B3164" t="s">
        <v>105</v>
      </c>
      <c r="C3164" t="s">
        <v>0</v>
      </c>
      <c r="D3164">
        <v>2</v>
      </c>
      <c r="E3164">
        <v>3</v>
      </c>
    </row>
    <row r="3165" spans="1:5">
      <c r="A3165" t="str">
        <f t="shared" si="101"/>
        <v>Other connective and soft tissue (C49)Female3</v>
      </c>
      <c r="B3165" t="s">
        <v>105</v>
      </c>
      <c r="C3165" t="s">
        <v>0</v>
      </c>
      <c r="D3165">
        <v>3</v>
      </c>
      <c r="E3165">
        <v>5</v>
      </c>
    </row>
    <row r="3166" spans="1:5">
      <c r="A3166" t="str">
        <f t="shared" si="101"/>
        <v>Other connective and soft tissue (C49)Female4</v>
      </c>
      <c r="B3166" t="s">
        <v>105</v>
      </c>
      <c r="C3166" t="s">
        <v>0</v>
      </c>
      <c r="D3166">
        <v>4</v>
      </c>
      <c r="E3166">
        <v>6</v>
      </c>
    </row>
    <row r="3167" spans="1:5">
      <c r="A3167" t="str">
        <f t="shared" si="101"/>
        <v>Other connective and soft tissue (C49)Female5</v>
      </c>
      <c r="B3167" t="s">
        <v>105</v>
      </c>
      <c r="C3167" t="s">
        <v>0</v>
      </c>
      <c r="D3167">
        <v>5</v>
      </c>
      <c r="E3167">
        <v>3</v>
      </c>
    </row>
    <row r="3168" spans="1:5">
      <c r="A3168" t="str">
        <f t="shared" si="101"/>
        <v>Other connective and soft tissue (C49)Female6</v>
      </c>
      <c r="B3168" t="s">
        <v>105</v>
      </c>
      <c r="C3168" t="s">
        <v>0</v>
      </c>
      <c r="D3168">
        <v>6</v>
      </c>
      <c r="E3168">
        <v>1</v>
      </c>
    </row>
    <row r="3169" spans="1:5">
      <c r="A3169" t="str">
        <f t="shared" si="101"/>
        <v>Other connective and soft tissue (C49)Female7</v>
      </c>
      <c r="B3169" t="s">
        <v>105</v>
      </c>
      <c r="C3169" t="s">
        <v>0</v>
      </c>
      <c r="D3169">
        <v>7</v>
      </c>
      <c r="E3169">
        <v>3</v>
      </c>
    </row>
    <row r="3170" spans="1:5">
      <c r="A3170" t="str">
        <f t="shared" si="101"/>
        <v>Other connective and soft tissue (C49)Female8</v>
      </c>
      <c r="B3170" t="s">
        <v>105</v>
      </c>
      <c r="C3170" t="s">
        <v>0</v>
      </c>
      <c r="D3170">
        <v>8</v>
      </c>
      <c r="E3170">
        <v>1</v>
      </c>
    </row>
    <row r="3171" spans="1:5">
      <c r="A3171" t="str">
        <f t="shared" si="101"/>
        <v>Other connective and soft tissue (C49)Female9</v>
      </c>
      <c r="B3171" t="s">
        <v>105</v>
      </c>
      <c r="C3171" t="s">
        <v>0</v>
      </c>
      <c r="D3171">
        <v>9</v>
      </c>
      <c r="E3171">
        <v>2</v>
      </c>
    </row>
    <row r="3172" spans="1:5">
      <c r="A3172" t="str">
        <f t="shared" si="101"/>
        <v>Other connective and soft tissue (C49)Female10</v>
      </c>
      <c r="B3172" t="s">
        <v>105</v>
      </c>
      <c r="C3172" t="s">
        <v>0</v>
      </c>
      <c r="D3172">
        <v>10</v>
      </c>
      <c r="E3172">
        <v>2</v>
      </c>
    </row>
    <row r="3173" spans="1:5">
      <c r="A3173" t="str">
        <f t="shared" si="101"/>
        <v>Other connective and soft tissue (C49)Female11</v>
      </c>
      <c r="B3173" t="s">
        <v>105</v>
      </c>
      <c r="C3173" t="s">
        <v>0</v>
      </c>
      <c r="D3173">
        <v>11</v>
      </c>
      <c r="E3173">
        <v>2</v>
      </c>
    </row>
    <row r="3174" spans="1:5">
      <c r="A3174" t="str">
        <f t="shared" si="101"/>
        <v>Other connective and soft tissue (C49)Female13</v>
      </c>
      <c r="B3174" t="s">
        <v>105</v>
      </c>
      <c r="C3174" t="s">
        <v>0</v>
      </c>
      <c r="D3174">
        <v>13</v>
      </c>
      <c r="E3174">
        <v>3</v>
      </c>
    </row>
    <row r="3175" spans="1:5">
      <c r="A3175" t="str">
        <f t="shared" si="101"/>
        <v>Other connective and soft tissue (C49)Female18</v>
      </c>
      <c r="B3175" t="s">
        <v>105</v>
      </c>
      <c r="C3175" t="s">
        <v>0</v>
      </c>
      <c r="D3175">
        <v>18</v>
      </c>
      <c r="E3175">
        <v>7</v>
      </c>
    </row>
    <row r="3176" spans="1:5">
      <c r="A3176" t="str">
        <f t="shared" si="101"/>
        <v>Other connective and soft tissue (C49)Female20</v>
      </c>
      <c r="B3176" t="s">
        <v>105</v>
      </c>
      <c r="C3176" t="s">
        <v>0</v>
      </c>
      <c r="D3176">
        <v>20</v>
      </c>
      <c r="E3176">
        <v>1</v>
      </c>
    </row>
    <row r="3177" spans="1:5">
      <c r="A3177" t="str">
        <f t="shared" si="101"/>
        <v>Other connective and soft tissue (C49)Male1</v>
      </c>
      <c r="B3177" t="s">
        <v>105</v>
      </c>
      <c r="C3177" t="s">
        <v>1</v>
      </c>
      <c r="D3177">
        <v>1</v>
      </c>
      <c r="E3177">
        <v>2</v>
      </c>
    </row>
    <row r="3178" spans="1:5">
      <c r="A3178" t="str">
        <f t="shared" si="101"/>
        <v>Other connective and soft tissue (C49)Male2</v>
      </c>
      <c r="B3178" t="s">
        <v>105</v>
      </c>
      <c r="C3178" t="s">
        <v>1</v>
      </c>
      <c r="D3178">
        <v>2</v>
      </c>
      <c r="E3178">
        <v>5</v>
      </c>
    </row>
    <row r="3179" spans="1:5">
      <c r="A3179" t="str">
        <f t="shared" si="101"/>
        <v>Other connective and soft tissue (C49)Male3</v>
      </c>
      <c r="B3179" t="s">
        <v>105</v>
      </c>
      <c r="C3179" t="s">
        <v>1</v>
      </c>
      <c r="D3179">
        <v>3</v>
      </c>
      <c r="E3179">
        <v>8</v>
      </c>
    </row>
    <row r="3180" spans="1:5">
      <c r="A3180" t="str">
        <f t="shared" si="101"/>
        <v>Other connective and soft tissue (C49)Male4</v>
      </c>
      <c r="B3180" t="s">
        <v>105</v>
      </c>
      <c r="C3180" t="s">
        <v>1</v>
      </c>
      <c r="D3180">
        <v>4</v>
      </c>
      <c r="E3180">
        <v>6</v>
      </c>
    </row>
    <row r="3181" spans="1:5">
      <c r="A3181" t="str">
        <f t="shared" si="101"/>
        <v>Other connective and soft tissue (C49)Male5</v>
      </c>
      <c r="B3181" t="s">
        <v>105</v>
      </c>
      <c r="C3181" t="s">
        <v>1</v>
      </c>
      <c r="D3181">
        <v>5</v>
      </c>
      <c r="E3181">
        <v>11</v>
      </c>
    </row>
    <row r="3182" spans="1:5">
      <c r="A3182" t="str">
        <f t="shared" si="101"/>
        <v>Other connective and soft tissue (C49)Male6</v>
      </c>
      <c r="B3182" t="s">
        <v>105</v>
      </c>
      <c r="C3182" t="s">
        <v>1</v>
      </c>
      <c r="D3182">
        <v>6</v>
      </c>
      <c r="E3182">
        <v>2</v>
      </c>
    </row>
    <row r="3183" spans="1:5">
      <c r="A3183" t="str">
        <f t="shared" si="101"/>
        <v>Other connective and soft tissue (C49)Male7</v>
      </c>
      <c r="B3183" t="s">
        <v>105</v>
      </c>
      <c r="C3183" t="s">
        <v>1</v>
      </c>
      <c r="D3183">
        <v>7</v>
      </c>
      <c r="E3183">
        <v>4</v>
      </c>
    </row>
    <row r="3184" spans="1:5">
      <c r="A3184" t="str">
        <f t="shared" si="101"/>
        <v>Other connective and soft tissue (C49)Male8</v>
      </c>
      <c r="B3184" t="s">
        <v>105</v>
      </c>
      <c r="C3184" t="s">
        <v>1</v>
      </c>
      <c r="D3184">
        <v>8</v>
      </c>
      <c r="E3184">
        <v>1</v>
      </c>
    </row>
    <row r="3185" spans="1:5">
      <c r="A3185" t="str">
        <f t="shared" si="101"/>
        <v>Other connective and soft tissue (C49)Male9</v>
      </c>
      <c r="B3185" t="s">
        <v>105</v>
      </c>
      <c r="C3185" t="s">
        <v>1</v>
      </c>
      <c r="D3185">
        <v>9</v>
      </c>
      <c r="E3185">
        <v>5</v>
      </c>
    </row>
    <row r="3186" spans="1:5">
      <c r="A3186" t="str">
        <f t="shared" si="101"/>
        <v>Other connective and soft tissue (C49)Male10</v>
      </c>
      <c r="B3186" t="s">
        <v>105</v>
      </c>
      <c r="C3186" t="s">
        <v>1</v>
      </c>
      <c r="D3186">
        <v>10</v>
      </c>
      <c r="E3186">
        <v>1</v>
      </c>
    </row>
    <row r="3187" spans="1:5">
      <c r="A3187" t="str">
        <f t="shared" si="101"/>
        <v>Other connective and soft tissue (C49)Male11</v>
      </c>
      <c r="B3187" t="s">
        <v>105</v>
      </c>
      <c r="C3187" t="s">
        <v>1</v>
      </c>
      <c r="D3187">
        <v>11</v>
      </c>
      <c r="E3187">
        <v>2</v>
      </c>
    </row>
    <row r="3188" spans="1:5">
      <c r="A3188" t="str">
        <f t="shared" si="101"/>
        <v>Other connective and soft tissue (C49)Male12</v>
      </c>
      <c r="B3188" t="s">
        <v>105</v>
      </c>
      <c r="C3188" t="s">
        <v>1</v>
      </c>
      <c r="D3188">
        <v>12</v>
      </c>
      <c r="E3188">
        <v>1</v>
      </c>
    </row>
    <row r="3189" spans="1:5">
      <c r="A3189" t="str">
        <f t="shared" ref="A3189:A3273" si="104">B3189&amp;C3189&amp;D3189</f>
        <v>Other connective and soft tissue (C49)Male13</v>
      </c>
      <c r="B3189" t="s">
        <v>105</v>
      </c>
      <c r="C3189" t="s">
        <v>1</v>
      </c>
      <c r="D3189">
        <v>13</v>
      </c>
      <c r="E3189">
        <v>2</v>
      </c>
    </row>
    <row r="3190" spans="1:5">
      <c r="A3190" t="str">
        <f t="shared" si="104"/>
        <v>Other connective and soft tissue (C49)Male14</v>
      </c>
      <c r="B3190" t="s">
        <v>105</v>
      </c>
      <c r="C3190" t="s">
        <v>1</v>
      </c>
      <c r="D3190">
        <v>14</v>
      </c>
      <c r="E3190">
        <v>6</v>
      </c>
    </row>
    <row r="3191" spans="1:5">
      <c r="A3191" t="str">
        <f t="shared" si="104"/>
        <v>Other connective and soft tissue (C49)Male16</v>
      </c>
      <c r="B3191" t="s">
        <v>105</v>
      </c>
      <c r="C3191" t="s">
        <v>1</v>
      </c>
      <c r="D3191">
        <v>16</v>
      </c>
      <c r="E3191">
        <v>5</v>
      </c>
    </row>
    <row r="3192" spans="1:5">
      <c r="A3192" t="str">
        <f t="shared" si="104"/>
        <v>Other connective and soft tissue (C49)Male17</v>
      </c>
      <c r="B3192" t="s">
        <v>105</v>
      </c>
      <c r="C3192" t="s">
        <v>1</v>
      </c>
      <c r="D3192">
        <v>17</v>
      </c>
      <c r="E3192">
        <v>1</v>
      </c>
    </row>
    <row r="3193" spans="1:5">
      <c r="A3193" t="str">
        <f t="shared" si="104"/>
        <v>Other connective and soft tissue (C49)Male18</v>
      </c>
      <c r="B3193" t="s">
        <v>105</v>
      </c>
      <c r="C3193" t="s">
        <v>1</v>
      </c>
      <c r="D3193">
        <v>18</v>
      </c>
      <c r="E3193">
        <v>4</v>
      </c>
    </row>
    <row r="3194" spans="1:5">
      <c r="A3194" t="str">
        <f t="shared" si="104"/>
        <v>Other connective and soft tissue (C49)Male19</v>
      </c>
      <c r="B3194" t="s">
        <v>105</v>
      </c>
      <c r="C3194" t="s">
        <v>1</v>
      </c>
      <c r="D3194">
        <v>19</v>
      </c>
      <c r="E3194">
        <v>3</v>
      </c>
    </row>
    <row r="3195" spans="1:5">
      <c r="A3195" t="str">
        <f t="shared" si="104"/>
        <v>Other connective and soft tissue (C49)Male20</v>
      </c>
      <c r="B3195" t="s">
        <v>105</v>
      </c>
      <c r="C3195" t="s">
        <v>1</v>
      </c>
      <c r="D3195">
        <v>20</v>
      </c>
      <c r="E3195">
        <v>4</v>
      </c>
    </row>
    <row r="3196" spans="1:5">
      <c r="A3196" t="str">
        <f t="shared" si="104"/>
        <v>Other connective and soft tissue (C49)Male99</v>
      </c>
      <c r="B3196" t="s">
        <v>105</v>
      </c>
      <c r="C3196" t="s">
        <v>1</v>
      </c>
      <c r="D3196">
        <v>99</v>
      </c>
      <c r="E3196">
        <v>1</v>
      </c>
    </row>
    <row r="3197" spans="1:5">
      <c r="A3197" t="str">
        <f t="shared" si="104"/>
        <v>Ovary (C56)Female1</v>
      </c>
      <c r="B3197" t="s">
        <v>109</v>
      </c>
      <c r="C3197" t="s">
        <v>0</v>
      </c>
      <c r="D3197">
        <v>1</v>
      </c>
      <c r="E3197">
        <v>11</v>
      </c>
    </row>
    <row r="3198" spans="1:5">
      <c r="A3198" t="str">
        <f t="shared" si="104"/>
        <v>Ovary (C56)Female2</v>
      </c>
      <c r="B3198" t="s">
        <v>109</v>
      </c>
      <c r="C3198" t="s">
        <v>0</v>
      </c>
      <c r="D3198">
        <v>2</v>
      </c>
      <c r="E3198">
        <v>25</v>
      </c>
    </row>
    <row r="3199" spans="1:5">
      <c r="A3199" t="str">
        <f t="shared" si="104"/>
        <v>Ovary (C56)Female3</v>
      </c>
      <c r="B3199" t="s">
        <v>109</v>
      </c>
      <c r="C3199" t="s">
        <v>0</v>
      </c>
      <c r="D3199">
        <v>3</v>
      </c>
      <c r="E3199">
        <v>17</v>
      </c>
    </row>
    <row r="3200" spans="1:5">
      <c r="A3200" t="str">
        <f t="shared" si="104"/>
        <v>Ovary (C56)Female4</v>
      </c>
      <c r="B3200" t="s">
        <v>109</v>
      </c>
      <c r="C3200" t="s">
        <v>0</v>
      </c>
      <c r="D3200">
        <v>4</v>
      </c>
      <c r="E3200">
        <v>20</v>
      </c>
    </row>
    <row r="3201" spans="1:5">
      <c r="A3201" t="str">
        <f t="shared" si="104"/>
        <v>Ovary (C56)Female5</v>
      </c>
      <c r="B3201" t="s">
        <v>109</v>
      </c>
      <c r="C3201" t="s">
        <v>0</v>
      </c>
      <c r="D3201">
        <v>5</v>
      </c>
      <c r="E3201">
        <v>23</v>
      </c>
    </row>
    <row r="3202" spans="1:5">
      <c r="A3202" t="str">
        <f t="shared" si="104"/>
        <v>Ovary (C56)Female6</v>
      </c>
      <c r="B3202" t="s">
        <v>109</v>
      </c>
      <c r="C3202" t="s">
        <v>0</v>
      </c>
      <c r="D3202">
        <v>6</v>
      </c>
      <c r="E3202">
        <v>5</v>
      </c>
    </row>
    <row r="3203" spans="1:5">
      <c r="A3203" t="str">
        <f t="shared" si="104"/>
        <v>Ovary (C56)Female7</v>
      </c>
      <c r="B3203" t="s">
        <v>109</v>
      </c>
      <c r="C3203" t="s">
        <v>0</v>
      </c>
      <c r="D3203">
        <v>7</v>
      </c>
      <c r="E3203">
        <v>17</v>
      </c>
    </row>
    <row r="3204" spans="1:5">
      <c r="A3204" t="str">
        <f t="shared" si="104"/>
        <v>Ovary (C56)Female8</v>
      </c>
      <c r="B3204" t="s">
        <v>109</v>
      </c>
      <c r="C3204" t="s">
        <v>0</v>
      </c>
      <c r="D3204">
        <v>8</v>
      </c>
      <c r="E3204">
        <v>6</v>
      </c>
    </row>
    <row r="3205" spans="1:5">
      <c r="A3205" t="str">
        <f t="shared" si="104"/>
        <v>Ovary (C56)Female9</v>
      </c>
      <c r="B3205" t="s">
        <v>109</v>
      </c>
      <c r="C3205" t="s">
        <v>0</v>
      </c>
      <c r="D3205">
        <v>9</v>
      </c>
      <c r="E3205">
        <v>9</v>
      </c>
    </row>
    <row r="3206" spans="1:5">
      <c r="A3206" t="str">
        <f t="shared" si="104"/>
        <v>Ovary (C56)Female10</v>
      </c>
      <c r="B3206" t="s">
        <v>109</v>
      </c>
      <c r="C3206" t="s">
        <v>0</v>
      </c>
      <c r="D3206">
        <v>10</v>
      </c>
      <c r="E3206">
        <v>12</v>
      </c>
    </row>
    <row r="3207" spans="1:5">
      <c r="A3207" t="str">
        <f t="shared" si="104"/>
        <v>Ovary (C56)Female11</v>
      </c>
      <c r="B3207" t="s">
        <v>109</v>
      </c>
      <c r="C3207" t="s">
        <v>0</v>
      </c>
      <c r="D3207">
        <v>11</v>
      </c>
      <c r="E3207">
        <v>10</v>
      </c>
    </row>
    <row r="3208" spans="1:5">
      <c r="A3208" t="str">
        <f t="shared" si="104"/>
        <v>Ovary (C56)Female12</v>
      </c>
      <c r="B3208" t="s">
        <v>109</v>
      </c>
      <c r="C3208" t="s">
        <v>0</v>
      </c>
      <c r="D3208">
        <v>12</v>
      </c>
      <c r="E3208">
        <v>4</v>
      </c>
    </row>
    <row r="3209" spans="1:5">
      <c r="A3209" t="str">
        <f t="shared" si="104"/>
        <v>Ovary (C56)Female13</v>
      </c>
      <c r="B3209" t="s">
        <v>109</v>
      </c>
      <c r="C3209" t="s">
        <v>0</v>
      </c>
      <c r="D3209">
        <v>13</v>
      </c>
      <c r="E3209">
        <v>14</v>
      </c>
    </row>
    <row r="3210" spans="1:5">
      <c r="A3210" t="str">
        <f t="shared" si="104"/>
        <v>Ovary (C56)Female14</v>
      </c>
      <c r="B3210" t="s">
        <v>109</v>
      </c>
      <c r="C3210" t="s">
        <v>0</v>
      </c>
      <c r="D3210">
        <v>14</v>
      </c>
      <c r="E3210">
        <v>6</v>
      </c>
    </row>
    <row r="3211" spans="1:5">
      <c r="A3211" t="str">
        <f t="shared" si="104"/>
        <v>Ovary (C56)Female15</v>
      </c>
      <c r="B3211" t="s">
        <v>109</v>
      </c>
      <c r="C3211" t="s">
        <v>0</v>
      </c>
      <c r="D3211">
        <v>15</v>
      </c>
      <c r="E3211">
        <v>4</v>
      </c>
    </row>
    <row r="3212" spans="1:5">
      <c r="A3212" t="str">
        <f t="shared" si="104"/>
        <v>Ovary (C56)Female16</v>
      </c>
      <c r="B3212" t="s">
        <v>109</v>
      </c>
      <c r="C3212" t="s">
        <v>0</v>
      </c>
      <c r="D3212">
        <v>16</v>
      </c>
      <c r="E3212">
        <v>12</v>
      </c>
    </row>
    <row r="3213" spans="1:5">
      <c r="A3213" t="str">
        <f t="shared" si="104"/>
        <v>Ovary (C56)Female17</v>
      </c>
      <c r="B3213" t="s">
        <v>109</v>
      </c>
      <c r="C3213" t="s">
        <v>0</v>
      </c>
      <c r="D3213">
        <v>17</v>
      </c>
      <c r="E3213">
        <v>3</v>
      </c>
    </row>
    <row r="3214" spans="1:5">
      <c r="A3214" t="str">
        <f t="shared" si="104"/>
        <v>Ovary (C56)Female18</v>
      </c>
      <c r="B3214" t="s">
        <v>109</v>
      </c>
      <c r="C3214" t="s">
        <v>0</v>
      </c>
      <c r="D3214">
        <v>18</v>
      </c>
      <c r="E3214">
        <v>40</v>
      </c>
    </row>
    <row r="3215" spans="1:5">
      <c r="A3215" t="str">
        <f t="shared" si="104"/>
        <v>Ovary (C56)Female19</v>
      </c>
      <c r="B3215" t="s">
        <v>109</v>
      </c>
      <c r="C3215" t="s">
        <v>0</v>
      </c>
      <c r="D3215">
        <v>19</v>
      </c>
      <c r="E3215">
        <v>9</v>
      </c>
    </row>
    <row r="3216" spans="1:5">
      <c r="A3216" t="str">
        <f t="shared" si="104"/>
        <v>Ovary (C56)Female20</v>
      </c>
      <c r="B3216" t="s">
        <v>109</v>
      </c>
      <c r="C3216" t="s">
        <v>0</v>
      </c>
      <c r="D3216">
        <v>20</v>
      </c>
      <c r="E3216">
        <v>19</v>
      </c>
    </row>
    <row r="3217" spans="1:5">
      <c r="A3217" t="str">
        <f t="shared" ref="A3217:A3236" si="105">B3217&amp;C3217&amp;D3217</f>
        <v>Ovary (C56)Male1</v>
      </c>
      <c r="B3217" t="s">
        <v>109</v>
      </c>
      <c r="C3217" t="s">
        <v>1</v>
      </c>
      <c r="D3217">
        <v>1</v>
      </c>
      <c r="E3217" t="s">
        <v>178</v>
      </c>
    </row>
    <row r="3218" spans="1:5">
      <c r="A3218" t="str">
        <f t="shared" si="105"/>
        <v>Ovary (C56)Male2</v>
      </c>
      <c r="B3218" t="s">
        <v>109</v>
      </c>
      <c r="C3218" t="s">
        <v>1</v>
      </c>
      <c r="D3218">
        <v>2</v>
      </c>
      <c r="E3218" t="s">
        <v>178</v>
      </c>
    </row>
    <row r="3219" spans="1:5">
      <c r="A3219" t="str">
        <f t="shared" si="105"/>
        <v>Ovary (C56)Male3</v>
      </c>
      <c r="B3219" t="s">
        <v>109</v>
      </c>
      <c r="C3219" t="s">
        <v>1</v>
      </c>
      <c r="D3219">
        <v>3</v>
      </c>
      <c r="E3219" t="s">
        <v>178</v>
      </c>
    </row>
    <row r="3220" spans="1:5">
      <c r="A3220" t="str">
        <f t="shared" si="105"/>
        <v>Ovary (C56)Male4</v>
      </c>
      <c r="B3220" t="s">
        <v>109</v>
      </c>
      <c r="C3220" t="s">
        <v>1</v>
      </c>
      <c r="D3220">
        <v>4</v>
      </c>
      <c r="E3220" t="s">
        <v>178</v>
      </c>
    </row>
    <row r="3221" spans="1:5">
      <c r="A3221" t="str">
        <f t="shared" si="105"/>
        <v>Ovary (C56)Male5</v>
      </c>
      <c r="B3221" t="s">
        <v>109</v>
      </c>
      <c r="C3221" t="s">
        <v>1</v>
      </c>
      <c r="D3221">
        <v>5</v>
      </c>
      <c r="E3221" t="s">
        <v>178</v>
      </c>
    </row>
    <row r="3222" spans="1:5">
      <c r="A3222" t="str">
        <f t="shared" si="105"/>
        <v>Ovary (C56)Male6</v>
      </c>
      <c r="B3222" t="s">
        <v>109</v>
      </c>
      <c r="C3222" t="s">
        <v>1</v>
      </c>
      <c r="D3222">
        <v>6</v>
      </c>
      <c r="E3222" t="s">
        <v>178</v>
      </c>
    </row>
    <row r="3223" spans="1:5">
      <c r="A3223" t="str">
        <f t="shared" si="105"/>
        <v>Ovary (C56)Male7</v>
      </c>
      <c r="B3223" t="s">
        <v>109</v>
      </c>
      <c r="C3223" t="s">
        <v>1</v>
      </c>
      <c r="D3223">
        <v>7</v>
      </c>
      <c r="E3223" t="s">
        <v>178</v>
      </c>
    </row>
    <row r="3224" spans="1:5">
      <c r="A3224" t="str">
        <f t="shared" si="105"/>
        <v>Ovary (C56)Male8</v>
      </c>
      <c r="B3224" t="s">
        <v>109</v>
      </c>
      <c r="C3224" t="s">
        <v>1</v>
      </c>
      <c r="D3224">
        <v>8</v>
      </c>
      <c r="E3224" t="s">
        <v>178</v>
      </c>
    </row>
    <row r="3225" spans="1:5">
      <c r="A3225" t="str">
        <f t="shared" si="105"/>
        <v>Ovary (C56)Male9</v>
      </c>
      <c r="B3225" t="s">
        <v>109</v>
      </c>
      <c r="C3225" t="s">
        <v>1</v>
      </c>
      <c r="D3225">
        <v>9</v>
      </c>
      <c r="E3225" t="s">
        <v>178</v>
      </c>
    </row>
    <row r="3226" spans="1:5">
      <c r="A3226" t="str">
        <f t="shared" si="105"/>
        <v>Ovary (C56)Male10</v>
      </c>
      <c r="B3226" t="s">
        <v>109</v>
      </c>
      <c r="C3226" t="s">
        <v>1</v>
      </c>
      <c r="D3226">
        <v>10</v>
      </c>
      <c r="E3226" t="s">
        <v>178</v>
      </c>
    </row>
    <row r="3227" spans="1:5">
      <c r="A3227" t="str">
        <f t="shared" si="105"/>
        <v>Ovary (C56)Male11</v>
      </c>
      <c r="B3227" t="s">
        <v>109</v>
      </c>
      <c r="C3227" t="s">
        <v>1</v>
      </c>
      <c r="D3227">
        <v>11</v>
      </c>
      <c r="E3227" t="s">
        <v>178</v>
      </c>
    </row>
    <row r="3228" spans="1:5">
      <c r="A3228" t="str">
        <f t="shared" si="105"/>
        <v>Ovary (C56)Male12</v>
      </c>
      <c r="B3228" t="s">
        <v>109</v>
      </c>
      <c r="C3228" t="s">
        <v>1</v>
      </c>
      <c r="D3228">
        <v>12</v>
      </c>
      <c r="E3228" t="s">
        <v>178</v>
      </c>
    </row>
    <row r="3229" spans="1:5">
      <c r="A3229" t="str">
        <f t="shared" si="105"/>
        <v>Ovary (C56)Male13</v>
      </c>
      <c r="B3229" t="s">
        <v>109</v>
      </c>
      <c r="C3229" t="s">
        <v>1</v>
      </c>
      <c r="D3229">
        <v>13</v>
      </c>
      <c r="E3229" t="s">
        <v>178</v>
      </c>
    </row>
    <row r="3230" spans="1:5">
      <c r="A3230" t="str">
        <f t="shared" si="105"/>
        <v>Ovary (C56)Male14</v>
      </c>
      <c r="B3230" t="s">
        <v>109</v>
      </c>
      <c r="C3230" t="s">
        <v>1</v>
      </c>
      <c r="D3230">
        <v>14</v>
      </c>
      <c r="E3230" t="s">
        <v>178</v>
      </c>
    </row>
    <row r="3231" spans="1:5">
      <c r="A3231" t="str">
        <f t="shared" si="105"/>
        <v>Ovary (C56)Male15</v>
      </c>
      <c r="B3231" t="s">
        <v>109</v>
      </c>
      <c r="C3231" t="s">
        <v>1</v>
      </c>
      <c r="D3231">
        <v>15</v>
      </c>
      <c r="E3231" t="s">
        <v>178</v>
      </c>
    </row>
    <row r="3232" spans="1:5">
      <c r="A3232" t="str">
        <f t="shared" si="105"/>
        <v>Ovary (C56)Male16</v>
      </c>
      <c r="B3232" t="s">
        <v>109</v>
      </c>
      <c r="C3232" t="s">
        <v>1</v>
      </c>
      <c r="D3232">
        <v>16</v>
      </c>
      <c r="E3232" t="s">
        <v>178</v>
      </c>
    </row>
    <row r="3233" spans="1:5">
      <c r="A3233" t="str">
        <f t="shared" si="105"/>
        <v>Ovary (C56)Male17</v>
      </c>
      <c r="B3233" t="s">
        <v>109</v>
      </c>
      <c r="C3233" t="s">
        <v>1</v>
      </c>
      <c r="D3233">
        <v>17</v>
      </c>
      <c r="E3233" t="s">
        <v>178</v>
      </c>
    </row>
    <row r="3234" spans="1:5">
      <c r="A3234" t="str">
        <f t="shared" si="105"/>
        <v>Ovary (C56)Male18</v>
      </c>
      <c r="B3234" t="s">
        <v>109</v>
      </c>
      <c r="C3234" t="s">
        <v>1</v>
      </c>
      <c r="D3234">
        <v>18</v>
      </c>
      <c r="E3234" t="s">
        <v>178</v>
      </c>
    </row>
    <row r="3235" spans="1:5">
      <c r="A3235" t="str">
        <f t="shared" si="105"/>
        <v>Ovary (C56)Male19</v>
      </c>
      <c r="B3235" t="s">
        <v>109</v>
      </c>
      <c r="C3235" t="s">
        <v>1</v>
      </c>
      <c r="D3235">
        <v>19</v>
      </c>
      <c r="E3235" t="s">
        <v>178</v>
      </c>
    </row>
    <row r="3236" spans="1:5">
      <c r="A3236" t="str">
        <f t="shared" si="105"/>
        <v>Ovary (C56)Male20</v>
      </c>
      <c r="B3236" t="s">
        <v>109</v>
      </c>
      <c r="C3236" t="s">
        <v>1</v>
      </c>
      <c r="D3236">
        <v>20</v>
      </c>
      <c r="E3236" t="s">
        <v>178</v>
      </c>
    </row>
    <row r="3237" spans="1:5">
      <c r="A3237" t="str">
        <f t="shared" ref="A3237" si="106">B3237&amp;C3237&amp;D3237</f>
        <v>Ovary (C56)Male99</v>
      </c>
      <c r="B3237" t="s">
        <v>109</v>
      </c>
      <c r="C3237" t="s">
        <v>1</v>
      </c>
      <c r="D3237">
        <v>99</v>
      </c>
      <c r="E3237" t="s">
        <v>178</v>
      </c>
    </row>
    <row r="3238" spans="1:5">
      <c r="A3238" t="str">
        <f t="shared" si="104"/>
        <v>Palate (C05)Female2</v>
      </c>
      <c r="B3238" t="s">
        <v>71</v>
      </c>
      <c r="C3238" t="s">
        <v>0</v>
      </c>
      <c r="D3238">
        <v>2</v>
      </c>
      <c r="E3238">
        <v>1</v>
      </c>
    </row>
    <row r="3239" spans="1:5">
      <c r="A3239" t="str">
        <f t="shared" si="104"/>
        <v>Palate (C05)Female3</v>
      </c>
      <c r="B3239" t="s">
        <v>71</v>
      </c>
      <c r="C3239" t="s">
        <v>0</v>
      </c>
      <c r="D3239">
        <v>3</v>
      </c>
      <c r="E3239">
        <v>1</v>
      </c>
    </row>
    <row r="3240" spans="1:5">
      <c r="A3240" t="str">
        <f t="shared" si="104"/>
        <v>Palate (C05)Female4</v>
      </c>
      <c r="B3240" t="s">
        <v>71</v>
      </c>
      <c r="C3240" t="s">
        <v>0</v>
      </c>
      <c r="D3240">
        <v>4</v>
      </c>
      <c r="E3240">
        <v>1</v>
      </c>
    </row>
    <row r="3241" spans="1:5">
      <c r="A3241" t="str">
        <f t="shared" si="104"/>
        <v>Palate (C05)Female5</v>
      </c>
      <c r="B3241" t="s">
        <v>71</v>
      </c>
      <c r="C3241" t="s">
        <v>0</v>
      </c>
      <c r="D3241">
        <v>5</v>
      </c>
      <c r="E3241">
        <v>1</v>
      </c>
    </row>
    <row r="3242" spans="1:5">
      <c r="A3242" t="str">
        <f t="shared" si="104"/>
        <v>Palate (C05)Female7</v>
      </c>
      <c r="B3242" t="s">
        <v>71</v>
      </c>
      <c r="C3242" t="s">
        <v>0</v>
      </c>
      <c r="D3242">
        <v>7</v>
      </c>
      <c r="E3242">
        <v>1</v>
      </c>
    </row>
    <row r="3243" spans="1:5">
      <c r="A3243" t="str">
        <f t="shared" si="104"/>
        <v>Palate (C05)Female9</v>
      </c>
      <c r="B3243" t="s">
        <v>71</v>
      </c>
      <c r="C3243" t="s">
        <v>0</v>
      </c>
      <c r="D3243">
        <v>9</v>
      </c>
      <c r="E3243">
        <v>1</v>
      </c>
    </row>
    <row r="3244" spans="1:5">
      <c r="A3244" t="str">
        <f t="shared" si="104"/>
        <v>Palate (C05)Female14</v>
      </c>
      <c r="B3244" t="s">
        <v>71</v>
      </c>
      <c r="C3244" t="s">
        <v>0</v>
      </c>
      <c r="D3244">
        <v>14</v>
      </c>
      <c r="E3244">
        <v>1</v>
      </c>
    </row>
    <row r="3245" spans="1:5">
      <c r="A3245" t="str">
        <f t="shared" si="104"/>
        <v>Palate (C05)Female16</v>
      </c>
      <c r="B3245" t="s">
        <v>71</v>
      </c>
      <c r="C3245" t="s">
        <v>0</v>
      </c>
      <c r="D3245">
        <v>16</v>
      </c>
      <c r="E3245">
        <v>1</v>
      </c>
    </row>
    <row r="3246" spans="1:5">
      <c r="A3246" t="str">
        <f t="shared" si="104"/>
        <v>Palate (C05)Male2</v>
      </c>
      <c r="B3246" t="s">
        <v>71</v>
      </c>
      <c r="C3246" t="s">
        <v>1</v>
      </c>
      <c r="D3246">
        <v>2</v>
      </c>
      <c r="E3246">
        <v>1</v>
      </c>
    </row>
    <row r="3247" spans="1:5">
      <c r="A3247" t="str">
        <f t="shared" si="104"/>
        <v>Palate (C05)Male11</v>
      </c>
      <c r="B3247" t="s">
        <v>71</v>
      </c>
      <c r="C3247" t="s">
        <v>1</v>
      </c>
      <c r="D3247">
        <v>11</v>
      </c>
      <c r="E3247">
        <v>2</v>
      </c>
    </row>
    <row r="3248" spans="1:5">
      <c r="A3248" t="str">
        <f t="shared" si="104"/>
        <v>Palate (C05)Male13</v>
      </c>
      <c r="B3248" t="s">
        <v>71</v>
      </c>
      <c r="C3248" t="s">
        <v>1</v>
      </c>
      <c r="D3248">
        <v>13</v>
      </c>
      <c r="E3248">
        <v>1</v>
      </c>
    </row>
    <row r="3249" spans="1:5">
      <c r="A3249" t="str">
        <f t="shared" si="104"/>
        <v>Palate (C05)Male18</v>
      </c>
      <c r="B3249" t="s">
        <v>71</v>
      </c>
      <c r="C3249" t="s">
        <v>1</v>
      </c>
      <c r="D3249">
        <v>18</v>
      </c>
      <c r="E3249">
        <v>2</v>
      </c>
    </row>
    <row r="3250" spans="1:5">
      <c r="A3250" t="str">
        <f t="shared" si="104"/>
        <v>Palate (C05)Male19</v>
      </c>
      <c r="B3250" t="s">
        <v>71</v>
      </c>
      <c r="C3250" t="s">
        <v>1</v>
      </c>
      <c r="D3250">
        <v>19</v>
      </c>
      <c r="E3250">
        <v>1</v>
      </c>
    </row>
    <row r="3251" spans="1:5">
      <c r="A3251" t="str">
        <f t="shared" si="104"/>
        <v>Pancreas (C25)Female1</v>
      </c>
      <c r="B3251" t="s">
        <v>88</v>
      </c>
      <c r="C3251" t="s">
        <v>0</v>
      </c>
      <c r="D3251">
        <v>1</v>
      </c>
      <c r="E3251">
        <v>13</v>
      </c>
    </row>
    <row r="3252" spans="1:5">
      <c r="A3252" t="str">
        <f t="shared" si="104"/>
        <v>Pancreas (C25)Female2</v>
      </c>
      <c r="B3252" t="s">
        <v>88</v>
      </c>
      <c r="C3252" t="s">
        <v>0</v>
      </c>
      <c r="D3252">
        <v>2</v>
      </c>
      <c r="E3252">
        <v>25</v>
      </c>
    </row>
    <row r="3253" spans="1:5">
      <c r="A3253" t="str">
        <f t="shared" si="104"/>
        <v>Pancreas (C25)Female3</v>
      </c>
      <c r="B3253" t="s">
        <v>88</v>
      </c>
      <c r="C3253" t="s">
        <v>0</v>
      </c>
      <c r="D3253">
        <v>3</v>
      </c>
      <c r="E3253">
        <v>22</v>
      </c>
    </row>
    <row r="3254" spans="1:5">
      <c r="A3254" t="str">
        <f t="shared" si="104"/>
        <v>Pancreas (C25)Female4</v>
      </c>
      <c r="B3254" t="s">
        <v>88</v>
      </c>
      <c r="C3254" t="s">
        <v>0</v>
      </c>
      <c r="D3254">
        <v>4</v>
      </c>
      <c r="E3254">
        <v>27</v>
      </c>
    </row>
    <row r="3255" spans="1:5">
      <c r="A3255" t="str">
        <f t="shared" si="104"/>
        <v>Pancreas (C25)Female5</v>
      </c>
      <c r="B3255" t="s">
        <v>88</v>
      </c>
      <c r="C3255" t="s">
        <v>0</v>
      </c>
      <c r="D3255">
        <v>5</v>
      </c>
      <c r="E3255">
        <v>19</v>
      </c>
    </row>
    <row r="3256" spans="1:5">
      <c r="A3256" t="str">
        <f t="shared" si="104"/>
        <v>Pancreas (C25)Female6</v>
      </c>
      <c r="B3256" t="s">
        <v>88</v>
      </c>
      <c r="C3256" t="s">
        <v>0</v>
      </c>
      <c r="D3256">
        <v>6</v>
      </c>
      <c r="E3256">
        <v>4</v>
      </c>
    </row>
    <row r="3257" spans="1:5">
      <c r="A3257" t="str">
        <f t="shared" si="104"/>
        <v>Pancreas (C25)Female7</v>
      </c>
      <c r="B3257" t="s">
        <v>88</v>
      </c>
      <c r="C3257" t="s">
        <v>0</v>
      </c>
      <c r="D3257">
        <v>7</v>
      </c>
      <c r="E3257">
        <v>15</v>
      </c>
    </row>
    <row r="3258" spans="1:5">
      <c r="A3258" t="str">
        <f t="shared" si="104"/>
        <v>Pancreas (C25)Female8</v>
      </c>
      <c r="B3258" t="s">
        <v>88</v>
      </c>
      <c r="C3258" t="s">
        <v>0</v>
      </c>
      <c r="D3258">
        <v>8</v>
      </c>
      <c r="E3258">
        <v>8</v>
      </c>
    </row>
    <row r="3259" spans="1:5">
      <c r="A3259" t="str">
        <f t="shared" si="104"/>
        <v>Pancreas (C25)Female9</v>
      </c>
      <c r="B3259" t="s">
        <v>88</v>
      </c>
      <c r="C3259" t="s">
        <v>0</v>
      </c>
      <c r="D3259">
        <v>9</v>
      </c>
      <c r="E3259">
        <v>6</v>
      </c>
    </row>
    <row r="3260" spans="1:5">
      <c r="A3260" t="str">
        <f t="shared" si="104"/>
        <v>Pancreas (C25)Female10</v>
      </c>
      <c r="B3260" t="s">
        <v>88</v>
      </c>
      <c r="C3260" t="s">
        <v>0</v>
      </c>
      <c r="D3260">
        <v>10</v>
      </c>
      <c r="E3260">
        <v>12</v>
      </c>
    </row>
    <row r="3261" spans="1:5">
      <c r="A3261" t="str">
        <f t="shared" si="104"/>
        <v>Pancreas (C25)Female11</v>
      </c>
      <c r="B3261" t="s">
        <v>88</v>
      </c>
      <c r="C3261" t="s">
        <v>0</v>
      </c>
      <c r="D3261">
        <v>11</v>
      </c>
      <c r="E3261">
        <v>11</v>
      </c>
    </row>
    <row r="3262" spans="1:5">
      <c r="A3262" t="str">
        <f t="shared" si="104"/>
        <v>Pancreas (C25)Female12</v>
      </c>
      <c r="B3262" t="s">
        <v>88</v>
      </c>
      <c r="C3262" t="s">
        <v>0</v>
      </c>
      <c r="D3262">
        <v>12</v>
      </c>
      <c r="E3262">
        <v>7</v>
      </c>
    </row>
    <row r="3263" spans="1:5">
      <c r="A3263" t="str">
        <f t="shared" si="104"/>
        <v>Pancreas (C25)Female13</v>
      </c>
      <c r="B3263" t="s">
        <v>88</v>
      </c>
      <c r="C3263" t="s">
        <v>0</v>
      </c>
      <c r="D3263">
        <v>13</v>
      </c>
      <c r="E3263">
        <v>24</v>
      </c>
    </row>
    <row r="3264" spans="1:5">
      <c r="A3264" t="str">
        <f t="shared" si="104"/>
        <v>Pancreas (C25)Female14</v>
      </c>
      <c r="B3264" t="s">
        <v>88</v>
      </c>
      <c r="C3264" t="s">
        <v>0</v>
      </c>
      <c r="D3264">
        <v>14</v>
      </c>
      <c r="E3264">
        <v>8</v>
      </c>
    </row>
    <row r="3265" spans="1:5">
      <c r="A3265" t="str">
        <f t="shared" si="104"/>
        <v>Pancreas (C25)Female15</v>
      </c>
      <c r="B3265" t="s">
        <v>88</v>
      </c>
      <c r="C3265" t="s">
        <v>0</v>
      </c>
      <c r="D3265">
        <v>15</v>
      </c>
      <c r="E3265">
        <v>2</v>
      </c>
    </row>
    <row r="3266" spans="1:5">
      <c r="A3266" t="str">
        <f t="shared" si="104"/>
        <v>Pancreas (C25)Female16</v>
      </c>
      <c r="B3266" t="s">
        <v>88</v>
      </c>
      <c r="C3266" t="s">
        <v>0</v>
      </c>
      <c r="D3266">
        <v>16</v>
      </c>
      <c r="E3266">
        <v>7</v>
      </c>
    </row>
    <row r="3267" spans="1:5">
      <c r="A3267" t="str">
        <f t="shared" si="104"/>
        <v>Pancreas (C25)Female17</v>
      </c>
      <c r="B3267" t="s">
        <v>88</v>
      </c>
      <c r="C3267" t="s">
        <v>0</v>
      </c>
      <c r="D3267">
        <v>17</v>
      </c>
      <c r="E3267">
        <v>5</v>
      </c>
    </row>
    <row r="3268" spans="1:5">
      <c r="A3268" t="str">
        <f t="shared" si="104"/>
        <v>Pancreas (C25)Female18</v>
      </c>
      <c r="B3268" t="s">
        <v>88</v>
      </c>
      <c r="C3268" t="s">
        <v>0</v>
      </c>
      <c r="D3268">
        <v>18</v>
      </c>
      <c r="E3268">
        <v>38</v>
      </c>
    </row>
    <row r="3269" spans="1:5">
      <c r="A3269" t="str">
        <f t="shared" si="104"/>
        <v>Pancreas (C25)Female19</v>
      </c>
      <c r="B3269" t="s">
        <v>88</v>
      </c>
      <c r="C3269" t="s">
        <v>0</v>
      </c>
      <c r="D3269">
        <v>19</v>
      </c>
      <c r="E3269">
        <v>5</v>
      </c>
    </row>
    <row r="3270" spans="1:5">
      <c r="A3270" t="str">
        <f t="shared" si="104"/>
        <v>Pancreas (C25)Female20</v>
      </c>
      <c r="B3270" t="s">
        <v>88</v>
      </c>
      <c r="C3270" t="s">
        <v>0</v>
      </c>
      <c r="D3270">
        <v>20</v>
      </c>
      <c r="E3270">
        <v>24</v>
      </c>
    </row>
    <row r="3271" spans="1:5">
      <c r="A3271" t="str">
        <f t="shared" si="104"/>
        <v>Pancreas (C25)Male1</v>
      </c>
      <c r="B3271" t="s">
        <v>88</v>
      </c>
      <c r="C3271" t="s">
        <v>1</v>
      </c>
      <c r="D3271">
        <v>1</v>
      </c>
      <c r="E3271">
        <v>16</v>
      </c>
    </row>
    <row r="3272" spans="1:5">
      <c r="A3272" t="str">
        <f t="shared" si="104"/>
        <v>Pancreas (C25)Male2</v>
      </c>
      <c r="B3272" t="s">
        <v>88</v>
      </c>
      <c r="C3272" t="s">
        <v>1</v>
      </c>
      <c r="D3272">
        <v>2</v>
      </c>
      <c r="E3272">
        <v>36</v>
      </c>
    </row>
    <row r="3273" spans="1:5">
      <c r="A3273" t="str">
        <f t="shared" si="104"/>
        <v>Pancreas (C25)Male3</v>
      </c>
      <c r="B3273" t="s">
        <v>88</v>
      </c>
      <c r="C3273" t="s">
        <v>1</v>
      </c>
      <c r="D3273">
        <v>3</v>
      </c>
      <c r="E3273">
        <v>20</v>
      </c>
    </row>
    <row r="3274" spans="1:5">
      <c r="A3274" t="str">
        <f t="shared" ref="A3274:A3379" si="107">B3274&amp;C3274&amp;D3274</f>
        <v>Pancreas (C25)Male4</v>
      </c>
      <c r="B3274" t="s">
        <v>88</v>
      </c>
      <c r="C3274" t="s">
        <v>1</v>
      </c>
      <c r="D3274">
        <v>4</v>
      </c>
      <c r="E3274">
        <v>26</v>
      </c>
    </row>
    <row r="3275" spans="1:5">
      <c r="A3275" t="str">
        <f t="shared" si="107"/>
        <v>Pancreas (C25)Male5</v>
      </c>
      <c r="B3275" t="s">
        <v>88</v>
      </c>
      <c r="C3275" t="s">
        <v>1</v>
      </c>
      <c r="D3275">
        <v>5</v>
      </c>
      <c r="E3275">
        <v>25</v>
      </c>
    </row>
    <row r="3276" spans="1:5">
      <c r="A3276" t="str">
        <f t="shared" si="107"/>
        <v>Pancreas (C25)Male6</v>
      </c>
      <c r="B3276" t="s">
        <v>88</v>
      </c>
      <c r="C3276" t="s">
        <v>1</v>
      </c>
      <c r="D3276">
        <v>6</v>
      </c>
      <c r="E3276">
        <v>7</v>
      </c>
    </row>
    <row r="3277" spans="1:5">
      <c r="A3277" t="str">
        <f t="shared" si="107"/>
        <v>Pancreas (C25)Male7</v>
      </c>
      <c r="B3277" t="s">
        <v>88</v>
      </c>
      <c r="C3277" t="s">
        <v>1</v>
      </c>
      <c r="D3277">
        <v>7</v>
      </c>
      <c r="E3277">
        <v>14</v>
      </c>
    </row>
    <row r="3278" spans="1:5">
      <c r="A3278" t="str">
        <f t="shared" si="107"/>
        <v>Pancreas (C25)Male8</v>
      </c>
      <c r="B3278" t="s">
        <v>88</v>
      </c>
      <c r="C3278" t="s">
        <v>1</v>
      </c>
      <c r="D3278">
        <v>8</v>
      </c>
      <c r="E3278">
        <v>3</v>
      </c>
    </row>
    <row r="3279" spans="1:5">
      <c r="A3279" t="str">
        <f t="shared" si="107"/>
        <v>Pancreas (C25)Male9</v>
      </c>
      <c r="B3279" t="s">
        <v>88</v>
      </c>
      <c r="C3279" t="s">
        <v>1</v>
      </c>
      <c r="D3279">
        <v>9</v>
      </c>
      <c r="E3279">
        <v>15</v>
      </c>
    </row>
    <row r="3280" spans="1:5">
      <c r="A3280" t="str">
        <f t="shared" si="107"/>
        <v>Pancreas (C25)Male10</v>
      </c>
      <c r="B3280" t="s">
        <v>88</v>
      </c>
      <c r="C3280" t="s">
        <v>1</v>
      </c>
      <c r="D3280">
        <v>10</v>
      </c>
      <c r="E3280">
        <v>3</v>
      </c>
    </row>
    <row r="3281" spans="1:5">
      <c r="A3281" t="str">
        <f t="shared" si="107"/>
        <v>Pancreas (C25)Male11</v>
      </c>
      <c r="B3281" t="s">
        <v>88</v>
      </c>
      <c r="C3281" t="s">
        <v>1</v>
      </c>
      <c r="D3281">
        <v>11</v>
      </c>
      <c r="E3281">
        <v>8</v>
      </c>
    </row>
    <row r="3282" spans="1:5">
      <c r="A3282" t="str">
        <f t="shared" si="107"/>
        <v>Pancreas (C25)Male12</v>
      </c>
      <c r="B3282" t="s">
        <v>88</v>
      </c>
      <c r="C3282" t="s">
        <v>1</v>
      </c>
      <c r="D3282">
        <v>12</v>
      </c>
      <c r="E3282">
        <v>3</v>
      </c>
    </row>
    <row r="3283" spans="1:5">
      <c r="A3283" t="str">
        <f t="shared" si="107"/>
        <v>Pancreas (C25)Male13</v>
      </c>
      <c r="B3283" t="s">
        <v>88</v>
      </c>
      <c r="C3283" t="s">
        <v>1</v>
      </c>
      <c r="D3283">
        <v>13</v>
      </c>
      <c r="E3283">
        <v>20</v>
      </c>
    </row>
    <row r="3284" spans="1:5">
      <c r="A3284" t="str">
        <f t="shared" si="107"/>
        <v>Pancreas (C25)Male14</v>
      </c>
      <c r="B3284" t="s">
        <v>88</v>
      </c>
      <c r="C3284" t="s">
        <v>1</v>
      </c>
      <c r="D3284">
        <v>14</v>
      </c>
      <c r="E3284">
        <v>9</v>
      </c>
    </row>
    <row r="3285" spans="1:5">
      <c r="A3285" t="str">
        <f t="shared" si="107"/>
        <v>Pancreas (C25)Male15</v>
      </c>
      <c r="B3285" t="s">
        <v>88</v>
      </c>
      <c r="C3285" t="s">
        <v>1</v>
      </c>
      <c r="D3285">
        <v>15</v>
      </c>
      <c r="E3285">
        <v>3</v>
      </c>
    </row>
    <row r="3286" spans="1:5">
      <c r="A3286" t="str">
        <f t="shared" si="107"/>
        <v>Pancreas (C25)Male16</v>
      </c>
      <c r="B3286" t="s">
        <v>88</v>
      </c>
      <c r="C3286" t="s">
        <v>1</v>
      </c>
      <c r="D3286">
        <v>16</v>
      </c>
      <c r="E3286">
        <v>8</v>
      </c>
    </row>
    <row r="3287" spans="1:5">
      <c r="A3287" t="str">
        <f t="shared" si="107"/>
        <v>Pancreas (C25)Male17</v>
      </c>
      <c r="B3287" t="s">
        <v>88</v>
      </c>
      <c r="C3287" t="s">
        <v>1</v>
      </c>
      <c r="D3287">
        <v>17</v>
      </c>
      <c r="E3287">
        <v>2</v>
      </c>
    </row>
    <row r="3288" spans="1:5">
      <c r="A3288" t="str">
        <f t="shared" si="107"/>
        <v>Pancreas (C25)Male18</v>
      </c>
      <c r="B3288" t="s">
        <v>88</v>
      </c>
      <c r="C3288" t="s">
        <v>1</v>
      </c>
      <c r="D3288">
        <v>18</v>
      </c>
      <c r="E3288">
        <v>26</v>
      </c>
    </row>
    <row r="3289" spans="1:5">
      <c r="A3289" t="str">
        <f t="shared" si="107"/>
        <v>Pancreas (C25)Male19</v>
      </c>
      <c r="B3289" t="s">
        <v>88</v>
      </c>
      <c r="C3289" t="s">
        <v>1</v>
      </c>
      <c r="D3289">
        <v>19</v>
      </c>
      <c r="E3289">
        <v>3</v>
      </c>
    </row>
    <row r="3290" spans="1:5">
      <c r="A3290" t="str">
        <f t="shared" si="107"/>
        <v>Pancreas (C25)Male20</v>
      </c>
      <c r="B3290" t="s">
        <v>88</v>
      </c>
      <c r="C3290" t="s">
        <v>1</v>
      </c>
      <c r="D3290">
        <v>20</v>
      </c>
      <c r="E3290">
        <v>19</v>
      </c>
    </row>
    <row r="3291" spans="1:5">
      <c r="A3291" t="str">
        <f t="shared" si="107"/>
        <v>Pancreas (C25)Male99</v>
      </c>
      <c r="B3291" t="s">
        <v>88</v>
      </c>
      <c r="C3291" t="s">
        <v>1</v>
      </c>
      <c r="D3291">
        <v>99</v>
      </c>
      <c r="E3291">
        <v>1</v>
      </c>
    </row>
    <row r="3292" spans="1:5">
      <c r="A3292" t="str">
        <f t="shared" si="107"/>
        <v>Parotid gland (C07)Female2</v>
      </c>
      <c r="B3292" t="s">
        <v>73</v>
      </c>
      <c r="C3292" t="s">
        <v>0</v>
      </c>
      <c r="D3292">
        <v>2</v>
      </c>
      <c r="E3292">
        <v>2</v>
      </c>
    </row>
    <row r="3293" spans="1:5">
      <c r="A3293" t="str">
        <f t="shared" si="107"/>
        <v>Parotid gland (C07)Female3</v>
      </c>
      <c r="B3293" t="s">
        <v>73</v>
      </c>
      <c r="C3293" t="s">
        <v>0</v>
      </c>
      <c r="D3293">
        <v>3</v>
      </c>
      <c r="E3293">
        <v>1</v>
      </c>
    </row>
    <row r="3294" spans="1:5">
      <c r="A3294" t="str">
        <f t="shared" si="107"/>
        <v>Parotid gland (C07)Female4</v>
      </c>
      <c r="B3294" t="s">
        <v>73</v>
      </c>
      <c r="C3294" t="s">
        <v>0</v>
      </c>
      <c r="D3294">
        <v>4</v>
      </c>
      <c r="E3294">
        <v>3</v>
      </c>
    </row>
    <row r="3295" spans="1:5">
      <c r="A3295" t="str">
        <f t="shared" si="107"/>
        <v>Parotid gland (C07)Female5</v>
      </c>
      <c r="B3295" t="s">
        <v>73</v>
      </c>
      <c r="C3295" t="s">
        <v>0</v>
      </c>
      <c r="D3295">
        <v>5</v>
      </c>
      <c r="E3295">
        <v>2</v>
      </c>
    </row>
    <row r="3296" spans="1:5">
      <c r="A3296" t="str">
        <f t="shared" si="107"/>
        <v>Parotid gland (C07)Female7</v>
      </c>
      <c r="B3296" t="s">
        <v>73</v>
      </c>
      <c r="C3296" t="s">
        <v>0</v>
      </c>
      <c r="D3296">
        <v>7</v>
      </c>
      <c r="E3296">
        <v>1</v>
      </c>
    </row>
    <row r="3297" spans="1:5">
      <c r="A3297" t="str">
        <f t="shared" si="107"/>
        <v>Parotid gland (C07)Female9</v>
      </c>
      <c r="B3297" t="s">
        <v>73</v>
      </c>
      <c r="C3297" t="s">
        <v>0</v>
      </c>
      <c r="D3297">
        <v>9</v>
      </c>
      <c r="E3297">
        <v>1</v>
      </c>
    </row>
    <row r="3298" spans="1:5">
      <c r="A3298" t="str">
        <f t="shared" si="107"/>
        <v>Parotid gland (C07)Female11</v>
      </c>
      <c r="B3298" t="s">
        <v>73</v>
      </c>
      <c r="C3298" t="s">
        <v>0</v>
      </c>
      <c r="D3298">
        <v>11</v>
      </c>
      <c r="E3298">
        <v>1</v>
      </c>
    </row>
    <row r="3299" spans="1:5">
      <c r="A3299" t="str">
        <f t="shared" si="107"/>
        <v>Parotid gland (C07)Female13</v>
      </c>
      <c r="B3299" t="s">
        <v>73</v>
      </c>
      <c r="C3299" t="s">
        <v>0</v>
      </c>
      <c r="D3299">
        <v>13</v>
      </c>
      <c r="E3299">
        <v>1</v>
      </c>
    </row>
    <row r="3300" spans="1:5">
      <c r="A3300" t="str">
        <f t="shared" si="107"/>
        <v>Parotid gland (C07)Female16</v>
      </c>
      <c r="B3300" t="s">
        <v>73</v>
      </c>
      <c r="C3300" t="s">
        <v>0</v>
      </c>
      <c r="D3300">
        <v>16</v>
      </c>
      <c r="E3300">
        <v>1</v>
      </c>
    </row>
    <row r="3301" spans="1:5">
      <c r="A3301" t="str">
        <f t="shared" si="107"/>
        <v>Parotid gland (C07)Female18</v>
      </c>
      <c r="B3301" t="s">
        <v>73</v>
      </c>
      <c r="C3301" t="s">
        <v>0</v>
      </c>
      <c r="D3301">
        <v>18</v>
      </c>
      <c r="E3301">
        <v>2</v>
      </c>
    </row>
    <row r="3302" spans="1:5">
      <c r="A3302" t="str">
        <f t="shared" si="107"/>
        <v>Parotid gland (C07)Male2</v>
      </c>
      <c r="B3302" t="s">
        <v>73</v>
      </c>
      <c r="C3302" t="s">
        <v>1</v>
      </c>
      <c r="D3302">
        <v>2</v>
      </c>
      <c r="E3302">
        <v>2</v>
      </c>
    </row>
    <row r="3303" spans="1:5">
      <c r="A3303" t="str">
        <f t="shared" si="107"/>
        <v>Parotid gland (C07)Male4</v>
      </c>
      <c r="B3303" t="s">
        <v>73</v>
      </c>
      <c r="C3303" t="s">
        <v>1</v>
      </c>
      <c r="D3303">
        <v>4</v>
      </c>
      <c r="E3303">
        <v>3</v>
      </c>
    </row>
    <row r="3304" spans="1:5">
      <c r="A3304" t="str">
        <f t="shared" si="107"/>
        <v>Parotid gland (C07)Male5</v>
      </c>
      <c r="B3304" t="s">
        <v>73</v>
      </c>
      <c r="C3304" t="s">
        <v>1</v>
      </c>
      <c r="D3304">
        <v>5</v>
      </c>
      <c r="E3304">
        <v>2</v>
      </c>
    </row>
    <row r="3305" spans="1:5">
      <c r="A3305" t="str">
        <f t="shared" si="107"/>
        <v>Parotid gland (C07)Male7</v>
      </c>
      <c r="B3305" t="s">
        <v>73</v>
      </c>
      <c r="C3305" t="s">
        <v>1</v>
      </c>
      <c r="D3305">
        <v>7</v>
      </c>
      <c r="E3305">
        <v>1</v>
      </c>
    </row>
    <row r="3306" spans="1:5">
      <c r="A3306" t="str">
        <f t="shared" si="107"/>
        <v>Parotid gland (C07)Male9</v>
      </c>
      <c r="B3306" t="s">
        <v>73</v>
      </c>
      <c r="C3306" t="s">
        <v>1</v>
      </c>
      <c r="D3306">
        <v>9</v>
      </c>
      <c r="E3306">
        <v>1</v>
      </c>
    </row>
    <row r="3307" spans="1:5">
      <c r="A3307" t="str">
        <f t="shared" si="107"/>
        <v>Parotid gland (C07)Male10</v>
      </c>
      <c r="B3307" t="s">
        <v>73</v>
      </c>
      <c r="C3307" t="s">
        <v>1</v>
      </c>
      <c r="D3307">
        <v>10</v>
      </c>
      <c r="E3307">
        <v>1</v>
      </c>
    </row>
    <row r="3308" spans="1:5">
      <c r="A3308" t="str">
        <f t="shared" si="107"/>
        <v>Parotid gland (C07)Male11</v>
      </c>
      <c r="B3308" t="s">
        <v>73</v>
      </c>
      <c r="C3308" t="s">
        <v>1</v>
      </c>
      <c r="D3308">
        <v>11</v>
      </c>
      <c r="E3308">
        <v>1</v>
      </c>
    </row>
    <row r="3309" spans="1:5">
      <c r="A3309" t="str">
        <f t="shared" si="107"/>
        <v>Parotid gland (C07)Male12</v>
      </c>
      <c r="B3309" t="s">
        <v>73</v>
      </c>
      <c r="C3309" t="s">
        <v>1</v>
      </c>
      <c r="D3309">
        <v>12</v>
      </c>
      <c r="E3309">
        <v>1</v>
      </c>
    </row>
    <row r="3310" spans="1:5">
      <c r="A3310" t="str">
        <f t="shared" si="107"/>
        <v>Parotid gland (C07)Male13</v>
      </c>
      <c r="B3310" t="s">
        <v>73</v>
      </c>
      <c r="C3310" t="s">
        <v>1</v>
      </c>
      <c r="D3310">
        <v>13</v>
      </c>
      <c r="E3310">
        <v>1</v>
      </c>
    </row>
    <row r="3311" spans="1:5">
      <c r="A3311" t="str">
        <f t="shared" si="107"/>
        <v>Parotid gland (C07)Male15</v>
      </c>
      <c r="B3311" t="s">
        <v>73</v>
      </c>
      <c r="C3311" t="s">
        <v>1</v>
      </c>
      <c r="D3311">
        <v>15</v>
      </c>
      <c r="E3311">
        <v>1</v>
      </c>
    </row>
    <row r="3312" spans="1:5">
      <c r="A3312" t="str">
        <f t="shared" si="107"/>
        <v>Parotid gland (C07)Male16</v>
      </c>
      <c r="B3312" t="s">
        <v>73</v>
      </c>
      <c r="C3312" t="s">
        <v>1</v>
      </c>
      <c r="D3312">
        <v>16</v>
      </c>
      <c r="E3312">
        <v>2</v>
      </c>
    </row>
    <row r="3313" spans="1:5">
      <c r="A3313" t="str">
        <f t="shared" si="107"/>
        <v>Parotid gland (C07)Male18</v>
      </c>
      <c r="B3313" t="s">
        <v>73</v>
      </c>
      <c r="C3313" t="s">
        <v>1</v>
      </c>
      <c r="D3313">
        <v>18</v>
      </c>
      <c r="E3313">
        <v>3</v>
      </c>
    </row>
    <row r="3314" spans="1:5">
      <c r="A3314" t="str">
        <f t="shared" si="107"/>
        <v>Parotid gland (C07)Male20</v>
      </c>
      <c r="B3314" t="s">
        <v>73</v>
      </c>
      <c r="C3314" t="s">
        <v>1</v>
      </c>
      <c r="D3314">
        <v>20</v>
      </c>
      <c r="E3314">
        <v>2</v>
      </c>
    </row>
    <row r="3315" spans="1:5">
      <c r="A3315" t="str">
        <f t="shared" si="107"/>
        <v>Penis (C60)Male2</v>
      </c>
      <c r="B3315" t="s">
        <v>111</v>
      </c>
      <c r="C3315" t="s">
        <v>1</v>
      </c>
      <c r="D3315">
        <v>2</v>
      </c>
      <c r="E3315">
        <v>1</v>
      </c>
    </row>
    <row r="3316" spans="1:5">
      <c r="A3316" t="str">
        <f t="shared" si="107"/>
        <v>Penis (C60)Male4</v>
      </c>
      <c r="B3316" t="s">
        <v>111</v>
      </c>
      <c r="C3316" t="s">
        <v>1</v>
      </c>
      <c r="D3316">
        <v>4</v>
      </c>
      <c r="E3316">
        <v>2</v>
      </c>
    </row>
    <row r="3317" spans="1:5">
      <c r="A3317" t="str">
        <f t="shared" si="107"/>
        <v>Penis (C60)Male7</v>
      </c>
      <c r="B3317" t="s">
        <v>111</v>
      </c>
      <c r="C3317" t="s">
        <v>1</v>
      </c>
      <c r="D3317">
        <v>7</v>
      </c>
      <c r="E3317">
        <v>1</v>
      </c>
    </row>
    <row r="3318" spans="1:5">
      <c r="A3318" t="str">
        <f t="shared" si="107"/>
        <v>Penis (C60)Male14</v>
      </c>
      <c r="B3318" t="s">
        <v>111</v>
      </c>
      <c r="C3318" t="s">
        <v>1</v>
      </c>
      <c r="D3318">
        <v>14</v>
      </c>
      <c r="E3318">
        <v>1</v>
      </c>
    </row>
    <row r="3319" spans="1:5">
      <c r="A3319" t="str">
        <f t="shared" si="107"/>
        <v>Penis (C60)Male16</v>
      </c>
      <c r="B3319" t="s">
        <v>111</v>
      </c>
      <c r="C3319" t="s">
        <v>1</v>
      </c>
      <c r="D3319">
        <v>16</v>
      </c>
      <c r="E3319">
        <v>2</v>
      </c>
    </row>
    <row r="3320" spans="1:5">
      <c r="A3320" t="str">
        <f t="shared" si="107"/>
        <v>Penis (C60)Male18</v>
      </c>
      <c r="B3320" t="s">
        <v>111</v>
      </c>
      <c r="C3320" t="s">
        <v>1</v>
      </c>
      <c r="D3320">
        <v>18</v>
      </c>
      <c r="E3320">
        <v>5</v>
      </c>
    </row>
    <row r="3321" spans="1:5">
      <c r="A3321" t="str">
        <f t="shared" si="107"/>
        <v>Penis (C60)Male19</v>
      </c>
      <c r="B3321" t="s">
        <v>111</v>
      </c>
      <c r="C3321" t="s">
        <v>1</v>
      </c>
      <c r="D3321">
        <v>19</v>
      </c>
      <c r="E3321">
        <v>2</v>
      </c>
    </row>
    <row r="3322" spans="1:5">
      <c r="A3322" t="str">
        <f t="shared" si="107"/>
        <v>Penis (C60)Male20</v>
      </c>
      <c r="B3322" t="s">
        <v>111</v>
      </c>
      <c r="C3322" t="s">
        <v>1</v>
      </c>
      <c r="D3322">
        <v>20</v>
      </c>
      <c r="E3322">
        <v>1</v>
      </c>
    </row>
    <row r="3323" spans="1:5">
      <c r="A3323" t="str">
        <f t="shared" ref="A3323:A3330" si="108">B3323&amp;C3323&amp;D3323</f>
        <v>Penis (C60)Female1</v>
      </c>
      <c r="B3323" t="s">
        <v>111</v>
      </c>
      <c r="C3323" t="s">
        <v>0</v>
      </c>
      <c r="D3323">
        <v>1</v>
      </c>
      <c r="E3323" t="s">
        <v>178</v>
      </c>
    </row>
    <row r="3324" spans="1:5">
      <c r="A3324" t="str">
        <f t="shared" si="108"/>
        <v>Penis (C60)Female2</v>
      </c>
      <c r="B3324" t="s">
        <v>111</v>
      </c>
      <c r="C3324" t="s">
        <v>0</v>
      </c>
      <c r="D3324">
        <v>2</v>
      </c>
      <c r="E3324" t="s">
        <v>178</v>
      </c>
    </row>
    <row r="3325" spans="1:5">
      <c r="A3325" t="str">
        <f t="shared" si="108"/>
        <v>Penis (C60)Female3</v>
      </c>
      <c r="B3325" t="s">
        <v>111</v>
      </c>
      <c r="C3325" t="s">
        <v>0</v>
      </c>
      <c r="D3325">
        <v>3</v>
      </c>
      <c r="E3325" t="s">
        <v>178</v>
      </c>
    </row>
    <row r="3326" spans="1:5">
      <c r="A3326" t="str">
        <f t="shared" si="108"/>
        <v>Penis (C60)Female4</v>
      </c>
      <c r="B3326" t="s">
        <v>111</v>
      </c>
      <c r="C3326" t="s">
        <v>0</v>
      </c>
      <c r="D3326">
        <v>4</v>
      </c>
      <c r="E3326" t="s">
        <v>178</v>
      </c>
    </row>
    <row r="3327" spans="1:5">
      <c r="A3327" t="str">
        <f t="shared" si="108"/>
        <v>Penis (C60)Female5</v>
      </c>
      <c r="B3327" t="s">
        <v>111</v>
      </c>
      <c r="C3327" t="s">
        <v>0</v>
      </c>
      <c r="D3327">
        <v>5</v>
      </c>
      <c r="E3327" t="s">
        <v>178</v>
      </c>
    </row>
    <row r="3328" spans="1:5">
      <c r="A3328" t="str">
        <f t="shared" si="108"/>
        <v>Penis (C60)Female6</v>
      </c>
      <c r="B3328" t="s">
        <v>111</v>
      </c>
      <c r="C3328" t="s">
        <v>0</v>
      </c>
      <c r="D3328">
        <v>6</v>
      </c>
      <c r="E3328" t="s">
        <v>178</v>
      </c>
    </row>
    <row r="3329" spans="1:5">
      <c r="A3329" t="str">
        <f t="shared" si="108"/>
        <v>Penis (C60)Female7</v>
      </c>
      <c r="B3329" t="s">
        <v>111</v>
      </c>
      <c r="C3329" t="s">
        <v>0</v>
      </c>
      <c r="D3329">
        <v>7</v>
      </c>
      <c r="E3329" t="s">
        <v>178</v>
      </c>
    </row>
    <row r="3330" spans="1:5">
      <c r="A3330" t="str">
        <f t="shared" si="108"/>
        <v>Penis (C60)Female8</v>
      </c>
      <c r="B3330" t="s">
        <v>111</v>
      </c>
      <c r="C3330" t="s">
        <v>0</v>
      </c>
      <c r="D3330">
        <v>8</v>
      </c>
      <c r="E3330" t="s">
        <v>178</v>
      </c>
    </row>
    <row r="3331" spans="1:5">
      <c r="A3331" t="str">
        <f t="shared" ref="A3331:A3338" si="109">B3331&amp;C3331&amp;D3331</f>
        <v>Penis (C60)Female9</v>
      </c>
      <c r="B3331" t="s">
        <v>111</v>
      </c>
      <c r="C3331" t="s">
        <v>0</v>
      </c>
      <c r="D3331">
        <v>9</v>
      </c>
      <c r="E3331" t="s">
        <v>178</v>
      </c>
    </row>
    <row r="3332" spans="1:5">
      <c r="A3332" t="str">
        <f t="shared" si="109"/>
        <v>Penis (C60)Female10</v>
      </c>
      <c r="B3332" t="s">
        <v>111</v>
      </c>
      <c r="C3332" t="s">
        <v>0</v>
      </c>
      <c r="D3332">
        <v>10</v>
      </c>
      <c r="E3332" t="s">
        <v>178</v>
      </c>
    </row>
    <row r="3333" spans="1:5">
      <c r="A3333" t="str">
        <f t="shared" si="109"/>
        <v>Penis (C60)Female11</v>
      </c>
      <c r="B3333" t="s">
        <v>111</v>
      </c>
      <c r="C3333" t="s">
        <v>0</v>
      </c>
      <c r="D3333">
        <v>11</v>
      </c>
      <c r="E3333" t="s">
        <v>178</v>
      </c>
    </row>
    <row r="3334" spans="1:5">
      <c r="A3334" t="str">
        <f t="shared" si="109"/>
        <v>Penis (C60)Female12</v>
      </c>
      <c r="B3334" t="s">
        <v>111</v>
      </c>
      <c r="C3334" t="s">
        <v>0</v>
      </c>
      <c r="D3334">
        <v>12</v>
      </c>
      <c r="E3334" t="s">
        <v>178</v>
      </c>
    </row>
    <row r="3335" spans="1:5">
      <c r="A3335" t="str">
        <f t="shared" si="109"/>
        <v>Penis (C60)Female13</v>
      </c>
      <c r="B3335" t="s">
        <v>111</v>
      </c>
      <c r="C3335" t="s">
        <v>0</v>
      </c>
      <c r="D3335">
        <v>13</v>
      </c>
      <c r="E3335" t="s">
        <v>178</v>
      </c>
    </row>
    <row r="3336" spans="1:5">
      <c r="A3336" t="str">
        <f t="shared" si="109"/>
        <v>Penis (C60)Female14</v>
      </c>
      <c r="B3336" t="s">
        <v>111</v>
      </c>
      <c r="C3336" t="s">
        <v>0</v>
      </c>
      <c r="D3336">
        <v>14</v>
      </c>
      <c r="E3336" t="s">
        <v>178</v>
      </c>
    </row>
    <row r="3337" spans="1:5">
      <c r="A3337" t="str">
        <f t="shared" si="109"/>
        <v>Penis (C60)Female15</v>
      </c>
      <c r="B3337" t="s">
        <v>111</v>
      </c>
      <c r="C3337" t="s">
        <v>0</v>
      </c>
      <c r="D3337">
        <v>15</v>
      </c>
      <c r="E3337" t="s">
        <v>178</v>
      </c>
    </row>
    <row r="3338" spans="1:5">
      <c r="A3338" t="str">
        <f t="shared" si="109"/>
        <v>Penis (C60)Female16</v>
      </c>
      <c r="B3338" t="s">
        <v>111</v>
      </c>
      <c r="C3338" t="s">
        <v>0</v>
      </c>
      <c r="D3338">
        <v>16</v>
      </c>
      <c r="E3338" t="s">
        <v>178</v>
      </c>
    </row>
    <row r="3339" spans="1:5">
      <c r="A3339" t="str">
        <f t="shared" ref="A3339:A3342" si="110">B3339&amp;C3339&amp;D3339</f>
        <v>Penis (C60)Female17</v>
      </c>
      <c r="B3339" t="s">
        <v>111</v>
      </c>
      <c r="C3339" t="s">
        <v>0</v>
      </c>
      <c r="D3339">
        <v>17</v>
      </c>
      <c r="E3339" t="s">
        <v>178</v>
      </c>
    </row>
    <row r="3340" spans="1:5">
      <c r="A3340" t="str">
        <f t="shared" si="110"/>
        <v>Penis (C60)Female18</v>
      </c>
      <c r="B3340" t="s">
        <v>111</v>
      </c>
      <c r="C3340" t="s">
        <v>0</v>
      </c>
      <c r="D3340">
        <v>18</v>
      </c>
      <c r="E3340" t="s">
        <v>178</v>
      </c>
    </row>
    <row r="3341" spans="1:5">
      <c r="A3341" t="str">
        <f t="shared" si="110"/>
        <v>Penis (C60)Female19</v>
      </c>
      <c r="B3341" t="s">
        <v>111</v>
      </c>
      <c r="C3341" t="s">
        <v>0</v>
      </c>
      <c r="D3341">
        <v>19</v>
      </c>
      <c r="E3341" t="s">
        <v>178</v>
      </c>
    </row>
    <row r="3342" spans="1:5">
      <c r="A3342" t="str">
        <f t="shared" si="110"/>
        <v>Penis (C60)Female20</v>
      </c>
      <c r="B3342" t="s">
        <v>111</v>
      </c>
      <c r="C3342" t="s">
        <v>0</v>
      </c>
      <c r="D3342">
        <v>20</v>
      </c>
      <c r="E3342" t="s">
        <v>178</v>
      </c>
    </row>
    <row r="3343" spans="1:5">
      <c r="A3343" t="str">
        <f t="shared" ref="A3343" si="111">B3343&amp;C3343&amp;D3343</f>
        <v>Penis (C60)Female99</v>
      </c>
      <c r="B3343" t="s">
        <v>111</v>
      </c>
      <c r="C3343" t="s">
        <v>0</v>
      </c>
      <c r="D3343">
        <v>99</v>
      </c>
      <c r="E3343" t="s">
        <v>178</v>
      </c>
    </row>
    <row r="3344" spans="1:5">
      <c r="A3344" t="str">
        <f t="shared" si="107"/>
        <v>Peripheral nerves and autonomic nervous system (C47)Female2</v>
      </c>
      <c r="B3344" t="s">
        <v>103</v>
      </c>
      <c r="C3344" t="s">
        <v>0</v>
      </c>
      <c r="D3344">
        <v>2</v>
      </c>
      <c r="E3344">
        <v>1</v>
      </c>
    </row>
    <row r="3345" spans="1:5">
      <c r="A3345" t="str">
        <f t="shared" si="107"/>
        <v>Peripheral nerves and autonomic nervous system (C47)Female4</v>
      </c>
      <c r="B3345" t="s">
        <v>103</v>
      </c>
      <c r="C3345" t="s">
        <v>0</v>
      </c>
      <c r="D3345">
        <v>4</v>
      </c>
      <c r="E3345">
        <v>1</v>
      </c>
    </row>
    <row r="3346" spans="1:5">
      <c r="A3346" t="str">
        <f t="shared" si="107"/>
        <v>Peripheral nerves and autonomic nervous system (C47)Female14</v>
      </c>
      <c r="B3346" t="s">
        <v>103</v>
      </c>
      <c r="C3346" t="s">
        <v>0</v>
      </c>
      <c r="D3346">
        <v>14</v>
      </c>
      <c r="E3346">
        <v>1</v>
      </c>
    </row>
    <row r="3347" spans="1:5">
      <c r="A3347" t="str">
        <f t="shared" si="107"/>
        <v>Peripheral nerves and autonomic nervous system (C47)Female18</v>
      </c>
      <c r="B3347" t="s">
        <v>103</v>
      </c>
      <c r="C3347" t="s">
        <v>0</v>
      </c>
      <c r="D3347">
        <v>18</v>
      </c>
      <c r="E3347">
        <v>1</v>
      </c>
    </row>
    <row r="3348" spans="1:5">
      <c r="A3348" t="str">
        <f t="shared" si="107"/>
        <v>Peripheral nerves and autonomic nervous system (C47)Male3</v>
      </c>
      <c r="B3348" t="s">
        <v>103</v>
      </c>
      <c r="C3348" t="s">
        <v>1</v>
      </c>
      <c r="D3348">
        <v>3</v>
      </c>
      <c r="E3348">
        <v>1</v>
      </c>
    </row>
    <row r="3349" spans="1:5">
      <c r="A3349" t="str">
        <f t="shared" si="107"/>
        <v>Peripheral nerves and autonomic nervous system (C47)Male4</v>
      </c>
      <c r="B3349" t="s">
        <v>103</v>
      </c>
      <c r="C3349" t="s">
        <v>1</v>
      </c>
      <c r="D3349">
        <v>4</v>
      </c>
      <c r="E3349">
        <v>1</v>
      </c>
    </row>
    <row r="3350" spans="1:5">
      <c r="A3350" t="str">
        <f t="shared" si="107"/>
        <v>Peripheral nerves and autonomic nervous system (C47)Male5</v>
      </c>
      <c r="B3350" t="s">
        <v>103</v>
      </c>
      <c r="C3350" t="s">
        <v>1</v>
      </c>
      <c r="D3350">
        <v>5</v>
      </c>
      <c r="E3350">
        <v>1</v>
      </c>
    </row>
    <row r="3351" spans="1:5">
      <c r="A3351" t="str">
        <f t="shared" si="107"/>
        <v>Peripheral nerves and autonomic nervous system (C47)Male11</v>
      </c>
      <c r="B3351" t="s">
        <v>103</v>
      </c>
      <c r="C3351" t="s">
        <v>1</v>
      </c>
      <c r="D3351">
        <v>11</v>
      </c>
      <c r="E3351">
        <v>1</v>
      </c>
    </row>
    <row r="3352" spans="1:5">
      <c r="A3352" t="str">
        <f t="shared" si="107"/>
        <v>Peripheral nerves and autonomic nervous system (C47)Male18</v>
      </c>
      <c r="B3352" t="s">
        <v>103</v>
      </c>
      <c r="C3352" t="s">
        <v>1</v>
      </c>
      <c r="D3352">
        <v>18</v>
      </c>
      <c r="E3352">
        <v>2</v>
      </c>
    </row>
    <row r="3353" spans="1:5">
      <c r="A3353" t="str">
        <f t="shared" si="107"/>
        <v>Placenta (C58)Female3</v>
      </c>
      <c r="B3353" t="s">
        <v>110</v>
      </c>
      <c r="C3353" t="s">
        <v>0</v>
      </c>
      <c r="D3353">
        <v>3</v>
      </c>
      <c r="E3353">
        <v>1</v>
      </c>
    </row>
    <row r="3354" spans="1:5">
      <c r="A3354" t="str">
        <f t="shared" si="107"/>
        <v>Placenta (C58)Female4</v>
      </c>
      <c r="B3354" t="s">
        <v>110</v>
      </c>
      <c r="C3354" t="s">
        <v>0</v>
      </c>
      <c r="D3354">
        <v>4</v>
      </c>
      <c r="E3354">
        <v>1</v>
      </c>
    </row>
    <row r="3355" spans="1:5">
      <c r="A3355" t="str">
        <f t="shared" ref="A3355:A3357" si="112">B3355&amp;C3355&amp;D3355</f>
        <v>Placenta (C58)Male1</v>
      </c>
      <c r="B3355" t="s">
        <v>110</v>
      </c>
      <c r="C3355" t="s">
        <v>1</v>
      </c>
      <c r="D3355">
        <v>1</v>
      </c>
      <c r="E3355" t="s">
        <v>178</v>
      </c>
    </row>
    <row r="3356" spans="1:5">
      <c r="A3356" t="str">
        <f t="shared" si="112"/>
        <v>Placenta (C58)Male2</v>
      </c>
      <c r="B3356" t="s">
        <v>110</v>
      </c>
      <c r="C3356" t="s">
        <v>1</v>
      </c>
      <c r="D3356">
        <v>2</v>
      </c>
      <c r="E3356" t="s">
        <v>178</v>
      </c>
    </row>
    <row r="3357" spans="1:5">
      <c r="A3357" t="str">
        <f t="shared" si="112"/>
        <v>Placenta (C58)Male3</v>
      </c>
      <c r="B3357" t="s">
        <v>110</v>
      </c>
      <c r="C3357" t="s">
        <v>1</v>
      </c>
      <c r="D3357">
        <v>3</v>
      </c>
      <c r="E3357" t="s">
        <v>178</v>
      </c>
    </row>
    <row r="3358" spans="1:5">
      <c r="A3358" t="str">
        <f t="shared" ref="A3358:A3363" si="113">B3358&amp;C3358&amp;D3358</f>
        <v>Placenta (C58)Male4</v>
      </c>
      <c r="B3358" t="s">
        <v>110</v>
      </c>
      <c r="C3358" t="s">
        <v>1</v>
      </c>
      <c r="D3358">
        <v>4</v>
      </c>
      <c r="E3358" t="s">
        <v>178</v>
      </c>
    </row>
    <row r="3359" spans="1:5">
      <c r="A3359" t="str">
        <f t="shared" si="113"/>
        <v>Placenta (C58)Male5</v>
      </c>
      <c r="B3359" t="s">
        <v>110</v>
      </c>
      <c r="C3359" t="s">
        <v>1</v>
      </c>
      <c r="D3359">
        <v>5</v>
      </c>
      <c r="E3359" t="s">
        <v>178</v>
      </c>
    </row>
    <row r="3360" spans="1:5">
      <c r="A3360" t="str">
        <f t="shared" si="113"/>
        <v>Placenta (C58)Male6</v>
      </c>
      <c r="B3360" t="s">
        <v>110</v>
      </c>
      <c r="C3360" t="s">
        <v>1</v>
      </c>
      <c r="D3360">
        <v>6</v>
      </c>
      <c r="E3360" t="s">
        <v>178</v>
      </c>
    </row>
    <row r="3361" spans="1:5">
      <c r="A3361" t="str">
        <f t="shared" si="113"/>
        <v>Placenta (C58)Male7</v>
      </c>
      <c r="B3361" t="s">
        <v>110</v>
      </c>
      <c r="C3361" t="s">
        <v>1</v>
      </c>
      <c r="D3361">
        <v>7</v>
      </c>
      <c r="E3361" t="s">
        <v>178</v>
      </c>
    </row>
    <row r="3362" spans="1:5">
      <c r="A3362" t="str">
        <f t="shared" si="113"/>
        <v>Placenta (C58)Male8</v>
      </c>
      <c r="B3362" t="s">
        <v>110</v>
      </c>
      <c r="C3362" t="s">
        <v>1</v>
      </c>
      <c r="D3362">
        <v>8</v>
      </c>
      <c r="E3362" t="s">
        <v>178</v>
      </c>
    </row>
    <row r="3363" spans="1:5">
      <c r="A3363" t="str">
        <f t="shared" si="113"/>
        <v>Placenta (C58)Male9</v>
      </c>
      <c r="B3363" t="s">
        <v>110</v>
      </c>
      <c r="C3363" t="s">
        <v>1</v>
      </c>
      <c r="D3363">
        <v>9</v>
      </c>
      <c r="E3363" t="s">
        <v>178</v>
      </c>
    </row>
    <row r="3364" spans="1:5">
      <c r="A3364" t="str">
        <f t="shared" ref="A3364:A3374" si="114">B3364&amp;C3364&amp;D3364</f>
        <v>Placenta (C58)Male10</v>
      </c>
      <c r="B3364" t="s">
        <v>110</v>
      </c>
      <c r="C3364" t="s">
        <v>1</v>
      </c>
      <c r="D3364">
        <v>10</v>
      </c>
      <c r="E3364" t="s">
        <v>178</v>
      </c>
    </row>
    <row r="3365" spans="1:5">
      <c r="A3365" t="str">
        <f t="shared" si="114"/>
        <v>Placenta (C58)Male11</v>
      </c>
      <c r="B3365" t="s">
        <v>110</v>
      </c>
      <c r="C3365" t="s">
        <v>1</v>
      </c>
      <c r="D3365">
        <v>11</v>
      </c>
      <c r="E3365" t="s">
        <v>178</v>
      </c>
    </row>
    <row r="3366" spans="1:5">
      <c r="A3366" t="str">
        <f t="shared" si="114"/>
        <v>Placenta (C58)Male12</v>
      </c>
      <c r="B3366" t="s">
        <v>110</v>
      </c>
      <c r="C3366" t="s">
        <v>1</v>
      </c>
      <c r="D3366">
        <v>12</v>
      </c>
      <c r="E3366" t="s">
        <v>178</v>
      </c>
    </row>
    <row r="3367" spans="1:5">
      <c r="A3367" t="str">
        <f t="shared" si="114"/>
        <v>Placenta (C58)Male13</v>
      </c>
      <c r="B3367" t="s">
        <v>110</v>
      </c>
      <c r="C3367" t="s">
        <v>1</v>
      </c>
      <c r="D3367">
        <v>13</v>
      </c>
      <c r="E3367" t="s">
        <v>178</v>
      </c>
    </row>
    <row r="3368" spans="1:5">
      <c r="A3368" t="str">
        <f t="shared" si="114"/>
        <v>Placenta (C58)Male14</v>
      </c>
      <c r="B3368" t="s">
        <v>110</v>
      </c>
      <c r="C3368" t="s">
        <v>1</v>
      </c>
      <c r="D3368">
        <v>14</v>
      </c>
      <c r="E3368" t="s">
        <v>178</v>
      </c>
    </row>
    <row r="3369" spans="1:5">
      <c r="A3369" t="str">
        <f t="shared" si="114"/>
        <v>Placenta (C58)Male15</v>
      </c>
      <c r="B3369" t="s">
        <v>110</v>
      </c>
      <c r="C3369" t="s">
        <v>1</v>
      </c>
      <c r="D3369">
        <v>15</v>
      </c>
      <c r="E3369" t="s">
        <v>178</v>
      </c>
    </row>
    <row r="3370" spans="1:5">
      <c r="A3370" t="str">
        <f t="shared" si="114"/>
        <v>Placenta (C58)Male16</v>
      </c>
      <c r="B3370" t="s">
        <v>110</v>
      </c>
      <c r="C3370" t="s">
        <v>1</v>
      </c>
      <c r="D3370">
        <v>16</v>
      </c>
      <c r="E3370" t="s">
        <v>178</v>
      </c>
    </row>
    <row r="3371" spans="1:5">
      <c r="A3371" t="str">
        <f t="shared" si="114"/>
        <v>Placenta (C58)Male17</v>
      </c>
      <c r="B3371" t="s">
        <v>110</v>
      </c>
      <c r="C3371" t="s">
        <v>1</v>
      </c>
      <c r="D3371">
        <v>17</v>
      </c>
      <c r="E3371" t="s">
        <v>178</v>
      </c>
    </row>
    <row r="3372" spans="1:5">
      <c r="A3372" t="str">
        <f t="shared" si="114"/>
        <v>Placenta (C58)Male18</v>
      </c>
      <c r="B3372" t="s">
        <v>110</v>
      </c>
      <c r="C3372" t="s">
        <v>1</v>
      </c>
      <c r="D3372">
        <v>18</v>
      </c>
      <c r="E3372" t="s">
        <v>178</v>
      </c>
    </row>
    <row r="3373" spans="1:5">
      <c r="A3373" t="str">
        <f t="shared" si="114"/>
        <v>Placenta (C58)Male19</v>
      </c>
      <c r="B3373" t="s">
        <v>110</v>
      </c>
      <c r="C3373" t="s">
        <v>1</v>
      </c>
      <c r="D3373">
        <v>19</v>
      </c>
      <c r="E3373" t="s">
        <v>178</v>
      </c>
    </row>
    <row r="3374" spans="1:5">
      <c r="A3374" t="str">
        <f t="shared" si="114"/>
        <v>Placenta (C58)Male20</v>
      </c>
      <c r="B3374" t="s">
        <v>110</v>
      </c>
      <c r="C3374" t="s">
        <v>1</v>
      </c>
      <c r="D3374">
        <v>20</v>
      </c>
      <c r="E3374" t="s">
        <v>178</v>
      </c>
    </row>
    <row r="3375" spans="1:5">
      <c r="A3375" t="str">
        <f t="shared" ref="A3375" si="115">B3375&amp;C3375&amp;D3375</f>
        <v>Placenta (C58)Male99</v>
      </c>
      <c r="B3375" t="s">
        <v>110</v>
      </c>
      <c r="C3375" t="s">
        <v>1</v>
      </c>
      <c r="D3375">
        <v>99</v>
      </c>
      <c r="E3375" t="s">
        <v>178</v>
      </c>
    </row>
    <row r="3376" spans="1:5">
      <c r="A3376" t="str">
        <f t="shared" si="107"/>
        <v>Polycythaemia vera (D45)Female2</v>
      </c>
      <c r="B3376" t="s">
        <v>137</v>
      </c>
      <c r="C3376" t="s">
        <v>0</v>
      </c>
      <c r="D3376">
        <v>2</v>
      </c>
      <c r="E3376">
        <v>2</v>
      </c>
    </row>
    <row r="3377" spans="1:5">
      <c r="A3377" t="str">
        <f t="shared" si="107"/>
        <v>Polycythaemia vera (D45)Female3</v>
      </c>
      <c r="B3377" t="s">
        <v>137</v>
      </c>
      <c r="C3377" t="s">
        <v>0</v>
      </c>
      <c r="D3377">
        <v>3</v>
      </c>
      <c r="E3377">
        <v>1</v>
      </c>
    </row>
    <row r="3378" spans="1:5">
      <c r="A3378" t="str">
        <f t="shared" si="107"/>
        <v>Polycythaemia vera (D45)Female4</v>
      </c>
      <c r="B3378" t="s">
        <v>137</v>
      </c>
      <c r="C3378" t="s">
        <v>0</v>
      </c>
      <c r="D3378">
        <v>4</v>
      </c>
      <c r="E3378">
        <v>1</v>
      </c>
    </row>
    <row r="3379" spans="1:5">
      <c r="A3379" t="str">
        <f t="shared" si="107"/>
        <v>Polycythaemia vera (D45)Female5</v>
      </c>
      <c r="B3379" t="s">
        <v>137</v>
      </c>
      <c r="C3379" t="s">
        <v>0</v>
      </c>
      <c r="D3379">
        <v>5</v>
      </c>
      <c r="E3379">
        <v>1</v>
      </c>
    </row>
    <row r="3380" spans="1:5">
      <c r="A3380" t="str">
        <f t="shared" ref="A3380:A3464" si="116">B3380&amp;C3380&amp;D3380</f>
        <v>Polycythaemia vera (D45)Female11</v>
      </c>
      <c r="B3380" t="s">
        <v>137</v>
      </c>
      <c r="C3380" t="s">
        <v>0</v>
      </c>
      <c r="D3380">
        <v>11</v>
      </c>
      <c r="E3380">
        <v>1</v>
      </c>
    </row>
    <row r="3381" spans="1:5">
      <c r="A3381" t="str">
        <f t="shared" si="116"/>
        <v>Polycythaemia vera (D45)Female12</v>
      </c>
      <c r="B3381" t="s">
        <v>137</v>
      </c>
      <c r="C3381" t="s">
        <v>0</v>
      </c>
      <c r="D3381">
        <v>12</v>
      </c>
      <c r="E3381">
        <v>1</v>
      </c>
    </row>
    <row r="3382" spans="1:5">
      <c r="A3382" t="str">
        <f t="shared" si="116"/>
        <v>Polycythaemia vera (D45)Female13</v>
      </c>
      <c r="B3382" t="s">
        <v>137</v>
      </c>
      <c r="C3382" t="s">
        <v>0</v>
      </c>
      <c r="D3382">
        <v>13</v>
      </c>
      <c r="E3382">
        <v>2</v>
      </c>
    </row>
    <row r="3383" spans="1:5">
      <c r="A3383" t="str">
        <f t="shared" si="116"/>
        <v>Polycythaemia vera (D45)Female20</v>
      </c>
      <c r="B3383" t="s">
        <v>137</v>
      </c>
      <c r="C3383" t="s">
        <v>0</v>
      </c>
      <c r="D3383">
        <v>20</v>
      </c>
      <c r="E3383">
        <v>2</v>
      </c>
    </row>
    <row r="3384" spans="1:5">
      <c r="A3384" t="str">
        <f t="shared" si="116"/>
        <v>Polycythaemia vera (D45)Female99</v>
      </c>
      <c r="B3384" t="s">
        <v>137</v>
      </c>
      <c r="C3384" t="s">
        <v>0</v>
      </c>
      <c r="D3384">
        <v>99</v>
      </c>
      <c r="E3384">
        <v>1</v>
      </c>
    </row>
    <row r="3385" spans="1:5">
      <c r="A3385" t="str">
        <f t="shared" si="116"/>
        <v>Polycythaemia vera (D45)Male2</v>
      </c>
      <c r="B3385" t="s">
        <v>137</v>
      </c>
      <c r="C3385" t="s">
        <v>1</v>
      </c>
      <c r="D3385">
        <v>2</v>
      </c>
      <c r="E3385">
        <v>1</v>
      </c>
    </row>
    <row r="3386" spans="1:5">
      <c r="A3386" t="str">
        <f t="shared" si="116"/>
        <v>Polycythaemia vera (D45)Male3</v>
      </c>
      <c r="B3386" t="s">
        <v>137</v>
      </c>
      <c r="C3386" t="s">
        <v>1</v>
      </c>
      <c r="D3386">
        <v>3</v>
      </c>
      <c r="E3386">
        <v>2</v>
      </c>
    </row>
    <row r="3387" spans="1:5">
      <c r="A3387" t="str">
        <f t="shared" si="116"/>
        <v>Polycythaemia vera (D45)Male4</v>
      </c>
      <c r="B3387" t="s">
        <v>137</v>
      </c>
      <c r="C3387" t="s">
        <v>1</v>
      </c>
      <c r="D3387">
        <v>4</v>
      </c>
      <c r="E3387">
        <v>3</v>
      </c>
    </row>
    <row r="3388" spans="1:5">
      <c r="A3388" t="str">
        <f t="shared" si="116"/>
        <v>Polycythaemia vera (D45)Male16</v>
      </c>
      <c r="B3388" t="s">
        <v>137</v>
      </c>
      <c r="C3388" t="s">
        <v>1</v>
      </c>
      <c r="D3388">
        <v>16</v>
      </c>
      <c r="E3388">
        <v>1</v>
      </c>
    </row>
    <row r="3389" spans="1:5">
      <c r="A3389" t="str">
        <f t="shared" si="116"/>
        <v>Polycythaemia vera (D45)Male20</v>
      </c>
      <c r="B3389" t="s">
        <v>137</v>
      </c>
      <c r="C3389" t="s">
        <v>1</v>
      </c>
      <c r="D3389">
        <v>20</v>
      </c>
      <c r="E3389">
        <v>1</v>
      </c>
    </row>
    <row r="3390" spans="1:5">
      <c r="A3390" t="str">
        <f t="shared" si="116"/>
        <v>Prostate (C61)Male1</v>
      </c>
      <c r="B3390" t="s">
        <v>112</v>
      </c>
      <c r="C3390" t="s">
        <v>1</v>
      </c>
      <c r="D3390">
        <v>1</v>
      </c>
      <c r="E3390">
        <v>137</v>
      </c>
    </row>
    <row r="3391" spans="1:5">
      <c r="A3391" t="str">
        <f t="shared" si="116"/>
        <v>Prostate (C61)Male2</v>
      </c>
      <c r="B3391" t="s">
        <v>112</v>
      </c>
      <c r="C3391" t="s">
        <v>1</v>
      </c>
      <c r="D3391">
        <v>2</v>
      </c>
      <c r="E3391">
        <v>336</v>
      </c>
    </row>
    <row r="3392" spans="1:5">
      <c r="A3392" t="str">
        <f t="shared" si="116"/>
        <v>Prostate (C61)Male3</v>
      </c>
      <c r="B3392" t="s">
        <v>112</v>
      </c>
      <c r="C3392" t="s">
        <v>1</v>
      </c>
      <c r="D3392">
        <v>3</v>
      </c>
      <c r="E3392">
        <v>237</v>
      </c>
    </row>
    <row r="3393" spans="1:5">
      <c r="A3393" t="str">
        <f t="shared" si="116"/>
        <v>Prostate (C61)Male4</v>
      </c>
      <c r="B3393" t="s">
        <v>112</v>
      </c>
      <c r="C3393" t="s">
        <v>1</v>
      </c>
      <c r="D3393">
        <v>4</v>
      </c>
      <c r="E3393">
        <v>243</v>
      </c>
    </row>
    <row r="3394" spans="1:5">
      <c r="A3394" t="str">
        <f t="shared" si="116"/>
        <v>Prostate (C61)Male5</v>
      </c>
      <c r="B3394" t="s">
        <v>112</v>
      </c>
      <c r="C3394" t="s">
        <v>1</v>
      </c>
      <c r="D3394">
        <v>5</v>
      </c>
      <c r="E3394">
        <v>273</v>
      </c>
    </row>
    <row r="3395" spans="1:5">
      <c r="A3395" t="str">
        <f t="shared" si="116"/>
        <v>Prostate (C61)Male6</v>
      </c>
      <c r="B3395" t="s">
        <v>112</v>
      </c>
      <c r="C3395" t="s">
        <v>1</v>
      </c>
      <c r="D3395">
        <v>6</v>
      </c>
      <c r="E3395">
        <v>76</v>
      </c>
    </row>
    <row r="3396" spans="1:5">
      <c r="A3396" t="str">
        <f t="shared" si="116"/>
        <v>Prostate (C61)Male7</v>
      </c>
      <c r="B3396" t="s">
        <v>112</v>
      </c>
      <c r="C3396" t="s">
        <v>1</v>
      </c>
      <c r="D3396">
        <v>7</v>
      </c>
      <c r="E3396">
        <v>150</v>
      </c>
    </row>
    <row r="3397" spans="1:5">
      <c r="A3397" t="str">
        <f t="shared" si="116"/>
        <v>Prostate (C61)Male8</v>
      </c>
      <c r="B3397" t="s">
        <v>112</v>
      </c>
      <c r="C3397" t="s">
        <v>1</v>
      </c>
      <c r="D3397">
        <v>8</v>
      </c>
      <c r="E3397">
        <v>40</v>
      </c>
    </row>
    <row r="3398" spans="1:5">
      <c r="A3398" t="str">
        <f t="shared" si="116"/>
        <v>Prostate (C61)Male9</v>
      </c>
      <c r="B3398" t="s">
        <v>112</v>
      </c>
      <c r="C3398" t="s">
        <v>1</v>
      </c>
      <c r="D3398">
        <v>9</v>
      </c>
      <c r="E3398">
        <v>118</v>
      </c>
    </row>
    <row r="3399" spans="1:5">
      <c r="A3399" t="str">
        <f t="shared" si="116"/>
        <v>Prostate (C61)Male10</v>
      </c>
      <c r="B3399" t="s">
        <v>112</v>
      </c>
      <c r="C3399" t="s">
        <v>1</v>
      </c>
      <c r="D3399">
        <v>10</v>
      </c>
      <c r="E3399">
        <v>89</v>
      </c>
    </row>
    <row r="3400" spans="1:5">
      <c r="A3400" t="str">
        <f t="shared" si="116"/>
        <v>Prostate (C61)Male11</v>
      </c>
      <c r="B3400" t="s">
        <v>112</v>
      </c>
      <c r="C3400" t="s">
        <v>1</v>
      </c>
      <c r="D3400">
        <v>11</v>
      </c>
      <c r="E3400">
        <v>137</v>
      </c>
    </row>
    <row r="3401" spans="1:5">
      <c r="A3401" t="str">
        <f t="shared" si="116"/>
        <v>Prostate (C61)Male12</v>
      </c>
      <c r="B3401" t="s">
        <v>112</v>
      </c>
      <c r="C3401" t="s">
        <v>1</v>
      </c>
      <c r="D3401">
        <v>12</v>
      </c>
      <c r="E3401">
        <v>58</v>
      </c>
    </row>
    <row r="3402" spans="1:5">
      <c r="A3402" t="str">
        <f t="shared" si="116"/>
        <v>Prostate (C61)Male13</v>
      </c>
      <c r="B3402" t="s">
        <v>112</v>
      </c>
      <c r="C3402" t="s">
        <v>1</v>
      </c>
      <c r="D3402">
        <v>13</v>
      </c>
      <c r="E3402">
        <v>181</v>
      </c>
    </row>
    <row r="3403" spans="1:5">
      <c r="A3403" t="str">
        <f t="shared" si="116"/>
        <v>Prostate (C61)Male14</v>
      </c>
      <c r="B3403" t="s">
        <v>112</v>
      </c>
      <c r="C3403" t="s">
        <v>1</v>
      </c>
      <c r="D3403">
        <v>14</v>
      </c>
      <c r="E3403">
        <v>104</v>
      </c>
    </row>
    <row r="3404" spans="1:5">
      <c r="A3404" t="str">
        <f t="shared" si="116"/>
        <v>Prostate (C61)Male15</v>
      </c>
      <c r="B3404" t="s">
        <v>112</v>
      </c>
      <c r="C3404" t="s">
        <v>1</v>
      </c>
      <c r="D3404">
        <v>15</v>
      </c>
      <c r="E3404">
        <v>44</v>
      </c>
    </row>
    <row r="3405" spans="1:5">
      <c r="A3405" t="str">
        <f t="shared" si="116"/>
        <v>Prostate (C61)Male16</v>
      </c>
      <c r="B3405" t="s">
        <v>112</v>
      </c>
      <c r="C3405" t="s">
        <v>1</v>
      </c>
      <c r="D3405">
        <v>16</v>
      </c>
      <c r="E3405">
        <v>126</v>
      </c>
    </row>
    <row r="3406" spans="1:5">
      <c r="A3406" t="str">
        <f t="shared" si="116"/>
        <v>Prostate (C61)Male17</v>
      </c>
      <c r="B3406" t="s">
        <v>112</v>
      </c>
      <c r="C3406" t="s">
        <v>1</v>
      </c>
      <c r="D3406">
        <v>17</v>
      </c>
      <c r="E3406">
        <v>30</v>
      </c>
    </row>
    <row r="3407" spans="1:5">
      <c r="A3407" t="str">
        <f t="shared" si="116"/>
        <v>Prostate (C61)Male18</v>
      </c>
      <c r="B3407" t="s">
        <v>112</v>
      </c>
      <c r="C3407" t="s">
        <v>1</v>
      </c>
      <c r="D3407">
        <v>18</v>
      </c>
      <c r="E3407">
        <v>441</v>
      </c>
    </row>
    <row r="3408" spans="1:5">
      <c r="A3408" t="str">
        <f t="shared" si="116"/>
        <v>Prostate (C61)Male19</v>
      </c>
      <c r="B3408" t="s">
        <v>112</v>
      </c>
      <c r="C3408" t="s">
        <v>1</v>
      </c>
      <c r="D3408">
        <v>19</v>
      </c>
      <c r="E3408">
        <v>58</v>
      </c>
    </row>
    <row r="3409" spans="1:5">
      <c r="A3409" t="str">
        <f t="shared" si="116"/>
        <v>Prostate (C61)Male20</v>
      </c>
      <c r="B3409" t="s">
        <v>112</v>
      </c>
      <c r="C3409" t="s">
        <v>1</v>
      </c>
      <c r="D3409">
        <v>20</v>
      </c>
      <c r="E3409">
        <v>250</v>
      </c>
    </row>
    <row r="3410" spans="1:5">
      <c r="A3410" t="str">
        <f t="shared" si="116"/>
        <v>Prostate (C61)Male99</v>
      </c>
      <c r="B3410" t="s">
        <v>112</v>
      </c>
      <c r="C3410" t="s">
        <v>1</v>
      </c>
      <c r="D3410">
        <v>99</v>
      </c>
      <c r="E3410">
        <v>1</v>
      </c>
    </row>
    <row r="3411" spans="1:5">
      <c r="A3411" t="str">
        <f t="shared" ref="A3411:A3431" si="117">B3411&amp;C3411&amp;D3411</f>
        <v>Prostate (C61)Female1</v>
      </c>
      <c r="B3411" t="s">
        <v>112</v>
      </c>
      <c r="C3411" t="s">
        <v>0</v>
      </c>
      <c r="D3411">
        <v>1</v>
      </c>
      <c r="E3411" t="s">
        <v>178</v>
      </c>
    </row>
    <row r="3412" spans="1:5">
      <c r="A3412" t="str">
        <f t="shared" si="117"/>
        <v>Prostate (C61)Female2</v>
      </c>
      <c r="B3412" t="s">
        <v>112</v>
      </c>
      <c r="C3412" t="s">
        <v>0</v>
      </c>
      <c r="D3412">
        <v>2</v>
      </c>
      <c r="E3412" t="s">
        <v>178</v>
      </c>
    </row>
    <row r="3413" spans="1:5">
      <c r="A3413" t="str">
        <f t="shared" si="117"/>
        <v>Prostate (C61)Female3</v>
      </c>
      <c r="B3413" t="s">
        <v>112</v>
      </c>
      <c r="C3413" t="s">
        <v>0</v>
      </c>
      <c r="D3413">
        <v>3</v>
      </c>
      <c r="E3413" t="s">
        <v>178</v>
      </c>
    </row>
    <row r="3414" spans="1:5">
      <c r="A3414" t="str">
        <f t="shared" si="117"/>
        <v>Prostate (C61)Female4</v>
      </c>
      <c r="B3414" t="s">
        <v>112</v>
      </c>
      <c r="C3414" t="s">
        <v>0</v>
      </c>
      <c r="D3414">
        <v>4</v>
      </c>
      <c r="E3414" t="s">
        <v>178</v>
      </c>
    </row>
    <row r="3415" spans="1:5">
      <c r="A3415" t="str">
        <f t="shared" si="117"/>
        <v>Prostate (C61)Female5</v>
      </c>
      <c r="B3415" t="s">
        <v>112</v>
      </c>
      <c r="C3415" t="s">
        <v>0</v>
      </c>
      <c r="D3415">
        <v>5</v>
      </c>
      <c r="E3415" t="s">
        <v>178</v>
      </c>
    </row>
    <row r="3416" spans="1:5">
      <c r="A3416" t="str">
        <f t="shared" si="117"/>
        <v>Prostate (C61)Female6</v>
      </c>
      <c r="B3416" t="s">
        <v>112</v>
      </c>
      <c r="C3416" t="s">
        <v>0</v>
      </c>
      <c r="D3416">
        <v>6</v>
      </c>
      <c r="E3416" t="s">
        <v>178</v>
      </c>
    </row>
    <row r="3417" spans="1:5">
      <c r="A3417" t="str">
        <f t="shared" si="117"/>
        <v>Prostate (C61)Female7</v>
      </c>
      <c r="B3417" t="s">
        <v>112</v>
      </c>
      <c r="C3417" t="s">
        <v>0</v>
      </c>
      <c r="D3417">
        <v>7</v>
      </c>
      <c r="E3417" t="s">
        <v>178</v>
      </c>
    </row>
    <row r="3418" spans="1:5">
      <c r="A3418" t="str">
        <f t="shared" si="117"/>
        <v>Prostate (C61)Female8</v>
      </c>
      <c r="B3418" t="s">
        <v>112</v>
      </c>
      <c r="C3418" t="s">
        <v>0</v>
      </c>
      <c r="D3418">
        <v>8</v>
      </c>
      <c r="E3418" t="s">
        <v>178</v>
      </c>
    </row>
    <row r="3419" spans="1:5">
      <c r="A3419" t="str">
        <f t="shared" si="117"/>
        <v>Prostate (C61)Female9</v>
      </c>
      <c r="B3419" t="s">
        <v>112</v>
      </c>
      <c r="C3419" t="s">
        <v>0</v>
      </c>
      <c r="D3419">
        <v>9</v>
      </c>
      <c r="E3419" t="s">
        <v>178</v>
      </c>
    </row>
    <row r="3420" spans="1:5">
      <c r="A3420" t="str">
        <f t="shared" si="117"/>
        <v>Prostate (C61)Female10</v>
      </c>
      <c r="B3420" t="s">
        <v>112</v>
      </c>
      <c r="C3420" t="s">
        <v>0</v>
      </c>
      <c r="D3420">
        <v>10</v>
      </c>
      <c r="E3420" t="s">
        <v>178</v>
      </c>
    </row>
    <row r="3421" spans="1:5">
      <c r="A3421" t="str">
        <f t="shared" si="117"/>
        <v>Prostate (C61)Female11</v>
      </c>
      <c r="B3421" t="s">
        <v>112</v>
      </c>
      <c r="C3421" t="s">
        <v>0</v>
      </c>
      <c r="D3421">
        <v>11</v>
      </c>
      <c r="E3421" t="s">
        <v>178</v>
      </c>
    </row>
    <row r="3422" spans="1:5">
      <c r="A3422" t="str">
        <f t="shared" si="117"/>
        <v>Prostate (C61)Female12</v>
      </c>
      <c r="B3422" t="s">
        <v>112</v>
      </c>
      <c r="C3422" t="s">
        <v>0</v>
      </c>
      <c r="D3422">
        <v>12</v>
      </c>
      <c r="E3422" t="s">
        <v>178</v>
      </c>
    </row>
    <row r="3423" spans="1:5">
      <c r="A3423" t="str">
        <f t="shared" si="117"/>
        <v>Prostate (C61)Female13</v>
      </c>
      <c r="B3423" t="s">
        <v>112</v>
      </c>
      <c r="C3423" t="s">
        <v>0</v>
      </c>
      <c r="D3423">
        <v>13</v>
      </c>
      <c r="E3423" t="s">
        <v>178</v>
      </c>
    </row>
    <row r="3424" spans="1:5">
      <c r="A3424" t="str">
        <f t="shared" si="117"/>
        <v>Prostate (C61)Female14</v>
      </c>
      <c r="B3424" t="s">
        <v>112</v>
      </c>
      <c r="C3424" t="s">
        <v>0</v>
      </c>
      <c r="D3424">
        <v>14</v>
      </c>
      <c r="E3424" t="s">
        <v>178</v>
      </c>
    </row>
    <row r="3425" spans="1:5">
      <c r="A3425" t="str">
        <f t="shared" si="117"/>
        <v>Prostate (C61)Female15</v>
      </c>
      <c r="B3425" t="s">
        <v>112</v>
      </c>
      <c r="C3425" t="s">
        <v>0</v>
      </c>
      <c r="D3425">
        <v>15</v>
      </c>
      <c r="E3425" t="s">
        <v>178</v>
      </c>
    </row>
    <row r="3426" spans="1:5">
      <c r="A3426" t="str">
        <f t="shared" si="117"/>
        <v>Prostate (C61)Female16</v>
      </c>
      <c r="B3426" t="s">
        <v>112</v>
      </c>
      <c r="C3426" t="s">
        <v>0</v>
      </c>
      <c r="D3426">
        <v>16</v>
      </c>
      <c r="E3426" t="s">
        <v>178</v>
      </c>
    </row>
    <row r="3427" spans="1:5">
      <c r="A3427" t="str">
        <f t="shared" si="117"/>
        <v>Prostate (C61)Female17</v>
      </c>
      <c r="B3427" t="s">
        <v>112</v>
      </c>
      <c r="C3427" t="s">
        <v>0</v>
      </c>
      <c r="D3427">
        <v>17</v>
      </c>
      <c r="E3427" t="s">
        <v>178</v>
      </c>
    </row>
    <row r="3428" spans="1:5">
      <c r="A3428" t="str">
        <f t="shared" si="117"/>
        <v>Prostate (C61)Female18</v>
      </c>
      <c r="B3428" t="s">
        <v>112</v>
      </c>
      <c r="C3428" t="s">
        <v>0</v>
      </c>
      <c r="D3428">
        <v>18</v>
      </c>
      <c r="E3428" t="s">
        <v>178</v>
      </c>
    </row>
    <row r="3429" spans="1:5">
      <c r="A3429" t="str">
        <f t="shared" si="117"/>
        <v>Prostate (C61)Female19</v>
      </c>
      <c r="B3429" t="s">
        <v>112</v>
      </c>
      <c r="C3429" t="s">
        <v>0</v>
      </c>
      <c r="D3429">
        <v>19</v>
      </c>
      <c r="E3429" t="s">
        <v>178</v>
      </c>
    </row>
    <row r="3430" spans="1:5">
      <c r="A3430" t="str">
        <f t="shared" si="117"/>
        <v>Prostate (C61)Female20</v>
      </c>
      <c r="B3430" t="s">
        <v>112</v>
      </c>
      <c r="C3430" t="s">
        <v>0</v>
      </c>
      <c r="D3430">
        <v>20</v>
      </c>
      <c r="E3430" t="s">
        <v>178</v>
      </c>
    </row>
    <row r="3431" spans="1:5">
      <c r="A3431" t="str">
        <f t="shared" si="117"/>
        <v>Prostate (C61)Female99</v>
      </c>
      <c r="B3431" t="s">
        <v>112</v>
      </c>
      <c r="C3431" t="s">
        <v>0</v>
      </c>
      <c r="D3431">
        <v>99</v>
      </c>
      <c r="E3431" t="s">
        <v>178</v>
      </c>
    </row>
    <row r="3432" spans="1:5">
      <c r="A3432" t="str">
        <f t="shared" si="116"/>
        <v>Pyriform sinus (C12)Female15</v>
      </c>
      <c r="B3432" t="s">
        <v>78</v>
      </c>
      <c r="C3432" t="s">
        <v>0</v>
      </c>
      <c r="D3432">
        <v>15</v>
      </c>
      <c r="E3432">
        <v>1</v>
      </c>
    </row>
    <row r="3433" spans="1:5">
      <c r="A3433" t="str">
        <f t="shared" si="116"/>
        <v>Pyriform sinus (C12)Male1</v>
      </c>
      <c r="B3433" t="s">
        <v>78</v>
      </c>
      <c r="C3433" t="s">
        <v>1</v>
      </c>
      <c r="D3433">
        <v>1</v>
      </c>
      <c r="E3433">
        <v>3</v>
      </c>
    </row>
    <row r="3434" spans="1:5">
      <c r="A3434" t="str">
        <f t="shared" si="116"/>
        <v>Pyriform sinus (C12)Male2</v>
      </c>
      <c r="B3434" t="s">
        <v>78</v>
      </c>
      <c r="C3434" t="s">
        <v>1</v>
      </c>
      <c r="D3434">
        <v>2</v>
      </c>
      <c r="E3434">
        <v>2</v>
      </c>
    </row>
    <row r="3435" spans="1:5">
      <c r="A3435" t="str">
        <f t="shared" si="116"/>
        <v>Pyriform sinus (C12)Male7</v>
      </c>
      <c r="B3435" t="s">
        <v>78</v>
      </c>
      <c r="C3435" t="s">
        <v>1</v>
      </c>
      <c r="D3435">
        <v>7</v>
      </c>
      <c r="E3435">
        <v>1</v>
      </c>
    </row>
    <row r="3436" spans="1:5">
      <c r="A3436" t="str">
        <f t="shared" si="116"/>
        <v>Pyriform sinus (C12)Male18</v>
      </c>
      <c r="B3436" t="s">
        <v>78</v>
      </c>
      <c r="C3436" t="s">
        <v>1</v>
      </c>
      <c r="D3436">
        <v>18</v>
      </c>
      <c r="E3436">
        <v>1</v>
      </c>
    </row>
    <row r="3437" spans="1:5">
      <c r="A3437" t="str">
        <f t="shared" si="116"/>
        <v>Pyriform sinus (C12)Male20</v>
      </c>
      <c r="B3437" t="s">
        <v>78</v>
      </c>
      <c r="C3437" t="s">
        <v>1</v>
      </c>
      <c r="D3437">
        <v>20</v>
      </c>
      <c r="E3437">
        <v>1</v>
      </c>
    </row>
    <row r="3438" spans="1:5">
      <c r="A3438" t="str">
        <f t="shared" si="116"/>
        <v>Renal pelvis (C65)Female2</v>
      </c>
      <c r="B3438" t="s">
        <v>116</v>
      </c>
      <c r="C3438" t="s">
        <v>0</v>
      </c>
      <c r="D3438">
        <v>2</v>
      </c>
      <c r="E3438">
        <v>3</v>
      </c>
    </row>
    <row r="3439" spans="1:5">
      <c r="A3439" t="str">
        <f t="shared" si="116"/>
        <v>Renal pelvis (C65)Female3</v>
      </c>
      <c r="B3439" t="s">
        <v>116</v>
      </c>
      <c r="C3439" t="s">
        <v>0</v>
      </c>
      <c r="D3439">
        <v>3</v>
      </c>
      <c r="E3439">
        <v>1</v>
      </c>
    </row>
    <row r="3440" spans="1:5">
      <c r="A3440" t="str">
        <f t="shared" si="116"/>
        <v>Renal pelvis (C65)Female5</v>
      </c>
      <c r="B3440" t="s">
        <v>116</v>
      </c>
      <c r="C3440" t="s">
        <v>0</v>
      </c>
      <c r="D3440">
        <v>5</v>
      </c>
      <c r="E3440">
        <v>1</v>
      </c>
    </row>
    <row r="3441" spans="1:5">
      <c r="A3441" t="str">
        <f t="shared" si="116"/>
        <v>Renal pelvis (C65)Female9</v>
      </c>
      <c r="B3441" t="s">
        <v>116</v>
      </c>
      <c r="C3441" t="s">
        <v>0</v>
      </c>
      <c r="D3441">
        <v>9</v>
      </c>
      <c r="E3441">
        <v>1</v>
      </c>
    </row>
    <row r="3442" spans="1:5">
      <c r="A3442" t="str">
        <f t="shared" si="116"/>
        <v>Renal pelvis (C65)Female11</v>
      </c>
      <c r="B3442" t="s">
        <v>116</v>
      </c>
      <c r="C3442" t="s">
        <v>0</v>
      </c>
      <c r="D3442">
        <v>11</v>
      </c>
      <c r="E3442">
        <v>2</v>
      </c>
    </row>
    <row r="3443" spans="1:5">
      <c r="A3443" t="str">
        <f t="shared" si="116"/>
        <v>Renal pelvis (C65)Female14</v>
      </c>
      <c r="B3443" t="s">
        <v>116</v>
      </c>
      <c r="C3443" t="s">
        <v>0</v>
      </c>
      <c r="D3443">
        <v>14</v>
      </c>
      <c r="E3443">
        <v>2</v>
      </c>
    </row>
    <row r="3444" spans="1:5">
      <c r="A3444" t="str">
        <f t="shared" si="116"/>
        <v>Renal pelvis (C65)Female18</v>
      </c>
      <c r="B3444" t="s">
        <v>116</v>
      </c>
      <c r="C3444" t="s">
        <v>0</v>
      </c>
      <c r="D3444">
        <v>18</v>
      </c>
      <c r="E3444">
        <v>3</v>
      </c>
    </row>
    <row r="3445" spans="1:5">
      <c r="A3445" t="str">
        <f t="shared" si="116"/>
        <v>Renal pelvis (C65)Female19</v>
      </c>
      <c r="B3445" t="s">
        <v>116</v>
      </c>
      <c r="C3445" t="s">
        <v>0</v>
      </c>
      <c r="D3445">
        <v>19</v>
      </c>
      <c r="E3445">
        <v>1</v>
      </c>
    </row>
    <row r="3446" spans="1:5">
      <c r="A3446" t="str">
        <f t="shared" si="116"/>
        <v>Renal pelvis (C65)Female20</v>
      </c>
      <c r="B3446" t="s">
        <v>116</v>
      </c>
      <c r="C3446" t="s">
        <v>0</v>
      </c>
      <c r="D3446">
        <v>20</v>
      </c>
      <c r="E3446">
        <v>2</v>
      </c>
    </row>
    <row r="3447" spans="1:5">
      <c r="A3447" t="str">
        <f t="shared" si="116"/>
        <v>Renal pelvis (C65)Male1</v>
      </c>
      <c r="B3447" t="s">
        <v>116</v>
      </c>
      <c r="C3447" t="s">
        <v>1</v>
      </c>
      <c r="D3447">
        <v>1</v>
      </c>
      <c r="E3447">
        <v>1</v>
      </c>
    </row>
    <row r="3448" spans="1:5">
      <c r="A3448" t="str">
        <f t="shared" si="116"/>
        <v>Renal pelvis (C65)Male2</v>
      </c>
      <c r="B3448" t="s">
        <v>116</v>
      </c>
      <c r="C3448" t="s">
        <v>1</v>
      </c>
      <c r="D3448">
        <v>2</v>
      </c>
      <c r="E3448">
        <v>1</v>
      </c>
    </row>
    <row r="3449" spans="1:5">
      <c r="A3449" t="str">
        <f t="shared" si="116"/>
        <v>Renal pelvis (C65)Male3</v>
      </c>
      <c r="B3449" t="s">
        <v>116</v>
      </c>
      <c r="C3449" t="s">
        <v>1</v>
      </c>
      <c r="D3449">
        <v>3</v>
      </c>
      <c r="E3449">
        <v>1</v>
      </c>
    </row>
    <row r="3450" spans="1:5">
      <c r="A3450" t="str">
        <f t="shared" si="116"/>
        <v>Renal pelvis (C65)Male5</v>
      </c>
      <c r="B3450" t="s">
        <v>116</v>
      </c>
      <c r="C3450" t="s">
        <v>1</v>
      </c>
      <c r="D3450">
        <v>5</v>
      </c>
      <c r="E3450">
        <v>3</v>
      </c>
    </row>
    <row r="3451" spans="1:5">
      <c r="A3451" t="str">
        <f t="shared" si="116"/>
        <v>Renal pelvis (C65)Male7</v>
      </c>
      <c r="B3451" t="s">
        <v>116</v>
      </c>
      <c r="C3451" t="s">
        <v>1</v>
      </c>
      <c r="D3451">
        <v>7</v>
      </c>
      <c r="E3451">
        <v>2</v>
      </c>
    </row>
    <row r="3452" spans="1:5">
      <c r="A3452" t="str">
        <f t="shared" si="116"/>
        <v>Renal pelvis (C65)Male11</v>
      </c>
      <c r="B3452" t="s">
        <v>116</v>
      </c>
      <c r="C3452" t="s">
        <v>1</v>
      </c>
      <c r="D3452">
        <v>11</v>
      </c>
      <c r="E3452">
        <v>1</v>
      </c>
    </row>
    <row r="3453" spans="1:5">
      <c r="A3453" t="str">
        <f t="shared" si="116"/>
        <v>Renal pelvis (C65)Male13</v>
      </c>
      <c r="B3453" t="s">
        <v>116</v>
      </c>
      <c r="C3453" t="s">
        <v>1</v>
      </c>
      <c r="D3453">
        <v>13</v>
      </c>
      <c r="E3453">
        <v>1</v>
      </c>
    </row>
    <row r="3454" spans="1:5">
      <c r="A3454" t="str">
        <f t="shared" si="116"/>
        <v>Renal pelvis (C65)Male16</v>
      </c>
      <c r="B3454" t="s">
        <v>116</v>
      </c>
      <c r="C3454" t="s">
        <v>1</v>
      </c>
      <c r="D3454">
        <v>16</v>
      </c>
      <c r="E3454">
        <v>2</v>
      </c>
    </row>
    <row r="3455" spans="1:5">
      <c r="A3455" t="str">
        <f t="shared" si="116"/>
        <v>Renal pelvis (C65)Male18</v>
      </c>
      <c r="B3455" t="s">
        <v>116</v>
      </c>
      <c r="C3455" t="s">
        <v>1</v>
      </c>
      <c r="D3455">
        <v>18</v>
      </c>
      <c r="E3455">
        <v>4</v>
      </c>
    </row>
    <row r="3456" spans="1:5">
      <c r="A3456" t="str">
        <f t="shared" si="116"/>
        <v>Renal pelvis (C65)Male20</v>
      </c>
      <c r="B3456" t="s">
        <v>116</v>
      </c>
      <c r="C3456" t="s">
        <v>1</v>
      </c>
      <c r="D3456">
        <v>20</v>
      </c>
      <c r="E3456">
        <v>1</v>
      </c>
    </row>
    <row r="3457" spans="1:5">
      <c r="A3457" t="str">
        <f t="shared" si="116"/>
        <v>Respiratory and digestive organs - secondary (C78)Female1</v>
      </c>
      <c r="B3457" t="s">
        <v>129</v>
      </c>
      <c r="C3457" t="s">
        <v>0</v>
      </c>
      <c r="D3457">
        <v>1</v>
      </c>
      <c r="E3457">
        <v>7</v>
      </c>
    </row>
    <row r="3458" spans="1:5">
      <c r="A3458" t="str">
        <f t="shared" si="116"/>
        <v>Respiratory and digestive organs - secondary (C78)Female2</v>
      </c>
      <c r="B3458" t="s">
        <v>129</v>
      </c>
      <c r="C3458" t="s">
        <v>0</v>
      </c>
      <c r="D3458">
        <v>2</v>
      </c>
      <c r="E3458">
        <v>12</v>
      </c>
    </row>
    <row r="3459" spans="1:5">
      <c r="A3459" t="str">
        <f t="shared" si="116"/>
        <v>Respiratory and digestive organs - secondary (C78)Female3</v>
      </c>
      <c r="B3459" t="s">
        <v>129</v>
      </c>
      <c r="C3459" t="s">
        <v>0</v>
      </c>
      <c r="D3459">
        <v>3</v>
      </c>
      <c r="E3459">
        <v>8</v>
      </c>
    </row>
    <row r="3460" spans="1:5">
      <c r="A3460" t="str">
        <f t="shared" si="116"/>
        <v>Respiratory and digestive organs - secondary (C78)Female4</v>
      </c>
      <c r="B3460" t="s">
        <v>129</v>
      </c>
      <c r="C3460" t="s">
        <v>0</v>
      </c>
      <c r="D3460">
        <v>4</v>
      </c>
      <c r="E3460">
        <v>10</v>
      </c>
    </row>
    <row r="3461" spans="1:5">
      <c r="A3461" t="str">
        <f t="shared" si="116"/>
        <v>Respiratory and digestive organs - secondary (C78)Female5</v>
      </c>
      <c r="B3461" t="s">
        <v>129</v>
      </c>
      <c r="C3461" t="s">
        <v>0</v>
      </c>
      <c r="D3461">
        <v>5</v>
      </c>
      <c r="E3461">
        <v>3</v>
      </c>
    </row>
    <row r="3462" spans="1:5">
      <c r="A3462" t="str">
        <f t="shared" si="116"/>
        <v>Respiratory and digestive organs - secondary (C78)Female6</v>
      </c>
      <c r="B3462" t="s">
        <v>129</v>
      </c>
      <c r="C3462" t="s">
        <v>0</v>
      </c>
      <c r="D3462">
        <v>6</v>
      </c>
      <c r="E3462">
        <v>3</v>
      </c>
    </row>
    <row r="3463" spans="1:5">
      <c r="A3463" t="str">
        <f t="shared" si="116"/>
        <v>Respiratory and digestive organs - secondary (C78)Female7</v>
      </c>
      <c r="B3463" t="s">
        <v>129</v>
      </c>
      <c r="C3463" t="s">
        <v>0</v>
      </c>
      <c r="D3463">
        <v>7</v>
      </c>
      <c r="E3463">
        <v>5</v>
      </c>
    </row>
    <row r="3464" spans="1:5">
      <c r="A3464" t="str">
        <f t="shared" si="116"/>
        <v>Respiratory and digestive organs - secondary (C78)Female8</v>
      </c>
      <c r="B3464" t="s">
        <v>129</v>
      </c>
      <c r="C3464" t="s">
        <v>0</v>
      </c>
      <c r="D3464">
        <v>8</v>
      </c>
      <c r="E3464">
        <v>1</v>
      </c>
    </row>
    <row r="3465" spans="1:5">
      <c r="A3465" t="str">
        <f t="shared" ref="A3465:A3528" si="118">B3465&amp;C3465&amp;D3465</f>
        <v>Respiratory and digestive organs - secondary (C78)Female9</v>
      </c>
      <c r="B3465" t="s">
        <v>129</v>
      </c>
      <c r="C3465" t="s">
        <v>0</v>
      </c>
      <c r="D3465">
        <v>9</v>
      </c>
      <c r="E3465">
        <v>6</v>
      </c>
    </row>
    <row r="3466" spans="1:5">
      <c r="A3466" t="str">
        <f t="shared" si="118"/>
        <v>Respiratory and digestive organs - secondary (C78)Female10</v>
      </c>
      <c r="B3466" t="s">
        <v>129</v>
      </c>
      <c r="C3466" t="s">
        <v>0</v>
      </c>
      <c r="D3466">
        <v>10</v>
      </c>
      <c r="E3466">
        <v>2</v>
      </c>
    </row>
    <row r="3467" spans="1:5">
      <c r="A3467" t="str">
        <f t="shared" si="118"/>
        <v>Respiratory and digestive organs - secondary (C78)Female11</v>
      </c>
      <c r="B3467" t="s">
        <v>129</v>
      </c>
      <c r="C3467" t="s">
        <v>0</v>
      </c>
      <c r="D3467">
        <v>11</v>
      </c>
      <c r="E3467">
        <v>5</v>
      </c>
    </row>
    <row r="3468" spans="1:5">
      <c r="A3468" t="str">
        <f t="shared" si="118"/>
        <v>Respiratory and digestive organs - secondary (C78)Female12</v>
      </c>
      <c r="B3468" t="s">
        <v>129</v>
      </c>
      <c r="C3468" t="s">
        <v>0</v>
      </c>
      <c r="D3468">
        <v>12</v>
      </c>
      <c r="E3468">
        <v>3</v>
      </c>
    </row>
    <row r="3469" spans="1:5">
      <c r="A3469" t="str">
        <f t="shared" si="118"/>
        <v>Respiratory and digestive organs - secondary (C78)Female13</v>
      </c>
      <c r="B3469" t="s">
        <v>129</v>
      </c>
      <c r="C3469" t="s">
        <v>0</v>
      </c>
      <c r="D3469">
        <v>13</v>
      </c>
      <c r="E3469">
        <v>10</v>
      </c>
    </row>
    <row r="3470" spans="1:5">
      <c r="A3470" t="str">
        <f t="shared" si="118"/>
        <v>Respiratory and digestive organs - secondary (C78)Female14</v>
      </c>
      <c r="B3470" t="s">
        <v>129</v>
      </c>
      <c r="C3470" t="s">
        <v>0</v>
      </c>
      <c r="D3470">
        <v>14</v>
      </c>
      <c r="E3470">
        <v>7</v>
      </c>
    </row>
    <row r="3471" spans="1:5">
      <c r="A3471" t="str">
        <f t="shared" si="118"/>
        <v>Respiratory and digestive organs - secondary (C78)Female15</v>
      </c>
      <c r="B3471" t="s">
        <v>129</v>
      </c>
      <c r="C3471" t="s">
        <v>0</v>
      </c>
      <c r="D3471">
        <v>15</v>
      </c>
      <c r="E3471">
        <v>4</v>
      </c>
    </row>
    <row r="3472" spans="1:5">
      <c r="A3472" t="str">
        <f t="shared" si="118"/>
        <v>Respiratory and digestive organs - secondary (C78)Female16</v>
      </c>
      <c r="B3472" t="s">
        <v>129</v>
      </c>
      <c r="C3472" t="s">
        <v>0</v>
      </c>
      <c r="D3472">
        <v>16</v>
      </c>
      <c r="E3472">
        <v>3</v>
      </c>
    </row>
    <row r="3473" spans="1:5">
      <c r="A3473" t="str">
        <f t="shared" si="118"/>
        <v>Respiratory and digestive organs - secondary (C78)Female17</v>
      </c>
      <c r="B3473" t="s">
        <v>129</v>
      </c>
      <c r="C3473" t="s">
        <v>0</v>
      </c>
      <c r="D3473">
        <v>17</v>
      </c>
      <c r="E3473">
        <v>1</v>
      </c>
    </row>
    <row r="3474" spans="1:5">
      <c r="A3474" t="str">
        <f t="shared" si="118"/>
        <v>Respiratory and digestive organs - secondary (C78)Female18</v>
      </c>
      <c r="B3474" t="s">
        <v>129</v>
      </c>
      <c r="C3474" t="s">
        <v>0</v>
      </c>
      <c r="D3474">
        <v>18</v>
      </c>
      <c r="E3474">
        <v>18</v>
      </c>
    </row>
    <row r="3475" spans="1:5">
      <c r="A3475" t="str">
        <f t="shared" si="118"/>
        <v>Respiratory and digestive organs - secondary (C78)Female19</v>
      </c>
      <c r="B3475" t="s">
        <v>129</v>
      </c>
      <c r="C3475" t="s">
        <v>0</v>
      </c>
      <c r="D3475">
        <v>19</v>
      </c>
      <c r="E3475">
        <v>1</v>
      </c>
    </row>
    <row r="3476" spans="1:5">
      <c r="A3476" t="str">
        <f t="shared" si="118"/>
        <v>Respiratory and digestive organs - secondary (C78)Female20</v>
      </c>
      <c r="B3476" t="s">
        <v>129</v>
      </c>
      <c r="C3476" t="s">
        <v>0</v>
      </c>
      <c r="D3476">
        <v>20</v>
      </c>
      <c r="E3476">
        <v>12</v>
      </c>
    </row>
    <row r="3477" spans="1:5">
      <c r="A3477" t="str">
        <f t="shared" si="118"/>
        <v>Respiratory and digestive organs - secondary (C78)Male1</v>
      </c>
      <c r="B3477" t="s">
        <v>129</v>
      </c>
      <c r="C3477" t="s">
        <v>1</v>
      </c>
      <c r="D3477">
        <v>1</v>
      </c>
      <c r="E3477">
        <v>5</v>
      </c>
    </row>
    <row r="3478" spans="1:5">
      <c r="A3478" t="str">
        <f t="shared" si="118"/>
        <v>Respiratory and digestive organs - secondary (C78)Male2</v>
      </c>
      <c r="B3478" t="s">
        <v>129</v>
      </c>
      <c r="C3478" t="s">
        <v>1</v>
      </c>
      <c r="D3478">
        <v>2</v>
      </c>
      <c r="E3478">
        <v>13</v>
      </c>
    </row>
    <row r="3479" spans="1:5">
      <c r="A3479" t="str">
        <f t="shared" si="118"/>
        <v>Respiratory and digestive organs - secondary (C78)Male3</v>
      </c>
      <c r="B3479" t="s">
        <v>129</v>
      </c>
      <c r="C3479" t="s">
        <v>1</v>
      </c>
      <c r="D3479">
        <v>3</v>
      </c>
      <c r="E3479">
        <v>13</v>
      </c>
    </row>
    <row r="3480" spans="1:5">
      <c r="A3480" t="str">
        <f t="shared" si="118"/>
        <v>Respiratory and digestive organs - secondary (C78)Male4</v>
      </c>
      <c r="B3480" t="s">
        <v>129</v>
      </c>
      <c r="C3480" t="s">
        <v>1</v>
      </c>
      <c r="D3480">
        <v>4</v>
      </c>
      <c r="E3480">
        <v>8</v>
      </c>
    </row>
    <row r="3481" spans="1:5">
      <c r="A3481" t="str">
        <f t="shared" si="118"/>
        <v>Respiratory and digestive organs - secondary (C78)Male5</v>
      </c>
      <c r="B3481" t="s">
        <v>129</v>
      </c>
      <c r="C3481" t="s">
        <v>1</v>
      </c>
      <c r="D3481">
        <v>5</v>
      </c>
      <c r="E3481">
        <v>9</v>
      </c>
    </row>
    <row r="3482" spans="1:5">
      <c r="A3482" t="str">
        <f t="shared" si="118"/>
        <v>Respiratory and digestive organs - secondary (C78)Male6</v>
      </c>
      <c r="B3482" t="s">
        <v>129</v>
      </c>
      <c r="C3482" t="s">
        <v>1</v>
      </c>
      <c r="D3482">
        <v>6</v>
      </c>
      <c r="E3482">
        <v>5</v>
      </c>
    </row>
    <row r="3483" spans="1:5">
      <c r="A3483" t="str">
        <f t="shared" si="118"/>
        <v>Respiratory and digestive organs - secondary (C78)Male7</v>
      </c>
      <c r="B3483" t="s">
        <v>129</v>
      </c>
      <c r="C3483" t="s">
        <v>1</v>
      </c>
      <c r="D3483">
        <v>7</v>
      </c>
      <c r="E3483">
        <v>3</v>
      </c>
    </row>
    <row r="3484" spans="1:5">
      <c r="A3484" t="str">
        <f t="shared" si="118"/>
        <v>Respiratory and digestive organs - secondary (C78)Male9</v>
      </c>
      <c r="B3484" t="s">
        <v>129</v>
      </c>
      <c r="C3484" t="s">
        <v>1</v>
      </c>
      <c r="D3484">
        <v>9</v>
      </c>
      <c r="E3484">
        <v>4</v>
      </c>
    </row>
    <row r="3485" spans="1:5">
      <c r="A3485" t="str">
        <f t="shared" si="118"/>
        <v>Respiratory and digestive organs - secondary (C78)Male10</v>
      </c>
      <c r="B3485" t="s">
        <v>129</v>
      </c>
      <c r="C3485" t="s">
        <v>1</v>
      </c>
      <c r="D3485">
        <v>10</v>
      </c>
      <c r="E3485">
        <v>5</v>
      </c>
    </row>
    <row r="3486" spans="1:5">
      <c r="A3486" t="str">
        <f t="shared" si="118"/>
        <v>Respiratory and digestive organs - secondary (C78)Male11</v>
      </c>
      <c r="B3486" t="s">
        <v>129</v>
      </c>
      <c r="C3486" t="s">
        <v>1</v>
      </c>
      <c r="D3486">
        <v>11</v>
      </c>
      <c r="E3486">
        <v>8</v>
      </c>
    </row>
    <row r="3487" spans="1:5">
      <c r="A3487" t="str">
        <f t="shared" si="118"/>
        <v>Respiratory and digestive organs - secondary (C78)Male13</v>
      </c>
      <c r="B3487" t="s">
        <v>129</v>
      </c>
      <c r="C3487" t="s">
        <v>1</v>
      </c>
      <c r="D3487">
        <v>13</v>
      </c>
      <c r="E3487">
        <v>9</v>
      </c>
    </row>
    <row r="3488" spans="1:5">
      <c r="A3488" t="str">
        <f t="shared" si="118"/>
        <v>Respiratory and digestive organs - secondary (C78)Male14</v>
      </c>
      <c r="B3488" t="s">
        <v>129</v>
      </c>
      <c r="C3488" t="s">
        <v>1</v>
      </c>
      <c r="D3488">
        <v>14</v>
      </c>
      <c r="E3488">
        <v>6</v>
      </c>
    </row>
    <row r="3489" spans="1:5">
      <c r="A3489" t="str">
        <f t="shared" si="118"/>
        <v>Respiratory and digestive organs - secondary (C78)Male15</v>
      </c>
      <c r="B3489" t="s">
        <v>129</v>
      </c>
      <c r="C3489" t="s">
        <v>1</v>
      </c>
      <c r="D3489">
        <v>15</v>
      </c>
      <c r="E3489">
        <v>3</v>
      </c>
    </row>
    <row r="3490" spans="1:5">
      <c r="A3490" t="str">
        <f t="shared" si="118"/>
        <v>Respiratory and digestive organs - secondary (C78)Male17</v>
      </c>
      <c r="B3490" t="s">
        <v>129</v>
      </c>
      <c r="C3490" t="s">
        <v>1</v>
      </c>
      <c r="D3490">
        <v>17</v>
      </c>
      <c r="E3490">
        <v>1</v>
      </c>
    </row>
    <row r="3491" spans="1:5">
      <c r="A3491" t="str">
        <f t="shared" si="118"/>
        <v>Respiratory and digestive organs - secondary (C78)Male18</v>
      </c>
      <c r="B3491" t="s">
        <v>129</v>
      </c>
      <c r="C3491" t="s">
        <v>1</v>
      </c>
      <c r="D3491">
        <v>18</v>
      </c>
      <c r="E3491">
        <v>10</v>
      </c>
    </row>
    <row r="3492" spans="1:5">
      <c r="A3492" t="str">
        <f t="shared" si="118"/>
        <v>Respiratory and digestive organs - secondary (C78)Male19</v>
      </c>
      <c r="B3492" t="s">
        <v>129</v>
      </c>
      <c r="C3492" t="s">
        <v>1</v>
      </c>
      <c r="D3492">
        <v>19</v>
      </c>
      <c r="E3492">
        <v>2</v>
      </c>
    </row>
    <row r="3493" spans="1:5">
      <c r="A3493" t="str">
        <f t="shared" si="118"/>
        <v>Respiratory and digestive organs - secondary (C78)Male20</v>
      </c>
      <c r="B3493" t="s">
        <v>129</v>
      </c>
      <c r="C3493" t="s">
        <v>1</v>
      </c>
      <c r="D3493">
        <v>20</v>
      </c>
      <c r="E3493">
        <v>16</v>
      </c>
    </row>
    <row r="3494" spans="1:5">
      <c r="A3494" t="str">
        <f t="shared" si="118"/>
        <v>Respiratory and digestive organs - secondary (C78)Male99</v>
      </c>
      <c r="B3494" t="s">
        <v>129</v>
      </c>
      <c r="C3494" t="s">
        <v>1</v>
      </c>
      <c r="D3494">
        <v>99</v>
      </c>
      <c r="E3494">
        <v>1</v>
      </c>
    </row>
    <row r="3495" spans="1:5">
      <c r="A3495" t="str">
        <f t="shared" si="118"/>
        <v>Retroperitoneum and peritoneum (C48)Female2</v>
      </c>
      <c r="B3495" t="s">
        <v>104</v>
      </c>
      <c r="C3495" t="s">
        <v>0</v>
      </c>
      <c r="D3495">
        <v>2</v>
      </c>
      <c r="E3495">
        <v>1</v>
      </c>
    </row>
    <row r="3496" spans="1:5">
      <c r="A3496" t="str">
        <f t="shared" si="118"/>
        <v>Retroperitoneum and peritoneum (C48)Female3</v>
      </c>
      <c r="B3496" t="s">
        <v>104</v>
      </c>
      <c r="C3496" t="s">
        <v>0</v>
      </c>
      <c r="D3496">
        <v>3</v>
      </c>
      <c r="E3496">
        <v>2</v>
      </c>
    </row>
    <row r="3497" spans="1:5">
      <c r="A3497" t="str">
        <f t="shared" si="118"/>
        <v>Retroperitoneum and peritoneum (C48)Female4</v>
      </c>
      <c r="B3497" t="s">
        <v>104</v>
      </c>
      <c r="C3497" t="s">
        <v>0</v>
      </c>
      <c r="D3497">
        <v>4</v>
      </c>
      <c r="E3497">
        <v>3</v>
      </c>
    </row>
    <row r="3498" spans="1:5">
      <c r="A3498" t="str">
        <f t="shared" si="118"/>
        <v>Retroperitoneum and peritoneum (C48)Female5</v>
      </c>
      <c r="B3498" t="s">
        <v>104</v>
      </c>
      <c r="C3498" t="s">
        <v>0</v>
      </c>
      <c r="D3498">
        <v>5</v>
      </c>
      <c r="E3498">
        <v>1</v>
      </c>
    </row>
    <row r="3499" spans="1:5">
      <c r="A3499" t="str">
        <f t="shared" si="118"/>
        <v>Retroperitoneum and peritoneum (C48)Female9</v>
      </c>
      <c r="B3499" t="s">
        <v>104</v>
      </c>
      <c r="C3499" t="s">
        <v>0</v>
      </c>
      <c r="D3499">
        <v>9</v>
      </c>
      <c r="E3499">
        <v>1</v>
      </c>
    </row>
    <row r="3500" spans="1:5">
      <c r="A3500" t="str">
        <f t="shared" si="118"/>
        <v>Retroperitoneum and peritoneum (C48)Female10</v>
      </c>
      <c r="B3500" t="s">
        <v>104</v>
      </c>
      <c r="C3500" t="s">
        <v>0</v>
      </c>
      <c r="D3500">
        <v>10</v>
      </c>
      <c r="E3500">
        <v>2</v>
      </c>
    </row>
    <row r="3501" spans="1:5">
      <c r="A3501" t="str">
        <f t="shared" si="118"/>
        <v>Retroperitoneum and peritoneum (C48)Female12</v>
      </c>
      <c r="B3501" t="s">
        <v>104</v>
      </c>
      <c r="C3501" t="s">
        <v>0</v>
      </c>
      <c r="D3501">
        <v>12</v>
      </c>
      <c r="E3501">
        <v>1</v>
      </c>
    </row>
    <row r="3502" spans="1:5">
      <c r="A3502" t="str">
        <f t="shared" si="118"/>
        <v>Retroperitoneum and peritoneum (C48)Female13</v>
      </c>
      <c r="B3502" t="s">
        <v>104</v>
      </c>
      <c r="C3502" t="s">
        <v>0</v>
      </c>
      <c r="D3502">
        <v>13</v>
      </c>
      <c r="E3502">
        <v>1</v>
      </c>
    </row>
    <row r="3503" spans="1:5">
      <c r="A3503" t="str">
        <f t="shared" si="118"/>
        <v>Retroperitoneum and peritoneum (C48)Female14</v>
      </c>
      <c r="B3503" t="s">
        <v>104</v>
      </c>
      <c r="C3503" t="s">
        <v>0</v>
      </c>
      <c r="D3503">
        <v>14</v>
      </c>
      <c r="E3503">
        <v>1</v>
      </c>
    </row>
    <row r="3504" spans="1:5">
      <c r="A3504" t="str">
        <f t="shared" si="118"/>
        <v>Retroperitoneum and peritoneum (C48)Female17</v>
      </c>
      <c r="B3504" t="s">
        <v>104</v>
      </c>
      <c r="C3504" t="s">
        <v>0</v>
      </c>
      <c r="D3504">
        <v>17</v>
      </c>
      <c r="E3504">
        <v>1</v>
      </c>
    </row>
    <row r="3505" spans="1:5">
      <c r="A3505" t="str">
        <f t="shared" si="118"/>
        <v>Retroperitoneum and peritoneum (C48)Female18</v>
      </c>
      <c r="B3505" t="s">
        <v>104</v>
      </c>
      <c r="C3505" t="s">
        <v>0</v>
      </c>
      <c r="D3505">
        <v>18</v>
      </c>
      <c r="E3505">
        <v>3</v>
      </c>
    </row>
    <row r="3506" spans="1:5">
      <c r="A3506" t="str">
        <f t="shared" si="118"/>
        <v>Retroperitoneum and peritoneum (C48)Female20</v>
      </c>
      <c r="B3506" t="s">
        <v>104</v>
      </c>
      <c r="C3506" t="s">
        <v>0</v>
      </c>
      <c r="D3506">
        <v>20</v>
      </c>
      <c r="E3506">
        <v>2</v>
      </c>
    </row>
    <row r="3507" spans="1:5">
      <c r="A3507" t="str">
        <f t="shared" si="118"/>
        <v>Retroperitoneum and peritoneum (C48)Male1</v>
      </c>
      <c r="B3507" t="s">
        <v>104</v>
      </c>
      <c r="C3507" t="s">
        <v>1</v>
      </c>
      <c r="D3507">
        <v>1</v>
      </c>
      <c r="E3507">
        <v>1</v>
      </c>
    </row>
    <row r="3508" spans="1:5">
      <c r="A3508" t="str">
        <f t="shared" si="118"/>
        <v>Retroperitoneum and peritoneum (C48)Male3</v>
      </c>
      <c r="B3508" t="s">
        <v>104</v>
      </c>
      <c r="C3508" t="s">
        <v>1</v>
      </c>
      <c r="D3508">
        <v>3</v>
      </c>
      <c r="E3508">
        <v>1</v>
      </c>
    </row>
    <row r="3509" spans="1:5">
      <c r="A3509" t="str">
        <f t="shared" si="118"/>
        <v>Retroperitoneum and peritoneum (C48)Male4</v>
      </c>
      <c r="B3509" t="s">
        <v>104</v>
      </c>
      <c r="C3509" t="s">
        <v>1</v>
      </c>
      <c r="D3509">
        <v>4</v>
      </c>
      <c r="E3509">
        <v>2</v>
      </c>
    </row>
    <row r="3510" spans="1:5">
      <c r="A3510" t="str">
        <f t="shared" si="118"/>
        <v>Retroperitoneum and peritoneum (C48)Male5</v>
      </c>
      <c r="B3510" t="s">
        <v>104</v>
      </c>
      <c r="C3510" t="s">
        <v>1</v>
      </c>
      <c r="D3510">
        <v>5</v>
      </c>
      <c r="E3510">
        <v>2</v>
      </c>
    </row>
    <row r="3511" spans="1:5">
      <c r="A3511" t="str">
        <f t="shared" si="118"/>
        <v>Retroperitoneum and peritoneum (C48)Male8</v>
      </c>
      <c r="B3511" t="s">
        <v>104</v>
      </c>
      <c r="C3511" t="s">
        <v>1</v>
      </c>
      <c r="D3511">
        <v>8</v>
      </c>
      <c r="E3511">
        <v>1</v>
      </c>
    </row>
    <row r="3512" spans="1:5">
      <c r="A3512" t="str">
        <f t="shared" si="118"/>
        <v>Retroperitoneum and peritoneum (C48)Male9</v>
      </c>
      <c r="B3512" t="s">
        <v>104</v>
      </c>
      <c r="C3512" t="s">
        <v>1</v>
      </c>
      <c r="D3512">
        <v>9</v>
      </c>
      <c r="E3512">
        <v>1</v>
      </c>
    </row>
    <row r="3513" spans="1:5">
      <c r="A3513" t="str">
        <f t="shared" si="118"/>
        <v>Retroperitoneum and peritoneum (C48)Male12</v>
      </c>
      <c r="B3513" t="s">
        <v>104</v>
      </c>
      <c r="C3513" t="s">
        <v>1</v>
      </c>
      <c r="D3513">
        <v>12</v>
      </c>
      <c r="E3513">
        <v>1</v>
      </c>
    </row>
    <row r="3514" spans="1:5">
      <c r="A3514" t="str">
        <f t="shared" si="118"/>
        <v>Retroperitoneum and peritoneum (C48)Male20</v>
      </c>
      <c r="B3514" t="s">
        <v>104</v>
      </c>
      <c r="C3514" t="s">
        <v>1</v>
      </c>
      <c r="D3514">
        <v>20</v>
      </c>
      <c r="E3514">
        <v>2</v>
      </c>
    </row>
    <row r="3515" spans="1:5">
      <c r="A3515" t="str">
        <f t="shared" si="118"/>
        <v>Secondary other sites (C79)Female1</v>
      </c>
      <c r="B3515" t="s">
        <v>130</v>
      </c>
      <c r="C3515" t="s">
        <v>0</v>
      </c>
      <c r="D3515">
        <v>1</v>
      </c>
      <c r="E3515">
        <v>1</v>
      </c>
    </row>
    <row r="3516" spans="1:5">
      <c r="A3516" t="str">
        <f t="shared" si="118"/>
        <v>Secondary other sites (C79)Female2</v>
      </c>
      <c r="B3516" t="s">
        <v>130</v>
      </c>
      <c r="C3516" t="s">
        <v>0</v>
      </c>
      <c r="D3516">
        <v>2</v>
      </c>
      <c r="E3516">
        <v>7</v>
      </c>
    </row>
    <row r="3517" spans="1:5">
      <c r="A3517" t="str">
        <f t="shared" si="118"/>
        <v>Secondary other sites (C79)Female3</v>
      </c>
      <c r="B3517" t="s">
        <v>130</v>
      </c>
      <c r="C3517" t="s">
        <v>0</v>
      </c>
      <c r="D3517">
        <v>3</v>
      </c>
      <c r="E3517">
        <v>4</v>
      </c>
    </row>
    <row r="3518" spans="1:5">
      <c r="A3518" t="str">
        <f t="shared" si="118"/>
        <v>Secondary other sites (C79)Female4</v>
      </c>
      <c r="B3518" t="s">
        <v>130</v>
      </c>
      <c r="C3518" t="s">
        <v>0</v>
      </c>
      <c r="D3518">
        <v>4</v>
      </c>
      <c r="E3518">
        <v>2</v>
      </c>
    </row>
    <row r="3519" spans="1:5">
      <c r="A3519" t="str">
        <f t="shared" si="118"/>
        <v>Secondary other sites (C79)Female5</v>
      </c>
      <c r="B3519" t="s">
        <v>130</v>
      </c>
      <c r="C3519" t="s">
        <v>0</v>
      </c>
      <c r="D3519">
        <v>5</v>
      </c>
      <c r="E3519">
        <v>5</v>
      </c>
    </row>
    <row r="3520" spans="1:5">
      <c r="A3520" t="str">
        <f t="shared" si="118"/>
        <v>Secondary other sites (C79)Female7</v>
      </c>
      <c r="B3520" t="s">
        <v>130</v>
      </c>
      <c r="C3520" t="s">
        <v>0</v>
      </c>
      <c r="D3520">
        <v>7</v>
      </c>
      <c r="E3520">
        <v>3</v>
      </c>
    </row>
    <row r="3521" spans="1:5">
      <c r="A3521" t="str">
        <f t="shared" si="118"/>
        <v>Secondary other sites (C79)Female8</v>
      </c>
      <c r="B3521" t="s">
        <v>130</v>
      </c>
      <c r="C3521" t="s">
        <v>0</v>
      </c>
      <c r="D3521">
        <v>8</v>
      </c>
      <c r="E3521">
        <v>1</v>
      </c>
    </row>
    <row r="3522" spans="1:5">
      <c r="A3522" t="str">
        <f t="shared" si="118"/>
        <v>Secondary other sites (C79)Female9</v>
      </c>
      <c r="B3522" t="s">
        <v>130</v>
      </c>
      <c r="C3522" t="s">
        <v>0</v>
      </c>
      <c r="D3522">
        <v>9</v>
      </c>
      <c r="E3522">
        <v>1</v>
      </c>
    </row>
    <row r="3523" spans="1:5">
      <c r="A3523" t="str">
        <f t="shared" si="118"/>
        <v>Secondary other sites (C79)Female10</v>
      </c>
      <c r="B3523" t="s">
        <v>130</v>
      </c>
      <c r="C3523" t="s">
        <v>0</v>
      </c>
      <c r="D3523">
        <v>10</v>
      </c>
      <c r="E3523">
        <v>2</v>
      </c>
    </row>
    <row r="3524" spans="1:5">
      <c r="A3524" t="str">
        <f t="shared" si="118"/>
        <v>Secondary other sites (C79)Female13</v>
      </c>
      <c r="B3524" t="s">
        <v>130</v>
      </c>
      <c r="C3524" t="s">
        <v>0</v>
      </c>
      <c r="D3524">
        <v>13</v>
      </c>
      <c r="E3524">
        <v>1</v>
      </c>
    </row>
    <row r="3525" spans="1:5">
      <c r="A3525" t="str">
        <f t="shared" si="118"/>
        <v>Secondary other sites (C79)Female15</v>
      </c>
      <c r="B3525" t="s">
        <v>130</v>
      </c>
      <c r="C3525" t="s">
        <v>0</v>
      </c>
      <c r="D3525">
        <v>15</v>
      </c>
      <c r="E3525">
        <v>2</v>
      </c>
    </row>
    <row r="3526" spans="1:5">
      <c r="A3526" t="str">
        <f t="shared" si="118"/>
        <v>Secondary other sites (C79)Female17</v>
      </c>
      <c r="B3526" t="s">
        <v>130</v>
      </c>
      <c r="C3526" t="s">
        <v>0</v>
      </c>
      <c r="D3526">
        <v>17</v>
      </c>
      <c r="E3526">
        <v>1</v>
      </c>
    </row>
    <row r="3527" spans="1:5">
      <c r="A3527" t="str">
        <f t="shared" si="118"/>
        <v>Secondary other sites (C79)Female18</v>
      </c>
      <c r="B3527" t="s">
        <v>130</v>
      </c>
      <c r="C3527" t="s">
        <v>0</v>
      </c>
      <c r="D3527">
        <v>18</v>
      </c>
      <c r="E3527">
        <v>3</v>
      </c>
    </row>
    <row r="3528" spans="1:5">
      <c r="A3528" t="str">
        <f t="shared" si="118"/>
        <v>Secondary other sites (C79)Female19</v>
      </c>
      <c r="B3528" t="s">
        <v>130</v>
      </c>
      <c r="C3528" t="s">
        <v>0</v>
      </c>
      <c r="D3528">
        <v>19</v>
      </c>
      <c r="E3528">
        <v>2</v>
      </c>
    </row>
    <row r="3529" spans="1:5">
      <c r="A3529" t="str">
        <f t="shared" ref="A3529:A3592" si="119">B3529&amp;C3529&amp;D3529</f>
        <v>Secondary other sites (C79)Female20</v>
      </c>
      <c r="B3529" t="s">
        <v>130</v>
      </c>
      <c r="C3529" t="s">
        <v>0</v>
      </c>
      <c r="D3529">
        <v>20</v>
      </c>
      <c r="E3529">
        <v>4</v>
      </c>
    </row>
    <row r="3530" spans="1:5">
      <c r="A3530" t="str">
        <f t="shared" si="119"/>
        <v>Secondary other sites (C79)Female99</v>
      </c>
      <c r="B3530" t="s">
        <v>130</v>
      </c>
      <c r="C3530" t="s">
        <v>0</v>
      </c>
      <c r="D3530">
        <v>99</v>
      </c>
      <c r="E3530">
        <v>1</v>
      </c>
    </row>
    <row r="3531" spans="1:5">
      <c r="A3531" t="str">
        <f t="shared" si="119"/>
        <v>Secondary other sites (C79)Male1</v>
      </c>
      <c r="B3531" t="s">
        <v>130</v>
      </c>
      <c r="C3531" t="s">
        <v>1</v>
      </c>
      <c r="D3531">
        <v>1</v>
      </c>
      <c r="E3531">
        <v>3</v>
      </c>
    </row>
    <row r="3532" spans="1:5">
      <c r="A3532" t="str">
        <f t="shared" si="119"/>
        <v>Secondary other sites (C79)Male2</v>
      </c>
      <c r="B3532" t="s">
        <v>130</v>
      </c>
      <c r="C3532" t="s">
        <v>1</v>
      </c>
      <c r="D3532">
        <v>2</v>
      </c>
      <c r="E3532">
        <v>6</v>
      </c>
    </row>
    <row r="3533" spans="1:5">
      <c r="A3533" t="str">
        <f t="shared" si="119"/>
        <v>Secondary other sites (C79)Male3</v>
      </c>
      <c r="B3533" t="s">
        <v>130</v>
      </c>
      <c r="C3533" t="s">
        <v>1</v>
      </c>
      <c r="D3533">
        <v>3</v>
      </c>
      <c r="E3533">
        <v>5</v>
      </c>
    </row>
    <row r="3534" spans="1:5">
      <c r="A3534" t="str">
        <f t="shared" si="119"/>
        <v>Secondary other sites (C79)Male4</v>
      </c>
      <c r="B3534" t="s">
        <v>130</v>
      </c>
      <c r="C3534" t="s">
        <v>1</v>
      </c>
      <c r="D3534">
        <v>4</v>
      </c>
      <c r="E3534">
        <v>5</v>
      </c>
    </row>
    <row r="3535" spans="1:5">
      <c r="A3535" t="str">
        <f t="shared" si="119"/>
        <v>Secondary other sites (C79)Male5</v>
      </c>
      <c r="B3535" t="s">
        <v>130</v>
      </c>
      <c r="C3535" t="s">
        <v>1</v>
      </c>
      <c r="D3535">
        <v>5</v>
      </c>
      <c r="E3535">
        <v>5</v>
      </c>
    </row>
    <row r="3536" spans="1:5">
      <c r="A3536" t="str">
        <f t="shared" si="119"/>
        <v>Secondary other sites (C79)Male6</v>
      </c>
      <c r="B3536" t="s">
        <v>130</v>
      </c>
      <c r="C3536" t="s">
        <v>1</v>
      </c>
      <c r="D3536">
        <v>6</v>
      </c>
      <c r="E3536">
        <v>2</v>
      </c>
    </row>
    <row r="3537" spans="1:5">
      <c r="A3537" t="str">
        <f t="shared" si="119"/>
        <v>Secondary other sites (C79)Male7</v>
      </c>
      <c r="B3537" t="s">
        <v>130</v>
      </c>
      <c r="C3537" t="s">
        <v>1</v>
      </c>
      <c r="D3537">
        <v>7</v>
      </c>
      <c r="E3537">
        <v>2</v>
      </c>
    </row>
    <row r="3538" spans="1:5">
      <c r="A3538" t="str">
        <f t="shared" si="119"/>
        <v>Secondary other sites (C79)Male9</v>
      </c>
      <c r="B3538" t="s">
        <v>130</v>
      </c>
      <c r="C3538" t="s">
        <v>1</v>
      </c>
      <c r="D3538">
        <v>9</v>
      </c>
      <c r="E3538">
        <v>5</v>
      </c>
    </row>
    <row r="3539" spans="1:5">
      <c r="A3539" t="str">
        <f t="shared" si="119"/>
        <v>Secondary other sites (C79)Male11</v>
      </c>
      <c r="B3539" t="s">
        <v>130</v>
      </c>
      <c r="C3539" t="s">
        <v>1</v>
      </c>
      <c r="D3539">
        <v>11</v>
      </c>
      <c r="E3539">
        <v>3</v>
      </c>
    </row>
    <row r="3540" spans="1:5">
      <c r="A3540" t="str">
        <f t="shared" si="119"/>
        <v>Secondary other sites (C79)Male13</v>
      </c>
      <c r="B3540" t="s">
        <v>130</v>
      </c>
      <c r="C3540" t="s">
        <v>1</v>
      </c>
      <c r="D3540">
        <v>13</v>
      </c>
      <c r="E3540">
        <v>6</v>
      </c>
    </row>
    <row r="3541" spans="1:5">
      <c r="A3541" t="str">
        <f t="shared" si="119"/>
        <v>Secondary other sites (C79)Male14</v>
      </c>
      <c r="B3541" t="s">
        <v>130</v>
      </c>
      <c r="C3541" t="s">
        <v>1</v>
      </c>
      <c r="D3541">
        <v>14</v>
      </c>
      <c r="E3541">
        <v>1</v>
      </c>
    </row>
    <row r="3542" spans="1:5">
      <c r="A3542" t="str">
        <f t="shared" si="119"/>
        <v>Secondary other sites (C79)Male15</v>
      </c>
      <c r="B3542" t="s">
        <v>130</v>
      </c>
      <c r="C3542" t="s">
        <v>1</v>
      </c>
      <c r="D3542">
        <v>15</v>
      </c>
      <c r="E3542">
        <v>1</v>
      </c>
    </row>
    <row r="3543" spans="1:5">
      <c r="A3543" t="str">
        <f t="shared" si="119"/>
        <v>Secondary other sites (C79)Male16</v>
      </c>
      <c r="B3543" t="s">
        <v>130</v>
      </c>
      <c r="C3543" t="s">
        <v>1</v>
      </c>
      <c r="D3543">
        <v>16</v>
      </c>
      <c r="E3543">
        <v>1</v>
      </c>
    </row>
    <row r="3544" spans="1:5">
      <c r="A3544" t="str">
        <f t="shared" si="119"/>
        <v>Secondary other sites (C79)Male18</v>
      </c>
      <c r="B3544" t="s">
        <v>130</v>
      </c>
      <c r="C3544" t="s">
        <v>1</v>
      </c>
      <c r="D3544">
        <v>18</v>
      </c>
      <c r="E3544">
        <v>10</v>
      </c>
    </row>
    <row r="3545" spans="1:5">
      <c r="A3545" t="str">
        <f t="shared" si="119"/>
        <v>Secondary other sites (C79)Male20</v>
      </c>
      <c r="B3545" t="s">
        <v>130</v>
      </c>
      <c r="C3545" t="s">
        <v>1</v>
      </c>
      <c r="D3545">
        <v>20</v>
      </c>
      <c r="E3545">
        <v>3</v>
      </c>
    </row>
    <row r="3546" spans="1:5">
      <c r="A3546" t="str">
        <f t="shared" si="119"/>
        <v>Skin - other (C44)Female1</v>
      </c>
      <c r="B3546" t="s">
        <v>100</v>
      </c>
      <c r="C3546" t="s">
        <v>0</v>
      </c>
      <c r="D3546">
        <v>1</v>
      </c>
      <c r="E3546">
        <v>1</v>
      </c>
    </row>
    <row r="3547" spans="1:5">
      <c r="A3547" t="str">
        <f t="shared" si="119"/>
        <v>Skin - other (C44)Female2</v>
      </c>
      <c r="B3547" t="s">
        <v>100</v>
      </c>
      <c r="C3547" t="s">
        <v>0</v>
      </c>
      <c r="D3547">
        <v>2</v>
      </c>
      <c r="E3547">
        <v>6</v>
      </c>
    </row>
    <row r="3548" spans="1:5">
      <c r="A3548" t="str">
        <f t="shared" si="119"/>
        <v>Skin - other (C44)Female3</v>
      </c>
      <c r="B3548" t="s">
        <v>100</v>
      </c>
      <c r="C3548" t="s">
        <v>0</v>
      </c>
      <c r="D3548">
        <v>3</v>
      </c>
      <c r="E3548">
        <v>3</v>
      </c>
    </row>
    <row r="3549" spans="1:5">
      <c r="A3549" t="str">
        <f t="shared" si="119"/>
        <v>Skin - other (C44)Female4</v>
      </c>
      <c r="B3549" t="s">
        <v>100</v>
      </c>
      <c r="C3549" t="s">
        <v>0</v>
      </c>
      <c r="D3549">
        <v>4</v>
      </c>
      <c r="E3549">
        <v>6</v>
      </c>
    </row>
    <row r="3550" spans="1:5">
      <c r="A3550" t="str">
        <f t="shared" si="119"/>
        <v>Skin - other (C44)Female5</v>
      </c>
      <c r="B3550" t="s">
        <v>100</v>
      </c>
      <c r="C3550" t="s">
        <v>0</v>
      </c>
      <c r="D3550">
        <v>5</v>
      </c>
      <c r="E3550">
        <v>8</v>
      </c>
    </row>
    <row r="3551" spans="1:5">
      <c r="A3551" t="str">
        <f t="shared" si="119"/>
        <v>Skin - other (C44)Female6</v>
      </c>
      <c r="B3551" t="s">
        <v>100</v>
      </c>
      <c r="C3551" t="s">
        <v>0</v>
      </c>
      <c r="D3551">
        <v>6</v>
      </c>
      <c r="E3551">
        <v>2</v>
      </c>
    </row>
    <row r="3552" spans="1:5">
      <c r="A3552" t="str">
        <f t="shared" si="119"/>
        <v>Skin - other (C44)Female7</v>
      </c>
      <c r="B3552" t="s">
        <v>100</v>
      </c>
      <c r="C3552" t="s">
        <v>0</v>
      </c>
      <c r="D3552">
        <v>7</v>
      </c>
      <c r="E3552">
        <v>2</v>
      </c>
    </row>
    <row r="3553" spans="1:5">
      <c r="A3553" t="str">
        <f t="shared" si="119"/>
        <v>Skin - other (C44)Female9</v>
      </c>
      <c r="B3553" t="s">
        <v>100</v>
      </c>
      <c r="C3553" t="s">
        <v>0</v>
      </c>
      <c r="D3553">
        <v>9</v>
      </c>
      <c r="E3553">
        <v>4</v>
      </c>
    </row>
    <row r="3554" spans="1:5">
      <c r="A3554" t="str">
        <f t="shared" si="119"/>
        <v>Skin - other (C44)Female10</v>
      </c>
      <c r="B3554" t="s">
        <v>100</v>
      </c>
      <c r="C3554" t="s">
        <v>0</v>
      </c>
      <c r="D3554">
        <v>10</v>
      </c>
      <c r="E3554">
        <v>1</v>
      </c>
    </row>
    <row r="3555" spans="1:5">
      <c r="A3555" t="str">
        <f t="shared" si="119"/>
        <v>Skin - other (C44)Female11</v>
      </c>
      <c r="B3555" t="s">
        <v>100</v>
      </c>
      <c r="C3555" t="s">
        <v>0</v>
      </c>
      <c r="D3555">
        <v>11</v>
      </c>
      <c r="E3555">
        <v>6</v>
      </c>
    </row>
    <row r="3556" spans="1:5">
      <c r="A3556" t="str">
        <f t="shared" si="119"/>
        <v>Skin - other (C44)Female12</v>
      </c>
      <c r="B3556" t="s">
        <v>100</v>
      </c>
      <c r="C3556" t="s">
        <v>0</v>
      </c>
      <c r="D3556">
        <v>12</v>
      </c>
      <c r="E3556">
        <v>2</v>
      </c>
    </row>
    <row r="3557" spans="1:5">
      <c r="A3557" t="str">
        <f t="shared" si="119"/>
        <v>Skin - other (C44)Female13</v>
      </c>
      <c r="B3557" t="s">
        <v>100</v>
      </c>
      <c r="C3557" t="s">
        <v>0</v>
      </c>
      <c r="D3557">
        <v>13</v>
      </c>
      <c r="E3557">
        <v>1</v>
      </c>
    </row>
    <row r="3558" spans="1:5">
      <c r="A3558" t="str">
        <f t="shared" si="119"/>
        <v>Skin - other (C44)Female14</v>
      </c>
      <c r="B3558" t="s">
        <v>100</v>
      </c>
      <c r="C3558" t="s">
        <v>0</v>
      </c>
      <c r="D3558">
        <v>14</v>
      </c>
      <c r="E3558">
        <v>2</v>
      </c>
    </row>
    <row r="3559" spans="1:5">
      <c r="A3559" t="str">
        <f t="shared" si="119"/>
        <v>Skin - other (C44)Female15</v>
      </c>
      <c r="B3559" t="s">
        <v>100</v>
      </c>
      <c r="C3559" t="s">
        <v>0</v>
      </c>
      <c r="D3559">
        <v>15</v>
      </c>
      <c r="E3559">
        <v>4</v>
      </c>
    </row>
    <row r="3560" spans="1:5">
      <c r="A3560" t="str">
        <f t="shared" si="119"/>
        <v>Skin - other (C44)Female16</v>
      </c>
      <c r="B3560" t="s">
        <v>100</v>
      </c>
      <c r="C3560" t="s">
        <v>0</v>
      </c>
      <c r="D3560">
        <v>16</v>
      </c>
      <c r="E3560">
        <v>4</v>
      </c>
    </row>
    <row r="3561" spans="1:5">
      <c r="A3561" t="str">
        <f t="shared" si="119"/>
        <v>Skin - other (C44)Female18</v>
      </c>
      <c r="B3561" t="s">
        <v>100</v>
      </c>
      <c r="C3561" t="s">
        <v>0</v>
      </c>
      <c r="D3561">
        <v>18</v>
      </c>
      <c r="E3561">
        <v>4</v>
      </c>
    </row>
    <row r="3562" spans="1:5">
      <c r="A3562" t="str">
        <f t="shared" si="119"/>
        <v>Skin - other (C44)Female19</v>
      </c>
      <c r="B3562" t="s">
        <v>100</v>
      </c>
      <c r="C3562" t="s">
        <v>0</v>
      </c>
      <c r="D3562">
        <v>19</v>
      </c>
      <c r="E3562">
        <v>2</v>
      </c>
    </row>
    <row r="3563" spans="1:5">
      <c r="A3563" t="str">
        <f t="shared" si="119"/>
        <v>Skin - other (C44)Female20</v>
      </c>
      <c r="B3563" t="s">
        <v>100</v>
      </c>
      <c r="C3563" t="s">
        <v>0</v>
      </c>
      <c r="D3563">
        <v>20</v>
      </c>
      <c r="E3563">
        <v>1</v>
      </c>
    </row>
    <row r="3564" spans="1:5">
      <c r="A3564" t="str">
        <f t="shared" si="119"/>
        <v>Skin - other (C44)Male1</v>
      </c>
      <c r="B3564" t="s">
        <v>100</v>
      </c>
      <c r="C3564" t="s">
        <v>1</v>
      </c>
      <c r="D3564">
        <v>1</v>
      </c>
      <c r="E3564">
        <v>4</v>
      </c>
    </row>
    <row r="3565" spans="1:5">
      <c r="A3565" t="str">
        <f t="shared" si="119"/>
        <v>Skin - other (C44)Male2</v>
      </c>
      <c r="B3565" t="s">
        <v>100</v>
      </c>
      <c r="C3565" t="s">
        <v>1</v>
      </c>
      <c r="D3565">
        <v>2</v>
      </c>
      <c r="E3565">
        <v>9</v>
      </c>
    </row>
    <row r="3566" spans="1:5">
      <c r="A3566" t="str">
        <f t="shared" si="119"/>
        <v>Skin - other (C44)Male3</v>
      </c>
      <c r="B3566" t="s">
        <v>100</v>
      </c>
      <c r="C3566" t="s">
        <v>1</v>
      </c>
      <c r="D3566">
        <v>3</v>
      </c>
      <c r="E3566">
        <v>3</v>
      </c>
    </row>
    <row r="3567" spans="1:5">
      <c r="A3567" t="str">
        <f t="shared" si="119"/>
        <v>Skin - other (C44)Male4</v>
      </c>
      <c r="B3567" t="s">
        <v>100</v>
      </c>
      <c r="C3567" t="s">
        <v>1</v>
      </c>
      <c r="D3567">
        <v>4</v>
      </c>
      <c r="E3567">
        <v>9</v>
      </c>
    </row>
    <row r="3568" spans="1:5">
      <c r="A3568" t="str">
        <f t="shared" si="119"/>
        <v>Skin - other (C44)Male5</v>
      </c>
      <c r="B3568" t="s">
        <v>100</v>
      </c>
      <c r="C3568" t="s">
        <v>1</v>
      </c>
      <c r="D3568">
        <v>5</v>
      </c>
      <c r="E3568">
        <v>4</v>
      </c>
    </row>
    <row r="3569" spans="1:5">
      <c r="A3569" t="str">
        <f t="shared" si="119"/>
        <v>Skin - other (C44)Male6</v>
      </c>
      <c r="B3569" t="s">
        <v>100</v>
      </c>
      <c r="C3569" t="s">
        <v>1</v>
      </c>
      <c r="D3569">
        <v>6</v>
      </c>
      <c r="E3569">
        <v>1</v>
      </c>
    </row>
    <row r="3570" spans="1:5">
      <c r="A3570" t="str">
        <f t="shared" si="119"/>
        <v>Skin - other (C44)Male7</v>
      </c>
      <c r="B3570" t="s">
        <v>100</v>
      </c>
      <c r="C3570" t="s">
        <v>1</v>
      </c>
      <c r="D3570">
        <v>7</v>
      </c>
      <c r="E3570">
        <v>7</v>
      </c>
    </row>
    <row r="3571" spans="1:5">
      <c r="A3571" t="str">
        <f t="shared" si="119"/>
        <v>Skin - other (C44)Male8</v>
      </c>
      <c r="B3571" t="s">
        <v>100</v>
      </c>
      <c r="C3571" t="s">
        <v>1</v>
      </c>
      <c r="D3571">
        <v>8</v>
      </c>
      <c r="E3571">
        <v>1</v>
      </c>
    </row>
    <row r="3572" spans="1:5">
      <c r="A3572" t="str">
        <f t="shared" si="119"/>
        <v>Skin - other (C44)Male9</v>
      </c>
      <c r="B3572" t="s">
        <v>100</v>
      </c>
      <c r="C3572" t="s">
        <v>1</v>
      </c>
      <c r="D3572">
        <v>9</v>
      </c>
      <c r="E3572">
        <v>2</v>
      </c>
    </row>
    <row r="3573" spans="1:5">
      <c r="A3573" t="str">
        <f t="shared" si="119"/>
        <v>Skin - other (C44)Male10</v>
      </c>
      <c r="B3573" t="s">
        <v>100</v>
      </c>
      <c r="C3573" t="s">
        <v>1</v>
      </c>
      <c r="D3573">
        <v>10</v>
      </c>
      <c r="E3573">
        <v>3</v>
      </c>
    </row>
    <row r="3574" spans="1:5">
      <c r="A3574" t="str">
        <f t="shared" si="119"/>
        <v>Skin - other (C44)Male11</v>
      </c>
      <c r="B3574" t="s">
        <v>100</v>
      </c>
      <c r="C3574" t="s">
        <v>1</v>
      </c>
      <c r="D3574">
        <v>11</v>
      </c>
      <c r="E3574">
        <v>4</v>
      </c>
    </row>
    <row r="3575" spans="1:5">
      <c r="A3575" t="str">
        <f t="shared" si="119"/>
        <v>Skin - other (C44)Male12</v>
      </c>
      <c r="B3575" t="s">
        <v>100</v>
      </c>
      <c r="C3575" t="s">
        <v>1</v>
      </c>
      <c r="D3575">
        <v>12</v>
      </c>
      <c r="E3575">
        <v>2</v>
      </c>
    </row>
    <row r="3576" spans="1:5">
      <c r="A3576" t="str">
        <f t="shared" si="119"/>
        <v>Skin - other (C44)Male13</v>
      </c>
      <c r="B3576" t="s">
        <v>100</v>
      </c>
      <c r="C3576" t="s">
        <v>1</v>
      </c>
      <c r="D3576">
        <v>13</v>
      </c>
      <c r="E3576">
        <v>3</v>
      </c>
    </row>
    <row r="3577" spans="1:5">
      <c r="A3577" t="str">
        <f t="shared" si="119"/>
        <v>Skin - other (C44)Male14</v>
      </c>
      <c r="B3577" t="s">
        <v>100</v>
      </c>
      <c r="C3577" t="s">
        <v>1</v>
      </c>
      <c r="D3577">
        <v>14</v>
      </c>
      <c r="E3577">
        <v>3</v>
      </c>
    </row>
    <row r="3578" spans="1:5">
      <c r="A3578" t="str">
        <f t="shared" si="119"/>
        <v>Skin - other (C44)Male15</v>
      </c>
      <c r="B3578" t="s">
        <v>100</v>
      </c>
      <c r="C3578" t="s">
        <v>1</v>
      </c>
      <c r="D3578">
        <v>15</v>
      </c>
      <c r="E3578">
        <v>3</v>
      </c>
    </row>
    <row r="3579" spans="1:5">
      <c r="A3579" t="str">
        <f t="shared" si="119"/>
        <v>Skin - other (C44)Male16</v>
      </c>
      <c r="B3579" t="s">
        <v>100</v>
      </c>
      <c r="C3579" t="s">
        <v>1</v>
      </c>
      <c r="D3579">
        <v>16</v>
      </c>
      <c r="E3579">
        <v>2</v>
      </c>
    </row>
    <row r="3580" spans="1:5">
      <c r="A3580" t="str">
        <f t="shared" si="119"/>
        <v>Skin - other (C44)Male18</v>
      </c>
      <c r="B3580" t="s">
        <v>100</v>
      </c>
      <c r="C3580" t="s">
        <v>1</v>
      </c>
      <c r="D3580">
        <v>18</v>
      </c>
      <c r="E3580">
        <v>8</v>
      </c>
    </row>
    <row r="3581" spans="1:5">
      <c r="A3581" t="str">
        <f t="shared" si="119"/>
        <v>Skin - other (C44)Male19</v>
      </c>
      <c r="B3581" t="s">
        <v>100</v>
      </c>
      <c r="C3581" t="s">
        <v>1</v>
      </c>
      <c r="D3581">
        <v>19</v>
      </c>
      <c r="E3581">
        <v>1</v>
      </c>
    </row>
    <row r="3582" spans="1:5">
      <c r="A3582" t="str">
        <f t="shared" si="119"/>
        <v>Skin - other (C44)Male20</v>
      </c>
      <c r="B3582" t="s">
        <v>100</v>
      </c>
      <c r="C3582" t="s">
        <v>1</v>
      </c>
      <c r="D3582">
        <v>20</v>
      </c>
      <c r="E3582">
        <v>3</v>
      </c>
    </row>
    <row r="3583" spans="1:5">
      <c r="A3583" t="str">
        <f t="shared" si="119"/>
        <v>Small intestine (C17)Female1</v>
      </c>
      <c r="B3583" t="s">
        <v>83</v>
      </c>
      <c r="C3583" t="s">
        <v>0</v>
      </c>
      <c r="D3583">
        <v>1</v>
      </c>
      <c r="E3583">
        <v>2</v>
      </c>
    </row>
    <row r="3584" spans="1:5">
      <c r="A3584" t="str">
        <f t="shared" si="119"/>
        <v>Small intestine (C17)Female2</v>
      </c>
      <c r="B3584" t="s">
        <v>83</v>
      </c>
      <c r="C3584" t="s">
        <v>0</v>
      </c>
      <c r="D3584">
        <v>2</v>
      </c>
      <c r="E3584">
        <v>5</v>
      </c>
    </row>
    <row r="3585" spans="1:5">
      <c r="A3585" t="str">
        <f t="shared" si="119"/>
        <v>Small intestine (C17)Female3</v>
      </c>
      <c r="B3585" t="s">
        <v>83</v>
      </c>
      <c r="C3585" t="s">
        <v>0</v>
      </c>
      <c r="D3585">
        <v>3</v>
      </c>
      <c r="E3585">
        <v>6</v>
      </c>
    </row>
    <row r="3586" spans="1:5">
      <c r="A3586" t="str">
        <f t="shared" si="119"/>
        <v>Small intestine (C17)Female4</v>
      </c>
      <c r="B3586" t="s">
        <v>83</v>
      </c>
      <c r="C3586" t="s">
        <v>0</v>
      </c>
      <c r="D3586">
        <v>4</v>
      </c>
      <c r="E3586">
        <v>6</v>
      </c>
    </row>
    <row r="3587" spans="1:5">
      <c r="A3587" t="str">
        <f t="shared" si="119"/>
        <v>Small intestine (C17)Female5</v>
      </c>
      <c r="B3587" t="s">
        <v>83</v>
      </c>
      <c r="C3587" t="s">
        <v>0</v>
      </c>
      <c r="D3587">
        <v>5</v>
      </c>
      <c r="E3587">
        <v>5</v>
      </c>
    </row>
    <row r="3588" spans="1:5">
      <c r="A3588" t="str">
        <f t="shared" si="119"/>
        <v>Small intestine (C17)Female7</v>
      </c>
      <c r="B3588" t="s">
        <v>83</v>
      </c>
      <c r="C3588" t="s">
        <v>0</v>
      </c>
      <c r="D3588">
        <v>7</v>
      </c>
      <c r="E3588">
        <v>1</v>
      </c>
    </row>
    <row r="3589" spans="1:5">
      <c r="A3589" t="str">
        <f t="shared" si="119"/>
        <v>Small intestine (C17)Female11</v>
      </c>
      <c r="B3589" t="s">
        <v>83</v>
      </c>
      <c r="C3589" t="s">
        <v>0</v>
      </c>
      <c r="D3589">
        <v>11</v>
      </c>
      <c r="E3589">
        <v>2</v>
      </c>
    </row>
    <row r="3590" spans="1:5">
      <c r="A3590" t="str">
        <f t="shared" si="119"/>
        <v>Small intestine (C17)Female12</v>
      </c>
      <c r="B3590" t="s">
        <v>83</v>
      </c>
      <c r="C3590" t="s">
        <v>0</v>
      </c>
      <c r="D3590">
        <v>12</v>
      </c>
      <c r="E3590">
        <v>2</v>
      </c>
    </row>
    <row r="3591" spans="1:5">
      <c r="A3591" t="str">
        <f t="shared" si="119"/>
        <v>Small intestine (C17)Female13</v>
      </c>
      <c r="B3591" t="s">
        <v>83</v>
      </c>
      <c r="C3591" t="s">
        <v>0</v>
      </c>
      <c r="D3591">
        <v>13</v>
      </c>
      <c r="E3591">
        <v>3</v>
      </c>
    </row>
    <row r="3592" spans="1:5">
      <c r="A3592" t="str">
        <f t="shared" si="119"/>
        <v>Small intestine (C17)Female14</v>
      </c>
      <c r="B3592" t="s">
        <v>83</v>
      </c>
      <c r="C3592" t="s">
        <v>0</v>
      </c>
      <c r="D3592">
        <v>14</v>
      </c>
      <c r="E3592">
        <v>6</v>
      </c>
    </row>
    <row r="3593" spans="1:5">
      <c r="A3593" t="str">
        <f t="shared" ref="A3593:A3656" si="120">B3593&amp;C3593&amp;D3593</f>
        <v>Small intestine (C17)Female15</v>
      </c>
      <c r="B3593" t="s">
        <v>83</v>
      </c>
      <c r="C3593" t="s">
        <v>0</v>
      </c>
      <c r="D3593">
        <v>15</v>
      </c>
      <c r="E3593">
        <v>1</v>
      </c>
    </row>
    <row r="3594" spans="1:5">
      <c r="A3594" t="str">
        <f t="shared" si="120"/>
        <v>Small intestine (C17)Female16</v>
      </c>
      <c r="B3594" t="s">
        <v>83</v>
      </c>
      <c r="C3594" t="s">
        <v>0</v>
      </c>
      <c r="D3594">
        <v>16</v>
      </c>
      <c r="E3594">
        <v>4</v>
      </c>
    </row>
    <row r="3595" spans="1:5">
      <c r="A3595" t="str">
        <f t="shared" si="120"/>
        <v>Small intestine (C17)Female17</v>
      </c>
      <c r="B3595" t="s">
        <v>83</v>
      </c>
      <c r="C3595" t="s">
        <v>0</v>
      </c>
      <c r="D3595">
        <v>17</v>
      </c>
      <c r="E3595">
        <v>1</v>
      </c>
    </row>
    <row r="3596" spans="1:5">
      <c r="A3596" t="str">
        <f t="shared" si="120"/>
        <v>Small intestine (C17)Female18</v>
      </c>
      <c r="B3596" t="s">
        <v>83</v>
      </c>
      <c r="C3596" t="s">
        <v>0</v>
      </c>
      <c r="D3596">
        <v>18</v>
      </c>
      <c r="E3596">
        <v>5</v>
      </c>
    </row>
    <row r="3597" spans="1:5">
      <c r="A3597" t="str">
        <f t="shared" si="120"/>
        <v>Small intestine (C17)Female19</v>
      </c>
      <c r="B3597" t="s">
        <v>83</v>
      </c>
      <c r="C3597" t="s">
        <v>0</v>
      </c>
      <c r="D3597">
        <v>19</v>
      </c>
      <c r="E3597">
        <v>2</v>
      </c>
    </row>
    <row r="3598" spans="1:5">
      <c r="A3598" t="str">
        <f t="shared" si="120"/>
        <v>Small intestine (C17)Female20</v>
      </c>
      <c r="B3598" t="s">
        <v>83</v>
      </c>
      <c r="C3598" t="s">
        <v>0</v>
      </c>
      <c r="D3598">
        <v>20</v>
      </c>
      <c r="E3598">
        <v>3</v>
      </c>
    </row>
    <row r="3599" spans="1:5">
      <c r="A3599" t="str">
        <f t="shared" si="120"/>
        <v>Small intestine (C17)Male1</v>
      </c>
      <c r="B3599" t="s">
        <v>83</v>
      </c>
      <c r="C3599" t="s">
        <v>1</v>
      </c>
      <c r="D3599">
        <v>1</v>
      </c>
      <c r="E3599">
        <v>1</v>
      </c>
    </row>
    <row r="3600" spans="1:5">
      <c r="A3600" t="str">
        <f t="shared" si="120"/>
        <v>Small intestine (C17)Male2</v>
      </c>
      <c r="B3600" t="s">
        <v>83</v>
      </c>
      <c r="C3600" t="s">
        <v>1</v>
      </c>
      <c r="D3600">
        <v>2</v>
      </c>
      <c r="E3600">
        <v>8</v>
      </c>
    </row>
    <row r="3601" spans="1:5">
      <c r="A3601" t="str">
        <f t="shared" si="120"/>
        <v>Small intestine (C17)Male3</v>
      </c>
      <c r="B3601" t="s">
        <v>83</v>
      </c>
      <c r="C3601" t="s">
        <v>1</v>
      </c>
      <c r="D3601">
        <v>3</v>
      </c>
      <c r="E3601">
        <v>3</v>
      </c>
    </row>
    <row r="3602" spans="1:5">
      <c r="A3602" t="str">
        <f t="shared" si="120"/>
        <v>Small intestine (C17)Male4</v>
      </c>
      <c r="B3602" t="s">
        <v>83</v>
      </c>
      <c r="C3602" t="s">
        <v>1</v>
      </c>
      <c r="D3602">
        <v>4</v>
      </c>
      <c r="E3602">
        <v>9</v>
      </c>
    </row>
    <row r="3603" spans="1:5">
      <c r="A3603" t="str">
        <f t="shared" si="120"/>
        <v>Small intestine (C17)Male5</v>
      </c>
      <c r="B3603" t="s">
        <v>83</v>
      </c>
      <c r="C3603" t="s">
        <v>1</v>
      </c>
      <c r="D3603">
        <v>5</v>
      </c>
      <c r="E3603">
        <v>2</v>
      </c>
    </row>
    <row r="3604" spans="1:5">
      <c r="A3604" t="str">
        <f t="shared" si="120"/>
        <v>Small intestine (C17)Male6</v>
      </c>
      <c r="B3604" t="s">
        <v>83</v>
      </c>
      <c r="C3604" t="s">
        <v>1</v>
      </c>
      <c r="D3604">
        <v>6</v>
      </c>
      <c r="E3604">
        <v>2</v>
      </c>
    </row>
    <row r="3605" spans="1:5">
      <c r="A3605" t="str">
        <f t="shared" si="120"/>
        <v>Small intestine (C17)Male7</v>
      </c>
      <c r="B3605" t="s">
        <v>83</v>
      </c>
      <c r="C3605" t="s">
        <v>1</v>
      </c>
      <c r="D3605">
        <v>7</v>
      </c>
      <c r="E3605">
        <v>3</v>
      </c>
    </row>
    <row r="3606" spans="1:5">
      <c r="A3606" t="str">
        <f t="shared" si="120"/>
        <v>Small intestine (C17)Male10</v>
      </c>
      <c r="B3606" t="s">
        <v>83</v>
      </c>
      <c r="C3606" t="s">
        <v>1</v>
      </c>
      <c r="D3606">
        <v>10</v>
      </c>
      <c r="E3606">
        <v>2</v>
      </c>
    </row>
    <row r="3607" spans="1:5">
      <c r="A3607" t="str">
        <f t="shared" si="120"/>
        <v>Small intestine (C17)Male11</v>
      </c>
      <c r="B3607" t="s">
        <v>83</v>
      </c>
      <c r="C3607" t="s">
        <v>1</v>
      </c>
      <c r="D3607">
        <v>11</v>
      </c>
      <c r="E3607">
        <v>4</v>
      </c>
    </row>
    <row r="3608" spans="1:5">
      <c r="A3608" t="str">
        <f t="shared" si="120"/>
        <v>Small intestine (C17)Male12</v>
      </c>
      <c r="B3608" t="s">
        <v>83</v>
      </c>
      <c r="C3608" t="s">
        <v>1</v>
      </c>
      <c r="D3608">
        <v>12</v>
      </c>
      <c r="E3608">
        <v>3</v>
      </c>
    </row>
    <row r="3609" spans="1:5">
      <c r="A3609" t="str">
        <f t="shared" si="120"/>
        <v>Small intestine (C17)Male13</v>
      </c>
      <c r="B3609" t="s">
        <v>83</v>
      </c>
      <c r="C3609" t="s">
        <v>1</v>
      </c>
      <c r="D3609">
        <v>13</v>
      </c>
      <c r="E3609">
        <v>2</v>
      </c>
    </row>
    <row r="3610" spans="1:5">
      <c r="A3610" t="str">
        <f t="shared" si="120"/>
        <v>Small intestine (C17)Male14</v>
      </c>
      <c r="B3610" t="s">
        <v>83</v>
      </c>
      <c r="C3610" t="s">
        <v>1</v>
      </c>
      <c r="D3610">
        <v>14</v>
      </c>
      <c r="E3610">
        <v>2</v>
      </c>
    </row>
    <row r="3611" spans="1:5">
      <c r="A3611" t="str">
        <f t="shared" si="120"/>
        <v>Small intestine (C17)Male15</v>
      </c>
      <c r="B3611" t="s">
        <v>83</v>
      </c>
      <c r="C3611" t="s">
        <v>1</v>
      </c>
      <c r="D3611">
        <v>15</v>
      </c>
      <c r="E3611">
        <v>2</v>
      </c>
    </row>
    <row r="3612" spans="1:5">
      <c r="A3612" t="str">
        <f t="shared" si="120"/>
        <v>Small intestine (C17)Male17</v>
      </c>
      <c r="B3612" t="s">
        <v>83</v>
      </c>
      <c r="C3612" t="s">
        <v>1</v>
      </c>
      <c r="D3612">
        <v>17</v>
      </c>
      <c r="E3612">
        <v>1</v>
      </c>
    </row>
    <row r="3613" spans="1:5">
      <c r="A3613" t="str">
        <f t="shared" si="120"/>
        <v>Small intestine (C17)Male18</v>
      </c>
      <c r="B3613" t="s">
        <v>83</v>
      </c>
      <c r="C3613" t="s">
        <v>1</v>
      </c>
      <c r="D3613">
        <v>18</v>
      </c>
      <c r="E3613">
        <v>7</v>
      </c>
    </row>
    <row r="3614" spans="1:5">
      <c r="A3614" t="str">
        <f t="shared" si="120"/>
        <v>Small intestine (C17)Male19</v>
      </c>
      <c r="B3614" t="s">
        <v>83</v>
      </c>
      <c r="C3614" t="s">
        <v>1</v>
      </c>
      <c r="D3614">
        <v>19</v>
      </c>
      <c r="E3614">
        <v>4</v>
      </c>
    </row>
    <row r="3615" spans="1:5">
      <c r="A3615" t="str">
        <f t="shared" si="120"/>
        <v>Small intestine (C17)Male20</v>
      </c>
      <c r="B3615" t="s">
        <v>83</v>
      </c>
      <c r="C3615" t="s">
        <v>1</v>
      </c>
      <c r="D3615">
        <v>20</v>
      </c>
      <c r="E3615">
        <v>5</v>
      </c>
    </row>
    <row r="3616" spans="1:5">
      <c r="A3616" t="str">
        <f t="shared" si="120"/>
        <v>Spinal cord, cranial nerves and other parts of central nervous system (C72)Female2</v>
      </c>
      <c r="B3616" t="s">
        <v>123</v>
      </c>
      <c r="C3616" t="s">
        <v>0</v>
      </c>
      <c r="D3616">
        <v>2</v>
      </c>
      <c r="E3616">
        <v>2</v>
      </c>
    </row>
    <row r="3617" spans="1:5">
      <c r="A3617" t="str">
        <f t="shared" si="120"/>
        <v>Spinal cord, cranial nerves and other parts of central nervous system (C72)Female4</v>
      </c>
      <c r="B3617" t="s">
        <v>123</v>
      </c>
      <c r="C3617" t="s">
        <v>0</v>
      </c>
      <c r="D3617">
        <v>4</v>
      </c>
      <c r="E3617">
        <v>1</v>
      </c>
    </row>
    <row r="3618" spans="1:5">
      <c r="A3618" t="str">
        <f t="shared" si="120"/>
        <v>Spinal cord, cranial nerves and other parts of central nervous system (C72)Female10</v>
      </c>
      <c r="B3618" t="s">
        <v>123</v>
      </c>
      <c r="C3618" t="s">
        <v>0</v>
      </c>
      <c r="D3618">
        <v>10</v>
      </c>
      <c r="E3618">
        <v>1</v>
      </c>
    </row>
    <row r="3619" spans="1:5">
      <c r="A3619" t="str">
        <f t="shared" si="120"/>
        <v>Spinal cord, cranial nerves and other parts of central nervous system (C72)Female18</v>
      </c>
      <c r="B3619" t="s">
        <v>123</v>
      </c>
      <c r="C3619" t="s">
        <v>0</v>
      </c>
      <c r="D3619">
        <v>18</v>
      </c>
      <c r="E3619">
        <v>1</v>
      </c>
    </row>
    <row r="3620" spans="1:5">
      <c r="A3620" t="str">
        <f t="shared" si="120"/>
        <v>Spinal cord, cranial nerves and other parts of central nervous system (C72)Male1</v>
      </c>
      <c r="B3620" t="s">
        <v>123</v>
      </c>
      <c r="C3620" t="s">
        <v>1</v>
      </c>
      <c r="D3620">
        <v>1</v>
      </c>
      <c r="E3620">
        <v>1</v>
      </c>
    </row>
    <row r="3621" spans="1:5">
      <c r="A3621" t="str">
        <f t="shared" si="120"/>
        <v>Spinal cord, cranial nerves and other parts of central nervous system (C72)Male2</v>
      </c>
      <c r="B3621" t="s">
        <v>123</v>
      </c>
      <c r="C3621" t="s">
        <v>1</v>
      </c>
      <c r="D3621">
        <v>2</v>
      </c>
      <c r="E3621">
        <v>2</v>
      </c>
    </row>
    <row r="3622" spans="1:5">
      <c r="A3622" t="str">
        <f t="shared" si="120"/>
        <v>Spinal cord, cranial nerves and other parts of central nervous system (C72)Male4</v>
      </c>
      <c r="B3622" t="s">
        <v>123</v>
      </c>
      <c r="C3622" t="s">
        <v>1</v>
      </c>
      <c r="D3622">
        <v>4</v>
      </c>
      <c r="E3622">
        <v>1</v>
      </c>
    </row>
    <row r="3623" spans="1:5">
      <c r="A3623" t="str">
        <f t="shared" si="120"/>
        <v>Spinal cord, cranial nerves and other parts of central nervous system (C72)Male5</v>
      </c>
      <c r="B3623" t="s">
        <v>123</v>
      </c>
      <c r="C3623" t="s">
        <v>1</v>
      </c>
      <c r="D3623">
        <v>5</v>
      </c>
      <c r="E3623">
        <v>1</v>
      </c>
    </row>
    <row r="3624" spans="1:5">
      <c r="A3624" t="str">
        <f t="shared" si="120"/>
        <v>Spinal cord, cranial nerves and other parts of central nervous system (C72)Male10</v>
      </c>
      <c r="B3624" t="s">
        <v>123</v>
      </c>
      <c r="C3624" t="s">
        <v>1</v>
      </c>
      <c r="D3624">
        <v>10</v>
      </c>
      <c r="E3624">
        <v>1</v>
      </c>
    </row>
    <row r="3625" spans="1:5">
      <c r="A3625" t="str">
        <f t="shared" si="120"/>
        <v>Stomach (C16)Female1</v>
      </c>
      <c r="B3625" t="s">
        <v>82</v>
      </c>
      <c r="C3625" t="s">
        <v>0</v>
      </c>
      <c r="D3625">
        <v>1</v>
      </c>
      <c r="E3625">
        <v>5</v>
      </c>
    </row>
    <row r="3626" spans="1:5">
      <c r="A3626" t="str">
        <f t="shared" si="120"/>
        <v>Stomach (C16)Female2</v>
      </c>
      <c r="B3626" t="s">
        <v>82</v>
      </c>
      <c r="C3626" t="s">
        <v>0</v>
      </c>
      <c r="D3626">
        <v>2</v>
      </c>
      <c r="E3626">
        <v>19</v>
      </c>
    </row>
    <row r="3627" spans="1:5">
      <c r="A3627" t="str">
        <f t="shared" si="120"/>
        <v>Stomach (C16)Female3</v>
      </c>
      <c r="B3627" t="s">
        <v>82</v>
      </c>
      <c r="C3627" t="s">
        <v>0</v>
      </c>
      <c r="D3627">
        <v>3</v>
      </c>
      <c r="E3627">
        <v>12</v>
      </c>
    </row>
    <row r="3628" spans="1:5">
      <c r="A3628" t="str">
        <f t="shared" si="120"/>
        <v>Stomach (C16)Female4</v>
      </c>
      <c r="B3628" t="s">
        <v>82</v>
      </c>
      <c r="C3628" t="s">
        <v>0</v>
      </c>
      <c r="D3628">
        <v>4</v>
      </c>
      <c r="E3628">
        <v>19</v>
      </c>
    </row>
    <row r="3629" spans="1:5">
      <c r="A3629" t="str">
        <f t="shared" si="120"/>
        <v>Stomach (C16)Female5</v>
      </c>
      <c r="B3629" t="s">
        <v>82</v>
      </c>
      <c r="C3629" t="s">
        <v>0</v>
      </c>
      <c r="D3629">
        <v>5</v>
      </c>
      <c r="E3629">
        <v>5</v>
      </c>
    </row>
    <row r="3630" spans="1:5">
      <c r="A3630" t="str">
        <f t="shared" si="120"/>
        <v>Stomach (C16)Female6</v>
      </c>
      <c r="B3630" t="s">
        <v>82</v>
      </c>
      <c r="C3630" t="s">
        <v>0</v>
      </c>
      <c r="D3630">
        <v>6</v>
      </c>
      <c r="E3630">
        <v>7</v>
      </c>
    </row>
    <row r="3631" spans="1:5">
      <c r="A3631" t="str">
        <f t="shared" si="120"/>
        <v>Stomach (C16)Female7</v>
      </c>
      <c r="B3631" t="s">
        <v>82</v>
      </c>
      <c r="C3631" t="s">
        <v>0</v>
      </c>
      <c r="D3631">
        <v>7</v>
      </c>
      <c r="E3631">
        <v>9</v>
      </c>
    </row>
    <row r="3632" spans="1:5">
      <c r="A3632" t="str">
        <f t="shared" si="120"/>
        <v>Stomach (C16)Female8</v>
      </c>
      <c r="B3632" t="s">
        <v>82</v>
      </c>
      <c r="C3632" t="s">
        <v>0</v>
      </c>
      <c r="D3632">
        <v>8</v>
      </c>
      <c r="E3632">
        <v>2</v>
      </c>
    </row>
    <row r="3633" spans="1:5">
      <c r="A3633" t="str">
        <f t="shared" si="120"/>
        <v>Stomach (C16)Female9</v>
      </c>
      <c r="B3633" t="s">
        <v>82</v>
      </c>
      <c r="C3633" t="s">
        <v>0</v>
      </c>
      <c r="D3633">
        <v>9</v>
      </c>
      <c r="E3633">
        <v>2</v>
      </c>
    </row>
    <row r="3634" spans="1:5">
      <c r="A3634" t="str">
        <f t="shared" si="120"/>
        <v>Stomach (C16)Female10</v>
      </c>
      <c r="B3634" t="s">
        <v>82</v>
      </c>
      <c r="C3634" t="s">
        <v>0</v>
      </c>
      <c r="D3634">
        <v>10</v>
      </c>
      <c r="E3634">
        <v>5</v>
      </c>
    </row>
    <row r="3635" spans="1:5">
      <c r="A3635" t="str">
        <f t="shared" si="120"/>
        <v>Stomach (C16)Female11</v>
      </c>
      <c r="B3635" t="s">
        <v>82</v>
      </c>
      <c r="C3635" t="s">
        <v>0</v>
      </c>
      <c r="D3635">
        <v>11</v>
      </c>
      <c r="E3635">
        <v>6</v>
      </c>
    </row>
    <row r="3636" spans="1:5">
      <c r="A3636" t="str">
        <f t="shared" si="120"/>
        <v>Stomach (C16)Female12</v>
      </c>
      <c r="B3636" t="s">
        <v>82</v>
      </c>
      <c r="C3636" t="s">
        <v>0</v>
      </c>
      <c r="D3636">
        <v>12</v>
      </c>
      <c r="E3636">
        <v>2</v>
      </c>
    </row>
    <row r="3637" spans="1:5">
      <c r="A3637" t="str">
        <f t="shared" si="120"/>
        <v>Stomach (C16)Female13</v>
      </c>
      <c r="B3637" t="s">
        <v>82</v>
      </c>
      <c r="C3637" t="s">
        <v>0</v>
      </c>
      <c r="D3637">
        <v>13</v>
      </c>
      <c r="E3637">
        <v>8</v>
      </c>
    </row>
    <row r="3638" spans="1:5">
      <c r="A3638" t="str">
        <f t="shared" si="120"/>
        <v>Stomach (C16)Female14</v>
      </c>
      <c r="B3638" t="s">
        <v>82</v>
      </c>
      <c r="C3638" t="s">
        <v>0</v>
      </c>
      <c r="D3638">
        <v>14</v>
      </c>
      <c r="E3638">
        <v>8</v>
      </c>
    </row>
    <row r="3639" spans="1:5">
      <c r="A3639" t="str">
        <f t="shared" si="120"/>
        <v>Stomach (C16)Female15</v>
      </c>
      <c r="B3639" t="s">
        <v>82</v>
      </c>
      <c r="C3639" t="s">
        <v>0</v>
      </c>
      <c r="D3639">
        <v>15</v>
      </c>
      <c r="E3639">
        <v>1</v>
      </c>
    </row>
    <row r="3640" spans="1:5">
      <c r="A3640" t="str">
        <f t="shared" si="120"/>
        <v>Stomach (C16)Female16</v>
      </c>
      <c r="B3640" t="s">
        <v>82</v>
      </c>
      <c r="C3640" t="s">
        <v>0</v>
      </c>
      <c r="D3640">
        <v>16</v>
      </c>
      <c r="E3640">
        <v>7</v>
      </c>
    </row>
    <row r="3641" spans="1:5">
      <c r="A3641" t="str">
        <f t="shared" si="120"/>
        <v>Stomach (C16)Female17</v>
      </c>
      <c r="B3641" t="s">
        <v>82</v>
      </c>
      <c r="C3641" t="s">
        <v>0</v>
      </c>
      <c r="D3641">
        <v>17</v>
      </c>
      <c r="E3641">
        <v>2</v>
      </c>
    </row>
    <row r="3642" spans="1:5">
      <c r="A3642" t="str">
        <f t="shared" si="120"/>
        <v>Stomach (C16)Female18</v>
      </c>
      <c r="B3642" t="s">
        <v>82</v>
      </c>
      <c r="C3642" t="s">
        <v>0</v>
      </c>
      <c r="D3642">
        <v>18</v>
      </c>
      <c r="E3642">
        <v>14</v>
      </c>
    </row>
    <row r="3643" spans="1:5">
      <c r="A3643" t="str">
        <f t="shared" si="120"/>
        <v>Stomach (C16)Female19</v>
      </c>
      <c r="B3643" t="s">
        <v>82</v>
      </c>
      <c r="C3643" t="s">
        <v>0</v>
      </c>
      <c r="D3643">
        <v>19</v>
      </c>
      <c r="E3643">
        <v>5</v>
      </c>
    </row>
    <row r="3644" spans="1:5">
      <c r="A3644" t="str">
        <f t="shared" si="120"/>
        <v>Stomach (C16)Female20</v>
      </c>
      <c r="B3644" t="s">
        <v>82</v>
      </c>
      <c r="C3644" t="s">
        <v>0</v>
      </c>
      <c r="D3644">
        <v>20</v>
      </c>
      <c r="E3644">
        <v>4</v>
      </c>
    </row>
    <row r="3645" spans="1:5">
      <c r="A3645" t="str">
        <f t="shared" si="120"/>
        <v>Stomach (C16)Male</v>
      </c>
      <c r="B3645" t="s">
        <v>82</v>
      </c>
      <c r="C3645" t="s">
        <v>1</v>
      </c>
      <c r="E3645">
        <v>1</v>
      </c>
    </row>
    <row r="3646" spans="1:5">
      <c r="A3646" t="str">
        <f t="shared" si="120"/>
        <v>Stomach (C16)Male1</v>
      </c>
      <c r="B3646" t="s">
        <v>82</v>
      </c>
      <c r="C3646" t="s">
        <v>1</v>
      </c>
      <c r="D3646">
        <v>1</v>
      </c>
      <c r="E3646">
        <v>11</v>
      </c>
    </row>
    <row r="3647" spans="1:5">
      <c r="A3647" t="str">
        <f t="shared" si="120"/>
        <v>Stomach (C16)Male2</v>
      </c>
      <c r="B3647" t="s">
        <v>82</v>
      </c>
      <c r="C3647" t="s">
        <v>1</v>
      </c>
      <c r="D3647">
        <v>2</v>
      </c>
      <c r="E3647">
        <v>26</v>
      </c>
    </row>
    <row r="3648" spans="1:5">
      <c r="A3648" t="str">
        <f t="shared" si="120"/>
        <v>Stomach (C16)Male3</v>
      </c>
      <c r="B3648" t="s">
        <v>82</v>
      </c>
      <c r="C3648" t="s">
        <v>1</v>
      </c>
      <c r="D3648">
        <v>3</v>
      </c>
      <c r="E3648">
        <v>25</v>
      </c>
    </row>
    <row r="3649" spans="1:5">
      <c r="A3649" t="str">
        <f t="shared" si="120"/>
        <v>Stomach (C16)Male4</v>
      </c>
      <c r="B3649" t="s">
        <v>82</v>
      </c>
      <c r="C3649" t="s">
        <v>1</v>
      </c>
      <c r="D3649">
        <v>4</v>
      </c>
      <c r="E3649">
        <v>21</v>
      </c>
    </row>
    <row r="3650" spans="1:5">
      <c r="A3650" t="str">
        <f t="shared" si="120"/>
        <v>Stomach (C16)Male5</v>
      </c>
      <c r="B3650" t="s">
        <v>82</v>
      </c>
      <c r="C3650" t="s">
        <v>1</v>
      </c>
      <c r="D3650">
        <v>5</v>
      </c>
      <c r="E3650">
        <v>21</v>
      </c>
    </row>
    <row r="3651" spans="1:5">
      <c r="A3651" t="str">
        <f t="shared" si="120"/>
        <v>Stomach (C16)Male6</v>
      </c>
      <c r="B3651" t="s">
        <v>82</v>
      </c>
      <c r="C3651" t="s">
        <v>1</v>
      </c>
      <c r="D3651">
        <v>6</v>
      </c>
      <c r="E3651">
        <v>6</v>
      </c>
    </row>
    <row r="3652" spans="1:5">
      <c r="A3652" t="str">
        <f t="shared" si="120"/>
        <v>Stomach (C16)Male7</v>
      </c>
      <c r="B3652" t="s">
        <v>82</v>
      </c>
      <c r="C3652" t="s">
        <v>1</v>
      </c>
      <c r="D3652">
        <v>7</v>
      </c>
      <c r="E3652">
        <v>7</v>
      </c>
    </row>
    <row r="3653" spans="1:5">
      <c r="A3653" t="str">
        <f t="shared" si="120"/>
        <v>Stomach (C16)Male8</v>
      </c>
      <c r="B3653" t="s">
        <v>82</v>
      </c>
      <c r="C3653" t="s">
        <v>1</v>
      </c>
      <c r="D3653">
        <v>8</v>
      </c>
      <c r="E3653">
        <v>2</v>
      </c>
    </row>
    <row r="3654" spans="1:5">
      <c r="A3654" t="str">
        <f t="shared" si="120"/>
        <v>Stomach (C16)Male9</v>
      </c>
      <c r="B3654" t="s">
        <v>82</v>
      </c>
      <c r="C3654" t="s">
        <v>1</v>
      </c>
      <c r="D3654">
        <v>9</v>
      </c>
      <c r="E3654">
        <v>5</v>
      </c>
    </row>
    <row r="3655" spans="1:5">
      <c r="A3655" t="str">
        <f t="shared" si="120"/>
        <v>Stomach (C16)Male10</v>
      </c>
      <c r="B3655" t="s">
        <v>82</v>
      </c>
      <c r="C3655" t="s">
        <v>1</v>
      </c>
      <c r="D3655">
        <v>10</v>
      </c>
      <c r="E3655">
        <v>7</v>
      </c>
    </row>
    <row r="3656" spans="1:5">
      <c r="A3656" t="str">
        <f t="shared" si="120"/>
        <v>Stomach (C16)Male11</v>
      </c>
      <c r="B3656" t="s">
        <v>82</v>
      </c>
      <c r="C3656" t="s">
        <v>1</v>
      </c>
      <c r="D3656">
        <v>11</v>
      </c>
      <c r="E3656">
        <v>16</v>
      </c>
    </row>
    <row r="3657" spans="1:5">
      <c r="A3657" t="str">
        <f t="shared" ref="A3657:A3741" si="121">B3657&amp;C3657&amp;D3657</f>
        <v>Stomach (C16)Male12</v>
      </c>
      <c r="B3657" t="s">
        <v>82</v>
      </c>
      <c r="C3657" t="s">
        <v>1</v>
      </c>
      <c r="D3657">
        <v>12</v>
      </c>
      <c r="E3657">
        <v>10</v>
      </c>
    </row>
    <row r="3658" spans="1:5">
      <c r="A3658" t="str">
        <f t="shared" si="121"/>
        <v>Stomach (C16)Male13</v>
      </c>
      <c r="B3658" t="s">
        <v>82</v>
      </c>
      <c r="C3658" t="s">
        <v>1</v>
      </c>
      <c r="D3658">
        <v>13</v>
      </c>
      <c r="E3658">
        <v>11</v>
      </c>
    </row>
    <row r="3659" spans="1:5">
      <c r="A3659" t="str">
        <f t="shared" si="121"/>
        <v>Stomach (C16)Male14</v>
      </c>
      <c r="B3659" t="s">
        <v>82</v>
      </c>
      <c r="C3659" t="s">
        <v>1</v>
      </c>
      <c r="D3659">
        <v>14</v>
      </c>
      <c r="E3659">
        <v>8</v>
      </c>
    </row>
    <row r="3660" spans="1:5">
      <c r="A3660" t="str">
        <f t="shared" si="121"/>
        <v>Stomach (C16)Male15</v>
      </c>
      <c r="B3660" t="s">
        <v>82</v>
      </c>
      <c r="C3660" t="s">
        <v>1</v>
      </c>
      <c r="D3660">
        <v>15</v>
      </c>
      <c r="E3660">
        <v>4</v>
      </c>
    </row>
    <row r="3661" spans="1:5">
      <c r="A3661" t="str">
        <f t="shared" si="121"/>
        <v>Stomach (C16)Male16</v>
      </c>
      <c r="B3661" t="s">
        <v>82</v>
      </c>
      <c r="C3661" t="s">
        <v>1</v>
      </c>
      <c r="D3661">
        <v>16</v>
      </c>
      <c r="E3661">
        <v>8</v>
      </c>
    </row>
    <row r="3662" spans="1:5">
      <c r="A3662" t="str">
        <f t="shared" si="121"/>
        <v>Stomach (C16)Male18</v>
      </c>
      <c r="B3662" t="s">
        <v>82</v>
      </c>
      <c r="C3662" t="s">
        <v>1</v>
      </c>
      <c r="D3662">
        <v>18</v>
      </c>
      <c r="E3662">
        <v>35</v>
      </c>
    </row>
    <row r="3663" spans="1:5">
      <c r="A3663" t="str">
        <f t="shared" si="121"/>
        <v>Stomach (C16)Male19</v>
      </c>
      <c r="B3663" t="s">
        <v>82</v>
      </c>
      <c r="C3663" t="s">
        <v>1</v>
      </c>
      <c r="D3663">
        <v>19</v>
      </c>
      <c r="E3663">
        <v>3</v>
      </c>
    </row>
    <row r="3664" spans="1:5">
      <c r="A3664" t="str">
        <f t="shared" si="121"/>
        <v>Stomach (C16)Male20</v>
      </c>
      <c r="B3664" t="s">
        <v>82</v>
      </c>
      <c r="C3664" t="s">
        <v>1</v>
      </c>
      <c r="D3664">
        <v>20</v>
      </c>
      <c r="E3664">
        <v>11</v>
      </c>
    </row>
    <row r="3665" spans="1:5">
      <c r="A3665" t="str">
        <f t="shared" si="121"/>
        <v>Stomach (C16)Male99</v>
      </c>
      <c r="B3665" t="s">
        <v>82</v>
      </c>
      <c r="C3665" t="s">
        <v>1</v>
      </c>
      <c r="D3665">
        <v>99</v>
      </c>
      <c r="E3665">
        <v>1</v>
      </c>
    </row>
    <row r="3666" spans="1:5">
      <c r="A3666" t="str">
        <f t="shared" si="121"/>
        <v>Testis (C62)Male1</v>
      </c>
      <c r="B3666" t="s">
        <v>113</v>
      </c>
      <c r="C3666" t="s">
        <v>1</v>
      </c>
      <c r="D3666">
        <v>1</v>
      </c>
      <c r="E3666">
        <v>5</v>
      </c>
    </row>
    <row r="3667" spans="1:5">
      <c r="A3667" t="str">
        <f t="shared" si="121"/>
        <v>Testis (C62)Male2</v>
      </c>
      <c r="B3667" t="s">
        <v>113</v>
      </c>
      <c r="C3667" t="s">
        <v>1</v>
      </c>
      <c r="D3667">
        <v>2</v>
      </c>
      <c r="E3667">
        <v>18</v>
      </c>
    </row>
    <row r="3668" spans="1:5">
      <c r="A3668" t="str">
        <f t="shared" si="121"/>
        <v>Testis (C62)Male3</v>
      </c>
      <c r="B3668" t="s">
        <v>113</v>
      </c>
      <c r="C3668" t="s">
        <v>1</v>
      </c>
      <c r="D3668">
        <v>3</v>
      </c>
      <c r="E3668">
        <v>15</v>
      </c>
    </row>
    <row r="3669" spans="1:5">
      <c r="A3669" t="str">
        <f t="shared" si="121"/>
        <v>Testis (C62)Male4</v>
      </c>
      <c r="B3669" t="s">
        <v>113</v>
      </c>
      <c r="C3669" t="s">
        <v>1</v>
      </c>
      <c r="D3669">
        <v>4</v>
      </c>
      <c r="E3669">
        <v>13</v>
      </c>
    </row>
    <row r="3670" spans="1:5">
      <c r="A3670" t="str">
        <f t="shared" si="121"/>
        <v>Testis (C62)Male5</v>
      </c>
      <c r="B3670" t="s">
        <v>113</v>
      </c>
      <c r="C3670" t="s">
        <v>1</v>
      </c>
      <c r="D3670">
        <v>5</v>
      </c>
      <c r="E3670">
        <v>16</v>
      </c>
    </row>
    <row r="3671" spans="1:5">
      <c r="A3671" t="str">
        <f t="shared" si="121"/>
        <v>Testis (C62)Male6</v>
      </c>
      <c r="B3671" t="s">
        <v>113</v>
      </c>
      <c r="C3671" t="s">
        <v>1</v>
      </c>
      <c r="D3671">
        <v>6</v>
      </c>
      <c r="E3671">
        <v>2</v>
      </c>
    </row>
    <row r="3672" spans="1:5">
      <c r="A3672" t="str">
        <f t="shared" si="121"/>
        <v>Testis (C62)Male7</v>
      </c>
      <c r="B3672" t="s">
        <v>113</v>
      </c>
      <c r="C3672" t="s">
        <v>1</v>
      </c>
      <c r="D3672">
        <v>7</v>
      </c>
      <c r="E3672">
        <v>8</v>
      </c>
    </row>
    <row r="3673" spans="1:5">
      <c r="A3673" t="str">
        <f t="shared" si="121"/>
        <v>Testis (C62)Male8</v>
      </c>
      <c r="B3673" t="s">
        <v>113</v>
      </c>
      <c r="C3673" t="s">
        <v>1</v>
      </c>
      <c r="D3673">
        <v>8</v>
      </c>
      <c r="E3673">
        <v>1</v>
      </c>
    </row>
    <row r="3674" spans="1:5">
      <c r="A3674" t="str">
        <f t="shared" si="121"/>
        <v>Testis (C62)Male9</v>
      </c>
      <c r="B3674" t="s">
        <v>113</v>
      </c>
      <c r="C3674" t="s">
        <v>1</v>
      </c>
      <c r="D3674">
        <v>9</v>
      </c>
      <c r="E3674">
        <v>8</v>
      </c>
    </row>
    <row r="3675" spans="1:5">
      <c r="A3675" t="str">
        <f t="shared" si="121"/>
        <v>Testis (C62)Male10</v>
      </c>
      <c r="B3675" t="s">
        <v>113</v>
      </c>
      <c r="C3675" t="s">
        <v>1</v>
      </c>
      <c r="D3675">
        <v>10</v>
      </c>
      <c r="E3675">
        <v>3</v>
      </c>
    </row>
    <row r="3676" spans="1:5">
      <c r="A3676" t="str">
        <f t="shared" si="121"/>
        <v>Testis (C62)Male11</v>
      </c>
      <c r="B3676" t="s">
        <v>113</v>
      </c>
      <c r="C3676" t="s">
        <v>1</v>
      </c>
      <c r="D3676">
        <v>11</v>
      </c>
      <c r="E3676">
        <v>4</v>
      </c>
    </row>
    <row r="3677" spans="1:5">
      <c r="A3677" t="str">
        <f t="shared" si="121"/>
        <v>Testis (C62)Male12</v>
      </c>
      <c r="B3677" t="s">
        <v>113</v>
      </c>
      <c r="C3677" t="s">
        <v>1</v>
      </c>
      <c r="D3677">
        <v>12</v>
      </c>
      <c r="E3677">
        <v>1</v>
      </c>
    </row>
    <row r="3678" spans="1:5">
      <c r="A3678" t="str">
        <f t="shared" si="121"/>
        <v>Testis (C62)Male13</v>
      </c>
      <c r="B3678" t="s">
        <v>113</v>
      </c>
      <c r="C3678" t="s">
        <v>1</v>
      </c>
      <c r="D3678">
        <v>13</v>
      </c>
      <c r="E3678">
        <v>8</v>
      </c>
    </row>
    <row r="3679" spans="1:5">
      <c r="A3679" t="str">
        <f t="shared" si="121"/>
        <v>Testis (C62)Male14</v>
      </c>
      <c r="B3679" t="s">
        <v>113</v>
      </c>
      <c r="C3679" t="s">
        <v>1</v>
      </c>
      <c r="D3679">
        <v>14</v>
      </c>
      <c r="E3679">
        <v>8</v>
      </c>
    </row>
    <row r="3680" spans="1:5">
      <c r="A3680" t="str">
        <f t="shared" si="121"/>
        <v>Testis (C62)Male16</v>
      </c>
      <c r="B3680" t="s">
        <v>113</v>
      </c>
      <c r="C3680" t="s">
        <v>1</v>
      </c>
      <c r="D3680">
        <v>16</v>
      </c>
      <c r="E3680">
        <v>8</v>
      </c>
    </row>
    <row r="3681" spans="1:5">
      <c r="A3681" t="str">
        <f t="shared" si="121"/>
        <v>Testis (C62)Male17</v>
      </c>
      <c r="B3681" t="s">
        <v>113</v>
      </c>
      <c r="C3681" t="s">
        <v>1</v>
      </c>
      <c r="D3681">
        <v>17</v>
      </c>
      <c r="E3681">
        <v>1</v>
      </c>
    </row>
    <row r="3682" spans="1:5">
      <c r="A3682" t="str">
        <f t="shared" si="121"/>
        <v>Testis (C62)Male18</v>
      </c>
      <c r="B3682" t="s">
        <v>113</v>
      </c>
      <c r="C3682" t="s">
        <v>1</v>
      </c>
      <c r="D3682">
        <v>18</v>
      </c>
      <c r="E3682">
        <v>16</v>
      </c>
    </row>
    <row r="3683" spans="1:5">
      <c r="A3683" t="str">
        <f t="shared" si="121"/>
        <v>Testis (C62)Male19</v>
      </c>
      <c r="B3683" t="s">
        <v>113</v>
      </c>
      <c r="C3683" t="s">
        <v>1</v>
      </c>
      <c r="D3683">
        <v>19</v>
      </c>
      <c r="E3683">
        <v>3</v>
      </c>
    </row>
    <row r="3684" spans="1:5">
      <c r="A3684" t="str">
        <f t="shared" si="121"/>
        <v>Testis (C62)Male20</v>
      </c>
      <c r="B3684" t="s">
        <v>113</v>
      </c>
      <c r="C3684" t="s">
        <v>1</v>
      </c>
      <c r="D3684">
        <v>20</v>
      </c>
      <c r="E3684">
        <v>7</v>
      </c>
    </row>
    <row r="3685" spans="1:5">
      <c r="A3685" t="str">
        <f t="shared" ref="A3685:A3704" si="122">B3685&amp;C3685&amp;D3685</f>
        <v>Testis (C62)Female1</v>
      </c>
      <c r="B3685" t="s">
        <v>113</v>
      </c>
      <c r="C3685" t="s">
        <v>0</v>
      </c>
      <c r="D3685">
        <v>1</v>
      </c>
      <c r="E3685" t="s">
        <v>178</v>
      </c>
    </row>
    <row r="3686" spans="1:5">
      <c r="A3686" t="str">
        <f t="shared" si="122"/>
        <v>Testis (C62)Female2</v>
      </c>
      <c r="B3686" t="s">
        <v>113</v>
      </c>
      <c r="C3686" t="s">
        <v>0</v>
      </c>
      <c r="D3686">
        <v>2</v>
      </c>
      <c r="E3686" t="s">
        <v>178</v>
      </c>
    </row>
    <row r="3687" spans="1:5">
      <c r="A3687" t="str">
        <f t="shared" si="122"/>
        <v>Testis (C62)Female3</v>
      </c>
      <c r="B3687" t="s">
        <v>113</v>
      </c>
      <c r="C3687" t="s">
        <v>0</v>
      </c>
      <c r="D3687">
        <v>3</v>
      </c>
      <c r="E3687" t="s">
        <v>178</v>
      </c>
    </row>
    <row r="3688" spans="1:5">
      <c r="A3688" t="str">
        <f t="shared" si="122"/>
        <v>Testis (C62)Female4</v>
      </c>
      <c r="B3688" t="s">
        <v>113</v>
      </c>
      <c r="C3688" t="s">
        <v>0</v>
      </c>
      <c r="D3688">
        <v>4</v>
      </c>
      <c r="E3688" t="s">
        <v>178</v>
      </c>
    </row>
    <row r="3689" spans="1:5">
      <c r="A3689" t="str">
        <f t="shared" si="122"/>
        <v>Testis (C62)Female5</v>
      </c>
      <c r="B3689" t="s">
        <v>113</v>
      </c>
      <c r="C3689" t="s">
        <v>0</v>
      </c>
      <c r="D3689">
        <v>5</v>
      </c>
      <c r="E3689" t="s">
        <v>178</v>
      </c>
    </row>
    <row r="3690" spans="1:5">
      <c r="A3690" t="str">
        <f t="shared" si="122"/>
        <v>Testis (C62)Female6</v>
      </c>
      <c r="B3690" t="s">
        <v>113</v>
      </c>
      <c r="C3690" t="s">
        <v>0</v>
      </c>
      <c r="D3690">
        <v>6</v>
      </c>
      <c r="E3690" t="s">
        <v>178</v>
      </c>
    </row>
    <row r="3691" spans="1:5">
      <c r="A3691" t="str">
        <f t="shared" si="122"/>
        <v>Testis (C62)Female7</v>
      </c>
      <c r="B3691" t="s">
        <v>113</v>
      </c>
      <c r="C3691" t="s">
        <v>0</v>
      </c>
      <c r="D3691">
        <v>7</v>
      </c>
      <c r="E3691" t="s">
        <v>178</v>
      </c>
    </row>
    <row r="3692" spans="1:5">
      <c r="A3692" t="str">
        <f t="shared" si="122"/>
        <v>Testis (C62)Female8</v>
      </c>
      <c r="B3692" t="s">
        <v>113</v>
      </c>
      <c r="C3692" t="s">
        <v>0</v>
      </c>
      <c r="D3692">
        <v>8</v>
      </c>
      <c r="E3692" t="s">
        <v>178</v>
      </c>
    </row>
    <row r="3693" spans="1:5">
      <c r="A3693" t="str">
        <f t="shared" si="122"/>
        <v>Testis (C62)Female9</v>
      </c>
      <c r="B3693" t="s">
        <v>113</v>
      </c>
      <c r="C3693" t="s">
        <v>0</v>
      </c>
      <c r="D3693">
        <v>9</v>
      </c>
      <c r="E3693" t="s">
        <v>178</v>
      </c>
    </row>
    <row r="3694" spans="1:5">
      <c r="A3694" t="str">
        <f t="shared" si="122"/>
        <v>Testis (C62)Female10</v>
      </c>
      <c r="B3694" t="s">
        <v>113</v>
      </c>
      <c r="C3694" t="s">
        <v>0</v>
      </c>
      <c r="D3694">
        <v>10</v>
      </c>
      <c r="E3694" t="s">
        <v>178</v>
      </c>
    </row>
    <row r="3695" spans="1:5">
      <c r="A3695" t="str">
        <f t="shared" si="122"/>
        <v>Testis (C62)Female11</v>
      </c>
      <c r="B3695" t="s">
        <v>113</v>
      </c>
      <c r="C3695" t="s">
        <v>0</v>
      </c>
      <c r="D3695">
        <v>11</v>
      </c>
      <c r="E3695" t="s">
        <v>178</v>
      </c>
    </row>
    <row r="3696" spans="1:5">
      <c r="A3696" t="str">
        <f t="shared" si="122"/>
        <v>Testis (C62)Female12</v>
      </c>
      <c r="B3696" t="s">
        <v>113</v>
      </c>
      <c r="C3696" t="s">
        <v>0</v>
      </c>
      <c r="D3696">
        <v>12</v>
      </c>
      <c r="E3696" t="s">
        <v>178</v>
      </c>
    </row>
    <row r="3697" spans="1:5">
      <c r="A3697" t="str">
        <f t="shared" si="122"/>
        <v>Testis (C62)Female13</v>
      </c>
      <c r="B3697" t="s">
        <v>113</v>
      </c>
      <c r="C3697" t="s">
        <v>0</v>
      </c>
      <c r="D3697">
        <v>13</v>
      </c>
      <c r="E3697" t="s">
        <v>178</v>
      </c>
    </row>
    <row r="3698" spans="1:5">
      <c r="A3698" t="str">
        <f t="shared" si="122"/>
        <v>Testis (C62)Female14</v>
      </c>
      <c r="B3698" t="s">
        <v>113</v>
      </c>
      <c r="C3698" t="s">
        <v>0</v>
      </c>
      <c r="D3698">
        <v>14</v>
      </c>
      <c r="E3698" t="s">
        <v>178</v>
      </c>
    </row>
    <row r="3699" spans="1:5">
      <c r="A3699" t="str">
        <f t="shared" ref="A3699" si="123">B3699&amp;C3699&amp;D3699</f>
        <v>Testis (C62)Female15</v>
      </c>
      <c r="B3699" t="s">
        <v>113</v>
      </c>
      <c r="C3699" t="s">
        <v>0</v>
      </c>
      <c r="D3699">
        <v>15</v>
      </c>
      <c r="E3699" t="s">
        <v>178</v>
      </c>
    </row>
    <row r="3700" spans="1:5">
      <c r="A3700" t="str">
        <f t="shared" si="122"/>
        <v>Testis (C62)Female16</v>
      </c>
      <c r="B3700" t="s">
        <v>113</v>
      </c>
      <c r="C3700" t="s">
        <v>0</v>
      </c>
      <c r="D3700">
        <v>16</v>
      </c>
      <c r="E3700" t="s">
        <v>178</v>
      </c>
    </row>
    <row r="3701" spans="1:5">
      <c r="A3701" t="str">
        <f t="shared" si="122"/>
        <v>Testis (C62)Female17</v>
      </c>
      <c r="B3701" t="s">
        <v>113</v>
      </c>
      <c r="C3701" t="s">
        <v>0</v>
      </c>
      <c r="D3701">
        <v>17</v>
      </c>
      <c r="E3701" t="s">
        <v>178</v>
      </c>
    </row>
    <row r="3702" spans="1:5">
      <c r="A3702" t="str">
        <f t="shared" si="122"/>
        <v>Testis (C62)Female18</v>
      </c>
      <c r="B3702" t="s">
        <v>113</v>
      </c>
      <c r="C3702" t="s">
        <v>0</v>
      </c>
      <c r="D3702">
        <v>18</v>
      </c>
      <c r="E3702" t="s">
        <v>178</v>
      </c>
    </row>
    <row r="3703" spans="1:5">
      <c r="A3703" t="str">
        <f t="shared" si="122"/>
        <v>Testis (C62)Female19</v>
      </c>
      <c r="B3703" t="s">
        <v>113</v>
      </c>
      <c r="C3703" t="s">
        <v>0</v>
      </c>
      <c r="D3703">
        <v>19</v>
      </c>
      <c r="E3703" t="s">
        <v>178</v>
      </c>
    </row>
    <row r="3704" spans="1:5">
      <c r="A3704" t="str">
        <f t="shared" si="122"/>
        <v>Testis (C62)Female20</v>
      </c>
      <c r="B3704" t="s">
        <v>113</v>
      </c>
      <c r="C3704" t="s">
        <v>0</v>
      </c>
      <c r="D3704">
        <v>20</v>
      </c>
      <c r="E3704" t="s">
        <v>178</v>
      </c>
    </row>
    <row r="3705" spans="1:5">
      <c r="A3705" t="str">
        <f t="shared" ref="A3705" si="124">B3705&amp;C3705&amp;D3705</f>
        <v>Testis (C62)Female99</v>
      </c>
      <c r="B3705" t="s">
        <v>113</v>
      </c>
      <c r="C3705" t="s">
        <v>0</v>
      </c>
      <c r="D3705">
        <v>99</v>
      </c>
      <c r="E3705" t="s">
        <v>178</v>
      </c>
    </row>
    <row r="3706" spans="1:5">
      <c r="A3706" t="str">
        <f t="shared" si="121"/>
        <v>Thymus (C37)Female2</v>
      </c>
      <c r="B3706" t="s">
        <v>94</v>
      </c>
      <c r="C3706" t="s">
        <v>0</v>
      </c>
      <c r="D3706">
        <v>2</v>
      </c>
      <c r="E3706">
        <v>2</v>
      </c>
    </row>
    <row r="3707" spans="1:5">
      <c r="A3707" t="str">
        <f t="shared" si="121"/>
        <v>Thymus (C37)Female5</v>
      </c>
      <c r="B3707" t="s">
        <v>94</v>
      </c>
      <c r="C3707" t="s">
        <v>0</v>
      </c>
      <c r="D3707">
        <v>5</v>
      </c>
      <c r="E3707">
        <v>1</v>
      </c>
    </row>
    <row r="3708" spans="1:5">
      <c r="A3708" t="str">
        <f t="shared" si="121"/>
        <v>Thymus (C37)Female6</v>
      </c>
      <c r="B3708" t="s">
        <v>94</v>
      </c>
      <c r="C3708" t="s">
        <v>0</v>
      </c>
      <c r="D3708">
        <v>6</v>
      </c>
      <c r="E3708">
        <v>1</v>
      </c>
    </row>
    <row r="3709" spans="1:5">
      <c r="A3709" t="str">
        <f t="shared" si="121"/>
        <v>Thymus (C37)Female7</v>
      </c>
      <c r="B3709" t="s">
        <v>94</v>
      </c>
      <c r="C3709" t="s">
        <v>0</v>
      </c>
      <c r="D3709">
        <v>7</v>
      </c>
      <c r="E3709">
        <v>2</v>
      </c>
    </row>
    <row r="3710" spans="1:5">
      <c r="A3710" t="str">
        <f t="shared" si="121"/>
        <v>Thymus (C37)Male1</v>
      </c>
      <c r="B3710" t="s">
        <v>94</v>
      </c>
      <c r="C3710" t="s">
        <v>1</v>
      </c>
      <c r="D3710">
        <v>1</v>
      </c>
      <c r="E3710">
        <v>1</v>
      </c>
    </row>
    <row r="3711" spans="1:5">
      <c r="A3711" t="str">
        <f t="shared" si="121"/>
        <v>Thymus (C37)Male2</v>
      </c>
      <c r="B3711" t="s">
        <v>94</v>
      </c>
      <c r="C3711" t="s">
        <v>1</v>
      </c>
      <c r="D3711">
        <v>2</v>
      </c>
      <c r="E3711">
        <v>1</v>
      </c>
    </row>
    <row r="3712" spans="1:5">
      <c r="A3712" t="str">
        <f t="shared" si="121"/>
        <v>Thymus (C37)Male3</v>
      </c>
      <c r="B3712" t="s">
        <v>94</v>
      </c>
      <c r="C3712" t="s">
        <v>1</v>
      </c>
      <c r="D3712">
        <v>3</v>
      </c>
      <c r="E3712">
        <v>3</v>
      </c>
    </row>
    <row r="3713" spans="1:5">
      <c r="A3713" t="str">
        <f t="shared" si="121"/>
        <v>Thymus (C37)Male4</v>
      </c>
      <c r="B3713" t="s">
        <v>94</v>
      </c>
      <c r="C3713" t="s">
        <v>1</v>
      </c>
      <c r="D3713">
        <v>4</v>
      </c>
      <c r="E3713">
        <v>1</v>
      </c>
    </row>
    <row r="3714" spans="1:5">
      <c r="A3714" t="str">
        <f t="shared" si="121"/>
        <v>Thymus (C37)Male5</v>
      </c>
      <c r="B3714" t="s">
        <v>94</v>
      </c>
      <c r="C3714" t="s">
        <v>1</v>
      </c>
      <c r="D3714">
        <v>5</v>
      </c>
      <c r="E3714">
        <v>1</v>
      </c>
    </row>
    <row r="3715" spans="1:5">
      <c r="A3715" t="str">
        <f t="shared" si="121"/>
        <v>Thymus (C37)Male7</v>
      </c>
      <c r="B3715" t="s">
        <v>94</v>
      </c>
      <c r="C3715" t="s">
        <v>1</v>
      </c>
      <c r="D3715">
        <v>7</v>
      </c>
      <c r="E3715">
        <v>1</v>
      </c>
    </row>
    <row r="3716" spans="1:5">
      <c r="A3716" t="str">
        <f t="shared" si="121"/>
        <v>Thymus (C37)Male18</v>
      </c>
      <c r="B3716" t="s">
        <v>94</v>
      </c>
      <c r="C3716" t="s">
        <v>1</v>
      </c>
      <c r="D3716">
        <v>18</v>
      </c>
      <c r="E3716">
        <v>1</v>
      </c>
    </row>
    <row r="3717" spans="1:5">
      <c r="A3717" t="str">
        <f t="shared" si="121"/>
        <v>Thymus (C37)Male20</v>
      </c>
      <c r="B3717" t="s">
        <v>94</v>
      </c>
      <c r="C3717" t="s">
        <v>1</v>
      </c>
      <c r="D3717">
        <v>20</v>
      </c>
      <c r="E3717">
        <v>2</v>
      </c>
    </row>
    <row r="3718" spans="1:5">
      <c r="A3718" t="str">
        <f t="shared" si="121"/>
        <v>Thyroid gland (C73)Female1</v>
      </c>
      <c r="B3718" t="s">
        <v>124</v>
      </c>
      <c r="C3718" t="s">
        <v>0</v>
      </c>
      <c r="D3718">
        <v>1</v>
      </c>
      <c r="E3718">
        <v>6</v>
      </c>
    </row>
    <row r="3719" spans="1:5">
      <c r="A3719" t="str">
        <f t="shared" si="121"/>
        <v>Thyroid gland (C73)Female2</v>
      </c>
      <c r="B3719" t="s">
        <v>124</v>
      </c>
      <c r="C3719" t="s">
        <v>0</v>
      </c>
      <c r="D3719">
        <v>2</v>
      </c>
      <c r="E3719">
        <v>21</v>
      </c>
    </row>
    <row r="3720" spans="1:5">
      <c r="A3720" t="str">
        <f t="shared" si="121"/>
        <v>Thyroid gland (C73)Female3</v>
      </c>
      <c r="B3720" t="s">
        <v>124</v>
      </c>
      <c r="C3720" t="s">
        <v>0</v>
      </c>
      <c r="D3720">
        <v>3</v>
      </c>
      <c r="E3720">
        <v>29</v>
      </c>
    </row>
    <row r="3721" spans="1:5">
      <c r="A3721" t="str">
        <f t="shared" si="121"/>
        <v>Thyroid gland (C73)Female4</v>
      </c>
      <c r="B3721" t="s">
        <v>124</v>
      </c>
      <c r="C3721" t="s">
        <v>0</v>
      </c>
      <c r="D3721">
        <v>4</v>
      </c>
      <c r="E3721">
        <v>27</v>
      </c>
    </row>
    <row r="3722" spans="1:5">
      <c r="A3722" t="str">
        <f t="shared" si="121"/>
        <v>Thyroid gland (C73)Female5</v>
      </c>
      <c r="B3722" t="s">
        <v>124</v>
      </c>
      <c r="C3722" t="s">
        <v>0</v>
      </c>
      <c r="D3722">
        <v>5</v>
      </c>
      <c r="E3722">
        <v>26</v>
      </c>
    </row>
    <row r="3723" spans="1:5">
      <c r="A3723" t="str">
        <f t="shared" si="121"/>
        <v>Thyroid gland (C73)Female6</v>
      </c>
      <c r="B3723" t="s">
        <v>124</v>
      </c>
      <c r="C3723" t="s">
        <v>0</v>
      </c>
      <c r="D3723">
        <v>6</v>
      </c>
      <c r="E3723">
        <v>3</v>
      </c>
    </row>
    <row r="3724" spans="1:5">
      <c r="A3724" t="str">
        <f t="shared" si="121"/>
        <v>Thyroid gland (C73)Female7</v>
      </c>
      <c r="B3724" t="s">
        <v>124</v>
      </c>
      <c r="C3724" t="s">
        <v>0</v>
      </c>
      <c r="D3724">
        <v>7</v>
      </c>
      <c r="E3724">
        <v>9</v>
      </c>
    </row>
    <row r="3725" spans="1:5">
      <c r="A3725" t="str">
        <f t="shared" si="121"/>
        <v>Thyroid gland (C73)Female8</v>
      </c>
      <c r="B3725" t="s">
        <v>124</v>
      </c>
      <c r="C3725" t="s">
        <v>0</v>
      </c>
      <c r="D3725">
        <v>8</v>
      </c>
      <c r="E3725">
        <v>1</v>
      </c>
    </row>
    <row r="3726" spans="1:5">
      <c r="A3726" t="str">
        <f t="shared" si="121"/>
        <v>Thyroid gland (C73)Female9</v>
      </c>
      <c r="B3726" t="s">
        <v>124</v>
      </c>
      <c r="C3726" t="s">
        <v>0</v>
      </c>
      <c r="D3726">
        <v>9</v>
      </c>
      <c r="E3726">
        <v>5</v>
      </c>
    </row>
    <row r="3727" spans="1:5">
      <c r="A3727" t="str">
        <f t="shared" si="121"/>
        <v>Thyroid gland (C73)Female10</v>
      </c>
      <c r="B3727" t="s">
        <v>124</v>
      </c>
      <c r="C3727" t="s">
        <v>0</v>
      </c>
      <c r="D3727">
        <v>10</v>
      </c>
      <c r="E3727">
        <v>4</v>
      </c>
    </row>
    <row r="3728" spans="1:5">
      <c r="A3728" t="str">
        <f t="shared" si="121"/>
        <v>Thyroid gland (C73)Female11</v>
      </c>
      <c r="B3728" t="s">
        <v>124</v>
      </c>
      <c r="C3728" t="s">
        <v>0</v>
      </c>
      <c r="D3728">
        <v>11</v>
      </c>
      <c r="E3728">
        <v>13</v>
      </c>
    </row>
    <row r="3729" spans="1:5">
      <c r="A3729" t="str">
        <f t="shared" si="121"/>
        <v>Thyroid gland (C73)Female12</v>
      </c>
      <c r="B3729" t="s">
        <v>124</v>
      </c>
      <c r="C3729" t="s">
        <v>0</v>
      </c>
      <c r="D3729">
        <v>12</v>
      </c>
      <c r="E3729">
        <v>4</v>
      </c>
    </row>
    <row r="3730" spans="1:5">
      <c r="A3730" t="str">
        <f t="shared" si="121"/>
        <v>Thyroid gland (C73)Female13</v>
      </c>
      <c r="B3730" t="s">
        <v>124</v>
      </c>
      <c r="C3730" t="s">
        <v>0</v>
      </c>
      <c r="D3730">
        <v>13</v>
      </c>
      <c r="E3730">
        <v>11</v>
      </c>
    </row>
    <row r="3731" spans="1:5">
      <c r="A3731" t="str">
        <f t="shared" si="121"/>
        <v>Thyroid gland (C73)Female14</v>
      </c>
      <c r="B3731" t="s">
        <v>124</v>
      </c>
      <c r="C3731" t="s">
        <v>0</v>
      </c>
      <c r="D3731">
        <v>14</v>
      </c>
      <c r="E3731">
        <v>8</v>
      </c>
    </row>
    <row r="3732" spans="1:5">
      <c r="A3732" t="str">
        <f t="shared" si="121"/>
        <v>Thyroid gland (C73)Female15</v>
      </c>
      <c r="B3732" t="s">
        <v>124</v>
      </c>
      <c r="C3732" t="s">
        <v>0</v>
      </c>
      <c r="D3732">
        <v>15</v>
      </c>
      <c r="E3732">
        <v>2</v>
      </c>
    </row>
    <row r="3733" spans="1:5">
      <c r="A3733" t="str">
        <f t="shared" si="121"/>
        <v>Thyroid gland (C73)Female16</v>
      </c>
      <c r="B3733" t="s">
        <v>124</v>
      </c>
      <c r="C3733" t="s">
        <v>0</v>
      </c>
      <c r="D3733">
        <v>16</v>
      </c>
      <c r="E3733">
        <v>4</v>
      </c>
    </row>
    <row r="3734" spans="1:5">
      <c r="A3734" t="str">
        <f t="shared" si="121"/>
        <v>Thyroid gland (C73)Female17</v>
      </c>
      <c r="B3734" t="s">
        <v>124</v>
      </c>
      <c r="C3734" t="s">
        <v>0</v>
      </c>
      <c r="D3734">
        <v>17</v>
      </c>
      <c r="E3734">
        <v>1</v>
      </c>
    </row>
    <row r="3735" spans="1:5">
      <c r="A3735" t="str">
        <f t="shared" si="121"/>
        <v>Thyroid gland (C73)Female18</v>
      </c>
      <c r="B3735" t="s">
        <v>124</v>
      </c>
      <c r="C3735" t="s">
        <v>0</v>
      </c>
      <c r="D3735">
        <v>18</v>
      </c>
      <c r="E3735">
        <v>19</v>
      </c>
    </row>
    <row r="3736" spans="1:5">
      <c r="A3736" t="str">
        <f t="shared" si="121"/>
        <v>Thyroid gland (C73)Female19</v>
      </c>
      <c r="B3736" t="s">
        <v>124</v>
      </c>
      <c r="C3736" t="s">
        <v>0</v>
      </c>
      <c r="D3736">
        <v>19</v>
      </c>
      <c r="E3736">
        <v>2</v>
      </c>
    </row>
    <row r="3737" spans="1:5">
      <c r="A3737" t="str">
        <f t="shared" si="121"/>
        <v>Thyroid gland (C73)Female20</v>
      </c>
      <c r="B3737" t="s">
        <v>124</v>
      </c>
      <c r="C3737" t="s">
        <v>0</v>
      </c>
      <c r="D3737">
        <v>20</v>
      </c>
      <c r="E3737">
        <v>11</v>
      </c>
    </row>
    <row r="3738" spans="1:5">
      <c r="A3738" t="str">
        <f t="shared" si="121"/>
        <v>Thyroid gland (C73)Female99</v>
      </c>
      <c r="B3738" t="s">
        <v>124</v>
      </c>
      <c r="C3738" t="s">
        <v>0</v>
      </c>
      <c r="D3738">
        <v>99</v>
      </c>
      <c r="E3738">
        <v>1</v>
      </c>
    </row>
    <row r="3739" spans="1:5">
      <c r="A3739" t="str">
        <f t="shared" si="121"/>
        <v>Thyroid gland (C73)Male1</v>
      </c>
      <c r="B3739" t="s">
        <v>124</v>
      </c>
      <c r="C3739" t="s">
        <v>1</v>
      </c>
      <c r="D3739">
        <v>1</v>
      </c>
      <c r="E3739">
        <v>5</v>
      </c>
    </row>
    <row r="3740" spans="1:5">
      <c r="A3740" t="str">
        <f t="shared" si="121"/>
        <v>Thyroid gland (C73)Male2</v>
      </c>
      <c r="B3740" t="s">
        <v>124</v>
      </c>
      <c r="C3740" t="s">
        <v>1</v>
      </c>
      <c r="D3740">
        <v>2</v>
      </c>
      <c r="E3740">
        <v>4</v>
      </c>
    </row>
    <row r="3741" spans="1:5">
      <c r="A3741" t="str">
        <f t="shared" si="121"/>
        <v>Thyroid gland (C73)Male3</v>
      </c>
      <c r="B3741" t="s">
        <v>124</v>
      </c>
      <c r="C3741" t="s">
        <v>1</v>
      </c>
      <c r="D3741">
        <v>3</v>
      </c>
      <c r="E3741">
        <v>10</v>
      </c>
    </row>
    <row r="3742" spans="1:5">
      <c r="A3742" t="str">
        <f t="shared" ref="A3742:A3805" si="125">B3742&amp;C3742&amp;D3742</f>
        <v>Thyroid gland (C73)Male4</v>
      </c>
      <c r="B3742" t="s">
        <v>124</v>
      </c>
      <c r="C3742" t="s">
        <v>1</v>
      </c>
      <c r="D3742">
        <v>4</v>
      </c>
      <c r="E3742">
        <v>10</v>
      </c>
    </row>
    <row r="3743" spans="1:5">
      <c r="A3743" t="str">
        <f t="shared" si="125"/>
        <v>Thyroid gland (C73)Male5</v>
      </c>
      <c r="B3743" t="s">
        <v>124</v>
      </c>
      <c r="C3743" t="s">
        <v>1</v>
      </c>
      <c r="D3743">
        <v>5</v>
      </c>
      <c r="E3743">
        <v>3</v>
      </c>
    </row>
    <row r="3744" spans="1:5">
      <c r="A3744" t="str">
        <f t="shared" si="125"/>
        <v>Thyroid gland (C73)Male6</v>
      </c>
      <c r="B3744" t="s">
        <v>124</v>
      </c>
      <c r="C3744" t="s">
        <v>1</v>
      </c>
      <c r="D3744">
        <v>6</v>
      </c>
      <c r="E3744">
        <v>1</v>
      </c>
    </row>
    <row r="3745" spans="1:5">
      <c r="A3745" t="str">
        <f t="shared" si="125"/>
        <v>Thyroid gland (C73)Male7</v>
      </c>
      <c r="B3745" t="s">
        <v>124</v>
      </c>
      <c r="C3745" t="s">
        <v>1</v>
      </c>
      <c r="D3745">
        <v>7</v>
      </c>
      <c r="E3745">
        <v>4</v>
      </c>
    </row>
    <row r="3746" spans="1:5">
      <c r="A3746" t="str">
        <f t="shared" si="125"/>
        <v>Thyroid gland (C73)Male8</v>
      </c>
      <c r="B3746" t="s">
        <v>124</v>
      </c>
      <c r="C3746" t="s">
        <v>1</v>
      </c>
      <c r="D3746">
        <v>8</v>
      </c>
      <c r="E3746">
        <v>2</v>
      </c>
    </row>
    <row r="3747" spans="1:5">
      <c r="A3747" t="str">
        <f t="shared" si="125"/>
        <v>Thyroid gland (C73)Male9</v>
      </c>
      <c r="B3747" t="s">
        <v>124</v>
      </c>
      <c r="C3747" t="s">
        <v>1</v>
      </c>
      <c r="D3747">
        <v>9</v>
      </c>
      <c r="E3747">
        <v>5</v>
      </c>
    </row>
    <row r="3748" spans="1:5">
      <c r="A3748" t="str">
        <f t="shared" si="125"/>
        <v>Thyroid gland (C73)Male10</v>
      </c>
      <c r="B3748" t="s">
        <v>124</v>
      </c>
      <c r="C3748" t="s">
        <v>1</v>
      </c>
      <c r="D3748">
        <v>10</v>
      </c>
      <c r="E3748">
        <v>2</v>
      </c>
    </row>
    <row r="3749" spans="1:5">
      <c r="A3749" t="str">
        <f t="shared" si="125"/>
        <v>Thyroid gland (C73)Male11</v>
      </c>
      <c r="B3749" t="s">
        <v>124</v>
      </c>
      <c r="C3749" t="s">
        <v>1</v>
      </c>
      <c r="D3749">
        <v>11</v>
      </c>
      <c r="E3749">
        <v>2</v>
      </c>
    </row>
    <row r="3750" spans="1:5">
      <c r="A3750" t="str">
        <f t="shared" si="125"/>
        <v>Thyroid gland (C73)Male13</v>
      </c>
      <c r="B3750" t="s">
        <v>124</v>
      </c>
      <c r="C3750" t="s">
        <v>1</v>
      </c>
      <c r="D3750">
        <v>13</v>
      </c>
      <c r="E3750">
        <v>5</v>
      </c>
    </row>
    <row r="3751" spans="1:5">
      <c r="A3751" t="str">
        <f t="shared" si="125"/>
        <v>Thyroid gland (C73)Male14</v>
      </c>
      <c r="B3751" t="s">
        <v>124</v>
      </c>
      <c r="C3751" t="s">
        <v>1</v>
      </c>
      <c r="D3751">
        <v>14</v>
      </c>
      <c r="E3751">
        <v>1</v>
      </c>
    </row>
    <row r="3752" spans="1:5">
      <c r="A3752" t="str">
        <f t="shared" si="125"/>
        <v>Thyroid gland (C73)Male15</v>
      </c>
      <c r="B3752" t="s">
        <v>124</v>
      </c>
      <c r="C3752" t="s">
        <v>1</v>
      </c>
      <c r="D3752">
        <v>15</v>
      </c>
      <c r="E3752">
        <v>1</v>
      </c>
    </row>
    <row r="3753" spans="1:5">
      <c r="A3753" t="str">
        <f t="shared" si="125"/>
        <v>Thyroid gland (C73)Male16</v>
      </c>
      <c r="B3753" t="s">
        <v>124</v>
      </c>
      <c r="C3753" t="s">
        <v>1</v>
      </c>
      <c r="D3753">
        <v>16</v>
      </c>
      <c r="E3753">
        <v>1</v>
      </c>
    </row>
    <row r="3754" spans="1:5">
      <c r="A3754" t="str">
        <f t="shared" si="125"/>
        <v>Thyroid gland (C73)Male17</v>
      </c>
      <c r="B3754" t="s">
        <v>124</v>
      </c>
      <c r="C3754" t="s">
        <v>1</v>
      </c>
      <c r="D3754">
        <v>17</v>
      </c>
      <c r="E3754">
        <v>1</v>
      </c>
    </row>
    <row r="3755" spans="1:5">
      <c r="A3755" t="str">
        <f t="shared" si="125"/>
        <v>Thyroid gland (C73)Male18</v>
      </c>
      <c r="B3755" t="s">
        <v>124</v>
      </c>
      <c r="C3755" t="s">
        <v>1</v>
      </c>
      <c r="D3755">
        <v>18</v>
      </c>
      <c r="E3755">
        <v>6</v>
      </c>
    </row>
    <row r="3756" spans="1:5">
      <c r="A3756" t="str">
        <f t="shared" si="125"/>
        <v>Thyroid gland (C73)Male20</v>
      </c>
      <c r="B3756" t="s">
        <v>124</v>
      </c>
      <c r="C3756" t="s">
        <v>1</v>
      </c>
      <c r="D3756">
        <v>20</v>
      </c>
      <c r="E3756">
        <v>3</v>
      </c>
    </row>
    <row r="3757" spans="1:5">
      <c r="A3757" t="str">
        <f t="shared" si="125"/>
        <v>Tongue - base of (C01)Female3</v>
      </c>
      <c r="B3757" t="s">
        <v>67</v>
      </c>
      <c r="C3757" t="s">
        <v>0</v>
      </c>
      <c r="D3757">
        <v>3</v>
      </c>
      <c r="E3757">
        <v>1</v>
      </c>
    </row>
    <row r="3758" spans="1:5">
      <c r="A3758" t="str">
        <f t="shared" si="125"/>
        <v>Tongue - base of (C01)Female4</v>
      </c>
      <c r="B3758" t="s">
        <v>67</v>
      </c>
      <c r="C3758" t="s">
        <v>0</v>
      </c>
      <c r="D3758">
        <v>4</v>
      </c>
      <c r="E3758">
        <v>1</v>
      </c>
    </row>
    <row r="3759" spans="1:5">
      <c r="A3759" t="str">
        <f t="shared" si="125"/>
        <v>Tongue - base of (C01)Female13</v>
      </c>
      <c r="B3759" t="s">
        <v>67</v>
      </c>
      <c r="C3759" t="s">
        <v>0</v>
      </c>
      <c r="D3759">
        <v>13</v>
      </c>
      <c r="E3759">
        <v>1</v>
      </c>
    </row>
    <row r="3760" spans="1:5">
      <c r="A3760" t="str">
        <f t="shared" si="125"/>
        <v>Tongue - base of (C01)Female18</v>
      </c>
      <c r="B3760" t="s">
        <v>67</v>
      </c>
      <c r="C3760" t="s">
        <v>0</v>
      </c>
      <c r="D3760">
        <v>18</v>
      </c>
      <c r="E3760">
        <v>2</v>
      </c>
    </row>
    <row r="3761" spans="1:5">
      <c r="A3761" t="str">
        <f t="shared" si="125"/>
        <v>Tongue - base of (C01)Male2</v>
      </c>
      <c r="B3761" t="s">
        <v>67</v>
      </c>
      <c r="C3761" t="s">
        <v>1</v>
      </c>
      <c r="D3761">
        <v>2</v>
      </c>
      <c r="E3761">
        <v>4</v>
      </c>
    </row>
    <row r="3762" spans="1:5">
      <c r="A3762" t="str">
        <f t="shared" si="125"/>
        <v>Tongue - base of (C01)Male3</v>
      </c>
      <c r="B3762" t="s">
        <v>67</v>
      </c>
      <c r="C3762" t="s">
        <v>1</v>
      </c>
      <c r="D3762">
        <v>3</v>
      </c>
      <c r="E3762">
        <v>3</v>
      </c>
    </row>
    <row r="3763" spans="1:5">
      <c r="A3763" t="str">
        <f t="shared" si="125"/>
        <v>Tongue - base of (C01)Male4</v>
      </c>
      <c r="B3763" t="s">
        <v>67</v>
      </c>
      <c r="C3763" t="s">
        <v>1</v>
      </c>
      <c r="D3763">
        <v>4</v>
      </c>
      <c r="E3763">
        <v>2</v>
      </c>
    </row>
    <row r="3764" spans="1:5">
      <c r="A3764" t="str">
        <f t="shared" si="125"/>
        <v>Tongue - base of (C01)Male7</v>
      </c>
      <c r="B3764" t="s">
        <v>67</v>
      </c>
      <c r="C3764" t="s">
        <v>1</v>
      </c>
      <c r="D3764">
        <v>7</v>
      </c>
      <c r="E3764">
        <v>1</v>
      </c>
    </row>
    <row r="3765" spans="1:5">
      <c r="A3765" t="str">
        <f t="shared" si="125"/>
        <v>Tongue - base of (C01)Male8</v>
      </c>
      <c r="B3765" t="s">
        <v>67</v>
      </c>
      <c r="C3765" t="s">
        <v>1</v>
      </c>
      <c r="D3765">
        <v>8</v>
      </c>
      <c r="E3765">
        <v>1</v>
      </c>
    </row>
    <row r="3766" spans="1:5">
      <c r="A3766" t="str">
        <f t="shared" si="125"/>
        <v>Tongue - base of (C01)Male9</v>
      </c>
      <c r="B3766" t="s">
        <v>67</v>
      </c>
      <c r="C3766" t="s">
        <v>1</v>
      </c>
      <c r="D3766">
        <v>9</v>
      </c>
      <c r="E3766">
        <v>1</v>
      </c>
    </row>
    <row r="3767" spans="1:5">
      <c r="A3767" t="str">
        <f t="shared" si="125"/>
        <v>Tongue - base of (C01)Male10</v>
      </c>
      <c r="B3767" t="s">
        <v>67</v>
      </c>
      <c r="C3767" t="s">
        <v>1</v>
      </c>
      <c r="D3767">
        <v>10</v>
      </c>
      <c r="E3767">
        <v>1</v>
      </c>
    </row>
    <row r="3768" spans="1:5">
      <c r="A3768" t="str">
        <f t="shared" si="125"/>
        <v>Tongue - base of (C01)Male13</v>
      </c>
      <c r="B3768" t="s">
        <v>67</v>
      </c>
      <c r="C3768" t="s">
        <v>1</v>
      </c>
      <c r="D3768">
        <v>13</v>
      </c>
      <c r="E3768">
        <v>4</v>
      </c>
    </row>
    <row r="3769" spans="1:5">
      <c r="A3769" t="str">
        <f t="shared" si="125"/>
        <v>Tongue - base of (C01)Male15</v>
      </c>
      <c r="B3769" t="s">
        <v>67</v>
      </c>
      <c r="C3769" t="s">
        <v>1</v>
      </c>
      <c r="D3769">
        <v>15</v>
      </c>
      <c r="E3769">
        <v>1</v>
      </c>
    </row>
    <row r="3770" spans="1:5">
      <c r="A3770" t="str">
        <f t="shared" si="125"/>
        <v>Tongue - base of (C01)Male16</v>
      </c>
      <c r="B3770" t="s">
        <v>67</v>
      </c>
      <c r="C3770" t="s">
        <v>1</v>
      </c>
      <c r="D3770">
        <v>16</v>
      </c>
      <c r="E3770">
        <v>1</v>
      </c>
    </row>
    <row r="3771" spans="1:5">
      <c r="A3771" t="str">
        <f t="shared" si="125"/>
        <v>Tongue - base of (C01)Male18</v>
      </c>
      <c r="B3771" t="s">
        <v>67</v>
      </c>
      <c r="C3771" t="s">
        <v>1</v>
      </c>
      <c r="D3771">
        <v>18</v>
      </c>
      <c r="E3771">
        <v>4</v>
      </c>
    </row>
    <row r="3772" spans="1:5">
      <c r="A3772" t="str">
        <f t="shared" si="125"/>
        <v>Tongue - base of (C01)Male20</v>
      </c>
      <c r="B3772" t="s">
        <v>67</v>
      </c>
      <c r="C3772" t="s">
        <v>1</v>
      </c>
      <c r="D3772">
        <v>20</v>
      </c>
      <c r="E3772">
        <v>2</v>
      </c>
    </row>
    <row r="3773" spans="1:5">
      <c r="A3773" t="str">
        <f t="shared" si="125"/>
        <v>Tongue - other and unspecified (C02)Female1</v>
      </c>
      <c r="B3773" t="s">
        <v>68</v>
      </c>
      <c r="C3773" t="s">
        <v>0</v>
      </c>
      <c r="D3773">
        <v>1</v>
      </c>
      <c r="E3773">
        <v>3</v>
      </c>
    </row>
    <row r="3774" spans="1:5">
      <c r="A3774" t="str">
        <f t="shared" si="125"/>
        <v>Tongue - other and unspecified (C02)Female3</v>
      </c>
      <c r="B3774" t="s">
        <v>68</v>
      </c>
      <c r="C3774" t="s">
        <v>0</v>
      </c>
      <c r="D3774">
        <v>3</v>
      </c>
      <c r="E3774">
        <v>3</v>
      </c>
    </row>
    <row r="3775" spans="1:5">
      <c r="A3775" t="str">
        <f t="shared" si="125"/>
        <v>Tongue - other and unspecified (C02)Female4</v>
      </c>
      <c r="B3775" t="s">
        <v>68</v>
      </c>
      <c r="C3775" t="s">
        <v>0</v>
      </c>
      <c r="D3775">
        <v>4</v>
      </c>
      <c r="E3775">
        <v>3</v>
      </c>
    </row>
    <row r="3776" spans="1:5">
      <c r="A3776" t="str">
        <f t="shared" si="125"/>
        <v>Tongue - other and unspecified (C02)Female5</v>
      </c>
      <c r="B3776" t="s">
        <v>68</v>
      </c>
      <c r="C3776" t="s">
        <v>0</v>
      </c>
      <c r="D3776">
        <v>5</v>
      </c>
      <c r="E3776">
        <v>6</v>
      </c>
    </row>
    <row r="3777" spans="1:5">
      <c r="A3777" t="str">
        <f t="shared" si="125"/>
        <v>Tongue - other and unspecified (C02)Female6</v>
      </c>
      <c r="B3777" t="s">
        <v>68</v>
      </c>
      <c r="C3777" t="s">
        <v>0</v>
      </c>
      <c r="D3777">
        <v>6</v>
      </c>
      <c r="E3777">
        <v>1</v>
      </c>
    </row>
    <row r="3778" spans="1:5">
      <c r="A3778" t="str">
        <f t="shared" si="125"/>
        <v>Tongue - other and unspecified (C02)Female7</v>
      </c>
      <c r="B3778" t="s">
        <v>68</v>
      </c>
      <c r="C3778" t="s">
        <v>0</v>
      </c>
      <c r="D3778">
        <v>7</v>
      </c>
      <c r="E3778">
        <v>2</v>
      </c>
    </row>
    <row r="3779" spans="1:5">
      <c r="A3779" t="str">
        <f t="shared" si="125"/>
        <v>Tongue - other and unspecified (C02)Female9</v>
      </c>
      <c r="B3779" t="s">
        <v>68</v>
      </c>
      <c r="C3779" t="s">
        <v>0</v>
      </c>
      <c r="D3779">
        <v>9</v>
      </c>
      <c r="E3779">
        <v>2</v>
      </c>
    </row>
    <row r="3780" spans="1:5">
      <c r="A3780" t="str">
        <f t="shared" si="125"/>
        <v>Tongue - other and unspecified (C02)Female10</v>
      </c>
      <c r="B3780" t="s">
        <v>68</v>
      </c>
      <c r="C3780" t="s">
        <v>0</v>
      </c>
      <c r="D3780">
        <v>10</v>
      </c>
      <c r="E3780">
        <v>1</v>
      </c>
    </row>
    <row r="3781" spans="1:5">
      <c r="A3781" t="str">
        <f t="shared" si="125"/>
        <v>Tongue - other and unspecified (C02)Female11</v>
      </c>
      <c r="B3781" t="s">
        <v>68</v>
      </c>
      <c r="C3781" t="s">
        <v>0</v>
      </c>
      <c r="D3781">
        <v>11</v>
      </c>
      <c r="E3781">
        <v>2</v>
      </c>
    </row>
    <row r="3782" spans="1:5">
      <c r="A3782" t="str">
        <f t="shared" si="125"/>
        <v>Tongue - other and unspecified (C02)Female13</v>
      </c>
      <c r="B3782" t="s">
        <v>68</v>
      </c>
      <c r="C3782" t="s">
        <v>0</v>
      </c>
      <c r="D3782">
        <v>13</v>
      </c>
      <c r="E3782">
        <v>1</v>
      </c>
    </row>
    <row r="3783" spans="1:5">
      <c r="A3783" t="str">
        <f t="shared" si="125"/>
        <v>Tongue - other and unspecified (C02)Female14</v>
      </c>
      <c r="B3783" t="s">
        <v>68</v>
      </c>
      <c r="C3783" t="s">
        <v>0</v>
      </c>
      <c r="D3783">
        <v>14</v>
      </c>
      <c r="E3783">
        <v>1</v>
      </c>
    </row>
    <row r="3784" spans="1:5">
      <c r="A3784" t="str">
        <f t="shared" si="125"/>
        <v>Tongue - other and unspecified (C02)Female15</v>
      </c>
      <c r="B3784" t="s">
        <v>68</v>
      </c>
      <c r="C3784" t="s">
        <v>0</v>
      </c>
      <c r="D3784">
        <v>15</v>
      </c>
      <c r="E3784">
        <v>1</v>
      </c>
    </row>
    <row r="3785" spans="1:5">
      <c r="A3785" t="str">
        <f t="shared" si="125"/>
        <v>Tongue - other and unspecified (C02)Female16</v>
      </c>
      <c r="B3785" t="s">
        <v>68</v>
      </c>
      <c r="C3785" t="s">
        <v>0</v>
      </c>
      <c r="D3785">
        <v>16</v>
      </c>
      <c r="E3785">
        <v>1</v>
      </c>
    </row>
    <row r="3786" spans="1:5">
      <c r="A3786" t="str">
        <f t="shared" si="125"/>
        <v>Tongue - other and unspecified (C02)Female18</v>
      </c>
      <c r="B3786" t="s">
        <v>68</v>
      </c>
      <c r="C3786" t="s">
        <v>0</v>
      </c>
      <c r="D3786">
        <v>18</v>
      </c>
      <c r="E3786">
        <v>6</v>
      </c>
    </row>
    <row r="3787" spans="1:5">
      <c r="A3787" t="str">
        <f t="shared" si="125"/>
        <v>Tongue - other and unspecified (C02)Female19</v>
      </c>
      <c r="B3787" t="s">
        <v>68</v>
      </c>
      <c r="C3787" t="s">
        <v>0</v>
      </c>
      <c r="D3787">
        <v>19</v>
      </c>
      <c r="E3787">
        <v>1</v>
      </c>
    </row>
    <row r="3788" spans="1:5">
      <c r="A3788" t="str">
        <f t="shared" si="125"/>
        <v>Tongue - other and unspecified (C02)Female20</v>
      </c>
      <c r="B3788" t="s">
        <v>68</v>
      </c>
      <c r="C3788" t="s">
        <v>0</v>
      </c>
      <c r="D3788">
        <v>20</v>
      </c>
      <c r="E3788">
        <v>3</v>
      </c>
    </row>
    <row r="3789" spans="1:5">
      <c r="A3789" t="str">
        <f t="shared" si="125"/>
        <v>Tongue - other and unspecified (C02)Male1</v>
      </c>
      <c r="B3789" t="s">
        <v>68</v>
      </c>
      <c r="C3789" t="s">
        <v>1</v>
      </c>
      <c r="D3789">
        <v>1</v>
      </c>
      <c r="E3789">
        <v>2</v>
      </c>
    </row>
    <row r="3790" spans="1:5">
      <c r="A3790" t="str">
        <f t="shared" si="125"/>
        <v>Tongue - other and unspecified (C02)Male2</v>
      </c>
      <c r="B3790" t="s">
        <v>68</v>
      </c>
      <c r="C3790" t="s">
        <v>1</v>
      </c>
      <c r="D3790">
        <v>2</v>
      </c>
      <c r="E3790">
        <v>1</v>
      </c>
    </row>
    <row r="3791" spans="1:5">
      <c r="A3791" t="str">
        <f t="shared" si="125"/>
        <v>Tongue - other and unspecified (C02)Male3</v>
      </c>
      <c r="B3791" t="s">
        <v>68</v>
      </c>
      <c r="C3791" t="s">
        <v>1</v>
      </c>
      <c r="D3791">
        <v>3</v>
      </c>
      <c r="E3791">
        <v>2</v>
      </c>
    </row>
    <row r="3792" spans="1:5">
      <c r="A3792" t="str">
        <f t="shared" si="125"/>
        <v>Tongue - other and unspecified (C02)Male5</v>
      </c>
      <c r="B3792" t="s">
        <v>68</v>
      </c>
      <c r="C3792" t="s">
        <v>1</v>
      </c>
      <c r="D3792">
        <v>5</v>
      </c>
      <c r="E3792">
        <v>6</v>
      </c>
    </row>
    <row r="3793" spans="1:5">
      <c r="A3793" t="str">
        <f t="shared" si="125"/>
        <v>Tongue - other and unspecified (C02)Male7</v>
      </c>
      <c r="B3793" t="s">
        <v>68</v>
      </c>
      <c r="C3793" t="s">
        <v>1</v>
      </c>
      <c r="D3793">
        <v>7</v>
      </c>
      <c r="E3793">
        <v>1</v>
      </c>
    </row>
    <row r="3794" spans="1:5">
      <c r="A3794" t="str">
        <f t="shared" si="125"/>
        <v>Tongue - other and unspecified (C02)Male8</v>
      </c>
      <c r="B3794" t="s">
        <v>68</v>
      </c>
      <c r="C3794" t="s">
        <v>1</v>
      </c>
      <c r="D3794">
        <v>8</v>
      </c>
      <c r="E3794">
        <v>1</v>
      </c>
    </row>
    <row r="3795" spans="1:5">
      <c r="A3795" t="str">
        <f t="shared" si="125"/>
        <v>Tongue - other and unspecified (C02)Male9</v>
      </c>
      <c r="B3795" t="s">
        <v>68</v>
      </c>
      <c r="C3795" t="s">
        <v>1</v>
      </c>
      <c r="D3795">
        <v>9</v>
      </c>
      <c r="E3795">
        <v>1</v>
      </c>
    </row>
    <row r="3796" spans="1:5">
      <c r="A3796" t="str">
        <f t="shared" si="125"/>
        <v>Tongue - other and unspecified (C02)Male10</v>
      </c>
      <c r="B3796" t="s">
        <v>68</v>
      </c>
      <c r="C3796" t="s">
        <v>1</v>
      </c>
      <c r="D3796">
        <v>10</v>
      </c>
      <c r="E3796">
        <v>3</v>
      </c>
    </row>
    <row r="3797" spans="1:5">
      <c r="A3797" t="str">
        <f t="shared" si="125"/>
        <v>Tongue - other and unspecified (C02)Male11</v>
      </c>
      <c r="B3797" t="s">
        <v>68</v>
      </c>
      <c r="C3797" t="s">
        <v>1</v>
      </c>
      <c r="D3797">
        <v>11</v>
      </c>
      <c r="E3797">
        <v>1</v>
      </c>
    </row>
    <row r="3798" spans="1:5">
      <c r="A3798" t="str">
        <f t="shared" si="125"/>
        <v>Tongue - other and unspecified (C02)Male13</v>
      </c>
      <c r="B3798" t="s">
        <v>68</v>
      </c>
      <c r="C3798" t="s">
        <v>1</v>
      </c>
      <c r="D3798">
        <v>13</v>
      </c>
      <c r="E3798">
        <v>4</v>
      </c>
    </row>
    <row r="3799" spans="1:5">
      <c r="A3799" t="str">
        <f t="shared" si="125"/>
        <v>Tongue - other and unspecified (C02)Male14</v>
      </c>
      <c r="B3799" t="s">
        <v>68</v>
      </c>
      <c r="C3799" t="s">
        <v>1</v>
      </c>
      <c r="D3799">
        <v>14</v>
      </c>
      <c r="E3799">
        <v>3</v>
      </c>
    </row>
    <row r="3800" spans="1:5">
      <c r="A3800" t="str">
        <f t="shared" si="125"/>
        <v>Tongue - other and unspecified (C02)Male15</v>
      </c>
      <c r="B3800" t="s">
        <v>68</v>
      </c>
      <c r="C3800" t="s">
        <v>1</v>
      </c>
      <c r="D3800">
        <v>15</v>
      </c>
      <c r="E3800">
        <v>1</v>
      </c>
    </row>
    <row r="3801" spans="1:5">
      <c r="A3801" t="str">
        <f t="shared" si="125"/>
        <v>Tongue - other and unspecified (C02)Male16</v>
      </c>
      <c r="B3801" t="s">
        <v>68</v>
      </c>
      <c r="C3801" t="s">
        <v>1</v>
      </c>
      <c r="D3801">
        <v>16</v>
      </c>
      <c r="E3801">
        <v>2</v>
      </c>
    </row>
    <row r="3802" spans="1:5">
      <c r="A3802" t="str">
        <f t="shared" si="125"/>
        <v>Tongue - other and unspecified (C02)Male17</v>
      </c>
      <c r="B3802" t="s">
        <v>68</v>
      </c>
      <c r="C3802" t="s">
        <v>1</v>
      </c>
      <c r="D3802">
        <v>17</v>
      </c>
      <c r="E3802">
        <v>1</v>
      </c>
    </row>
    <row r="3803" spans="1:5">
      <c r="A3803" t="str">
        <f t="shared" si="125"/>
        <v>Tongue - other and unspecified (C02)Male18</v>
      </c>
      <c r="B3803" t="s">
        <v>68</v>
      </c>
      <c r="C3803" t="s">
        <v>1</v>
      </c>
      <c r="D3803">
        <v>18</v>
      </c>
      <c r="E3803">
        <v>2</v>
      </c>
    </row>
    <row r="3804" spans="1:5">
      <c r="A3804" t="str">
        <f t="shared" si="125"/>
        <v>Tongue - other and unspecified (C02)Male19</v>
      </c>
      <c r="B3804" t="s">
        <v>68</v>
      </c>
      <c r="C3804" t="s">
        <v>1</v>
      </c>
      <c r="D3804">
        <v>19</v>
      </c>
      <c r="E3804">
        <v>1</v>
      </c>
    </row>
    <row r="3805" spans="1:5">
      <c r="A3805" t="str">
        <f t="shared" si="125"/>
        <v>Tongue - other and unspecified (C02)Male20</v>
      </c>
      <c r="B3805" t="s">
        <v>68</v>
      </c>
      <c r="C3805" t="s">
        <v>1</v>
      </c>
      <c r="D3805">
        <v>20</v>
      </c>
      <c r="E3805">
        <v>3</v>
      </c>
    </row>
    <row r="3806" spans="1:5">
      <c r="A3806" t="str">
        <f t="shared" ref="A3806:A3860" si="126">B3806&amp;C3806&amp;D3806</f>
        <v>Tonsil (C09)Female2</v>
      </c>
      <c r="B3806" t="s">
        <v>75</v>
      </c>
      <c r="C3806" t="s">
        <v>0</v>
      </c>
      <c r="D3806">
        <v>2</v>
      </c>
      <c r="E3806">
        <v>3</v>
      </c>
    </row>
    <row r="3807" spans="1:5">
      <c r="A3807" t="str">
        <f t="shared" si="126"/>
        <v>Tonsil (C09)Female4</v>
      </c>
      <c r="B3807" t="s">
        <v>75</v>
      </c>
      <c r="C3807" t="s">
        <v>0</v>
      </c>
      <c r="D3807">
        <v>4</v>
      </c>
      <c r="E3807">
        <v>3</v>
      </c>
    </row>
    <row r="3808" spans="1:5">
      <c r="A3808" t="str">
        <f t="shared" si="126"/>
        <v>Tonsil (C09)Female7</v>
      </c>
      <c r="B3808" t="s">
        <v>75</v>
      </c>
      <c r="C3808" t="s">
        <v>0</v>
      </c>
      <c r="D3808">
        <v>7</v>
      </c>
      <c r="E3808">
        <v>1</v>
      </c>
    </row>
    <row r="3809" spans="1:5">
      <c r="A3809" t="str">
        <f t="shared" si="126"/>
        <v>Tonsil (C09)Female9</v>
      </c>
      <c r="B3809" t="s">
        <v>75</v>
      </c>
      <c r="C3809" t="s">
        <v>0</v>
      </c>
      <c r="D3809">
        <v>9</v>
      </c>
      <c r="E3809">
        <v>1</v>
      </c>
    </row>
    <row r="3810" spans="1:5">
      <c r="A3810" t="str">
        <f t="shared" si="126"/>
        <v>Tonsil (C09)Female13</v>
      </c>
      <c r="B3810" t="s">
        <v>75</v>
      </c>
      <c r="C3810" t="s">
        <v>0</v>
      </c>
      <c r="D3810">
        <v>13</v>
      </c>
      <c r="E3810">
        <v>2</v>
      </c>
    </row>
    <row r="3811" spans="1:5">
      <c r="A3811" t="str">
        <f t="shared" si="126"/>
        <v>Tonsil (C09)Female16</v>
      </c>
      <c r="B3811" t="s">
        <v>75</v>
      </c>
      <c r="C3811" t="s">
        <v>0</v>
      </c>
      <c r="D3811">
        <v>16</v>
      </c>
      <c r="E3811">
        <v>1</v>
      </c>
    </row>
    <row r="3812" spans="1:5">
      <c r="A3812" t="str">
        <f t="shared" si="126"/>
        <v>Tonsil (C09)Female18</v>
      </c>
      <c r="B3812" t="s">
        <v>75</v>
      </c>
      <c r="C3812" t="s">
        <v>0</v>
      </c>
      <c r="D3812">
        <v>18</v>
      </c>
      <c r="E3812">
        <v>3</v>
      </c>
    </row>
    <row r="3813" spans="1:5">
      <c r="A3813" t="str">
        <f t="shared" si="126"/>
        <v>Tonsil (C09)Male1</v>
      </c>
      <c r="B3813" t="s">
        <v>75</v>
      </c>
      <c r="C3813" t="s">
        <v>1</v>
      </c>
      <c r="D3813">
        <v>1</v>
      </c>
      <c r="E3813">
        <v>6</v>
      </c>
    </row>
    <row r="3814" spans="1:5">
      <c r="A3814" t="str">
        <f t="shared" si="126"/>
        <v>Tonsil (C09)Male2</v>
      </c>
      <c r="B3814" t="s">
        <v>75</v>
      </c>
      <c r="C3814" t="s">
        <v>1</v>
      </c>
      <c r="D3814">
        <v>2</v>
      </c>
      <c r="E3814">
        <v>3</v>
      </c>
    </row>
    <row r="3815" spans="1:5">
      <c r="A3815" t="str">
        <f t="shared" si="126"/>
        <v>Tonsil (C09)Male3</v>
      </c>
      <c r="B3815" t="s">
        <v>75</v>
      </c>
      <c r="C3815" t="s">
        <v>1</v>
      </c>
      <c r="D3815">
        <v>3</v>
      </c>
      <c r="E3815">
        <v>6</v>
      </c>
    </row>
    <row r="3816" spans="1:5">
      <c r="A3816" t="str">
        <f t="shared" si="126"/>
        <v>Tonsil (C09)Male4</v>
      </c>
      <c r="B3816" t="s">
        <v>75</v>
      </c>
      <c r="C3816" t="s">
        <v>1</v>
      </c>
      <c r="D3816">
        <v>4</v>
      </c>
      <c r="E3816">
        <v>5</v>
      </c>
    </row>
    <row r="3817" spans="1:5">
      <c r="A3817" t="str">
        <f t="shared" si="126"/>
        <v>Tonsil (C09)Male5</v>
      </c>
      <c r="B3817" t="s">
        <v>75</v>
      </c>
      <c r="C3817" t="s">
        <v>1</v>
      </c>
      <c r="D3817">
        <v>5</v>
      </c>
      <c r="E3817">
        <v>3</v>
      </c>
    </row>
    <row r="3818" spans="1:5">
      <c r="A3818" t="str">
        <f t="shared" si="126"/>
        <v>Tonsil (C09)Male6</v>
      </c>
      <c r="B3818" t="s">
        <v>75</v>
      </c>
      <c r="C3818" t="s">
        <v>1</v>
      </c>
      <c r="D3818">
        <v>6</v>
      </c>
      <c r="E3818">
        <v>1</v>
      </c>
    </row>
    <row r="3819" spans="1:5">
      <c r="A3819" t="str">
        <f t="shared" si="126"/>
        <v>Tonsil (C09)Male7</v>
      </c>
      <c r="B3819" t="s">
        <v>75</v>
      </c>
      <c r="C3819" t="s">
        <v>1</v>
      </c>
      <c r="D3819">
        <v>7</v>
      </c>
      <c r="E3819">
        <v>3</v>
      </c>
    </row>
    <row r="3820" spans="1:5">
      <c r="A3820" t="str">
        <f t="shared" si="126"/>
        <v>Tonsil (C09)Male8</v>
      </c>
      <c r="B3820" t="s">
        <v>75</v>
      </c>
      <c r="C3820" t="s">
        <v>1</v>
      </c>
      <c r="D3820">
        <v>8</v>
      </c>
      <c r="E3820">
        <v>1</v>
      </c>
    </row>
    <row r="3821" spans="1:5">
      <c r="A3821" t="str">
        <f t="shared" si="126"/>
        <v>Tonsil (C09)Male10</v>
      </c>
      <c r="B3821" t="s">
        <v>75</v>
      </c>
      <c r="C3821" t="s">
        <v>1</v>
      </c>
      <c r="D3821">
        <v>10</v>
      </c>
      <c r="E3821">
        <v>5</v>
      </c>
    </row>
    <row r="3822" spans="1:5">
      <c r="A3822" t="str">
        <f t="shared" si="126"/>
        <v>Tonsil (C09)Male11</v>
      </c>
      <c r="B3822" t="s">
        <v>75</v>
      </c>
      <c r="C3822" t="s">
        <v>1</v>
      </c>
      <c r="D3822">
        <v>11</v>
      </c>
      <c r="E3822">
        <v>2</v>
      </c>
    </row>
    <row r="3823" spans="1:5">
      <c r="A3823" t="str">
        <f t="shared" si="126"/>
        <v>Tonsil (C09)Male13</v>
      </c>
      <c r="B3823" t="s">
        <v>75</v>
      </c>
      <c r="C3823" t="s">
        <v>1</v>
      </c>
      <c r="D3823">
        <v>13</v>
      </c>
      <c r="E3823">
        <v>5</v>
      </c>
    </row>
    <row r="3824" spans="1:5">
      <c r="A3824" t="str">
        <f t="shared" si="126"/>
        <v>Tonsil (C09)Male15</v>
      </c>
      <c r="B3824" t="s">
        <v>75</v>
      </c>
      <c r="C3824" t="s">
        <v>1</v>
      </c>
      <c r="D3824">
        <v>15</v>
      </c>
      <c r="E3824">
        <v>1</v>
      </c>
    </row>
    <row r="3825" spans="1:5">
      <c r="A3825" t="str">
        <f t="shared" si="126"/>
        <v>Tonsil (C09)Male16</v>
      </c>
      <c r="B3825" t="s">
        <v>75</v>
      </c>
      <c r="C3825" t="s">
        <v>1</v>
      </c>
      <c r="D3825">
        <v>16</v>
      </c>
      <c r="E3825">
        <v>3</v>
      </c>
    </row>
    <row r="3826" spans="1:5">
      <c r="A3826" t="str">
        <f t="shared" si="126"/>
        <v>Tonsil (C09)Male18</v>
      </c>
      <c r="B3826" t="s">
        <v>75</v>
      </c>
      <c r="C3826" t="s">
        <v>1</v>
      </c>
      <c r="D3826">
        <v>18</v>
      </c>
      <c r="E3826">
        <v>7</v>
      </c>
    </row>
    <row r="3827" spans="1:5">
      <c r="A3827" t="str">
        <f t="shared" si="126"/>
        <v>Tonsil (C09)Male20</v>
      </c>
      <c r="B3827" t="s">
        <v>75</v>
      </c>
      <c r="C3827" t="s">
        <v>1</v>
      </c>
      <c r="D3827">
        <v>20</v>
      </c>
      <c r="E3827">
        <v>1</v>
      </c>
    </row>
    <row r="3828" spans="1:5">
      <c r="A3828" t="str">
        <f t="shared" si="126"/>
        <v>Ureter (C66)Female2</v>
      </c>
      <c r="B3828" t="s">
        <v>117</v>
      </c>
      <c r="C3828" t="s">
        <v>0</v>
      </c>
      <c r="D3828">
        <v>2</v>
      </c>
      <c r="E3828">
        <v>1</v>
      </c>
    </row>
    <row r="3829" spans="1:5">
      <c r="A3829" t="str">
        <f t="shared" si="126"/>
        <v>Ureter (C66)Female5</v>
      </c>
      <c r="B3829" t="s">
        <v>117</v>
      </c>
      <c r="C3829" t="s">
        <v>0</v>
      </c>
      <c r="D3829">
        <v>5</v>
      </c>
      <c r="E3829">
        <v>1</v>
      </c>
    </row>
    <row r="3830" spans="1:5">
      <c r="A3830" t="str">
        <f t="shared" si="126"/>
        <v>Ureter (C66)Female6</v>
      </c>
      <c r="B3830" t="s">
        <v>117</v>
      </c>
      <c r="C3830" t="s">
        <v>0</v>
      </c>
      <c r="D3830">
        <v>6</v>
      </c>
      <c r="E3830">
        <v>1</v>
      </c>
    </row>
    <row r="3831" spans="1:5">
      <c r="A3831" t="str">
        <f t="shared" si="126"/>
        <v>Ureter (C66)Female7</v>
      </c>
      <c r="B3831" t="s">
        <v>117</v>
      </c>
      <c r="C3831" t="s">
        <v>0</v>
      </c>
      <c r="D3831">
        <v>7</v>
      </c>
      <c r="E3831">
        <v>1</v>
      </c>
    </row>
    <row r="3832" spans="1:5">
      <c r="A3832" t="str">
        <f t="shared" si="126"/>
        <v>Ureter (C66)Female11</v>
      </c>
      <c r="B3832" t="s">
        <v>117</v>
      </c>
      <c r="C3832" t="s">
        <v>0</v>
      </c>
      <c r="D3832">
        <v>11</v>
      </c>
      <c r="E3832">
        <v>1</v>
      </c>
    </row>
    <row r="3833" spans="1:5">
      <c r="A3833" t="str">
        <f t="shared" si="126"/>
        <v>Ureter (C66)Female12</v>
      </c>
      <c r="B3833" t="s">
        <v>117</v>
      </c>
      <c r="C3833" t="s">
        <v>0</v>
      </c>
      <c r="D3833">
        <v>12</v>
      </c>
      <c r="E3833">
        <v>1</v>
      </c>
    </row>
    <row r="3834" spans="1:5">
      <c r="A3834" t="str">
        <f t="shared" si="126"/>
        <v>Ureter (C66)Female20</v>
      </c>
      <c r="B3834" t="s">
        <v>117</v>
      </c>
      <c r="C3834" t="s">
        <v>0</v>
      </c>
      <c r="D3834">
        <v>20</v>
      </c>
      <c r="E3834">
        <v>1</v>
      </c>
    </row>
    <row r="3835" spans="1:5">
      <c r="A3835" t="str">
        <f t="shared" si="126"/>
        <v>Ureter (C66)Male1</v>
      </c>
      <c r="B3835" t="s">
        <v>117</v>
      </c>
      <c r="C3835" t="s">
        <v>1</v>
      </c>
      <c r="D3835">
        <v>1</v>
      </c>
      <c r="E3835">
        <v>1</v>
      </c>
    </row>
    <row r="3836" spans="1:5">
      <c r="A3836" t="str">
        <f t="shared" si="126"/>
        <v>Ureter (C66)Male3</v>
      </c>
      <c r="B3836" t="s">
        <v>117</v>
      </c>
      <c r="C3836" t="s">
        <v>1</v>
      </c>
      <c r="D3836">
        <v>3</v>
      </c>
      <c r="E3836">
        <v>1</v>
      </c>
    </row>
    <row r="3837" spans="1:5">
      <c r="A3837" t="str">
        <f t="shared" si="126"/>
        <v>Ureter (C66)Male4</v>
      </c>
      <c r="B3837" t="s">
        <v>117</v>
      </c>
      <c r="C3837" t="s">
        <v>1</v>
      </c>
      <c r="D3837">
        <v>4</v>
      </c>
      <c r="E3837">
        <v>2</v>
      </c>
    </row>
    <row r="3838" spans="1:5">
      <c r="A3838" t="str">
        <f t="shared" si="126"/>
        <v>Ureter (C66)Male5</v>
      </c>
      <c r="B3838" t="s">
        <v>117</v>
      </c>
      <c r="C3838" t="s">
        <v>1</v>
      </c>
      <c r="D3838">
        <v>5</v>
      </c>
      <c r="E3838">
        <v>1</v>
      </c>
    </row>
    <row r="3839" spans="1:5">
      <c r="A3839" t="str">
        <f t="shared" si="126"/>
        <v>Ureter (C66)Male11</v>
      </c>
      <c r="B3839" t="s">
        <v>117</v>
      </c>
      <c r="C3839" t="s">
        <v>1</v>
      </c>
      <c r="D3839">
        <v>11</v>
      </c>
      <c r="E3839">
        <v>1</v>
      </c>
    </row>
    <row r="3840" spans="1:5">
      <c r="A3840" t="str">
        <f t="shared" si="126"/>
        <v>Ureter (C66)Male14</v>
      </c>
      <c r="B3840" t="s">
        <v>117</v>
      </c>
      <c r="C3840" t="s">
        <v>1</v>
      </c>
      <c r="D3840">
        <v>14</v>
      </c>
      <c r="E3840">
        <v>1</v>
      </c>
    </row>
    <row r="3841" spans="1:5">
      <c r="A3841" t="str">
        <f t="shared" si="126"/>
        <v>Ureter (C66)Male16</v>
      </c>
      <c r="B3841" t="s">
        <v>117</v>
      </c>
      <c r="C3841" t="s">
        <v>1</v>
      </c>
      <c r="D3841">
        <v>16</v>
      </c>
      <c r="E3841">
        <v>1</v>
      </c>
    </row>
    <row r="3842" spans="1:5">
      <c r="A3842" t="str">
        <f t="shared" si="126"/>
        <v>Ureter (C66)Male18</v>
      </c>
      <c r="B3842" t="s">
        <v>117</v>
      </c>
      <c r="C3842" t="s">
        <v>1</v>
      </c>
      <c r="D3842">
        <v>18</v>
      </c>
      <c r="E3842">
        <v>1</v>
      </c>
    </row>
    <row r="3843" spans="1:5">
      <c r="A3843" t="str">
        <f t="shared" si="126"/>
        <v>Ureter (C66)Male20</v>
      </c>
      <c r="B3843" t="s">
        <v>117</v>
      </c>
      <c r="C3843" t="s">
        <v>1</v>
      </c>
      <c r="D3843">
        <v>20</v>
      </c>
      <c r="E3843">
        <v>1</v>
      </c>
    </row>
    <row r="3844" spans="1:5">
      <c r="A3844" t="str">
        <f t="shared" si="126"/>
        <v>Urinary organs - other and unspecified (C68)Female3</v>
      </c>
      <c r="B3844" t="s">
        <v>119</v>
      </c>
      <c r="C3844" t="s">
        <v>0</v>
      </c>
      <c r="D3844">
        <v>3</v>
      </c>
      <c r="E3844">
        <v>2</v>
      </c>
    </row>
    <row r="3845" spans="1:5">
      <c r="A3845" t="str">
        <f t="shared" si="126"/>
        <v>Urinary organs - other and unspecified (C68)Female5</v>
      </c>
      <c r="B3845" t="s">
        <v>119</v>
      </c>
      <c r="C3845" t="s">
        <v>0</v>
      </c>
      <c r="D3845">
        <v>5</v>
      </c>
      <c r="E3845">
        <v>1</v>
      </c>
    </row>
    <row r="3846" spans="1:5">
      <c r="A3846" t="str">
        <f t="shared" si="126"/>
        <v>Urinary organs - other and unspecified (C68)Female11</v>
      </c>
      <c r="B3846" t="s">
        <v>119</v>
      </c>
      <c r="C3846" t="s">
        <v>0</v>
      </c>
      <c r="D3846">
        <v>11</v>
      </c>
      <c r="E3846">
        <v>1</v>
      </c>
    </row>
    <row r="3847" spans="1:5">
      <c r="A3847" t="str">
        <f t="shared" si="126"/>
        <v>Urinary organs - other and unspecified (C68)Female13</v>
      </c>
      <c r="B3847" t="s">
        <v>119</v>
      </c>
      <c r="C3847" t="s">
        <v>0</v>
      </c>
      <c r="D3847">
        <v>13</v>
      </c>
      <c r="E3847">
        <v>1</v>
      </c>
    </row>
    <row r="3848" spans="1:5">
      <c r="A3848" t="str">
        <f t="shared" si="126"/>
        <v>Urinary organs - other and unspecified (C68)Female15</v>
      </c>
      <c r="B3848" t="s">
        <v>119</v>
      </c>
      <c r="C3848" t="s">
        <v>0</v>
      </c>
      <c r="D3848">
        <v>15</v>
      </c>
      <c r="E3848">
        <v>1</v>
      </c>
    </row>
    <row r="3849" spans="1:5">
      <c r="A3849" t="str">
        <f t="shared" si="126"/>
        <v>Urinary organs - other and unspecified (C68)Female16</v>
      </c>
      <c r="B3849" t="s">
        <v>119</v>
      </c>
      <c r="C3849" t="s">
        <v>0</v>
      </c>
      <c r="D3849">
        <v>16</v>
      </c>
      <c r="E3849">
        <v>1</v>
      </c>
    </row>
    <row r="3850" spans="1:5">
      <c r="A3850" t="str">
        <f t="shared" si="126"/>
        <v>Urinary organs - other and unspecified (C68)Male3</v>
      </c>
      <c r="B3850" t="s">
        <v>119</v>
      </c>
      <c r="C3850" t="s">
        <v>1</v>
      </c>
      <c r="D3850">
        <v>3</v>
      </c>
      <c r="E3850">
        <v>1</v>
      </c>
    </row>
    <row r="3851" spans="1:5">
      <c r="A3851" t="str">
        <f t="shared" si="126"/>
        <v>Urinary organs - other and unspecified (C68)Male4</v>
      </c>
      <c r="B3851" t="s">
        <v>119</v>
      </c>
      <c r="C3851" t="s">
        <v>1</v>
      </c>
      <c r="D3851">
        <v>4</v>
      </c>
      <c r="E3851">
        <v>3</v>
      </c>
    </row>
    <row r="3852" spans="1:5">
      <c r="A3852" t="str">
        <f t="shared" si="126"/>
        <v>Urinary organs - other and unspecified (C68)Male5</v>
      </c>
      <c r="B3852" t="s">
        <v>119</v>
      </c>
      <c r="C3852" t="s">
        <v>1</v>
      </c>
      <c r="D3852">
        <v>5</v>
      </c>
      <c r="E3852">
        <v>3</v>
      </c>
    </row>
    <row r="3853" spans="1:5">
      <c r="A3853" t="str">
        <f t="shared" si="126"/>
        <v>Urinary organs - other and unspecified (C68)Male10</v>
      </c>
      <c r="B3853" t="s">
        <v>119</v>
      </c>
      <c r="C3853" t="s">
        <v>1</v>
      </c>
      <c r="D3853">
        <v>10</v>
      </c>
      <c r="E3853">
        <v>1</v>
      </c>
    </row>
    <row r="3854" spans="1:5">
      <c r="A3854" t="str">
        <f t="shared" si="126"/>
        <v>Urinary organs - other and unspecified (C68)Male11</v>
      </c>
      <c r="B3854" t="s">
        <v>119</v>
      </c>
      <c r="C3854" t="s">
        <v>1</v>
      </c>
      <c r="D3854">
        <v>11</v>
      </c>
      <c r="E3854">
        <v>2</v>
      </c>
    </row>
    <row r="3855" spans="1:5">
      <c r="A3855" t="str">
        <f t="shared" si="126"/>
        <v>Urinary organs - other and unspecified (C68)Male13</v>
      </c>
      <c r="B3855" t="s">
        <v>119</v>
      </c>
      <c r="C3855" t="s">
        <v>1</v>
      </c>
      <c r="D3855">
        <v>13</v>
      </c>
      <c r="E3855">
        <v>1</v>
      </c>
    </row>
    <row r="3856" spans="1:5">
      <c r="A3856" t="str">
        <f t="shared" si="126"/>
        <v>Urinary organs - other and unspecified (C68)Male16</v>
      </c>
      <c r="B3856" t="s">
        <v>119</v>
      </c>
      <c r="C3856" t="s">
        <v>1</v>
      </c>
      <c r="D3856">
        <v>16</v>
      </c>
      <c r="E3856">
        <v>1</v>
      </c>
    </row>
    <row r="3857" spans="1:5">
      <c r="A3857" t="str">
        <f t="shared" si="126"/>
        <v>Urinary organs - other and unspecified (C68)Male18</v>
      </c>
      <c r="B3857" t="s">
        <v>119</v>
      </c>
      <c r="C3857" t="s">
        <v>1</v>
      </c>
      <c r="D3857">
        <v>18</v>
      </c>
      <c r="E3857">
        <v>1</v>
      </c>
    </row>
    <row r="3858" spans="1:5">
      <c r="A3858" t="str">
        <f t="shared" si="126"/>
        <v>Urinary organs - other and unspecified (C68)Male20</v>
      </c>
      <c r="B3858" t="s">
        <v>119</v>
      </c>
      <c r="C3858" t="s">
        <v>1</v>
      </c>
      <c r="D3858">
        <v>20</v>
      </c>
      <c r="E3858">
        <v>1</v>
      </c>
    </row>
    <row r="3859" spans="1:5">
      <c r="A3859" t="str">
        <f t="shared" si="126"/>
        <v>Uterus (C54–C55)Female1</v>
      </c>
      <c r="B3859" s="115" t="s">
        <v>358</v>
      </c>
      <c r="C3859" t="s">
        <v>0</v>
      </c>
      <c r="D3859">
        <v>1</v>
      </c>
      <c r="E3859">
        <v>30</v>
      </c>
    </row>
    <row r="3860" spans="1:5">
      <c r="A3860" t="str">
        <f t="shared" si="126"/>
        <v>Uterus (C54–C55)Female2</v>
      </c>
      <c r="B3860" s="115" t="s">
        <v>358</v>
      </c>
      <c r="C3860" t="s">
        <v>0</v>
      </c>
      <c r="D3860">
        <v>2</v>
      </c>
      <c r="E3860">
        <v>53</v>
      </c>
    </row>
    <row r="3861" spans="1:5">
      <c r="A3861" t="str">
        <f t="shared" ref="A3861:A3970" si="127">B3861&amp;C3861&amp;D3861</f>
        <v>Uterus (C54–C55)Female3</v>
      </c>
      <c r="B3861" s="115" t="s">
        <v>358</v>
      </c>
      <c r="C3861" t="s">
        <v>0</v>
      </c>
      <c r="D3861">
        <v>3</v>
      </c>
      <c r="E3861">
        <v>43</v>
      </c>
    </row>
    <row r="3862" spans="1:5">
      <c r="A3862" t="str">
        <f t="shared" si="127"/>
        <v>Uterus (C54–C55)Female4</v>
      </c>
      <c r="B3862" s="115" t="s">
        <v>358</v>
      </c>
      <c r="C3862" t="s">
        <v>0</v>
      </c>
      <c r="D3862">
        <v>4</v>
      </c>
      <c r="E3862">
        <v>85</v>
      </c>
    </row>
    <row r="3863" spans="1:5">
      <c r="A3863" t="str">
        <f t="shared" si="127"/>
        <v>Uterus (C54–C55)Female5</v>
      </c>
      <c r="B3863" s="115" t="s">
        <v>358</v>
      </c>
      <c r="C3863" t="s">
        <v>0</v>
      </c>
      <c r="D3863">
        <v>5</v>
      </c>
      <c r="E3863">
        <v>36</v>
      </c>
    </row>
    <row r="3864" spans="1:5">
      <c r="A3864" t="str">
        <f t="shared" si="127"/>
        <v>Uterus (C54–C55)Female6</v>
      </c>
      <c r="B3864" s="115" t="s">
        <v>358</v>
      </c>
      <c r="C3864" t="s">
        <v>0</v>
      </c>
      <c r="D3864">
        <v>6</v>
      </c>
      <c r="E3864">
        <v>15</v>
      </c>
    </row>
    <row r="3865" spans="1:5">
      <c r="A3865" t="str">
        <f t="shared" si="127"/>
        <v>Uterus (C54–C55)Female7</v>
      </c>
      <c r="B3865" s="115" t="s">
        <v>358</v>
      </c>
      <c r="C3865" t="s">
        <v>0</v>
      </c>
      <c r="D3865">
        <v>7</v>
      </c>
      <c r="E3865">
        <v>22</v>
      </c>
    </row>
    <row r="3866" spans="1:5">
      <c r="A3866" t="str">
        <f t="shared" si="127"/>
        <v>Uterus (C54–C55)Female8</v>
      </c>
      <c r="B3866" s="115" t="s">
        <v>358</v>
      </c>
      <c r="C3866" t="s">
        <v>0</v>
      </c>
      <c r="D3866">
        <v>8</v>
      </c>
      <c r="E3866">
        <v>8</v>
      </c>
    </row>
    <row r="3867" spans="1:5">
      <c r="A3867" t="str">
        <f t="shared" si="127"/>
        <v>Uterus (C54–C55)Female9</v>
      </c>
      <c r="B3867" s="115" t="s">
        <v>358</v>
      </c>
      <c r="C3867" t="s">
        <v>0</v>
      </c>
      <c r="D3867">
        <v>9</v>
      </c>
      <c r="E3867">
        <v>18</v>
      </c>
    </row>
    <row r="3868" spans="1:5">
      <c r="A3868" t="str">
        <f t="shared" si="127"/>
        <v>Uterus (C54–C55)Female10</v>
      </c>
      <c r="B3868" s="115" t="s">
        <v>358</v>
      </c>
      <c r="C3868" t="s">
        <v>0</v>
      </c>
      <c r="D3868">
        <v>10</v>
      </c>
      <c r="E3868">
        <v>8</v>
      </c>
    </row>
    <row r="3869" spans="1:5">
      <c r="A3869" t="str">
        <f t="shared" si="127"/>
        <v>Uterus (C54–C55)Female11</v>
      </c>
      <c r="B3869" s="115" t="s">
        <v>358</v>
      </c>
      <c r="C3869" t="s">
        <v>0</v>
      </c>
      <c r="D3869">
        <v>11</v>
      </c>
      <c r="E3869">
        <v>22</v>
      </c>
    </row>
    <row r="3870" spans="1:5">
      <c r="A3870" t="str">
        <f t="shared" si="127"/>
        <v>Uterus (C54–C55)Female12</v>
      </c>
      <c r="B3870" s="115" t="s">
        <v>358</v>
      </c>
      <c r="C3870" t="s">
        <v>0</v>
      </c>
      <c r="D3870">
        <v>12</v>
      </c>
      <c r="E3870">
        <v>3</v>
      </c>
    </row>
    <row r="3871" spans="1:5">
      <c r="A3871" t="str">
        <f t="shared" si="127"/>
        <v>Uterus (C54–C55)Female13</v>
      </c>
      <c r="B3871" s="115" t="s">
        <v>358</v>
      </c>
      <c r="C3871" t="s">
        <v>0</v>
      </c>
      <c r="D3871">
        <v>13</v>
      </c>
      <c r="E3871">
        <v>28</v>
      </c>
    </row>
    <row r="3872" spans="1:5">
      <c r="A3872" t="str">
        <f t="shared" si="127"/>
        <v>Uterus (C54–C55)Female14</v>
      </c>
      <c r="B3872" s="115" t="s">
        <v>358</v>
      </c>
      <c r="C3872" t="s">
        <v>0</v>
      </c>
      <c r="D3872">
        <v>14</v>
      </c>
      <c r="E3872">
        <v>14</v>
      </c>
    </row>
    <row r="3873" spans="1:5">
      <c r="A3873" t="str">
        <f t="shared" si="127"/>
        <v>Uterus (C54–C55)Female15</v>
      </c>
      <c r="B3873" s="115" t="s">
        <v>358</v>
      </c>
      <c r="C3873" t="s">
        <v>0</v>
      </c>
      <c r="D3873">
        <v>15</v>
      </c>
      <c r="E3873">
        <v>9</v>
      </c>
    </row>
    <row r="3874" spans="1:5">
      <c r="A3874" t="str">
        <f t="shared" si="127"/>
        <v>Uterus (C54–C55)Female16</v>
      </c>
      <c r="B3874" s="115" t="s">
        <v>358</v>
      </c>
      <c r="C3874" t="s">
        <v>0</v>
      </c>
      <c r="D3874">
        <v>16</v>
      </c>
      <c r="E3874">
        <v>10</v>
      </c>
    </row>
    <row r="3875" spans="1:5">
      <c r="A3875" t="str">
        <f t="shared" si="127"/>
        <v>Uterus (C54–C55)Female17</v>
      </c>
      <c r="B3875" s="115" t="s">
        <v>358</v>
      </c>
      <c r="C3875" t="s">
        <v>0</v>
      </c>
      <c r="D3875">
        <v>17</v>
      </c>
      <c r="E3875">
        <v>5</v>
      </c>
    </row>
    <row r="3876" spans="1:5">
      <c r="A3876" t="str">
        <f t="shared" si="127"/>
        <v>Uterus (C54–C55)Female18</v>
      </c>
      <c r="B3876" s="115" t="s">
        <v>358</v>
      </c>
      <c r="C3876" t="s">
        <v>0</v>
      </c>
      <c r="D3876">
        <v>18</v>
      </c>
      <c r="E3876">
        <v>68</v>
      </c>
    </row>
    <row r="3877" spans="1:5">
      <c r="A3877" t="str">
        <f t="shared" si="127"/>
        <v>Uterus (C54–C55)Female19</v>
      </c>
      <c r="B3877" s="115" t="s">
        <v>358</v>
      </c>
      <c r="C3877" t="s">
        <v>0</v>
      </c>
      <c r="D3877">
        <v>19</v>
      </c>
      <c r="E3877">
        <v>7</v>
      </c>
    </row>
    <row r="3878" spans="1:5">
      <c r="A3878" t="str">
        <f t="shared" si="127"/>
        <v>Uterus (C54–C55)Female20</v>
      </c>
      <c r="B3878" s="115" t="s">
        <v>358</v>
      </c>
      <c r="C3878" t="s">
        <v>0</v>
      </c>
      <c r="D3878">
        <v>20</v>
      </c>
      <c r="E3878">
        <v>28</v>
      </c>
    </row>
    <row r="3879" spans="1:5">
      <c r="A3879" t="str">
        <f t="shared" si="127"/>
        <v>Uterus (C54–C55)Female99</v>
      </c>
      <c r="B3879" s="115" t="s">
        <v>358</v>
      </c>
      <c r="C3879" t="s">
        <v>0</v>
      </c>
      <c r="D3879">
        <v>99</v>
      </c>
      <c r="E3879">
        <v>1</v>
      </c>
    </row>
    <row r="3880" spans="1:5">
      <c r="A3880" t="str">
        <f t="shared" si="127"/>
        <v>Vagina (C52)Female2</v>
      </c>
      <c r="B3880" t="s">
        <v>107</v>
      </c>
      <c r="C3880" t="s">
        <v>0</v>
      </c>
      <c r="D3880">
        <v>2</v>
      </c>
      <c r="E3880">
        <v>1</v>
      </c>
    </row>
    <row r="3881" spans="1:5">
      <c r="A3881" t="str">
        <f t="shared" si="127"/>
        <v>Vagina (C52)Female3</v>
      </c>
      <c r="B3881" t="s">
        <v>107</v>
      </c>
      <c r="C3881" t="s">
        <v>0</v>
      </c>
      <c r="D3881">
        <v>3</v>
      </c>
      <c r="E3881">
        <v>3</v>
      </c>
    </row>
    <row r="3882" spans="1:5">
      <c r="A3882" t="str">
        <f t="shared" si="127"/>
        <v>Vagina (C52)Female4</v>
      </c>
      <c r="B3882" t="s">
        <v>107</v>
      </c>
      <c r="C3882" t="s">
        <v>0</v>
      </c>
      <c r="D3882">
        <v>4</v>
      </c>
      <c r="E3882">
        <v>2</v>
      </c>
    </row>
    <row r="3883" spans="1:5">
      <c r="A3883" t="str">
        <f t="shared" si="127"/>
        <v>Vagina (C52)Female5</v>
      </c>
      <c r="B3883" t="s">
        <v>107</v>
      </c>
      <c r="C3883" t="s">
        <v>0</v>
      </c>
      <c r="D3883">
        <v>5</v>
      </c>
      <c r="E3883">
        <v>1</v>
      </c>
    </row>
    <row r="3884" spans="1:5">
      <c r="A3884" t="str">
        <f t="shared" si="127"/>
        <v>Vagina (C52)Female8</v>
      </c>
      <c r="B3884" t="s">
        <v>107</v>
      </c>
      <c r="C3884" t="s">
        <v>0</v>
      </c>
      <c r="D3884">
        <v>8</v>
      </c>
      <c r="E3884">
        <v>1</v>
      </c>
    </row>
    <row r="3885" spans="1:5">
      <c r="A3885" t="str">
        <f t="shared" si="127"/>
        <v>Vagina (C52)Female9</v>
      </c>
      <c r="B3885" t="s">
        <v>107</v>
      </c>
      <c r="C3885" t="s">
        <v>0</v>
      </c>
      <c r="D3885">
        <v>9</v>
      </c>
      <c r="E3885">
        <v>1</v>
      </c>
    </row>
    <row r="3886" spans="1:5">
      <c r="A3886" t="str">
        <f t="shared" si="127"/>
        <v>Vagina (C52)Female11</v>
      </c>
      <c r="B3886" t="s">
        <v>107</v>
      </c>
      <c r="C3886" t="s">
        <v>0</v>
      </c>
      <c r="D3886">
        <v>11</v>
      </c>
      <c r="E3886">
        <v>1</v>
      </c>
    </row>
    <row r="3887" spans="1:5">
      <c r="A3887" t="str">
        <f t="shared" si="127"/>
        <v>Vagina (C52)Female14</v>
      </c>
      <c r="B3887" t="s">
        <v>107</v>
      </c>
      <c r="C3887" t="s">
        <v>0</v>
      </c>
      <c r="D3887">
        <v>14</v>
      </c>
      <c r="E3887">
        <v>1</v>
      </c>
    </row>
    <row r="3888" spans="1:5">
      <c r="A3888" t="str">
        <f t="shared" si="127"/>
        <v>Vagina (C52)Female18</v>
      </c>
      <c r="B3888" t="s">
        <v>107</v>
      </c>
      <c r="C3888" t="s">
        <v>0</v>
      </c>
      <c r="D3888">
        <v>18</v>
      </c>
      <c r="E3888">
        <v>1</v>
      </c>
    </row>
    <row r="3889" spans="1:5">
      <c r="A3889" t="str">
        <f t="shared" si="127"/>
        <v>Vagina (C52)Female19</v>
      </c>
      <c r="B3889" t="s">
        <v>107</v>
      </c>
      <c r="C3889" t="s">
        <v>0</v>
      </c>
      <c r="D3889">
        <v>19</v>
      </c>
      <c r="E3889">
        <v>1</v>
      </c>
    </row>
    <row r="3890" spans="1:5">
      <c r="A3890" t="str">
        <f t="shared" si="127"/>
        <v>Vagina (C52)Female20</v>
      </c>
      <c r="B3890" t="s">
        <v>107</v>
      </c>
      <c r="C3890" t="s">
        <v>0</v>
      </c>
      <c r="D3890">
        <v>20</v>
      </c>
      <c r="E3890">
        <v>1</v>
      </c>
    </row>
    <row r="3891" spans="1:5">
      <c r="A3891" t="str">
        <f t="shared" si="127"/>
        <v>Vulva (C51)Female1</v>
      </c>
      <c r="B3891" t="s">
        <v>106</v>
      </c>
      <c r="C3891" t="s">
        <v>0</v>
      </c>
      <c r="D3891">
        <v>1</v>
      </c>
      <c r="E3891">
        <v>3</v>
      </c>
    </row>
    <row r="3892" spans="1:5">
      <c r="A3892" t="str">
        <f t="shared" si="127"/>
        <v>Vulva (C51)Female2</v>
      </c>
      <c r="B3892" t="s">
        <v>106</v>
      </c>
      <c r="C3892" t="s">
        <v>0</v>
      </c>
      <c r="D3892">
        <v>2</v>
      </c>
      <c r="E3892">
        <v>6</v>
      </c>
    </row>
    <row r="3893" spans="1:5">
      <c r="A3893" t="str">
        <f t="shared" si="127"/>
        <v>Vulva (C51)Female3</v>
      </c>
      <c r="B3893" t="s">
        <v>106</v>
      </c>
      <c r="C3893" t="s">
        <v>0</v>
      </c>
      <c r="D3893">
        <v>3</v>
      </c>
      <c r="E3893">
        <v>8</v>
      </c>
    </row>
    <row r="3894" spans="1:5">
      <c r="A3894" t="str">
        <f t="shared" si="127"/>
        <v>Vulva (C51)Female4</v>
      </c>
      <c r="B3894" t="s">
        <v>106</v>
      </c>
      <c r="C3894" t="s">
        <v>0</v>
      </c>
      <c r="D3894">
        <v>4</v>
      </c>
      <c r="E3894">
        <v>7</v>
      </c>
    </row>
    <row r="3895" spans="1:5">
      <c r="A3895" t="str">
        <f t="shared" si="127"/>
        <v>Vulva (C51)Female5</v>
      </c>
      <c r="B3895" t="s">
        <v>106</v>
      </c>
      <c r="C3895" t="s">
        <v>0</v>
      </c>
      <c r="D3895">
        <v>5</v>
      </c>
      <c r="E3895">
        <v>4</v>
      </c>
    </row>
    <row r="3896" spans="1:5">
      <c r="A3896" t="str">
        <f t="shared" si="127"/>
        <v>Vulva (C51)Female6</v>
      </c>
      <c r="B3896" t="s">
        <v>106</v>
      </c>
      <c r="C3896" t="s">
        <v>0</v>
      </c>
      <c r="D3896">
        <v>6</v>
      </c>
      <c r="E3896">
        <v>4</v>
      </c>
    </row>
    <row r="3897" spans="1:5">
      <c r="A3897" t="str">
        <f t="shared" si="127"/>
        <v>Vulva (C51)Female9</v>
      </c>
      <c r="B3897" t="s">
        <v>106</v>
      </c>
      <c r="C3897" t="s">
        <v>0</v>
      </c>
      <c r="D3897">
        <v>9</v>
      </c>
      <c r="E3897">
        <v>3</v>
      </c>
    </row>
    <row r="3898" spans="1:5">
      <c r="A3898" t="str">
        <f t="shared" si="127"/>
        <v>Vulva (C51)Female10</v>
      </c>
      <c r="B3898" t="s">
        <v>106</v>
      </c>
      <c r="C3898" t="s">
        <v>0</v>
      </c>
      <c r="D3898">
        <v>10</v>
      </c>
      <c r="E3898">
        <v>2</v>
      </c>
    </row>
    <row r="3899" spans="1:5">
      <c r="A3899" t="str">
        <f t="shared" si="127"/>
        <v>Vulva (C51)Female11</v>
      </c>
      <c r="B3899" t="s">
        <v>106</v>
      </c>
      <c r="C3899" t="s">
        <v>0</v>
      </c>
      <c r="D3899">
        <v>11</v>
      </c>
      <c r="E3899">
        <v>5</v>
      </c>
    </row>
    <row r="3900" spans="1:5">
      <c r="A3900" t="str">
        <f t="shared" si="127"/>
        <v>Vulva (C51)Female13</v>
      </c>
      <c r="B3900" t="s">
        <v>106</v>
      </c>
      <c r="C3900" t="s">
        <v>0</v>
      </c>
      <c r="D3900">
        <v>13</v>
      </c>
      <c r="E3900">
        <v>1</v>
      </c>
    </row>
    <row r="3901" spans="1:5">
      <c r="A3901" t="str">
        <f t="shared" si="127"/>
        <v>Vulva (C51)Female14</v>
      </c>
      <c r="B3901" t="s">
        <v>106</v>
      </c>
      <c r="C3901" t="s">
        <v>0</v>
      </c>
      <c r="D3901">
        <v>14</v>
      </c>
      <c r="E3901">
        <v>3</v>
      </c>
    </row>
    <row r="3902" spans="1:5">
      <c r="A3902" t="str">
        <f t="shared" si="127"/>
        <v>Vulva (C51)Female15</v>
      </c>
      <c r="B3902" t="s">
        <v>106</v>
      </c>
      <c r="C3902" t="s">
        <v>0</v>
      </c>
      <c r="D3902">
        <v>15</v>
      </c>
      <c r="E3902">
        <v>2</v>
      </c>
    </row>
    <row r="3903" spans="1:5">
      <c r="A3903" t="str">
        <f t="shared" si="127"/>
        <v>Vulva (C51)Female16</v>
      </c>
      <c r="B3903" t="s">
        <v>106</v>
      </c>
      <c r="C3903" t="s">
        <v>0</v>
      </c>
      <c r="D3903">
        <v>16</v>
      </c>
      <c r="E3903">
        <v>1</v>
      </c>
    </row>
    <row r="3904" spans="1:5">
      <c r="A3904" t="str">
        <f t="shared" si="127"/>
        <v>Vulva (C51)Female18</v>
      </c>
      <c r="B3904" t="s">
        <v>106</v>
      </c>
      <c r="C3904" t="s">
        <v>0</v>
      </c>
      <c r="D3904">
        <v>18</v>
      </c>
      <c r="E3904">
        <v>10</v>
      </c>
    </row>
    <row r="3905" spans="1:5">
      <c r="A3905" t="str">
        <f t="shared" si="127"/>
        <v>Vulva (C51)Female19</v>
      </c>
      <c r="B3905" t="s">
        <v>106</v>
      </c>
      <c r="C3905" t="s">
        <v>0</v>
      </c>
      <c r="D3905">
        <v>19</v>
      </c>
      <c r="E3905">
        <v>2</v>
      </c>
    </row>
    <row r="3906" spans="1:5">
      <c r="A3906" t="str">
        <f t="shared" si="127"/>
        <v>Vulva (C51)Female20</v>
      </c>
      <c r="B3906" t="s">
        <v>106</v>
      </c>
      <c r="C3906" t="s">
        <v>0</v>
      </c>
      <c r="D3906">
        <v>20</v>
      </c>
      <c r="E3906">
        <v>6</v>
      </c>
    </row>
    <row r="3907" spans="1:5">
      <c r="A3907" t="str">
        <f t="shared" si="127"/>
        <v>Uterus (C54–C55)Male1</v>
      </c>
      <c r="B3907" s="115" t="s">
        <v>358</v>
      </c>
      <c r="C3907" t="s">
        <v>1</v>
      </c>
      <c r="D3907">
        <v>1</v>
      </c>
      <c r="E3907" t="s">
        <v>178</v>
      </c>
    </row>
    <row r="3908" spans="1:5">
      <c r="A3908" t="str">
        <f t="shared" si="127"/>
        <v>Uterus (C54–C55)Male2</v>
      </c>
      <c r="B3908" s="115" t="s">
        <v>358</v>
      </c>
      <c r="C3908" t="s">
        <v>1</v>
      </c>
      <c r="D3908">
        <v>2</v>
      </c>
      <c r="E3908" t="s">
        <v>178</v>
      </c>
    </row>
    <row r="3909" spans="1:5">
      <c r="A3909" t="str">
        <f t="shared" ref="A3909:A3968" si="128">B3909&amp;C3909&amp;D3909</f>
        <v>Uterus (C54–C55)Male3</v>
      </c>
      <c r="B3909" s="115" t="s">
        <v>358</v>
      </c>
      <c r="C3909" t="s">
        <v>1</v>
      </c>
      <c r="D3909">
        <v>3</v>
      </c>
      <c r="E3909" t="s">
        <v>178</v>
      </c>
    </row>
    <row r="3910" spans="1:5">
      <c r="A3910" t="str">
        <f t="shared" si="128"/>
        <v>Uterus (C54–C55)Male4</v>
      </c>
      <c r="B3910" s="115" t="s">
        <v>358</v>
      </c>
      <c r="C3910" t="s">
        <v>1</v>
      </c>
      <c r="D3910">
        <v>4</v>
      </c>
      <c r="E3910" t="s">
        <v>178</v>
      </c>
    </row>
    <row r="3911" spans="1:5">
      <c r="A3911" t="str">
        <f t="shared" si="128"/>
        <v>Uterus (C54–C55)Male5</v>
      </c>
      <c r="B3911" s="115" t="s">
        <v>358</v>
      </c>
      <c r="C3911" t="s">
        <v>1</v>
      </c>
      <c r="D3911">
        <v>5</v>
      </c>
      <c r="E3911" t="s">
        <v>178</v>
      </c>
    </row>
    <row r="3912" spans="1:5">
      <c r="A3912" t="str">
        <f t="shared" si="128"/>
        <v>Uterus (C54–C55)Male6</v>
      </c>
      <c r="B3912" s="115" t="s">
        <v>358</v>
      </c>
      <c r="C3912" t="s">
        <v>1</v>
      </c>
      <c r="D3912">
        <v>6</v>
      </c>
      <c r="E3912" t="s">
        <v>178</v>
      </c>
    </row>
    <row r="3913" spans="1:5">
      <c r="A3913" t="str">
        <f t="shared" si="128"/>
        <v>Uterus (C54–C55)Male7</v>
      </c>
      <c r="B3913" s="115" t="s">
        <v>358</v>
      </c>
      <c r="C3913" t="s">
        <v>1</v>
      </c>
      <c r="D3913">
        <v>7</v>
      </c>
      <c r="E3913" t="s">
        <v>178</v>
      </c>
    </row>
    <row r="3914" spans="1:5">
      <c r="A3914" t="str">
        <f t="shared" si="128"/>
        <v>Uterus (C54–C55)Male8</v>
      </c>
      <c r="B3914" s="115" t="s">
        <v>358</v>
      </c>
      <c r="C3914" t="s">
        <v>1</v>
      </c>
      <c r="D3914">
        <v>8</v>
      </c>
      <c r="E3914" t="s">
        <v>178</v>
      </c>
    </row>
    <row r="3915" spans="1:5">
      <c r="A3915" t="str">
        <f t="shared" si="128"/>
        <v>Uterus (C54–C55)Male9</v>
      </c>
      <c r="B3915" s="115" t="s">
        <v>358</v>
      </c>
      <c r="C3915" t="s">
        <v>1</v>
      </c>
      <c r="D3915">
        <v>9</v>
      </c>
      <c r="E3915" t="s">
        <v>178</v>
      </c>
    </row>
    <row r="3916" spans="1:5">
      <c r="A3916" t="str">
        <f t="shared" si="128"/>
        <v>Uterus (C54–C55)Male10</v>
      </c>
      <c r="B3916" s="115" t="s">
        <v>358</v>
      </c>
      <c r="C3916" t="s">
        <v>1</v>
      </c>
      <c r="D3916">
        <v>10</v>
      </c>
      <c r="E3916" t="s">
        <v>178</v>
      </c>
    </row>
    <row r="3917" spans="1:5">
      <c r="A3917" t="str">
        <f t="shared" si="128"/>
        <v>Uterus (C54–C55)Male11</v>
      </c>
      <c r="B3917" s="115" t="s">
        <v>358</v>
      </c>
      <c r="C3917" t="s">
        <v>1</v>
      </c>
      <c r="D3917">
        <v>11</v>
      </c>
      <c r="E3917" t="s">
        <v>178</v>
      </c>
    </row>
    <row r="3918" spans="1:5">
      <c r="A3918" t="str">
        <f t="shared" si="128"/>
        <v>Uterus (C54–C55)Male12</v>
      </c>
      <c r="B3918" s="115" t="s">
        <v>358</v>
      </c>
      <c r="C3918" t="s">
        <v>1</v>
      </c>
      <c r="D3918">
        <v>12</v>
      </c>
      <c r="E3918" t="s">
        <v>178</v>
      </c>
    </row>
    <row r="3919" spans="1:5">
      <c r="A3919" t="str">
        <f t="shared" si="128"/>
        <v>Uterus (C54–C55)Male13</v>
      </c>
      <c r="B3919" s="115" t="s">
        <v>358</v>
      </c>
      <c r="C3919" t="s">
        <v>1</v>
      </c>
      <c r="D3919">
        <v>13</v>
      </c>
      <c r="E3919" t="s">
        <v>178</v>
      </c>
    </row>
    <row r="3920" spans="1:5">
      <c r="A3920" t="str">
        <f t="shared" si="128"/>
        <v>Uterus (C54–C55)Male14</v>
      </c>
      <c r="B3920" s="115" t="s">
        <v>358</v>
      </c>
      <c r="C3920" t="s">
        <v>1</v>
      </c>
      <c r="D3920">
        <v>14</v>
      </c>
      <c r="E3920" t="s">
        <v>178</v>
      </c>
    </row>
    <row r="3921" spans="1:5">
      <c r="A3921" t="str">
        <f t="shared" si="128"/>
        <v>Uterus (C54–C55)Male15</v>
      </c>
      <c r="B3921" s="115" t="s">
        <v>358</v>
      </c>
      <c r="C3921" t="s">
        <v>1</v>
      </c>
      <c r="D3921">
        <v>15</v>
      </c>
      <c r="E3921" t="s">
        <v>178</v>
      </c>
    </row>
    <row r="3922" spans="1:5">
      <c r="A3922" t="str">
        <f t="shared" si="128"/>
        <v>Uterus (C54–C55)Male16</v>
      </c>
      <c r="B3922" s="115" t="s">
        <v>358</v>
      </c>
      <c r="C3922" t="s">
        <v>1</v>
      </c>
      <c r="D3922">
        <v>16</v>
      </c>
      <c r="E3922" t="s">
        <v>178</v>
      </c>
    </row>
    <row r="3923" spans="1:5">
      <c r="A3923" t="str">
        <f t="shared" si="128"/>
        <v>Uterus (C54–C55)Male17</v>
      </c>
      <c r="B3923" s="115" t="s">
        <v>358</v>
      </c>
      <c r="C3923" t="s">
        <v>1</v>
      </c>
      <c r="D3923">
        <v>17</v>
      </c>
      <c r="E3923" t="s">
        <v>178</v>
      </c>
    </row>
    <row r="3924" spans="1:5">
      <c r="A3924" t="str">
        <f t="shared" si="128"/>
        <v>Uterus (C54–C55)Male18</v>
      </c>
      <c r="B3924" s="115" t="s">
        <v>358</v>
      </c>
      <c r="C3924" t="s">
        <v>1</v>
      </c>
      <c r="D3924">
        <v>18</v>
      </c>
      <c r="E3924" t="s">
        <v>178</v>
      </c>
    </row>
    <row r="3925" spans="1:5">
      <c r="A3925" t="str">
        <f t="shared" si="128"/>
        <v>Uterus (C54–C55)Male19</v>
      </c>
      <c r="B3925" s="115" t="s">
        <v>358</v>
      </c>
      <c r="C3925" t="s">
        <v>1</v>
      </c>
      <c r="D3925">
        <v>19</v>
      </c>
      <c r="E3925" t="s">
        <v>178</v>
      </c>
    </row>
    <row r="3926" spans="1:5">
      <c r="A3926" t="str">
        <f t="shared" si="128"/>
        <v>Uterus (C54–C55)Male20</v>
      </c>
      <c r="B3926" s="115" t="s">
        <v>358</v>
      </c>
      <c r="C3926" t="s">
        <v>1</v>
      </c>
      <c r="D3926">
        <v>20</v>
      </c>
      <c r="E3926" t="s">
        <v>178</v>
      </c>
    </row>
    <row r="3927" spans="1:5">
      <c r="A3927" t="str">
        <f t="shared" si="128"/>
        <v>Uterus (C54–C55)Male99</v>
      </c>
      <c r="B3927" s="115" t="s">
        <v>358</v>
      </c>
      <c r="C3927" t="s">
        <v>1</v>
      </c>
      <c r="D3927">
        <v>99</v>
      </c>
      <c r="E3927" t="s">
        <v>178</v>
      </c>
    </row>
    <row r="3928" spans="1:5">
      <c r="A3928" t="str">
        <f t="shared" si="128"/>
        <v>Vagina (C52)Male1</v>
      </c>
      <c r="B3928" t="s">
        <v>107</v>
      </c>
      <c r="C3928" t="s">
        <v>1</v>
      </c>
      <c r="D3928">
        <v>1</v>
      </c>
      <c r="E3928" t="s">
        <v>178</v>
      </c>
    </row>
    <row r="3929" spans="1:5">
      <c r="A3929" t="str">
        <f t="shared" si="128"/>
        <v>Vagina (C52)Male2</v>
      </c>
      <c r="B3929" t="s">
        <v>107</v>
      </c>
      <c r="C3929" t="s">
        <v>1</v>
      </c>
      <c r="D3929">
        <v>2</v>
      </c>
      <c r="E3929" t="s">
        <v>178</v>
      </c>
    </row>
    <row r="3930" spans="1:5">
      <c r="A3930" t="str">
        <f t="shared" si="128"/>
        <v>Vagina (C52)Male3</v>
      </c>
      <c r="B3930" t="s">
        <v>107</v>
      </c>
      <c r="C3930" t="s">
        <v>1</v>
      </c>
      <c r="D3930">
        <v>3</v>
      </c>
      <c r="E3930" t="s">
        <v>178</v>
      </c>
    </row>
    <row r="3931" spans="1:5">
      <c r="A3931" t="str">
        <f t="shared" si="128"/>
        <v>Vagina (C52)Male4</v>
      </c>
      <c r="B3931" t="s">
        <v>107</v>
      </c>
      <c r="C3931" t="s">
        <v>1</v>
      </c>
      <c r="D3931">
        <v>4</v>
      </c>
      <c r="E3931" t="s">
        <v>178</v>
      </c>
    </row>
    <row r="3932" spans="1:5">
      <c r="A3932" t="str">
        <f t="shared" si="128"/>
        <v>Vagina (C52)Male5</v>
      </c>
      <c r="B3932" t="s">
        <v>107</v>
      </c>
      <c r="C3932" t="s">
        <v>1</v>
      </c>
      <c r="D3932">
        <v>5</v>
      </c>
      <c r="E3932" t="s">
        <v>178</v>
      </c>
    </row>
    <row r="3933" spans="1:5">
      <c r="A3933" t="str">
        <f t="shared" si="128"/>
        <v>Vagina (C52)Male6</v>
      </c>
      <c r="B3933" t="s">
        <v>107</v>
      </c>
      <c r="C3933" t="s">
        <v>1</v>
      </c>
      <c r="D3933">
        <v>6</v>
      </c>
      <c r="E3933" t="s">
        <v>178</v>
      </c>
    </row>
    <row r="3934" spans="1:5">
      <c r="A3934" t="str">
        <f t="shared" si="128"/>
        <v>Vagina (C52)Male7</v>
      </c>
      <c r="B3934" t="s">
        <v>107</v>
      </c>
      <c r="C3934" t="s">
        <v>1</v>
      </c>
      <c r="D3934">
        <v>7</v>
      </c>
      <c r="E3934" t="s">
        <v>178</v>
      </c>
    </row>
    <row r="3935" spans="1:5">
      <c r="A3935" t="str">
        <f t="shared" si="128"/>
        <v>Vagina (C52)Male8</v>
      </c>
      <c r="B3935" t="s">
        <v>107</v>
      </c>
      <c r="C3935" t="s">
        <v>1</v>
      </c>
      <c r="D3935">
        <v>8</v>
      </c>
      <c r="E3935" t="s">
        <v>178</v>
      </c>
    </row>
    <row r="3936" spans="1:5">
      <c r="A3936" t="str">
        <f t="shared" si="128"/>
        <v>Vagina (C52)Male9</v>
      </c>
      <c r="B3936" t="s">
        <v>107</v>
      </c>
      <c r="C3936" t="s">
        <v>1</v>
      </c>
      <c r="D3936">
        <v>9</v>
      </c>
      <c r="E3936" t="s">
        <v>178</v>
      </c>
    </row>
    <row r="3937" spans="1:5">
      <c r="A3937" t="str">
        <f t="shared" si="128"/>
        <v>Vagina (C52)Male10</v>
      </c>
      <c r="B3937" t="s">
        <v>107</v>
      </c>
      <c r="C3937" t="s">
        <v>1</v>
      </c>
      <c r="D3937">
        <v>10</v>
      </c>
      <c r="E3937" t="s">
        <v>178</v>
      </c>
    </row>
    <row r="3938" spans="1:5">
      <c r="A3938" t="str">
        <f t="shared" si="128"/>
        <v>Vagina (C52)Male11</v>
      </c>
      <c r="B3938" t="s">
        <v>107</v>
      </c>
      <c r="C3938" t="s">
        <v>1</v>
      </c>
      <c r="D3938">
        <v>11</v>
      </c>
      <c r="E3938" t="s">
        <v>178</v>
      </c>
    </row>
    <row r="3939" spans="1:5">
      <c r="A3939" t="str">
        <f t="shared" ref="A3939:A3947" si="129">B3939&amp;C3939&amp;D3939</f>
        <v>Vagina (C52)Male12</v>
      </c>
      <c r="B3939" t="s">
        <v>107</v>
      </c>
      <c r="C3939" t="s">
        <v>1</v>
      </c>
      <c r="D3939">
        <v>12</v>
      </c>
      <c r="E3939" t="s">
        <v>178</v>
      </c>
    </row>
    <row r="3940" spans="1:5">
      <c r="A3940" t="str">
        <f t="shared" si="129"/>
        <v>Vagina (C52)Male13</v>
      </c>
      <c r="B3940" t="s">
        <v>107</v>
      </c>
      <c r="C3940" t="s">
        <v>1</v>
      </c>
      <c r="D3940">
        <v>13</v>
      </c>
      <c r="E3940" t="s">
        <v>178</v>
      </c>
    </row>
    <row r="3941" spans="1:5">
      <c r="A3941" t="str">
        <f t="shared" si="129"/>
        <v>Vagina (C52)Male14</v>
      </c>
      <c r="B3941" t="s">
        <v>107</v>
      </c>
      <c r="C3941" t="s">
        <v>1</v>
      </c>
      <c r="D3941">
        <v>14</v>
      </c>
      <c r="E3941" t="s">
        <v>178</v>
      </c>
    </row>
    <row r="3942" spans="1:5">
      <c r="A3942" t="str">
        <f t="shared" si="129"/>
        <v>Vagina (C52)Male15</v>
      </c>
      <c r="B3942" t="s">
        <v>107</v>
      </c>
      <c r="C3942" t="s">
        <v>1</v>
      </c>
      <c r="D3942">
        <v>15</v>
      </c>
      <c r="E3942" t="s">
        <v>178</v>
      </c>
    </row>
    <row r="3943" spans="1:5">
      <c r="A3943" t="str">
        <f t="shared" si="129"/>
        <v>Vagina (C52)Male16</v>
      </c>
      <c r="B3943" t="s">
        <v>107</v>
      </c>
      <c r="C3943" t="s">
        <v>1</v>
      </c>
      <c r="D3943">
        <v>16</v>
      </c>
      <c r="E3943" t="s">
        <v>178</v>
      </c>
    </row>
    <row r="3944" spans="1:5">
      <c r="A3944" t="str">
        <f t="shared" si="129"/>
        <v>Vagina (C52)Male17</v>
      </c>
      <c r="B3944" t="s">
        <v>107</v>
      </c>
      <c r="C3944" t="s">
        <v>1</v>
      </c>
      <c r="D3944">
        <v>17</v>
      </c>
      <c r="E3944" t="s">
        <v>178</v>
      </c>
    </row>
    <row r="3945" spans="1:5">
      <c r="A3945" t="str">
        <f t="shared" si="129"/>
        <v>Vagina (C52)Male18</v>
      </c>
      <c r="B3945" t="s">
        <v>107</v>
      </c>
      <c r="C3945" t="s">
        <v>1</v>
      </c>
      <c r="D3945">
        <v>18</v>
      </c>
      <c r="E3945" t="s">
        <v>178</v>
      </c>
    </row>
    <row r="3946" spans="1:5">
      <c r="A3946" t="str">
        <f t="shared" si="129"/>
        <v>Vagina (C52)Male19</v>
      </c>
      <c r="B3946" t="s">
        <v>107</v>
      </c>
      <c r="C3946" t="s">
        <v>1</v>
      </c>
      <c r="D3946">
        <v>19</v>
      </c>
      <c r="E3946" t="s">
        <v>178</v>
      </c>
    </row>
    <row r="3947" spans="1:5">
      <c r="A3947" t="str">
        <f t="shared" si="129"/>
        <v>Vagina (C52)Male20</v>
      </c>
      <c r="B3947" t="s">
        <v>107</v>
      </c>
      <c r="C3947" t="s">
        <v>1</v>
      </c>
      <c r="D3947">
        <v>20</v>
      </c>
      <c r="E3947" t="s">
        <v>178</v>
      </c>
    </row>
    <row r="3948" spans="1:5">
      <c r="A3948" t="str">
        <f t="shared" ref="A3948" si="130">B3948&amp;C3948&amp;D3948</f>
        <v>Vagina (C52)Male99</v>
      </c>
      <c r="B3948" t="s">
        <v>107</v>
      </c>
      <c r="C3948" t="s">
        <v>1</v>
      </c>
      <c r="D3948">
        <v>99</v>
      </c>
      <c r="E3948" t="s">
        <v>178</v>
      </c>
    </row>
    <row r="3949" spans="1:5">
      <c r="A3949" t="str">
        <f t="shared" si="128"/>
        <v>Vulva (C51)Male1</v>
      </c>
      <c r="B3949" t="s">
        <v>106</v>
      </c>
      <c r="C3949" t="s">
        <v>1</v>
      </c>
      <c r="D3949">
        <v>1</v>
      </c>
      <c r="E3949" t="s">
        <v>178</v>
      </c>
    </row>
    <row r="3950" spans="1:5">
      <c r="A3950" t="str">
        <f t="shared" si="128"/>
        <v>Vulva (C51)Male2</v>
      </c>
      <c r="B3950" t="s">
        <v>106</v>
      </c>
      <c r="C3950" t="s">
        <v>1</v>
      </c>
      <c r="D3950">
        <v>2</v>
      </c>
      <c r="E3950" t="s">
        <v>178</v>
      </c>
    </row>
    <row r="3951" spans="1:5">
      <c r="A3951" t="str">
        <f t="shared" si="128"/>
        <v>Vulva (C51)Male3</v>
      </c>
      <c r="B3951" t="s">
        <v>106</v>
      </c>
      <c r="C3951" t="s">
        <v>1</v>
      </c>
      <c r="D3951">
        <v>3</v>
      </c>
      <c r="E3951" t="s">
        <v>178</v>
      </c>
    </row>
    <row r="3952" spans="1:5">
      <c r="A3952" t="str">
        <f t="shared" si="128"/>
        <v>Vulva (C51)Male4</v>
      </c>
      <c r="B3952" t="s">
        <v>106</v>
      </c>
      <c r="C3952" t="s">
        <v>1</v>
      </c>
      <c r="D3952">
        <v>4</v>
      </c>
      <c r="E3952" t="s">
        <v>178</v>
      </c>
    </row>
    <row r="3953" spans="1:5">
      <c r="A3953" t="str">
        <f t="shared" si="128"/>
        <v>Vulva (C51)Male5</v>
      </c>
      <c r="B3953" t="s">
        <v>106</v>
      </c>
      <c r="C3953" t="s">
        <v>1</v>
      </c>
      <c r="D3953">
        <v>5</v>
      </c>
      <c r="E3953" t="s">
        <v>178</v>
      </c>
    </row>
    <row r="3954" spans="1:5">
      <c r="A3954" t="str">
        <f t="shared" si="128"/>
        <v>Vulva (C51)Male6</v>
      </c>
      <c r="B3954" t="s">
        <v>106</v>
      </c>
      <c r="C3954" t="s">
        <v>1</v>
      </c>
      <c r="D3954">
        <v>6</v>
      </c>
      <c r="E3954" t="s">
        <v>178</v>
      </c>
    </row>
    <row r="3955" spans="1:5">
      <c r="A3955" t="str">
        <f t="shared" si="128"/>
        <v>Vulva (C51)Male7</v>
      </c>
      <c r="B3955" t="s">
        <v>106</v>
      </c>
      <c r="C3955" t="s">
        <v>1</v>
      </c>
      <c r="D3955">
        <v>7</v>
      </c>
      <c r="E3955" t="s">
        <v>178</v>
      </c>
    </row>
    <row r="3956" spans="1:5">
      <c r="A3956" t="str">
        <f t="shared" ref="A3956" si="131">B3956&amp;C3956&amp;D3956</f>
        <v>Vulva (C51)Male8</v>
      </c>
      <c r="B3956" t="s">
        <v>106</v>
      </c>
      <c r="C3956" t="s">
        <v>1</v>
      </c>
      <c r="D3956">
        <v>8</v>
      </c>
      <c r="E3956" t="s">
        <v>178</v>
      </c>
    </row>
    <row r="3957" spans="1:5">
      <c r="A3957" t="str">
        <f t="shared" si="128"/>
        <v>Vulva (C51)Male9</v>
      </c>
      <c r="B3957" t="s">
        <v>106</v>
      </c>
      <c r="C3957" t="s">
        <v>1</v>
      </c>
      <c r="D3957">
        <v>9</v>
      </c>
      <c r="E3957" t="s">
        <v>178</v>
      </c>
    </row>
    <row r="3958" spans="1:5">
      <c r="A3958" t="str">
        <f t="shared" si="128"/>
        <v>Vulva (C51)Male10</v>
      </c>
      <c r="B3958" t="s">
        <v>106</v>
      </c>
      <c r="C3958" t="s">
        <v>1</v>
      </c>
      <c r="D3958">
        <v>10</v>
      </c>
      <c r="E3958" t="s">
        <v>178</v>
      </c>
    </row>
    <row r="3959" spans="1:5">
      <c r="A3959" t="str">
        <f t="shared" si="128"/>
        <v>Vulva (C51)Male11</v>
      </c>
      <c r="B3959" t="s">
        <v>106</v>
      </c>
      <c r="C3959" t="s">
        <v>1</v>
      </c>
      <c r="D3959">
        <v>11</v>
      </c>
      <c r="E3959" t="s">
        <v>178</v>
      </c>
    </row>
    <row r="3960" spans="1:5">
      <c r="A3960" t="str">
        <f t="shared" ref="A3960" si="132">B3960&amp;C3960&amp;D3960</f>
        <v>Vulva (C51)Male12</v>
      </c>
      <c r="B3960" t="s">
        <v>106</v>
      </c>
      <c r="C3960" t="s">
        <v>1</v>
      </c>
      <c r="D3960">
        <v>12</v>
      </c>
      <c r="E3960" t="s">
        <v>178</v>
      </c>
    </row>
    <row r="3961" spans="1:5">
      <c r="A3961" t="str">
        <f t="shared" si="128"/>
        <v>Vulva (C51)Male13</v>
      </c>
      <c r="B3961" t="s">
        <v>106</v>
      </c>
      <c r="C3961" t="s">
        <v>1</v>
      </c>
      <c r="D3961">
        <v>13</v>
      </c>
      <c r="E3961" t="s">
        <v>178</v>
      </c>
    </row>
    <row r="3962" spans="1:5">
      <c r="A3962" t="str">
        <f t="shared" si="128"/>
        <v>Vulva (C51)Male14</v>
      </c>
      <c r="B3962" t="s">
        <v>106</v>
      </c>
      <c r="C3962" t="s">
        <v>1</v>
      </c>
      <c r="D3962">
        <v>14</v>
      </c>
      <c r="E3962" t="s">
        <v>178</v>
      </c>
    </row>
    <row r="3963" spans="1:5">
      <c r="A3963" t="str">
        <f t="shared" si="128"/>
        <v>Vulva (C51)Male15</v>
      </c>
      <c r="B3963" t="s">
        <v>106</v>
      </c>
      <c r="C3963" t="s">
        <v>1</v>
      </c>
      <c r="D3963">
        <v>15</v>
      </c>
      <c r="E3963" t="s">
        <v>178</v>
      </c>
    </row>
    <row r="3964" spans="1:5">
      <c r="A3964" t="str">
        <f t="shared" ref="A3964" si="133">B3964&amp;C3964&amp;D3964</f>
        <v>Vulva (C51)Male16</v>
      </c>
      <c r="B3964" t="s">
        <v>106</v>
      </c>
      <c r="C3964" t="s">
        <v>1</v>
      </c>
      <c r="D3964">
        <v>16</v>
      </c>
      <c r="E3964" t="s">
        <v>178</v>
      </c>
    </row>
    <row r="3965" spans="1:5">
      <c r="A3965" t="str">
        <f t="shared" si="128"/>
        <v>Vulva (C51)Male17</v>
      </c>
      <c r="B3965" t="s">
        <v>106</v>
      </c>
      <c r="C3965" t="s">
        <v>1</v>
      </c>
      <c r="D3965">
        <v>17</v>
      </c>
      <c r="E3965" t="s">
        <v>178</v>
      </c>
    </row>
    <row r="3966" spans="1:5">
      <c r="A3966" t="str">
        <f t="shared" si="128"/>
        <v>Vulva (C51)Male18</v>
      </c>
      <c r="B3966" t="s">
        <v>106</v>
      </c>
      <c r="C3966" t="s">
        <v>1</v>
      </c>
      <c r="D3966">
        <v>18</v>
      </c>
      <c r="E3966" t="s">
        <v>178</v>
      </c>
    </row>
    <row r="3967" spans="1:5">
      <c r="A3967" t="str">
        <f t="shared" si="128"/>
        <v>Vulva (C51)Male19</v>
      </c>
      <c r="B3967" t="s">
        <v>106</v>
      </c>
      <c r="C3967" t="s">
        <v>1</v>
      </c>
      <c r="D3967">
        <v>19</v>
      </c>
      <c r="E3967" t="s">
        <v>178</v>
      </c>
    </row>
    <row r="3968" spans="1:5">
      <c r="A3968" t="str">
        <f t="shared" si="128"/>
        <v>Vulva (C51)Male20</v>
      </c>
      <c r="B3968" t="s">
        <v>106</v>
      </c>
      <c r="C3968" t="s">
        <v>1</v>
      </c>
      <c r="D3968">
        <v>20</v>
      </c>
      <c r="E3968" t="s">
        <v>178</v>
      </c>
    </row>
    <row r="3969" spans="1:5">
      <c r="A3969" t="str">
        <f t="shared" ref="A3969" si="134">B3969&amp;C3969&amp;D3969</f>
        <v>Vulva (C51)Male99</v>
      </c>
      <c r="B3969" t="s">
        <v>106</v>
      </c>
      <c r="C3969" t="s">
        <v>1</v>
      </c>
      <c r="D3969">
        <v>99</v>
      </c>
      <c r="E3969" t="s">
        <v>178</v>
      </c>
    </row>
    <row r="3970" spans="1:5">
      <c r="A3970" t="str">
        <f t="shared" si="127"/>
        <v/>
      </c>
    </row>
    <row r="3971" spans="1:5">
      <c r="A3971" t="s">
        <v>142</v>
      </c>
      <c r="B3971" t="s">
        <v>146</v>
      </c>
    </row>
    <row r="3972" spans="1:5">
      <c r="A3972" t="s">
        <v>33</v>
      </c>
      <c r="B3972" t="s">
        <v>11</v>
      </c>
      <c r="C3972" t="s">
        <v>3</v>
      </c>
      <c r="D3972" t="s">
        <v>141</v>
      </c>
      <c r="E3972" t="s">
        <v>45</v>
      </c>
    </row>
    <row r="3973" spans="1:5">
      <c r="A3973" t="str">
        <f>B3973&amp;C3973&amp;D3973</f>
        <v>Accessory sinuses (C31)Male1</v>
      </c>
      <c r="B3973" t="s">
        <v>91</v>
      </c>
      <c r="C3973" t="s">
        <v>1</v>
      </c>
      <c r="D3973">
        <v>1</v>
      </c>
      <c r="E3973">
        <v>4</v>
      </c>
    </row>
    <row r="3974" spans="1:5">
      <c r="A3974" t="str">
        <f t="shared" ref="A3974:A4037" si="135">B3974&amp;C3974&amp;D3974</f>
        <v>Accessory sinuses (C31)Female3</v>
      </c>
      <c r="B3974" t="s">
        <v>91</v>
      </c>
      <c r="C3974" t="s">
        <v>0</v>
      </c>
      <c r="D3974">
        <v>3</v>
      </c>
      <c r="E3974">
        <v>1</v>
      </c>
    </row>
    <row r="3975" spans="1:5">
      <c r="A3975" t="str">
        <f t="shared" si="135"/>
        <v>Accessory sinuses (C31)Male3</v>
      </c>
      <c r="B3975" t="s">
        <v>91</v>
      </c>
      <c r="C3975" t="s">
        <v>1</v>
      </c>
      <c r="D3975">
        <v>3</v>
      </c>
      <c r="E3975">
        <v>1</v>
      </c>
    </row>
    <row r="3976" spans="1:5">
      <c r="A3976" t="str">
        <f t="shared" si="135"/>
        <v>Accessory sinuses (C31)Female4</v>
      </c>
      <c r="B3976" t="s">
        <v>91</v>
      </c>
      <c r="C3976" t="s">
        <v>0</v>
      </c>
      <c r="D3976">
        <v>4</v>
      </c>
      <c r="E3976">
        <v>1</v>
      </c>
    </row>
    <row r="3977" spans="1:5">
      <c r="A3977" t="str">
        <f t="shared" si="135"/>
        <v>Accessory sinuses (C31)Male4</v>
      </c>
      <c r="B3977" t="s">
        <v>91</v>
      </c>
      <c r="C3977" t="s">
        <v>1</v>
      </c>
      <c r="D3977">
        <v>4</v>
      </c>
      <c r="E3977">
        <v>3</v>
      </c>
    </row>
    <row r="3978" spans="1:5">
      <c r="A3978" t="str">
        <f t="shared" si="135"/>
        <v>Adrenal gland (C74)Female1</v>
      </c>
      <c r="B3978" t="s">
        <v>125</v>
      </c>
      <c r="C3978" t="s">
        <v>0</v>
      </c>
      <c r="D3978">
        <v>1</v>
      </c>
      <c r="E3978">
        <v>4</v>
      </c>
    </row>
    <row r="3979" spans="1:5">
      <c r="A3979" t="str">
        <f t="shared" si="135"/>
        <v>Adrenal gland (C74)Male1</v>
      </c>
      <c r="B3979" t="s">
        <v>125</v>
      </c>
      <c r="C3979" t="s">
        <v>1</v>
      </c>
      <c r="D3979">
        <v>1</v>
      </c>
      <c r="E3979">
        <v>3</v>
      </c>
    </row>
    <row r="3980" spans="1:5">
      <c r="A3980" t="str">
        <f t="shared" si="135"/>
        <v>Adrenal gland (C74)Female2</v>
      </c>
      <c r="B3980" t="s">
        <v>125</v>
      </c>
      <c r="C3980" t="s">
        <v>0</v>
      </c>
      <c r="D3980">
        <v>2</v>
      </c>
      <c r="E3980">
        <v>1</v>
      </c>
    </row>
    <row r="3981" spans="1:5">
      <c r="A3981" t="str">
        <f t="shared" si="135"/>
        <v>Adrenal gland (C74)Male2</v>
      </c>
      <c r="B3981" t="s">
        <v>125</v>
      </c>
      <c r="C3981" t="s">
        <v>1</v>
      </c>
      <c r="D3981">
        <v>2</v>
      </c>
      <c r="E3981">
        <v>2</v>
      </c>
    </row>
    <row r="3982" spans="1:5">
      <c r="A3982" t="str">
        <f t="shared" si="135"/>
        <v>Adrenal gland (C74)Female3</v>
      </c>
      <c r="B3982" t="s">
        <v>125</v>
      </c>
      <c r="C3982" t="s">
        <v>0</v>
      </c>
      <c r="D3982">
        <v>3</v>
      </c>
      <c r="E3982">
        <v>1</v>
      </c>
    </row>
    <row r="3983" spans="1:5">
      <c r="A3983" t="str">
        <f t="shared" si="135"/>
        <v>Adrenal gland (C74)Male3</v>
      </c>
      <c r="B3983" t="s">
        <v>125</v>
      </c>
      <c r="C3983" t="s">
        <v>1</v>
      </c>
      <c r="D3983">
        <v>3</v>
      </c>
      <c r="E3983">
        <v>1</v>
      </c>
    </row>
    <row r="3984" spans="1:5">
      <c r="A3984" t="str">
        <f t="shared" si="135"/>
        <v>Adrenal gland (C74)Female4</v>
      </c>
      <c r="B3984" t="s">
        <v>125</v>
      </c>
      <c r="C3984" t="s">
        <v>0</v>
      </c>
      <c r="D3984">
        <v>4</v>
      </c>
      <c r="E3984">
        <v>1</v>
      </c>
    </row>
    <row r="3985" spans="1:5">
      <c r="A3985" t="str">
        <f t="shared" si="135"/>
        <v>Adrenal gland (C74)Male4</v>
      </c>
      <c r="B3985" t="s">
        <v>125</v>
      </c>
      <c r="C3985" t="s">
        <v>1</v>
      </c>
      <c r="D3985">
        <v>4</v>
      </c>
      <c r="E3985">
        <v>4</v>
      </c>
    </row>
    <row r="3986" spans="1:5">
      <c r="A3986" t="str">
        <f t="shared" si="135"/>
        <v>Biliary tract - other and unspecified parts (C24)Female1</v>
      </c>
      <c r="B3986" t="s">
        <v>87</v>
      </c>
      <c r="C3986" t="s">
        <v>0</v>
      </c>
      <c r="D3986">
        <v>1</v>
      </c>
      <c r="E3986">
        <v>16</v>
      </c>
    </row>
    <row r="3987" spans="1:5">
      <c r="A3987" t="str">
        <f t="shared" si="135"/>
        <v>Biliary tract - other and unspecified parts (C24)Male1</v>
      </c>
      <c r="B3987" t="s">
        <v>87</v>
      </c>
      <c r="C3987" t="s">
        <v>1</v>
      </c>
      <c r="D3987">
        <v>1</v>
      </c>
      <c r="E3987">
        <v>20</v>
      </c>
    </row>
    <row r="3988" spans="1:5">
      <c r="A3988" t="str">
        <f t="shared" si="135"/>
        <v>Biliary tract - other and unspecified parts (C24)Female2</v>
      </c>
      <c r="B3988" t="s">
        <v>87</v>
      </c>
      <c r="C3988" t="s">
        <v>0</v>
      </c>
      <c r="D3988">
        <v>2</v>
      </c>
      <c r="E3988">
        <v>6</v>
      </c>
    </row>
    <row r="3989" spans="1:5">
      <c r="A3989" t="str">
        <f t="shared" si="135"/>
        <v>Biliary tract - other and unspecified parts (C24)Male2</v>
      </c>
      <c r="B3989" t="s">
        <v>87</v>
      </c>
      <c r="C3989" t="s">
        <v>1</v>
      </c>
      <c r="D3989">
        <v>2</v>
      </c>
      <c r="E3989">
        <v>3</v>
      </c>
    </row>
    <row r="3990" spans="1:5">
      <c r="A3990" t="str">
        <f t="shared" si="135"/>
        <v>Biliary tract - other and unspecified parts (C24)Female3</v>
      </c>
      <c r="B3990" t="s">
        <v>87</v>
      </c>
      <c r="C3990" t="s">
        <v>0</v>
      </c>
      <c r="D3990">
        <v>3</v>
      </c>
      <c r="E3990">
        <v>5</v>
      </c>
    </row>
    <row r="3991" spans="1:5">
      <c r="A3991" t="str">
        <f t="shared" si="135"/>
        <v>Biliary tract - other and unspecified parts (C24)Male3</v>
      </c>
      <c r="B3991" t="s">
        <v>87</v>
      </c>
      <c r="C3991" t="s">
        <v>1</v>
      </c>
      <c r="D3991">
        <v>3</v>
      </c>
      <c r="E3991">
        <v>13</v>
      </c>
    </row>
    <row r="3992" spans="1:5">
      <c r="A3992" t="str">
        <f t="shared" si="135"/>
        <v>Biliary tract - other and unspecified parts (C24)Female4</v>
      </c>
      <c r="B3992" t="s">
        <v>87</v>
      </c>
      <c r="C3992" t="s">
        <v>0</v>
      </c>
      <c r="D3992">
        <v>4</v>
      </c>
      <c r="E3992">
        <v>12</v>
      </c>
    </row>
    <row r="3993" spans="1:5">
      <c r="A3993" t="str">
        <f t="shared" si="135"/>
        <v>Biliary tract - other and unspecified parts (C24)Male4</v>
      </c>
      <c r="B3993" t="s">
        <v>87</v>
      </c>
      <c r="C3993" t="s">
        <v>1</v>
      </c>
      <c r="D3993">
        <v>4</v>
      </c>
      <c r="E3993">
        <v>7</v>
      </c>
    </row>
    <row r="3994" spans="1:5">
      <c r="A3994" t="str">
        <f t="shared" si="135"/>
        <v>Biliary tract - other and unspecified parts (C24)Female9</v>
      </c>
      <c r="B3994" t="s">
        <v>87</v>
      </c>
      <c r="C3994" t="s">
        <v>0</v>
      </c>
      <c r="D3994">
        <v>9</v>
      </c>
      <c r="E3994">
        <v>1</v>
      </c>
    </row>
    <row r="3995" spans="1:5">
      <c r="A3995" t="str">
        <f t="shared" si="135"/>
        <v>Biliary tract - other and unspecified parts (C24)Male9</v>
      </c>
      <c r="B3995" t="s">
        <v>87</v>
      </c>
      <c r="C3995" t="s">
        <v>1</v>
      </c>
      <c r="D3995">
        <v>9</v>
      </c>
      <c r="E3995">
        <v>1</v>
      </c>
    </row>
    <row r="3996" spans="1:5">
      <c r="A3996" t="str">
        <f t="shared" si="135"/>
        <v>Bladder (C67)Female1</v>
      </c>
      <c r="B3996" t="s">
        <v>118</v>
      </c>
      <c r="C3996" t="s">
        <v>0</v>
      </c>
      <c r="D3996">
        <v>1</v>
      </c>
      <c r="E3996">
        <v>26</v>
      </c>
    </row>
    <row r="3997" spans="1:5">
      <c r="A3997" t="str">
        <f t="shared" si="135"/>
        <v>Bladder (C67)Male1</v>
      </c>
      <c r="B3997" t="s">
        <v>118</v>
      </c>
      <c r="C3997" t="s">
        <v>1</v>
      </c>
      <c r="D3997">
        <v>1</v>
      </c>
      <c r="E3997">
        <v>73</v>
      </c>
    </row>
    <row r="3998" spans="1:5">
      <c r="A3998" t="str">
        <f t="shared" si="135"/>
        <v>Bladder (C67)Female2</v>
      </c>
      <c r="B3998" t="s">
        <v>118</v>
      </c>
      <c r="C3998" t="s">
        <v>0</v>
      </c>
      <c r="D3998">
        <v>2</v>
      </c>
      <c r="E3998">
        <v>16</v>
      </c>
    </row>
    <row r="3999" spans="1:5">
      <c r="A3999" t="str">
        <f t="shared" si="135"/>
        <v>Bladder (C67)Male2</v>
      </c>
      <c r="B3999" t="s">
        <v>118</v>
      </c>
      <c r="C3999" t="s">
        <v>1</v>
      </c>
      <c r="D3999">
        <v>2</v>
      </c>
      <c r="E3999">
        <v>41</v>
      </c>
    </row>
    <row r="4000" spans="1:5">
      <c r="A4000" t="str">
        <f t="shared" si="135"/>
        <v>Bladder (C67)Female3</v>
      </c>
      <c r="B4000" t="s">
        <v>118</v>
      </c>
      <c r="C4000" t="s">
        <v>0</v>
      </c>
      <c r="D4000">
        <v>3</v>
      </c>
      <c r="E4000">
        <v>25</v>
      </c>
    </row>
    <row r="4001" spans="1:5">
      <c r="A4001" t="str">
        <f t="shared" si="135"/>
        <v>Bladder (C67)Male3</v>
      </c>
      <c r="B4001" t="s">
        <v>118</v>
      </c>
      <c r="C4001" t="s">
        <v>1</v>
      </c>
      <c r="D4001">
        <v>3</v>
      </c>
      <c r="E4001">
        <v>58</v>
      </c>
    </row>
    <row r="4002" spans="1:5">
      <c r="A4002" t="str">
        <f t="shared" si="135"/>
        <v>Bladder (C67)Female4</v>
      </c>
      <c r="B4002" t="s">
        <v>118</v>
      </c>
      <c r="C4002" t="s">
        <v>0</v>
      </c>
      <c r="D4002">
        <v>4</v>
      </c>
      <c r="E4002">
        <v>22</v>
      </c>
    </row>
    <row r="4003" spans="1:5">
      <c r="A4003" t="str">
        <f t="shared" si="135"/>
        <v>Bladder (C67)Male4</v>
      </c>
      <c r="B4003" t="s">
        <v>118</v>
      </c>
      <c r="C4003" t="s">
        <v>1</v>
      </c>
      <c r="D4003">
        <v>4</v>
      </c>
      <c r="E4003">
        <v>58</v>
      </c>
    </row>
    <row r="4004" spans="1:5">
      <c r="A4004" t="str">
        <f t="shared" si="135"/>
        <v>Bladder (C67)Male9</v>
      </c>
      <c r="B4004" t="s">
        <v>118</v>
      </c>
      <c r="C4004" t="s">
        <v>1</v>
      </c>
      <c r="D4004">
        <v>9</v>
      </c>
      <c r="E4004">
        <v>1</v>
      </c>
    </row>
    <row r="4005" spans="1:5">
      <c r="A4005" t="str">
        <f t="shared" si="135"/>
        <v>Bone and articular cartilage of limbs (C40)Female1</v>
      </c>
      <c r="B4005" t="s">
        <v>97</v>
      </c>
      <c r="C4005" t="s">
        <v>0</v>
      </c>
      <c r="D4005">
        <v>1</v>
      </c>
      <c r="E4005">
        <v>5</v>
      </c>
    </row>
    <row r="4006" spans="1:5">
      <c r="A4006" t="str">
        <f t="shared" si="135"/>
        <v>Bone and articular cartilage of limbs (C40)Male1</v>
      </c>
      <c r="B4006" t="s">
        <v>97</v>
      </c>
      <c r="C4006" t="s">
        <v>1</v>
      </c>
      <c r="D4006">
        <v>1</v>
      </c>
      <c r="E4006">
        <v>7</v>
      </c>
    </row>
    <row r="4007" spans="1:5">
      <c r="A4007" t="str">
        <f t="shared" si="135"/>
        <v>Bone and articular cartilage of limbs (C40)Female2</v>
      </c>
      <c r="B4007" t="s">
        <v>97</v>
      </c>
      <c r="C4007" t="s">
        <v>0</v>
      </c>
      <c r="D4007">
        <v>2</v>
      </c>
      <c r="E4007">
        <v>2</v>
      </c>
    </row>
    <row r="4008" spans="1:5">
      <c r="A4008" t="str">
        <f t="shared" si="135"/>
        <v>Bone and articular cartilage of limbs (C40)Male2</v>
      </c>
      <c r="B4008" t="s">
        <v>97</v>
      </c>
      <c r="C4008" t="s">
        <v>1</v>
      </c>
      <c r="D4008">
        <v>2</v>
      </c>
      <c r="E4008">
        <v>2</v>
      </c>
    </row>
    <row r="4009" spans="1:5">
      <c r="A4009" t="str">
        <f t="shared" si="135"/>
        <v>Bone and articular cartilage of limbs (C40)Female3</v>
      </c>
      <c r="B4009" t="s">
        <v>97</v>
      </c>
      <c r="C4009" t="s">
        <v>0</v>
      </c>
      <c r="D4009">
        <v>3</v>
      </c>
      <c r="E4009">
        <v>5</v>
      </c>
    </row>
    <row r="4010" spans="1:5">
      <c r="A4010" t="str">
        <f t="shared" si="135"/>
        <v>Bone and articular cartilage of limbs (C40)Male3</v>
      </c>
      <c r="B4010" t="s">
        <v>97</v>
      </c>
      <c r="C4010" t="s">
        <v>1</v>
      </c>
      <c r="D4010">
        <v>3</v>
      </c>
      <c r="E4010">
        <v>6</v>
      </c>
    </row>
    <row r="4011" spans="1:5">
      <c r="A4011" t="str">
        <f t="shared" si="135"/>
        <v>Bone and articular cartilage of limbs (C40)Female4</v>
      </c>
      <c r="B4011" t="s">
        <v>97</v>
      </c>
      <c r="C4011" t="s">
        <v>0</v>
      </c>
      <c r="D4011">
        <v>4</v>
      </c>
      <c r="E4011">
        <v>1</v>
      </c>
    </row>
    <row r="4012" spans="1:5">
      <c r="A4012" t="str">
        <f t="shared" si="135"/>
        <v>Bone and articular cartilage of limbs (C40)Male4</v>
      </c>
      <c r="B4012" t="s">
        <v>97</v>
      </c>
      <c r="C4012" t="s">
        <v>1</v>
      </c>
      <c r="D4012">
        <v>4</v>
      </c>
      <c r="E4012">
        <v>2</v>
      </c>
    </row>
    <row r="4013" spans="1:5">
      <c r="A4013" t="str">
        <f t="shared" si="135"/>
        <v>Bone and articular cartilage of other and unspecified sites (C41)Female1</v>
      </c>
      <c r="B4013" t="s">
        <v>98</v>
      </c>
      <c r="C4013" t="s">
        <v>0</v>
      </c>
      <c r="D4013">
        <v>1</v>
      </c>
      <c r="E4013">
        <v>2</v>
      </c>
    </row>
    <row r="4014" spans="1:5">
      <c r="A4014" t="str">
        <f t="shared" si="135"/>
        <v>Bone and articular cartilage of other and unspecified sites (C41)Male1</v>
      </c>
      <c r="B4014" t="s">
        <v>98</v>
      </c>
      <c r="C4014" t="s">
        <v>1</v>
      </c>
      <c r="D4014">
        <v>1</v>
      </c>
      <c r="E4014">
        <v>3</v>
      </c>
    </row>
    <row r="4015" spans="1:5">
      <c r="A4015" t="str">
        <f t="shared" si="135"/>
        <v>Bone and articular cartilage of other and unspecified sites (C41)Female2</v>
      </c>
      <c r="B4015" t="s">
        <v>98</v>
      </c>
      <c r="C4015" t="s">
        <v>0</v>
      </c>
      <c r="D4015">
        <v>2</v>
      </c>
      <c r="E4015">
        <v>4</v>
      </c>
    </row>
    <row r="4016" spans="1:5">
      <c r="A4016" t="str">
        <f t="shared" si="135"/>
        <v>Bone and articular cartilage of other and unspecified sites (C41)Male2</v>
      </c>
      <c r="B4016" t="s">
        <v>98</v>
      </c>
      <c r="C4016" t="s">
        <v>1</v>
      </c>
      <c r="D4016">
        <v>2</v>
      </c>
      <c r="E4016">
        <v>2</v>
      </c>
    </row>
    <row r="4017" spans="1:5">
      <c r="A4017" t="str">
        <f t="shared" si="135"/>
        <v>Bone and articular cartilage of other and unspecified sites (C41)Female3</v>
      </c>
      <c r="B4017" t="s">
        <v>98</v>
      </c>
      <c r="C4017" t="s">
        <v>0</v>
      </c>
      <c r="D4017">
        <v>3</v>
      </c>
      <c r="E4017">
        <v>2</v>
      </c>
    </row>
    <row r="4018" spans="1:5">
      <c r="A4018" t="str">
        <f t="shared" si="135"/>
        <v>Bone and articular cartilage of other and unspecified sites (C41)Male3</v>
      </c>
      <c r="B4018" t="s">
        <v>98</v>
      </c>
      <c r="C4018" t="s">
        <v>1</v>
      </c>
      <c r="D4018">
        <v>3</v>
      </c>
      <c r="E4018">
        <v>5</v>
      </c>
    </row>
    <row r="4019" spans="1:5">
      <c r="A4019" t="str">
        <f t="shared" si="135"/>
        <v>Bone and articular cartilage of other and unspecified sites (C41)Female4</v>
      </c>
      <c r="B4019" t="s">
        <v>98</v>
      </c>
      <c r="C4019" t="s">
        <v>0</v>
      </c>
      <c r="D4019">
        <v>4</v>
      </c>
      <c r="E4019">
        <v>5</v>
      </c>
    </row>
    <row r="4020" spans="1:5">
      <c r="A4020" t="str">
        <f t="shared" si="135"/>
        <v>Bone and articular cartilage of other and unspecified sites (C41)Male4</v>
      </c>
      <c r="B4020" t="s">
        <v>98</v>
      </c>
      <c r="C4020" t="s">
        <v>1</v>
      </c>
      <c r="D4020">
        <v>4</v>
      </c>
      <c r="E4020">
        <v>2</v>
      </c>
    </row>
    <row r="4021" spans="1:5">
      <c r="A4021" t="str">
        <f t="shared" si="135"/>
        <v>Brain (C71)Female1</v>
      </c>
      <c r="B4021" t="s">
        <v>122</v>
      </c>
      <c r="C4021" t="s">
        <v>0</v>
      </c>
      <c r="D4021">
        <v>1</v>
      </c>
      <c r="E4021">
        <v>48</v>
      </c>
    </row>
    <row r="4022" spans="1:5">
      <c r="A4022" t="str">
        <f t="shared" si="135"/>
        <v>Brain (C71)Male1</v>
      </c>
      <c r="B4022" t="s">
        <v>122</v>
      </c>
      <c r="C4022" t="s">
        <v>1</v>
      </c>
      <c r="D4022">
        <v>1</v>
      </c>
      <c r="E4022">
        <v>61</v>
      </c>
    </row>
    <row r="4023" spans="1:5">
      <c r="A4023" t="str">
        <f t="shared" si="135"/>
        <v>Brain (C71)Female2</v>
      </c>
      <c r="B4023" t="s">
        <v>122</v>
      </c>
      <c r="C4023" t="s">
        <v>0</v>
      </c>
      <c r="D4023">
        <v>2</v>
      </c>
      <c r="E4023">
        <v>15</v>
      </c>
    </row>
    <row r="4024" spans="1:5">
      <c r="A4024" t="str">
        <f t="shared" si="135"/>
        <v>Brain (C71)Male2</v>
      </c>
      <c r="B4024" t="s">
        <v>122</v>
      </c>
      <c r="C4024" t="s">
        <v>1</v>
      </c>
      <c r="D4024">
        <v>2</v>
      </c>
      <c r="E4024">
        <v>31</v>
      </c>
    </row>
    <row r="4025" spans="1:5">
      <c r="A4025" t="str">
        <f t="shared" si="135"/>
        <v>Brain (C71)Female3</v>
      </c>
      <c r="B4025" t="s">
        <v>122</v>
      </c>
      <c r="C4025" t="s">
        <v>0</v>
      </c>
      <c r="D4025">
        <v>3</v>
      </c>
      <c r="E4025">
        <v>35</v>
      </c>
    </row>
    <row r="4026" spans="1:5">
      <c r="A4026" t="str">
        <f t="shared" si="135"/>
        <v>Brain (C71)Male3</v>
      </c>
      <c r="B4026" t="s">
        <v>122</v>
      </c>
      <c r="C4026" t="s">
        <v>1</v>
      </c>
      <c r="D4026">
        <v>3</v>
      </c>
      <c r="E4026">
        <v>42</v>
      </c>
    </row>
    <row r="4027" spans="1:5">
      <c r="A4027" t="str">
        <f t="shared" si="135"/>
        <v>Brain (C71)Female4</v>
      </c>
      <c r="B4027" t="s">
        <v>122</v>
      </c>
      <c r="C4027" t="s">
        <v>0</v>
      </c>
      <c r="D4027">
        <v>4</v>
      </c>
      <c r="E4027">
        <v>27</v>
      </c>
    </row>
    <row r="4028" spans="1:5">
      <c r="A4028" t="str">
        <f t="shared" si="135"/>
        <v>Brain (C71)Male4</v>
      </c>
      <c r="B4028" t="s">
        <v>122</v>
      </c>
      <c r="C4028" t="s">
        <v>1</v>
      </c>
      <c r="D4028">
        <v>4</v>
      </c>
      <c r="E4028">
        <v>46</v>
      </c>
    </row>
    <row r="4029" spans="1:5">
      <c r="A4029" t="str">
        <f t="shared" si="135"/>
        <v>Brain (C71)Female9</v>
      </c>
      <c r="B4029" t="s">
        <v>122</v>
      </c>
      <c r="C4029" t="s">
        <v>0</v>
      </c>
      <c r="D4029">
        <v>9</v>
      </c>
      <c r="E4029">
        <v>2</v>
      </c>
    </row>
    <row r="4030" spans="1:5">
      <c r="A4030" t="str">
        <f t="shared" si="135"/>
        <v>Brain (C71)Male9</v>
      </c>
      <c r="B4030" t="s">
        <v>122</v>
      </c>
      <c r="C4030" t="s">
        <v>1</v>
      </c>
      <c r="D4030">
        <v>9</v>
      </c>
      <c r="E4030">
        <v>2</v>
      </c>
    </row>
    <row r="4031" spans="1:5">
      <c r="A4031" t="str">
        <f t="shared" si="135"/>
        <v>Breast (C50)Female1</v>
      </c>
      <c r="B4031" t="s">
        <v>58</v>
      </c>
      <c r="C4031" t="s">
        <v>0</v>
      </c>
      <c r="D4031">
        <v>1</v>
      </c>
      <c r="E4031">
        <v>1059</v>
      </c>
    </row>
    <row r="4032" spans="1:5">
      <c r="A4032" t="str">
        <f t="shared" si="135"/>
        <v>Breast (C50)Male1</v>
      </c>
      <c r="B4032" t="s">
        <v>58</v>
      </c>
      <c r="C4032" t="s">
        <v>1</v>
      </c>
      <c r="D4032">
        <v>1</v>
      </c>
      <c r="E4032">
        <v>10</v>
      </c>
    </row>
    <row r="4033" spans="1:5">
      <c r="A4033" t="str">
        <f t="shared" si="135"/>
        <v>Breast (C50)Female2</v>
      </c>
      <c r="B4033" t="s">
        <v>58</v>
      </c>
      <c r="C4033" t="s">
        <v>0</v>
      </c>
      <c r="D4033">
        <v>2</v>
      </c>
      <c r="E4033">
        <v>535</v>
      </c>
    </row>
    <row r="4034" spans="1:5">
      <c r="A4034" t="str">
        <f t="shared" si="135"/>
        <v>Breast (C50)Male2</v>
      </c>
      <c r="B4034" t="s">
        <v>58</v>
      </c>
      <c r="C4034" t="s">
        <v>1</v>
      </c>
      <c r="D4034">
        <v>2</v>
      </c>
      <c r="E4034">
        <v>6</v>
      </c>
    </row>
    <row r="4035" spans="1:5">
      <c r="A4035" t="str">
        <f t="shared" si="135"/>
        <v>Breast (C50)Female3</v>
      </c>
      <c r="B4035" t="s">
        <v>58</v>
      </c>
      <c r="C4035" t="s">
        <v>0</v>
      </c>
      <c r="D4035">
        <v>3</v>
      </c>
      <c r="E4035">
        <v>736</v>
      </c>
    </row>
    <row r="4036" spans="1:5">
      <c r="A4036" t="str">
        <f t="shared" si="135"/>
        <v>Breast (C50)Male3</v>
      </c>
      <c r="B4036" t="s">
        <v>58</v>
      </c>
      <c r="C4036" t="s">
        <v>1</v>
      </c>
      <c r="D4036">
        <v>3</v>
      </c>
      <c r="E4036">
        <v>7</v>
      </c>
    </row>
    <row r="4037" spans="1:5">
      <c r="A4037" t="str">
        <f t="shared" si="135"/>
        <v>Breast (C50)Female4</v>
      </c>
      <c r="B4037" t="s">
        <v>58</v>
      </c>
      <c r="C4037" t="s">
        <v>0</v>
      </c>
      <c r="D4037">
        <v>4</v>
      </c>
      <c r="E4037">
        <v>695</v>
      </c>
    </row>
    <row r="4038" spans="1:5">
      <c r="A4038" t="str">
        <f t="shared" ref="A4038:A4116" si="136">B4038&amp;C4038&amp;D4038</f>
        <v>Breast (C50)Male4</v>
      </c>
      <c r="B4038" t="s">
        <v>58</v>
      </c>
      <c r="C4038" t="s">
        <v>1</v>
      </c>
      <c r="D4038">
        <v>4</v>
      </c>
      <c r="E4038">
        <v>6</v>
      </c>
    </row>
    <row r="4039" spans="1:5">
      <c r="A4039" t="str">
        <f t="shared" si="136"/>
        <v>Cervix (C53)Female1</v>
      </c>
      <c r="B4039" t="s">
        <v>108</v>
      </c>
      <c r="C4039" t="s">
        <v>0</v>
      </c>
      <c r="D4039">
        <v>1</v>
      </c>
      <c r="E4039">
        <v>70</v>
      </c>
    </row>
    <row r="4040" spans="1:5">
      <c r="A4040" t="str">
        <f t="shared" si="136"/>
        <v>Cervix (C53)Female2</v>
      </c>
      <c r="B4040" t="s">
        <v>108</v>
      </c>
      <c r="C4040" t="s">
        <v>0</v>
      </c>
      <c r="D4040">
        <v>2</v>
      </c>
      <c r="E4040">
        <v>29</v>
      </c>
    </row>
    <row r="4041" spans="1:5">
      <c r="A4041" t="str">
        <f t="shared" si="136"/>
        <v>Cervix (C53)Female3</v>
      </c>
      <c r="B4041" t="s">
        <v>108</v>
      </c>
      <c r="C4041" t="s">
        <v>0</v>
      </c>
      <c r="D4041">
        <v>3</v>
      </c>
      <c r="E4041">
        <v>31</v>
      </c>
    </row>
    <row r="4042" spans="1:5">
      <c r="A4042" t="str">
        <f t="shared" si="136"/>
        <v>Cervix (C53)Female4</v>
      </c>
      <c r="B4042" t="s">
        <v>108</v>
      </c>
      <c r="C4042" t="s">
        <v>0</v>
      </c>
      <c r="D4042">
        <v>4</v>
      </c>
      <c r="E4042">
        <v>35</v>
      </c>
    </row>
    <row r="4043" spans="1:5">
      <c r="A4043" t="str">
        <f t="shared" si="136"/>
        <v>Cervix (C53)Female9</v>
      </c>
      <c r="B4043" t="s">
        <v>108</v>
      </c>
      <c r="C4043" t="s">
        <v>0</v>
      </c>
      <c r="D4043">
        <v>9</v>
      </c>
      <c r="E4043">
        <v>1</v>
      </c>
    </row>
    <row r="4044" spans="1:5">
      <c r="A4044" t="str">
        <f t="shared" ref="A4044:A4048" si="137">B4044&amp;C4044&amp;D4044</f>
        <v>Cervix (C53)Male1</v>
      </c>
      <c r="B4044" t="s">
        <v>108</v>
      </c>
      <c r="C4044" t="s">
        <v>1</v>
      </c>
      <c r="D4044">
        <v>1</v>
      </c>
      <c r="E4044" t="s">
        <v>178</v>
      </c>
    </row>
    <row r="4045" spans="1:5">
      <c r="A4045" t="str">
        <f t="shared" si="137"/>
        <v>Cervix (C53)Male2</v>
      </c>
      <c r="B4045" t="s">
        <v>108</v>
      </c>
      <c r="C4045" t="s">
        <v>1</v>
      </c>
      <c r="D4045">
        <v>2</v>
      </c>
      <c r="E4045" t="s">
        <v>178</v>
      </c>
    </row>
    <row r="4046" spans="1:5">
      <c r="A4046" t="str">
        <f t="shared" si="137"/>
        <v>Cervix (C53)Male3</v>
      </c>
      <c r="B4046" t="s">
        <v>108</v>
      </c>
      <c r="C4046" t="s">
        <v>1</v>
      </c>
      <c r="D4046">
        <v>3</v>
      </c>
      <c r="E4046" t="s">
        <v>178</v>
      </c>
    </row>
    <row r="4047" spans="1:5">
      <c r="A4047" t="str">
        <f t="shared" si="137"/>
        <v>Cervix (C53)Male4</v>
      </c>
      <c r="B4047" t="s">
        <v>108</v>
      </c>
      <c r="C4047" t="s">
        <v>1</v>
      </c>
      <c r="D4047">
        <v>4</v>
      </c>
      <c r="E4047" t="s">
        <v>178</v>
      </c>
    </row>
    <row r="4048" spans="1:5">
      <c r="A4048" t="str">
        <f t="shared" si="137"/>
        <v>Cervix (C53)Male9</v>
      </c>
      <c r="B4048" t="s">
        <v>108</v>
      </c>
      <c r="C4048" t="s">
        <v>1</v>
      </c>
      <c r="D4048">
        <v>9</v>
      </c>
      <c r="E4048" t="s">
        <v>178</v>
      </c>
    </row>
    <row r="4049" spans="1:5">
      <c r="A4049" t="str">
        <f>B4049&amp;C4049&amp;D4049</f>
        <v>Colorectum (C18–C20)Female1</v>
      </c>
      <c r="B4049" t="s">
        <v>189</v>
      </c>
      <c r="C4049" t="s">
        <v>0</v>
      </c>
      <c r="D4049">
        <v>1</v>
      </c>
      <c r="E4049">
        <v>405</v>
      </c>
    </row>
    <row r="4050" spans="1:5">
      <c r="A4050" t="str">
        <f t="shared" ref="A4050:A4058" si="138">B4050&amp;C4050&amp;D4050</f>
        <v>Colorectum (C18–C20)Male1</v>
      </c>
      <c r="B4050" t="s">
        <v>189</v>
      </c>
      <c r="C4050" t="s">
        <v>1</v>
      </c>
      <c r="D4050">
        <v>1</v>
      </c>
      <c r="E4050">
        <v>458</v>
      </c>
    </row>
    <row r="4051" spans="1:5">
      <c r="A4051" t="str">
        <f t="shared" si="138"/>
        <v>Colorectum (C18–C20)Female2</v>
      </c>
      <c r="B4051" t="s">
        <v>189</v>
      </c>
      <c r="C4051" t="s">
        <v>0</v>
      </c>
      <c r="D4051">
        <v>2</v>
      </c>
      <c r="E4051">
        <v>228</v>
      </c>
    </row>
    <row r="4052" spans="1:5">
      <c r="A4052" t="str">
        <f t="shared" si="138"/>
        <v>Colorectum (C18–C20)Male2</v>
      </c>
      <c r="B4052" t="s">
        <v>189</v>
      </c>
      <c r="C4052" t="s">
        <v>1</v>
      </c>
      <c r="D4052">
        <v>2</v>
      </c>
      <c r="E4052">
        <v>302</v>
      </c>
    </row>
    <row r="4053" spans="1:5">
      <c r="A4053" t="str">
        <f t="shared" si="138"/>
        <v>Colorectum (C18–C20)Female3</v>
      </c>
      <c r="B4053" t="s">
        <v>189</v>
      </c>
      <c r="C4053" t="s">
        <v>0</v>
      </c>
      <c r="D4053">
        <v>3</v>
      </c>
      <c r="E4053">
        <v>348</v>
      </c>
    </row>
    <row r="4054" spans="1:5">
      <c r="A4054" t="str">
        <f t="shared" si="138"/>
        <v>Colorectum (C18–C20)Male3</v>
      </c>
      <c r="B4054" t="s">
        <v>189</v>
      </c>
      <c r="C4054" t="s">
        <v>1</v>
      </c>
      <c r="D4054">
        <v>3</v>
      </c>
      <c r="E4054">
        <v>335</v>
      </c>
    </row>
    <row r="4055" spans="1:5">
      <c r="A4055" t="str">
        <f t="shared" si="138"/>
        <v>Colorectum (C18–C20)Female4</v>
      </c>
      <c r="B4055" t="s">
        <v>189</v>
      </c>
      <c r="C4055" t="s">
        <v>0</v>
      </c>
      <c r="D4055">
        <v>4</v>
      </c>
      <c r="E4055">
        <v>410</v>
      </c>
    </row>
    <row r="4056" spans="1:5">
      <c r="A4056" t="str">
        <f t="shared" si="138"/>
        <v>Colorectum (C18–C20)Male4</v>
      </c>
      <c r="B4056" t="s">
        <v>189</v>
      </c>
      <c r="C4056" t="s">
        <v>1</v>
      </c>
      <c r="D4056">
        <v>4</v>
      </c>
      <c r="E4056">
        <v>453</v>
      </c>
    </row>
    <row r="4057" spans="1:5">
      <c r="A4057" t="str">
        <f t="shared" si="138"/>
        <v>Colorectum (C18–C20)Female9</v>
      </c>
      <c r="B4057" t="s">
        <v>189</v>
      </c>
      <c r="C4057" t="s">
        <v>0</v>
      </c>
      <c r="D4057">
        <v>9</v>
      </c>
      <c r="E4057">
        <v>3</v>
      </c>
    </row>
    <row r="4058" spans="1:5">
      <c r="A4058" t="str">
        <f t="shared" si="138"/>
        <v>Colorectum (C18–C20)Male9</v>
      </c>
      <c r="B4058" t="s">
        <v>189</v>
      </c>
      <c r="C4058" t="s">
        <v>1</v>
      </c>
      <c r="D4058">
        <v>9</v>
      </c>
      <c r="E4058">
        <v>2</v>
      </c>
    </row>
    <row r="4059" spans="1:5">
      <c r="A4059" t="str">
        <f>B4059&amp;C4059&amp;D4059</f>
        <v>Anus (C21)Female1</v>
      </c>
      <c r="B4059" t="s">
        <v>190</v>
      </c>
      <c r="C4059" t="s">
        <v>0</v>
      </c>
      <c r="D4059">
        <v>1</v>
      </c>
      <c r="E4059">
        <v>19</v>
      </c>
    </row>
    <row r="4060" spans="1:5">
      <c r="A4060" t="str">
        <f t="shared" ref="A4060:A4068" si="139">B4060&amp;C4060&amp;D4060</f>
        <v>Anus (C21)Male1</v>
      </c>
      <c r="B4060" t="s">
        <v>190</v>
      </c>
      <c r="C4060" t="s">
        <v>1</v>
      </c>
      <c r="D4060">
        <v>1</v>
      </c>
      <c r="E4060">
        <v>10</v>
      </c>
    </row>
    <row r="4061" spans="1:5">
      <c r="A4061" t="str">
        <f t="shared" si="139"/>
        <v>Anus (C21)Female2</v>
      </c>
      <c r="B4061" t="s">
        <v>190</v>
      </c>
      <c r="C4061" t="s">
        <v>0</v>
      </c>
      <c r="D4061">
        <v>2</v>
      </c>
      <c r="E4061">
        <v>8</v>
      </c>
    </row>
    <row r="4062" spans="1:5">
      <c r="A4062" t="str">
        <f t="shared" si="139"/>
        <v>Anus (C21)Male2</v>
      </c>
      <c r="B4062" t="s">
        <v>190</v>
      </c>
      <c r="C4062" t="s">
        <v>1</v>
      </c>
      <c r="D4062">
        <v>2</v>
      </c>
      <c r="E4062">
        <v>2</v>
      </c>
    </row>
    <row r="4063" spans="1:5">
      <c r="A4063" t="str">
        <f t="shared" si="139"/>
        <v>Anus (C21)Female3</v>
      </c>
      <c r="B4063" t="s">
        <v>190</v>
      </c>
      <c r="C4063" t="s">
        <v>0</v>
      </c>
      <c r="D4063">
        <v>3</v>
      </c>
      <c r="E4063">
        <v>16</v>
      </c>
    </row>
    <row r="4064" spans="1:5">
      <c r="A4064" t="str">
        <f t="shared" si="139"/>
        <v>Anus (C21)Male3</v>
      </c>
      <c r="B4064" t="s">
        <v>190</v>
      </c>
      <c r="C4064" t="s">
        <v>1</v>
      </c>
      <c r="D4064">
        <v>3</v>
      </c>
      <c r="E4064">
        <v>1</v>
      </c>
    </row>
    <row r="4065" spans="1:5">
      <c r="A4065" t="str">
        <f t="shared" si="139"/>
        <v>Anus (C21)Female4</v>
      </c>
      <c r="B4065" t="s">
        <v>190</v>
      </c>
      <c r="C4065" t="s">
        <v>0</v>
      </c>
      <c r="D4065">
        <v>4</v>
      </c>
      <c r="E4065">
        <v>9</v>
      </c>
    </row>
    <row r="4066" spans="1:5">
      <c r="A4066" t="str">
        <f t="shared" si="139"/>
        <v>Anus (C21)Male4</v>
      </c>
      <c r="B4066" t="s">
        <v>190</v>
      </c>
      <c r="C4066" t="s">
        <v>1</v>
      </c>
      <c r="D4066">
        <v>4</v>
      </c>
      <c r="E4066">
        <v>7</v>
      </c>
    </row>
    <row r="4067" spans="1:5">
      <c r="A4067" t="str">
        <f t="shared" si="139"/>
        <v>Anus (C21)Female9</v>
      </c>
      <c r="B4067" t="s">
        <v>190</v>
      </c>
      <c r="C4067" t="s">
        <v>0</v>
      </c>
      <c r="D4067">
        <v>9</v>
      </c>
      <c r="E4067">
        <v>0</v>
      </c>
    </row>
    <row r="4068" spans="1:5">
      <c r="A4068" t="str">
        <f t="shared" si="139"/>
        <v>Anus (C21)Male9</v>
      </c>
      <c r="B4068" t="s">
        <v>190</v>
      </c>
      <c r="C4068" t="s">
        <v>1</v>
      </c>
      <c r="D4068">
        <v>9</v>
      </c>
      <c r="E4068">
        <v>0</v>
      </c>
    </row>
    <row r="4069" spans="1:5">
      <c r="A4069" t="str">
        <f t="shared" si="136"/>
        <v>Digestive organs - other and ill-defined (C26)Female1</v>
      </c>
      <c r="B4069" t="s">
        <v>89</v>
      </c>
      <c r="C4069" t="s">
        <v>0</v>
      </c>
      <c r="D4069">
        <v>1</v>
      </c>
      <c r="E4069">
        <v>16</v>
      </c>
    </row>
    <row r="4070" spans="1:5">
      <c r="A4070" t="str">
        <f t="shared" si="136"/>
        <v>Digestive organs - other and ill-defined (C26)Male1</v>
      </c>
      <c r="B4070" t="s">
        <v>89</v>
      </c>
      <c r="C4070" t="s">
        <v>1</v>
      </c>
      <c r="D4070">
        <v>1</v>
      </c>
      <c r="E4070">
        <v>12</v>
      </c>
    </row>
    <row r="4071" spans="1:5">
      <c r="A4071" t="str">
        <f t="shared" si="136"/>
        <v>Digestive organs - other and ill-defined (C26)Female2</v>
      </c>
      <c r="B4071" t="s">
        <v>89</v>
      </c>
      <c r="C4071" t="s">
        <v>0</v>
      </c>
      <c r="D4071">
        <v>2</v>
      </c>
      <c r="E4071">
        <v>12</v>
      </c>
    </row>
    <row r="4072" spans="1:5">
      <c r="A4072" t="str">
        <f t="shared" si="136"/>
        <v>Digestive organs - other and ill-defined (C26)Male2</v>
      </c>
      <c r="B4072" t="s">
        <v>89</v>
      </c>
      <c r="C4072" t="s">
        <v>1</v>
      </c>
      <c r="D4072">
        <v>2</v>
      </c>
      <c r="E4072">
        <v>8</v>
      </c>
    </row>
    <row r="4073" spans="1:5">
      <c r="A4073" t="str">
        <f t="shared" si="136"/>
        <v>Digestive organs - other and ill-defined (C26)Female3</v>
      </c>
      <c r="B4073" t="s">
        <v>89</v>
      </c>
      <c r="C4073" t="s">
        <v>0</v>
      </c>
      <c r="D4073">
        <v>3</v>
      </c>
      <c r="E4073">
        <v>14</v>
      </c>
    </row>
    <row r="4074" spans="1:5">
      <c r="A4074" t="str">
        <f t="shared" si="136"/>
        <v>Digestive organs - other and ill-defined (C26)Male3</v>
      </c>
      <c r="B4074" t="s">
        <v>89</v>
      </c>
      <c r="C4074" t="s">
        <v>1</v>
      </c>
      <c r="D4074">
        <v>3</v>
      </c>
      <c r="E4074">
        <v>12</v>
      </c>
    </row>
    <row r="4075" spans="1:5">
      <c r="A4075" t="str">
        <f t="shared" si="136"/>
        <v>Digestive organs - other and ill-defined (C26)Female4</v>
      </c>
      <c r="B4075" t="s">
        <v>89</v>
      </c>
      <c r="C4075" t="s">
        <v>0</v>
      </c>
      <c r="D4075">
        <v>4</v>
      </c>
      <c r="E4075">
        <v>12</v>
      </c>
    </row>
    <row r="4076" spans="1:5">
      <c r="A4076" t="str">
        <f t="shared" si="136"/>
        <v>Digestive organs - other and ill-defined (C26)Male4</v>
      </c>
      <c r="B4076" t="s">
        <v>89</v>
      </c>
      <c r="C4076" t="s">
        <v>1</v>
      </c>
      <c r="D4076">
        <v>4</v>
      </c>
      <c r="E4076">
        <v>15</v>
      </c>
    </row>
    <row r="4077" spans="1:5">
      <c r="A4077" t="str">
        <f t="shared" si="136"/>
        <v>Endocrine glands and related structures - other (C75)Female1</v>
      </c>
      <c r="B4077" t="s">
        <v>126</v>
      </c>
      <c r="C4077" t="s">
        <v>0</v>
      </c>
      <c r="D4077">
        <v>1</v>
      </c>
      <c r="E4077">
        <v>2</v>
      </c>
    </row>
    <row r="4078" spans="1:5">
      <c r="A4078" t="str">
        <f t="shared" si="136"/>
        <v>Endocrine glands and related structures - other (C75)Male2</v>
      </c>
      <c r="B4078" t="s">
        <v>126</v>
      </c>
      <c r="C4078" t="s">
        <v>1</v>
      </c>
      <c r="D4078">
        <v>2</v>
      </c>
      <c r="E4078">
        <v>2</v>
      </c>
    </row>
    <row r="4079" spans="1:5">
      <c r="A4079" t="str">
        <f t="shared" si="136"/>
        <v>Endocrine glands and related structures - other (C75)Female3</v>
      </c>
      <c r="B4079" t="s">
        <v>126</v>
      </c>
      <c r="C4079" t="s">
        <v>0</v>
      </c>
      <c r="D4079">
        <v>3</v>
      </c>
      <c r="E4079">
        <v>1</v>
      </c>
    </row>
    <row r="4080" spans="1:5">
      <c r="A4080" t="str">
        <f t="shared" si="136"/>
        <v>Endocrine glands and related structures - other (C75)Male3</v>
      </c>
      <c r="B4080" t="s">
        <v>126</v>
      </c>
      <c r="C4080" t="s">
        <v>1</v>
      </c>
      <c r="D4080">
        <v>3</v>
      </c>
      <c r="E4080">
        <v>1</v>
      </c>
    </row>
    <row r="4081" spans="1:5">
      <c r="A4081" t="str">
        <f t="shared" si="136"/>
        <v>Eye and adnexa (C69)Female1</v>
      </c>
      <c r="B4081" t="s">
        <v>120</v>
      </c>
      <c r="C4081" t="s">
        <v>0</v>
      </c>
      <c r="D4081">
        <v>1</v>
      </c>
      <c r="E4081">
        <v>8</v>
      </c>
    </row>
    <row r="4082" spans="1:5">
      <c r="A4082" t="str">
        <f t="shared" si="136"/>
        <v>Eye and adnexa (C69)Male1</v>
      </c>
      <c r="B4082" t="s">
        <v>120</v>
      </c>
      <c r="C4082" t="s">
        <v>1</v>
      </c>
      <c r="D4082">
        <v>1</v>
      </c>
      <c r="E4082">
        <v>7</v>
      </c>
    </row>
    <row r="4083" spans="1:5">
      <c r="A4083" t="str">
        <f t="shared" si="136"/>
        <v>Eye and adnexa (C69)Female2</v>
      </c>
      <c r="B4083" t="s">
        <v>120</v>
      </c>
      <c r="C4083" t="s">
        <v>0</v>
      </c>
      <c r="D4083">
        <v>2</v>
      </c>
      <c r="E4083">
        <v>5</v>
      </c>
    </row>
    <row r="4084" spans="1:5">
      <c r="A4084" t="str">
        <f t="shared" si="136"/>
        <v>Eye and adnexa (C69)Male2</v>
      </c>
      <c r="B4084" t="s">
        <v>120</v>
      </c>
      <c r="C4084" t="s">
        <v>1</v>
      </c>
      <c r="D4084">
        <v>2</v>
      </c>
      <c r="E4084">
        <v>5</v>
      </c>
    </row>
    <row r="4085" spans="1:5">
      <c r="A4085" t="str">
        <f t="shared" si="136"/>
        <v>Eye and adnexa (C69)Female3</v>
      </c>
      <c r="B4085" t="s">
        <v>120</v>
      </c>
      <c r="C4085" t="s">
        <v>0</v>
      </c>
      <c r="D4085">
        <v>3</v>
      </c>
      <c r="E4085">
        <v>7</v>
      </c>
    </row>
    <row r="4086" spans="1:5">
      <c r="A4086" t="str">
        <f t="shared" si="136"/>
        <v>Eye and adnexa (C69)Male3</v>
      </c>
      <c r="B4086" t="s">
        <v>120</v>
      </c>
      <c r="C4086" t="s">
        <v>1</v>
      </c>
      <c r="D4086">
        <v>3</v>
      </c>
      <c r="E4086">
        <v>5</v>
      </c>
    </row>
    <row r="4087" spans="1:5">
      <c r="A4087" t="str">
        <f t="shared" si="136"/>
        <v>Eye and adnexa (C69)Female4</v>
      </c>
      <c r="B4087" t="s">
        <v>120</v>
      </c>
      <c r="C4087" t="s">
        <v>0</v>
      </c>
      <c r="D4087">
        <v>4</v>
      </c>
      <c r="E4087">
        <v>10</v>
      </c>
    </row>
    <row r="4088" spans="1:5">
      <c r="A4088" t="str">
        <f t="shared" si="136"/>
        <v>Eye and adnexa (C69)Male4</v>
      </c>
      <c r="B4088" t="s">
        <v>120</v>
      </c>
      <c r="C4088" t="s">
        <v>1</v>
      </c>
      <c r="D4088">
        <v>4</v>
      </c>
      <c r="E4088">
        <v>10</v>
      </c>
    </row>
    <row r="4089" spans="1:5">
      <c r="A4089" t="str">
        <f t="shared" si="136"/>
        <v>Eye and adnexa (C69)Male9</v>
      </c>
      <c r="B4089" t="s">
        <v>120</v>
      </c>
      <c r="C4089" t="s">
        <v>1</v>
      </c>
      <c r="D4089">
        <v>9</v>
      </c>
      <c r="E4089">
        <v>1</v>
      </c>
    </row>
    <row r="4090" spans="1:5">
      <c r="A4090" t="str">
        <f t="shared" si="136"/>
        <v>Gallbladder (C23)Female1</v>
      </c>
      <c r="B4090" t="s">
        <v>86</v>
      </c>
      <c r="C4090" t="s">
        <v>0</v>
      </c>
      <c r="D4090">
        <v>1</v>
      </c>
      <c r="E4090">
        <v>17</v>
      </c>
    </row>
    <row r="4091" spans="1:5">
      <c r="A4091" t="str">
        <f t="shared" si="136"/>
        <v>Gallbladder (C23)Male1</v>
      </c>
      <c r="B4091" t="s">
        <v>86</v>
      </c>
      <c r="C4091" t="s">
        <v>1</v>
      </c>
      <c r="D4091">
        <v>1</v>
      </c>
      <c r="E4091">
        <v>7</v>
      </c>
    </row>
    <row r="4092" spans="1:5">
      <c r="A4092" t="str">
        <f t="shared" si="136"/>
        <v>Gallbladder (C23)Female2</v>
      </c>
      <c r="B4092" t="s">
        <v>86</v>
      </c>
      <c r="C4092" t="s">
        <v>0</v>
      </c>
      <c r="D4092">
        <v>2</v>
      </c>
      <c r="E4092">
        <v>9</v>
      </c>
    </row>
    <row r="4093" spans="1:5">
      <c r="A4093" t="str">
        <f t="shared" si="136"/>
        <v>Gallbladder (C23)Female3</v>
      </c>
      <c r="B4093" t="s">
        <v>86</v>
      </c>
      <c r="C4093" t="s">
        <v>0</v>
      </c>
      <c r="D4093">
        <v>3</v>
      </c>
      <c r="E4093">
        <v>14</v>
      </c>
    </row>
    <row r="4094" spans="1:5">
      <c r="A4094" t="str">
        <f t="shared" si="136"/>
        <v>Gallbladder (C23)Male3</v>
      </c>
      <c r="B4094" t="s">
        <v>86</v>
      </c>
      <c r="C4094" t="s">
        <v>1</v>
      </c>
      <c r="D4094">
        <v>3</v>
      </c>
      <c r="E4094">
        <v>3</v>
      </c>
    </row>
    <row r="4095" spans="1:5">
      <c r="A4095" t="str">
        <f t="shared" si="136"/>
        <v>Gallbladder (C23)Female4</v>
      </c>
      <c r="B4095" t="s">
        <v>86</v>
      </c>
      <c r="C4095" t="s">
        <v>0</v>
      </c>
      <c r="D4095">
        <v>4</v>
      </c>
      <c r="E4095">
        <v>12</v>
      </c>
    </row>
    <row r="4096" spans="1:5">
      <c r="A4096" t="str">
        <f t="shared" si="136"/>
        <v>Gallbladder (C23)Male4</v>
      </c>
      <c r="B4096" t="s">
        <v>86</v>
      </c>
      <c r="C4096" t="s">
        <v>1</v>
      </c>
      <c r="D4096">
        <v>4</v>
      </c>
      <c r="E4096">
        <v>3</v>
      </c>
    </row>
    <row r="4097" spans="1:5">
      <c r="A4097" t="str">
        <f t="shared" si="136"/>
        <v>Gum (C03)Female1</v>
      </c>
      <c r="B4097" t="s">
        <v>69</v>
      </c>
      <c r="C4097" t="s">
        <v>0</v>
      </c>
      <c r="D4097">
        <v>1</v>
      </c>
      <c r="E4097">
        <v>3</v>
      </c>
    </row>
    <row r="4098" spans="1:5">
      <c r="A4098" t="str">
        <f t="shared" si="136"/>
        <v>Gum (C03)Male1</v>
      </c>
      <c r="B4098" t="s">
        <v>69</v>
      </c>
      <c r="C4098" t="s">
        <v>1</v>
      </c>
      <c r="D4098">
        <v>1</v>
      </c>
      <c r="E4098">
        <v>1</v>
      </c>
    </row>
    <row r="4099" spans="1:5">
      <c r="A4099" t="str">
        <f t="shared" si="136"/>
        <v>Gum (C03)Male2</v>
      </c>
      <c r="B4099" t="s">
        <v>69</v>
      </c>
      <c r="C4099" t="s">
        <v>1</v>
      </c>
      <c r="D4099">
        <v>2</v>
      </c>
      <c r="E4099">
        <v>1</v>
      </c>
    </row>
    <row r="4100" spans="1:5">
      <c r="A4100" t="str">
        <f t="shared" si="136"/>
        <v>Gum (C03)Female3</v>
      </c>
      <c r="B4100" t="s">
        <v>69</v>
      </c>
      <c r="C4100" t="s">
        <v>0</v>
      </c>
      <c r="D4100">
        <v>3</v>
      </c>
      <c r="E4100">
        <v>2</v>
      </c>
    </row>
    <row r="4101" spans="1:5">
      <c r="A4101" t="str">
        <f t="shared" si="136"/>
        <v>Gum (C03)Male3</v>
      </c>
      <c r="B4101" t="s">
        <v>69</v>
      </c>
      <c r="C4101" t="s">
        <v>1</v>
      </c>
      <c r="D4101">
        <v>3</v>
      </c>
      <c r="E4101">
        <v>2</v>
      </c>
    </row>
    <row r="4102" spans="1:5">
      <c r="A4102" t="str">
        <f t="shared" si="136"/>
        <v>Gum (C03)Female4</v>
      </c>
      <c r="B4102" t="s">
        <v>69</v>
      </c>
      <c r="C4102" t="s">
        <v>0</v>
      </c>
      <c r="D4102">
        <v>4</v>
      </c>
      <c r="E4102">
        <v>3</v>
      </c>
    </row>
    <row r="4103" spans="1:5">
      <c r="A4103" t="str">
        <f t="shared" si="136"/>
        <v>Gum (C03)Male4</v>
      </c>
      <c r="B4103" t="s">
        <v>69</v>
      </c>
      <c r="C4103" t="s">
        <v>1</v>
      </c>
      <c r="D4103">
        <v>4</v>
      </c>
      <c r="E4103">
        <v>3</v>
      </c>
    </row>
    <row r="4104" spans="1:5">
      <c r="A4104" t="str">
        <f t="shared" si="136"/>
        <v>Heart, mediastinum and pleura (C38)Male1</v>
      </c>
      <c r="B4104" t="s">
        <v>95</v>
      </c>
      <c r="C4104" t="s">
        <v>1</v>
      </c>
      <c r="D4104">
        <v>1</v>
      </c>
      <c r="E4104">
        <v>1</v>
      </c>
    </row>
    <row r="4105" spans="1:5">
      <c r="A4105" t="str">
        <f t="shared" si="136"/>
        <v>Heart, mediastinum and pleura (C38)Female3</v>
      </c>
      <c r="B4105" t="s">
        <v>95</v>
      </c>
      <c r="C4105" t="s">
        <v>0</v>
      </c>
      <c r="D4105">
        <v>3</v>
      </c>
      <c r="E4105">
        <v>1</v>
      </c>
    </row>
    <row r="4106" spans="1:5">
      <c r="A4106" t="str">
        <f t="shared" si="136"/>
        <v>Heart, mediastinum and pleura (C38)Male3</v>
      </c>
      <c r="B4106" t="s">
        <v>95</v>
      </c>
      <c r="C4106" t="s">
        <v>1</v>
      </c>
      <c r="D4106">
        <v>3</v>
      </c>
      <c r="E4106">
        <v>4</v>
      </c>
    </row>
    <row r="4107" spans="1:5">
      <c r="A4107" t="str">
        <f t="shared" si="136"/>
        <v>Heart, mediastinum and pleura (C38)Male4</v>
      </c>
      <c r="B4107" t="s">
        <v>95</v>
      </c>
      <c r="C4107" t="s">
        <v>1</v>
      </c>
      <c r="D4107">
        <v>4</v>
      </c>
      <c r="E4107">
        <v>3</v>
      </c>
    </row>
    <row r="4108" spans="1:5">
      <c r="A4108" t="str">
        <f t="shared" si="136"/>
        <v>Hodgkin lymphoma (C81)Female1</v>
      </c>
      <c r="B4108" t="s">
        <v>132</v>
      </c>
      <c r="C4108" t="s">
        <v>0</v>
      </c>
      <c r="D4108">
        <v>1</v>
      </c>
      <c r="E4108">
        <v>16</v>
      </c>
    </row>
    <row r="4109" spans="1:5">
      <c r="A4109" t="str">
        <f t="shared" si="136"/>
        <v>Hodgkin lymphoma (C81)Male1</v>
      </c>
      <c r="B4109" t="s">
        <v>132</v>
      </c>
      <c r="C4109" t="s">
        <v>1</v>
      </c>
      <c r="D4109">
        <v>1</v>
      </c>
      <c r="E4109">
        <v>17</v>
      </c>
    </row>
    <row r="4110" spans="1:5">
      <c r="A4110" t="str">
        <f t="shared" si="136"/>
        <v>Hodgkin lymphoma (C81)Female2</v>
      </c>
      <c r="B4110" t="s">
        <v>132</v>
      </c>
      <c r="C4110" t="s">
        <v>0</v>
      </c>
      <c r="D4110">
        <v>2</v>
      </c>
      <c r="E4110">
        <v>5</v>
      </c>
    </row>
    <row r="4111" spans="1:5">
      <c r="A4111" t="str">
        <f t="shared" si="136"/>
        <v>Hodgkin lymphoma (C81)Male2</v>
      </c>
      <c r="B4111" t="s">
        <v>132</v>
      </c>
      <c r="C4111" t="s">
        <v>1</v>
      </c>
      <c r="D4111">
        <v>2</v>
      </c>
      <c r="E4111">
        <v>9</v>
      </c>
    </row>
    <row r="4112" spans="1:5">
      <c r="A4112" t="str">
        <f t="shared" si="136"/>
        <v>Hodgkin lymphoma (C81)Female3</v>
      </c>
      <c r="B4112" t="s">
        <v>132</v>
      </c>
      <c r="C4112" t="s">
        <v>0</v>
      </c>
      <c r="D4112">
        <v>3</v>
      </c>
      <c r="E4112">
        <v>11</v>
      </c>
    </row>
    <row r="4113" spans="1:5">
      <c r="A4113" t="str">
        <f t="shared" si="136"/>
        <v>Hodgkin lymphoma (C81)Male3</v>
      </c>
      <c r="B4113" t="s">
        <v>132</v>
      </c>
      <c r="C4113" t="s">
        <v>1</v>
      </c>
      <c r="D4113">
        <v>3</v>
      </c>
      <c r="E4113">
        <v>11</v>
      </c>
    </row>
    <row r="4114" spans="1:5">
      <c r="A4114" t="str">
        <f t="shared" si="136"/>
        <v>Hodgkin lymphoma (C81)Female4</v>
      </c>
      <c r="B4114" t="s">
        <v>132</v>
      </c>
      <c r="C4114" t="s">
        <v>0</v>
      </c>
      <c r="D4114">
        <v>4</v>
      </c>
      <c r="E4114">
        <v>10</v>
      </c>
    </row>
    <row r="4115" spans="1:5">
      <c r="A4115" t="str">
        <f t="shared" si="136"/>
        <v>Hodgkin lymphoma (C81)Male4</v>
      </c>
      <c r="B4115" t="s">
        <v>132</v>
      </c>
      <c r="C4115" t="s">
        <v>1</v>
      </c>
      <c r="D4115">
        <v>4</v>
      </c>
      <c r="E4115">
        <v>12</v>
      </c>
    </row>
    <row r="4116" spans="1:5">
      <c r="A4116" t="str">
        <f t="shared" si="136"/>
        <v>Hypopharynx (C13)Male1</v>
      </c>
      <c r="B4116" t="s">
        <v>79</v>
      </c>
      <c r="C4116" t="s">
        <v>1</v>
      </c>
      <c r="D4116">
        <v>1</v>
      </c>
      <c r="E4116">
        <v>4</v>
      </c>
    </row>
    <row r="4117" spans="1:5">
      <c r="A4117" t="str">
        <f t="shared" ref="A4117:A4180" si="140">B4117&amp;C4117&amp;D4117</f>
        <v>Hypopharynx (C13)Male3</v>
      </c>
      <c r="B4117" t="s">
        <v>79</v>
      </c>
      <c r="C4117" t="s">
        <v>1</v>
      </c>
      <c r="D4117">
        <v>3</v>
      </c>
      <c r="E4117">
        <v>1</v>
      </c>
    </row>
    <row r="4118" spans="1:5">
      <c r="A4118" t="str">
        <f t="shared" si="140"/>
        <v>Hypopharynx (C13)Male4</v>
      </c>
      <c r="B4118" t="s">
        <v>79</v>
      </c>
      <c r="C4118" t="s">
        <v>1</v>
      </c>
      <c r="D4118">
        <v>4</v>
      </c>
      <c r="E4118">
        <v>1</v>
      </c>
    </row>
    <row r="4119" spans="1:5">
      <c r="A4119" t="str">
        <f t="shared" si="140"/>
        <v>Kaposi sarcoma (C46)Male1</v>
      </c>
      <c r="B4119" t="s">
        <v>102</v>
      </c>
      <c r="C4119" t="s">
        <v>1</v>
      </c>
      <c r="D4119">
        <v>1</v>
      </c>
      <c r="E4119">
        <v>3</v>
      </c>
    </row>
    <row r="4120" spans="1:5">
      <c r="A4120" t="str">
        <f t="shared" si="140"/>
        <v>Kidney - except renal pelvis (C64)Female1</v>
      </c>
      <c r="B4120" t="s">
        <v>115</v>
      </c>
      <c r="C4120" t="s">
        <v>0</v>
      </c>
      <c r="D4120">
        <v>1</v>
      </c>
      <c r="E4120">
        <v>44</v>
      </c>
    </row>
    <row r="4121" spans="1:5">
      <c r="A4121" t="str">
        <f t="shared" si="140"/>
        <v>Kidney - except renal pelvis (C64)Male1</v>
      </c>
      <c r="B4121" t="s">
        <v>115</v>
      </c>
      <c r="C4121" t="s">
        <v>1</v>
      </c>
      <c r="D4121">
        <v>1</v>
      </c>
      <c r="E4121">
        <v>117</v>
      </c>
    </row>
    <row r="4122" spans="1:5">
      <c r="A4122" t="str">
        <f t="shared" si="140"/>
        <v>Kidney - except renal pelvis (C64)Female2</v>
      </c>
      <c r="B4122" t="s">
        <v>115</v>
      </c>
      <c r="C4122" t="s">
        <v>0</v>
      </c>
      <c r="D4122">
        <v>2</v>
      </c>
      <c r="E4122">
        <v>28</v>
      </c>
    </row>
    <row r="4123" spans="1:5">
      <c r="A4123" t="str">
        <f t="shared" si="140"/>
        <v>Kidney - except renal pelvis (C64)Male2</v>
      </c>
      <c r="B4123" t="s">
        <v>115</v>
      </c>
      <c r="C4123" t="s">
        <v>1</v>
      </c>
      <c r="D4123">
        <v>2</v>
      </c>
      <c r="E4123">
        <v>58</v>
      </c>
    </row>
    <row r="4124" spans="1:5">
      <c r="A4124" t="str">
        <f t="shared" si="140"/>
        <v>Kidney - except renal pelvis (C64)Female3</v>
      </c>
      <c r="B4124" t="s">
        <v>115</v>
      </c>
      <c r="C4124" t="s">
        <v>0</v>
      </c>
      <c r="D4124">
        <v>3</v>
      </c>
      <c r="E4124">
        <v>43</v>
      </c>
    </row>
    <row r="4125" spans="1:5">
      <c r="A4125" t="str">
        <f t="shared" si="140"/>
        <v>Kidney - except renal pelvis (C64)Male3</v>
      </c>
      <c r="B4125" t="s">
        <v>115</v>
      </c>
      <c r="C4125" t="s">
        <v>1</v>
      </c>
      <c r="D4125">
        <v>3</v>
      </c>
      <c r="E4125">
        <v>64</v>
      </c>
    </row>
    <row r="4126" spans="1:5">
      <c r="A4126" t="str">
        <f t="shared" si="140"/>
        <v>Kidney - except renal pelvis (C64)Female4</v>
      </c>
      <c r="B4126" t="s">
        <v>115</v>
      </c>
      <c r="C4126" t="s">
        <v>0</v>
      </c>
      <c r="D4126">
        <v>4</v>
      </c>
      <c r="E4126">
        <v>44</v>
      </c>
    </row>
    <row r="4127" spans="1:5">
      <c r="A4127" t="str">
        <f t="shared" si="140"/>
        <v>Kidney - except renal pelvis (C64)Male4</v>
      </c>
      <c r="B4127" t="s">
        <v>115</v>
      </c>
      <c r="C4127" t="s">
        <v>1</v>
      </c>
      <c r="D4127">
        <v>4</v>
      </c>
      <c r="E4127">
        <v>107</v>
      </c>
    </row>
    <row r="4128" spans="1:5">
      <c r="A4128" t="str">
        <f t="shared" si="140"/>
        <v>Kidney - except renal pelvis (C64)Male9</v>
      </c>
      <c r="B4128" t="s">
        <v>115</v>
      </c>
      <c r="C4128" t="s">
        <v>1</v>
      </c>
      <c r="D4128">
        <v>9</v>
      </c>
      <c r="E4128">
        <v>1</v>
      </c>
    </row>
    <row r="4129" spans="1:5">
      <c r="A4129" t="str">
        <f t="shared" si="140"/>
        <v>Larynx (C32)Female1</v>
      </c>
      <c r="B4129" t="s">
        <v>92</v>
      </c>
      <c r="C4129" t="s">
        <v>0</v>
      </c>
      <c r="D4129">
        <v>1</v>
      </c>
      <c r="E4129">
        <v>2</v>
      </c>
    </row>
    <row r="4130" spans="1:5">
      <c r="A4130" t="str">
        <f t="shared" si="140"/>
        <v>Larynx (C32)Male1</v>
      </c>
      <c r="B4130" t="s">
        <v>92</v>
      </c>
      <c r="C4130" t="s">
        <v>1</v>
      </c>
      <c r="D4130">
        <v>1</v>
      </c>
      <c r="E4130">
        <v>18</v>
      </c>
    </row>
    <row r="4131" spans="1:5">
      <c r="A4131" t="str">
        <f t="shared" si="140"/>
        <v>Larynx (C32)Female2</v>
      </c>
      <c r="B4131" t="s">
        <v>92</v>
      </c>
      <c r="C4131" t="s">
        <v>0</v>
      </c>
      <c r="D4131">
        <v>2</v>
      </c>
      <c r="E4131">
        <v>2</v>
      </c>
    </row>
    <row r="4132" spans="1:5">
      <c r="A4132" t="str">
        <f t="shared" si="140"/>
        <v>Larynx (C32)Male2</v>
      </c>
      <c r="B4132" t="s">
        <v>92</v>
      </c>
      <c r="C4132" t="s">
        <v>1</v>
      </c>
      <c r="D4132">
        <v>2</v>
      </c>
      <c r="E4132">
        <v>10</v>
      </c>
    </row>
    <row r="4133" spans="1:5">
      <c r="A4133" t="str">
        <f t="shared" si="140"/>
        <v>Larynx (C32)Female3</v>
      </c>
      <c r="B4133" t="s">
        <v>92</v>
      </c>
      <c r="C4133" t="s">
        <v>0</v>
      </c>
      <c r="D4133">
        <v>3</v>
      </c>
      <c r="E4133">
        <v>2</v>
      </c>
    </row>
    <row r="4134" spans="1:5">
      <c r="A4134" t="str">
        <f t="shared" si="140"/>
        <v>Larynx (C32)Male3</v>
      </c>
      <c r="B4134" t="s">
        <v>92</v>
      </c>
      <c r="C4134" t="s">
        <v>1</v>
      </c>
      <c r="D4134">
        <v>3</v>
      </c>
      <c r="E4134">
        <v>13</v>
      </c>
    </row>
    <row r="4135" spans="1:5">
      <c r="A4135" t="str">
        <f t="shared" si="140"/>
        <v>Larynx (C32)Female4</v>
      </c>
      <c r="B4135" t="s">
        <v>92</v>
      </c>
      <c r="C4135" t="s">
        <v>0</v>
      </c>
      <c r="D4135">
        <v>4</v>
      </c>
      <c r="E4135">
        <v>8</v>
      </c>
    </row>
    <row r="4136" spans="1:5">
      <c r="A4136" t="str">
        <f t="shared" si="140"/>
        <v>Larynx (C32)Male4</v>
      </c>
      <c r="B4136" t="s">
        <v>92</v>
      </c>
      <c r="C4136" t="s">
        <v>1</v>
      </c>
      <c r="D4136">
        <v>4</v>
      </c>
      <c r="E4136">
        <v>18</v>
      </c>
    </row>
    <row r="4137" spans="1:5">
      <c r="A4137" t="str">
        <f t="shared" si="140"/>
        <v>Leukaemia (C91–C95)Female1</v>
      </c>
      <c r="B4137" t="s">
        <v>136</v>
      </c>
      <c r="C4137" t="s">
        <v>0</v>
      </c>
      <c r="D4137">
        <v>1</v>
      </c>
      <c r="E4137">
        <v>73</v>
      </c>
    </row>
    <row r="4138" spans="1:5">
      <c r="A4138" t="str">
        <f t="shared" si="140"/>
        <v>Leukaemia (C91–C95)Male1</v>
      </c>
      <c r="B4138" t="s">
        <v>136</v>
      </c>
      <c r="C4138" t="s">
        <v>1</v>
      </c>
      <c r="D4138">
        <v>1</v>
      </c>
      <c r="E4138">
        <v>100</v>
      </c>
    </row>
    <row r="4139" spans="1:5">
      <c r="A4139" t="str">
        <f t="shared" si="140"/>
        <v>Leukaemia (C91–C95)Female2</v>
      </c>
      <c r="B4139" t="s">
        <v>136</v>
      </c>
      <c r="C4139" t="s">
        <v>0</v>
      </c>
      <c r="D4139">
        <v>2</v>
      </c>
      <c r="E4139">
        <v>39</v>
      </c>
    </row>
    <row r="4140" spans="1:5">
      <c r="A4140" t="str">
        <f t="shared" si="140"/>
        <v>Leukaemia (C91–C95)Male2</v>
      </c>
      <c r="B4140" t="s">
        <v>136</v>
      </c>
      <c r="C4140" t="s">
        <v>1</v>
      </c>
      <c r="D4140">
        <v>2</v>
      </c>
      <c r="E4140">
        <v>69</v>
      </c>
    </row>
    <row r="4141" spans="1:5">
      <c r="A4141" t="str">
        <f t="shared" si="140"/>
        <v>Leukaemia (C91–C95)Female3</v>
      </c>
      <c r="B4141" t="s">
        <v>136</v>
      </c>
      <c r="C4141" t="s">
        <v>0</v>
      </c>
      <c r="D4141">
        <v>3</v>
      </c>
      <c r="E4141">
        <v>55</v>
      </c>
    </row>
    <row r="4142" spans="1:5">
      <c r="A4142" t="str">
        <f t="shared" si="140"/>
        <v>Leukaemia (C91–C95)Male3</v>
      </c>
      <c r="B4142" t="s">
        <v>136</v>
      </c>
      <c r="C4142" t="s">
        <v>1</v>
      </c>
      <c r="D4142">
        <v>3</v>
      </c>
      <c r="E4142">
        <v>82</v>
      </c>
    </row>
    <row r="4143" spans="1:5">
      <c r="A4143" t="str">
        <f t="shared" si="140"/>
        <v>Leukaemia (C91–C95)Female4</v>
      </c>
      <c r="B4143" t="s">
        <v>136</v>
      </c>
      <c r="C4143" t="s">
        <v>0</v>
      </c>
      <c r="D4143">
        <v>4</v>
      </c>
      <c r="E4143">
        <v>74</v>
      </c>
    </row>
    <row r="4144" spans="1:5">
      <c r="A4144" t="str">
        <f t="shared" si="140"/>
        <v>Leukaemia (C91–C95)Male4</v>
      </c>
      <c r="B4144" t="s">
        <v>136</v>
      </c>
      <c r="C4144" t="s">
        <v>1</v>
      </c>
      <c r="D4144">
        <v>4</v>
      </c>
      <c r="E4144">
        <v>102</v>
      </c>
    </row>
    <row r="4145" spans="1:5">
      <c r="A4145" t="str">
        <f t="shared" si="140"/>
        <v>Leukaemia (C91–C95)Female9</v>
      </c>
      <c r="B4145" t="s">
        <v>136</v>
      </c>
      <c r="C4145" t="s">
        <v>0</v>
      </c>
      <c r="D4145">
        <v>9</v>
      </c>
      <c r="E4145">
        <v>1</v>
      </c>
    </row>
    <row r="4146" spans="1:5">
      <c r="A4146" t="str">
        <f t="shared" si="140"/>
        <v>Lip (C00)Male1</v>
      </c>
      <c r="B4146" t="s">
        <v>66</v>
      </c>
      <c r="C4146" t="s">
        <v>1</v>
      </c>
      <c r="D4146">
        <v>1</v>
      </c>
      <c r="E4146">
        <v>6</v>
      </c>
    </row>
    <row r="4147" spans="1:5">
      <c r="A4147" t="str">
        <f t="shared" si="140"/>
        <v>Lip (C00)Female2</v>
      </c>
      <c r="B4147" t="s">
        <v>66</v>
      </c>
      <c r="C4147" t="s">
        <v>0</v>
      </c>
      <c r="D4147">
        <v>2</v>
      </c>
      <c r="E4147">
        <v>3</v>
      </c>
    </row>
    <row r="4148" spans="1:5">
      <c r="A4148" t="str">
        <f t="shared" si="140"/>
        <v>Lip (C00)Male2</v>
      </c>
      <c r="B4148" t="s">
        <v>66</v>
      </c>
      <c r="C4148" t="s">
        <v>1</v>
      </c>
      <c r="D4148">
        <v>2</v>
      </c>
      <c r="E4148">
        <v>4</v>
      </c>
    </row>
    <row r="4149" spans="1:5">
      <c r="A4149" t="str">
        <f t="shared" si="140"/>
        <v>Lip (C00)Female3</v>
      </c>
      <c r="B4149" t="s">
        <v>66</v>
      </c>
      <c r="C4149" t="s">
        <v>0</v>
      </c>
      <c r="D4149">
        <v>3</v>
      </c>
      <c r="E4149">
        <v>4</v>
      </c>
    </row>
    <row r="4150" spans="1:5">
      <c r="A4150" t="str">
        <f t="shared" si="140"/>
        <v>Lip (C00)Male3</v>
      </c>
      <c r="B4150" t="s">
        <v>66</v>
      </c>
      <c r="C4150" t="s">
        <v>1</v>
      </c>
      <c r="D4150">
        <v>3</v>
      </c>
      <c r="E4150">
        <v>12</v>
      </c>
    </row>
    <row r="4151" spans="1:5">
      <c r="A4151" t="str">
        <f t="shared" si="140"/>
        <v>Lip (C00)Female4</v>
      </c>
      <c r="B4151" t="s">
        <v>66</v>
      </c>
      <c r="C4151" t="s">
        <v>0</v>
      </c>
      <c r="D4151">
        <v>4</v>
      </c>
      <c r="E4151">
        <v>7</v>
      </c>
    </row>
    <row r="4152" spans="1:5">
      <c r="A4152" t="str">
        <f t="shared" si="140"/>
        <v>Lip (C00)Male4</v>
      </c>
      <c r="B4152" t="s">
        <v>66</v>
      </c>
      <c r="C4152" t="s">
        <v>1</v>
      </c>
      <c r="D4152">
        <v>4</v>
      </c>
      <c r="E4152">
        <v>16</v>
      </c>
    </row>
    <row r="4153" spans="1:5">
      <c r="A4153" t="str">
        <f t="shared" si="140"/>
        <v>Lip, oral cavity and pharynx - other and ill-defined sites (C14)Female1</v>
      </c>
      <c r="B4153" t="s">
        <v>80</v>
      </c>
      <c r="C4153" t="s">
        <v>0</v>
      </c>
      <c r="D4153">
        <v>1</v>
      </c>
      <c r="E4153">
        <v>1</v>
      </c>
    </row>
    <row r="4154" spans="1:5">
      <c r="A4154" t="str">
        <f t="shared" si="140"/>
        <v>Lip, oral cavity and pharynx - other and ill-defined sites (C14)Male1</v>
      </c>
      <c r="B4154" t="s">
        <v>80</v>
      </c>
      <c r="C4154" t="s">
        <v>1</v>
      </c>
      <c r="D4154">
        <v>1</v>
      </c>
      <c r="E4154">
        <v>1</v>
      </c>
    </row>
    <row r="4155" spans="1:5">
      <c r="A4155" t="str">
        <f t="shared" si="140"/>
        <v>Lip, oral cavity and pharynx - other and ill-defined sites (C14)Male2</v>
      </c>
      <c r="B4155" t="s">
        <v>80</v>
      </c>
      <c r="C4155" t="s">
        <v>1</v>
      </c>
      <c r="D4155">
        <v>2</v>
      </c>
      <c r="E4155">
        <v>1</v>
      </c>
    </row>
    <row r="4156" spans="1:5">
      <c r="A4156" t="str">
        <f t="shared" si="140"/>
        <v>Lip, oral cavity and pharynx - other and ill-defined sites (C14)Female3</v>
      </c>
      <c r="B4156" t="s">
        <v>80</v>
      </c>
      <c r="C4156" t="s">
        <v>0</v>
      </c>
      <c r="D4156">
        <v>3</v>
      </c>
      <c r="E4156">
        <v>2</v>
      </c>
    </row>
    <row r="4157" spans="1:5">
      <c r="A4157" t="str">
        <f t="shared" si="140"/>
        <v>Lip, oral cavity and pharynx - other and ill-defined sites (C14)Female4</v>
      </c>
      <c r="B4157" t="s">
        <v>80</v>
      </c>
      <c r="C4157" t="s">
        <v>0</v>
      </c>
      <c r="D4157">
        <v>4</v>
      </c>
      <c r="E4157">
        <v>1</v>
      </c>
    </row>
    <row r="4158" spans="1:5">
      <c r="A4158" t="str">
        <f t="shared" si="140"/>
        <v>Lip, oral cavity and pharynx - other and ill-defined sites (C14)Male4</v>
      </c>
      <c r="B4158" t="s">
        <v>80</v>
      </c>
      <c r="C4158" t="s">
        <v>1</v>
      </c>
      <c r="D4158">
        <v>4</v>
      </c>
      <c r="E4158">
        <v>2</v>
      </c>
    </row>
    <row r="4159" spans="1:5">
      <c r="A4159" t="str">
        <f t="shared" si="140"/>
        <v>Liver and intrahepatic bile ducts (C22)Female1</v>
      </c>
      <c r="B4159" t="s">
        <v>85</v>
      </c>
      <c r="C4159" t="s">
        <v>0</v>
      </c>
      <c r="D4159">
        <v>1</v>
      </c>
      <c r="E4159">
        <v>29</v>
      </c>
    </row>
    <row r="4160" spans="1:5">
      <c r="A4160" t="str">
        <f t="shared" si="140"/>
        <v>Liver and intrahepatic bile ducts (C22)Male1</v>
      </c>
      <c r="B4160" t="s">
        <v>85</v>
      </c>
      <c r="C4160" t="s">
        <v>1</v>
      </c>
      <c r="D4160">
        <v>1</v>
      </c>
      <c r="E4160">
        <v>96</v>
      </c>
    </row>
    <row r="4161" spans="1:5">
      <c r="A4161" t="str">
        <f t="shared" si="140"/>
        <v>Liver and intrahepatic bile ducts (C22)Female2</v>
      </c>
      <c r="B4161" t="s">
        <v>85</v>
      </c>
      <c r="C4161" t="s">
        <v>0</v>
      </c>
      <c r="D4161">
        <v>2</v>
      </c>
      <c r="E4161">
        <v>15</v>
      </c>
    </row>
    <row r="4162" spans="1:5">
      <c r="A4162" t="str">
        <f t="shared" si="140"/>
        <v>Liver and intrahepatic bile ducts (C22)Male2</v>
      </c>
      <c r="B4162" t="s">
        <v>85</v>
      </c>
      <c r="C4162" t="s">
        <v>1</v>
      </c>
      <c r="D4162">
        <v>2</v>
      </c>
      <c r="E4162">
        <v>39</v>
      </c>
    </row>
    <row r="4163" spans="1:5">
      <c r="A4163" t="str">
        <f t="shared" si="140"/>
        <v>Liver and intrahepatic bile ducts (C22)Female3</v>
      </c>
      <c r="B4163" t="s">
        <v>85</v>
      </c>
      <c r="C4163" t="s">
        <v>0</v>
      </c>
      <c r="D4163">
        <v>3</v>
      </c>
      <c r="E4163">
        <v>13</v>
      </c>
    </row>
    <row r="4164" spans="1:5">
      <c r="A4164" t="str">
        <f t="shared" si="140"/>
        <v>Liver and intrahepatic bile ducts (C22)Male3</v>
      </c>
      <c r="B4164" t="s">
        <v>85</v>
      </c>
      <c r="C4164" t="s">
        <v>1</v>
      </c>
      <c r="D4164">
        <v>3</v>
      </c>
      <c r="E4164">
        <v>41</v>
      </c>
    </row>
    <row r="4165" spans="1:5">
      <c r="A4165" t="str">
        <f t="shared" si="140"/>
        <v>Liver and intrahepatic bile ducts (C22)Female4</v>
      </c>
      <c r="B4165" t="s">
        <v>85</v>
      </c>
      <c r="C4165" t="s">
        <v>0</v>
      </c>
      <c r="D4165">
        <v>4</v>
      </c>
      <c r="E4165">
        <v>25</v>
      </c>
    </row>
    <row r="4166" spans="1:5">
      <c r="A4166" t="str">
        <f t="shared" si="140"/>
        <v>Liver and intrahepatic bile ducts (C22)Male4</v>
      </c>
      <c r="B4166" t="s">
        <v>85</v>
      </c>
      <c r="C4166" t="s">
        <v>1</v>
      </c>
      <c r="D4166">
        <v>4</v>
      </c>
      <c r="E4166">
        <v>42</v>
      </c>
    </row>
    <row r="4167" spans="1:5">
      <c r="A4167" t="str">
        <f t="shared" si="140"/>
        <v>Liver and intrahepatic bile ducts (C22)Male9</v>
      </c>
      <c r="B4167" t="s">
        <v>85</v>
      </c>
      <c r="C4167" t="s">
        <v>1</v>
      </c>
      <c r="D4167">
        <v>9</v>
      </c>
      <c r="E4167">
        <v>1</v>
      </c>
    </row>
    <row r="4168" spans="1:5">
      <c r="A4168" t="str">
        <f t="shared" si="140"/>
        <v>Lung (C33–C34)Female1</v>
      </c>
      <c r="B4168" t="s">
        <v>93</v>
      </c>
      <c r="C4168" t="s">
        <v>0</v>
      </c>
      <c r="D4168">
        <v>1</v>
      </c>
      <c r="E4168">
        <v>328</v>
      </c>
    </row>
    <row r="4169" spans="1:5">
      <c r="A4169" t="str">
        <f t="shared" si="140"/>
        <v>Lung (C33–C34)Male1</v>
      </c>
      <c r="B4169" t="s">
        <v>93</v>
      </c>
      <c r="C4169" t="s">
        <v>1</v>
      </c>
      <c r="D4169">
        <v>1</v>
      </c>
      <c r="E4169">
        <v>344</v>
      </c>
    </row>
    <row r="4170" spans="1:5">
      <c r="A4170" t="str">
        <f t="shared" si="140"/>
        <v>Lung (C33–C34)Female2</v>
      </c>
      <c r="B4170" t="s">
        <v>93</v>
      </c>
      <c r="C4170" t="s">
        <v>0</v>
      </c>
      <c r="D4170">
        <v>2</v>
      </c>
      <c r="E4170">
        <v>193</v>
      </c>
    </row>
    <row r="4171" spans="1:5">
      <c r="A4171" t="str">
        <f t="shared" si="140"/>
        <v>Lung (C33–C34)Male2</v>
      </c>
      <c r="B4171" t="s">
        <v>93</v>
      </c>
      <c r="C4171" t="s">
        <v>1</v>
      </c>
      <c r="D4171">
        <v>2</v>
      </c>
      <c r="E4171">
        <v>211</v>
      </c>
    </row>
    <row r="4172" spans="1:5">
      <c r="A4172" t="str">
        <f t="shared" si="140"/>
        <v>Lung (C33–C34)Female3</v>
      </c>
      <c r="B4172" t="s">
        <v>93</v>
      </c>
      <c r="C4172" t="s">
        <v>0</v>
      </c>
      <c r="D4172">
        <v>3</v>
      </c>
      <c r="E4172">
        <v>210</v>
      </c>
    </row>
    <row r="4173" spans="1:5">
      <c r="A4173" t="str">
        <f t="shared" si="140"/>
        <v>Lung (C33–C34)Male3</v>
      </c>
      <c r="B4173" t="s">
        <v>93</v>
      </c>
      <c r="C4173" t="s">
        <v>1</v>
      </c>
      <c r="D4173">
        <v>3</v>
      </c>
      <c r="E4173">
        <v>233</v>
      </c>
    </row>
    <row r="4174" spans="1:5">
      <c r="A4174" t="str">
        <f t="shared" si="140"/>
        <v>Lung (C33–C34)Female4</v>
      </c>
      <c r="B4174" t="s">
        <v>93</v>
      </c>
      <c r="C4174" t="s">
        <v>0</v>
      </c>
      <c r="D4174">
        <v>4</v>
      </c>
      <c r="E4174">
        <v>235</v>
      </c>
    </row>
    <row r="4175" spans="1:5">
      <c r="A4175" t="str">
        <f t="shared" si="140"/>
        <v>Lung (C33–C34)Male4</v>
      </c>
      <c r="B4175" t="s">
        <v>93</v>
      </c>
      <c r="C4175" t="s">
        <v>1</v>
      </c>
      <c r="D4175">
        <v>4</v>
      </c>
      <c r="E4175">
        <v>268</v>
      </c>
    </row>
    <row r="4176" spans="1:5">
      <c r="A4176" t="str">
        <f t="shared" si="140"/>
        <v>Lung (C33–C34)Female9</v>
      </c>
      <c r="B4176" t="s">
        <v>93</v>
      </c>
      <c r="C4176" t="s">
        <v>0</v>
      </c>
      <c r="D4176">
        <v>9</v>
      </c>
      <c r="E4176">
        <v>2</v>
      </c>
    </row>
    <row r="4177" spans="1:5">
      <c r="A4177" t="str">
        <f t="shared" si="140"/>
        <v>Lung (C33–C34)Male9</v>
      </c>
      <c r="B4177" t="s">
        <v>93</v>
      </c>
      <c r="C4177" t="s">
        <v>1</v>
      </c>
      <c r="D4177">
        <v>9</v>
      </c>
      <c r="E4177">
        <v>3</v>
      </c>
    </row>
    <row r="4178" spans="1:5">
      <c r="A4178" t="str">
        <f t="shared" si="140"/>
        <v>Lymph nodes - secondary and unspecified (C77)Female1</v>
      </c>
      <c r="B4178" t="s">
        <v>128</v>
      </c>
      <c r="C4178" t="s">
        <v>0</v>
      </c>
      <c r="D4178">
        <v>1</v>
      </c>
      <c r="E4178">
        <v>4</v>
      </c>
    </row>
    <row r="4179" spans="1:5">
      <c r="A4179" t="str">
        <f t="shared" si="140"/>
        <v>Lymph nodes - secondary and unspecified (C77)Male1</v>
      </c>
      <c r="B4179" t="s">
        <v>128</v>
      </c>
      <c r="C4179" t="s">
        <v>1</v>
      </c>
      <c r="D4179">
        <v>1</v>
      </c>
      <c r="E4179">
        <v>12</v>
      </c>
    </row>
    <row r="4180" spans="1:5">
      <c r="A4180" t="str">
        <f t="shared" si="140"/>
        <v>Lymph nodes - secondary and unspecified (C77)Female2</v>
      </c>
      <c r="B4180" t="s">
        <v>128</v>
      </c>
      <c r="C4180" t="s">
        <v>0</v>
      </c>
      <c r="D4180">
        <v>2</v>
      </c>
      <c r="E4180">
        <v>5</v>
      </c>
    </row>
    <row r="4181" spans="1:5">
      <c r="A4181" t="str">
        <f t="shared" ref="A4181:A4249" si="141">B4181&amp;C4181&amp;D4181</f>
        <v>Lymph nodes - secondary and unspecified (C77)Male2</v>
      </c>
      <c r="B4181" t="s">
        <v>128</v>
      </c>
      <c r="C4181" t="s">
        <v>1</v>
      </c>
      <c r="D4181">
        <v>2</v>
      </c>
      <c r="E4181">
        <v>5</v>
      </c>
    </row>
    <row r="4182" spans="1:5">
      <c r="A4182" t="str">
        <f t="shared" si="141"/>
        <v>Lymph nodes - secondary and unspecified (C77)Female3</v>
      </c>
      <c r="B4182" t="s">
        <v>128</v>
      </c>
      <c r="C4182" t="s">
        <v>0</v>
      </c>
      <c r="D4182">
        <v>3</v>
      </c>
      <c r="E4182">
        <v>4</v>
      </c>
    </row>
    <row r="4183" spans="1:5">
      <c r="A4183" t="str">
        <f t="shared" si="141"/>
        <v>Lymph nodes - secondary and unspecified (C77)Male3</v>
      </c>
      <c r="B4183" t="s">
        <v>128</v>
      </c>
      <c r="C4183" t="s">
        <v>1</v>
      </c>
      <c r="D4183">
        <v>3</v>
      </c>
      <c r="E4183">
        <v>6</v>
      </c>
    </row>
    <row r="4184" spans="1:5">
      <c r="A4184" t="str">
        <f t="shared" si="141"/>
        <v>Lymph nodes - secondary and unspecified (C77)Female4</v>
      </c>
      <c r="B4184" t="s">
        <v>128</v>
      </c>
      <c r="C4184" t="s">
        <v>0</v>
      </c>
      <c r="D4184">
        <v>4</v>
      </c>
      <c r="E4184">
        <v>6</v>
      </c>
    </row>
    <row r="4185" spans="1:5">
      <c r="A4185" t="str">
        <f t="shared" si="141"/>
        <v>Lymph nodes - secondary and unspecified (C77)Male4</v>
      </c>
      <c r="B4185" t="s">
        <v>128</v>
      </c>
      <c r="C4185" t="s">
        <v>1</v>
      </c>
      <c r="D4185">
        <v>4</v>
      </c>
      <c r="E4185">
        <v>10</v>
      </c>
    </row>
    <row r="4186" spans="1:5">
      <c r="A4186" t="str">
        <f t="shared" si="141"/>
        <v>Lymphoid, haematopoietic and related tissue - other neoplasms of uncertain or unknown behaviour (D47)Female1</v>
      </c>
      <c r="B4186" t="s">
        <v>139</v>
      </c>
      <c r="C4186" t="s">
        <v>0</v>
      </c>
      <c r="D4186">
        <v>1</v>
      </c>
      <c r="E4186">
        <v>17</v>
      </c>
    </row>
    <row r="4187" spans="1:5">
      <c r="A4187" t="str">
        <f t="shared" si="141"/>
        <v>Lymphoid, haematopoietic and related tissue - other neoplasms of uncertain or unknown behaviour (D47)Male1</v>
      </c>
      <c r="B4187" t="s">
        <v>139</v>
      </c>
      <c r="C4187" t="s">
        <v>1</v>
      </c>
      <c r="D4187">
        <v>1</v>
      </c>
      <c r="E4187">
        <v>18</v>
      </c>
    </row>
    <row r="4188" spans="1:5">
      <c r="A4188" t="str">
        <f t="shared" si="141"/>
        <v>Lymphoid, haematopoietic and related tissue - other neoplasms of uncertain or unknown behaviour (D47)Female2</v>
      </c>
      <c r="B4188" t="s">
        <v>139</v>
      </c>
      <c r="C4188" t="s">
        <v>0</v>
      </c>
      <c r="D4188">
        <v>2</v>
      </c>
      <c r="E4188">
        <v>5</v>
      </c>
    </row>
    <row r="4189" spans="1:5">
      <c r="A4189" t="str">
        <f t="shared" si="141"/>
        <v>Lymphoid, haematopoietic and related tissue - other neoplasms of uncertain or unknown behaviour (D47)Male2</v>
      </c>
      <c r="B4189" t="s">
        <v>139</v>
      </c>
      <c r="C4189" t="s">
        <v>1</v>
      </c>
      <c r="D4189">
        <v>2</v>
      </c>
      <c r="E4189">
        <v>6</v>
      </c>
    </row>
    <row r="4190" spans="1:5">
      <c r="A4190" t="str">
        <f t="shared" si="141"/>
        <v>Lymphoid, haematopoietic and related tissue - other neoplasms of uncertain or unknown behaviour (D47)Female3</v>
      </c>
      <c r="B4190" t="s">
        <v>139</v>
      </c>
      <c r="C4190" t="s">
        <v>0</v>
      </c>
      <c r="D4190">
        <v>3</v>
      </c>
      <c r="E4190">
        <v>11</v>
      </c>
    </row>
    <row r="4191" spans="1:5">
      <c r="A4191" t="str">
        <f t="shared" si="141"/>
        <v>Lymphoid, haematopoietic and related tissue - other neoplasms of uncertain or unknown behaviour (D47)Male3</v>
      </c>
      <c r="B4191" t="s">
        <v>139</v>
      </c>
      <c r="C4191" t="s">
        <v>1</v>
      </c>
      <c r="D4191">
        <v>3</v>
      </c>
      <c r="E4191">
        <v>13</v>
      </c>
    </row>
    <row r="4192" spans="1:5">
      <c r="A4192" t="str">
        <f t="shared" si="141"/>
        <v>Lymphoid, haematopoietic and related tissue - other neoplasms of uncertain or unknown behaviour (D47)Female4</v>
      </c>
      <c r="B4192" t="s">
        <v>139</v>
      </c>
      <c r="C4192" t="s">
        <v>0</v>
      </c>
      <c r="D4192">
        <v>4</v>
      </c>
      <c r="E4192">
        <v>10</v>
      </c>
    </row>
    <row r="4193" spans="1:5">
      <c r="A4193" t="str">
        <f t="shared" si="141"/>
        <v>Lymphoid, haematopoietic and related tissue - other neoplasms of uncertain or unknown behaviour (D47)Male4</v>
      </c>
      <c r="B4193" t="s">
        <v>139</v>
      </c>
      <c r="C4193" t="s">
        <v>1</v>
      </c>
      <c r="D4193">
        <v>4</v>
      </c>
      <c r="E4193">
        <v>13</v>
      </c>
    </row>
    <row r="4194" spans="1:5">
      <c r="A4194" t="str">
        <f t="shared" si="141"/>
        <v>Major salivary glands - other and unspecified (C08)Male1</v>
      </c>
      <c r="B4194" t="s">
        <v>74</v>
      </c>
      <c r="C4194" t="s">
        <v>1</v>
      </c>
      <c r="D4194">
        <v>1</v>
      </c>
      <c r="E4194">
        <v>2</v>
      </c>
    </row>
    <row r="4195" spans="1:5">
      <c r="A4195" t="str">
        <f t="shared" si="141"/>
        <v>Major salivary glands - other and unspecified (C08)Male2</v>
      </c>
      <c r="B4195" t="s">
        <v>74</v>
      </c>
      <c r="C4195" t="s">
        <v>1</v>
      </c>
      <c r="D4195">
        <v>2</v>
      </c>
      <c r="E4195">
        <v>2</v>
      </c>
    </row>
    <row r="4196" spans="1:5">
      <c r="A4196" t="str">
        <f t="shared" si="141"/>
        <v>Major salivary glands - other and unspecified (C08)Female3</v>
      </c>
      <c r="B4196" t="s">
        <v>74</v>
      </c>
      <c r="C4196" t="s">
        <v>0</v>
      </c>
      <c r="D4196">
        <v>3</v>
      </c>
      <c r="E4196">
        <v>3</v>
      </c>
    </row>
    <row r="4197" spans="1:5">
      <c r="A4197" t="str">
        <f t="shared" si="141"/>
        <v>Major salivary glands - other and unspecified (C08)Male4</v>
      </c>
      <c r="B4197" t="s">
        <v>74</v>
      </c>
      <c r="C4197" t="s">
        <v>1</v>
      </c>
      <c r="D4197">
        <v>4</v>
      </c>
      <c r="E4197">
        <v>1</v>
      </c>
    </row>
    <row r="4198" spans="1:5">
      <c r="A4198" t="str">
        <f t="shared" si="141"/>
        <v>Male genital organs - other and unspecified (C63)Male3</v>
      </c>
      <c r="B4198" t="s">
        <v>114</v>
      </c>
      <c r="C4198" t="s">
        <v>1</v>
      </c>
      <c r="D4198">
        <v>3</v>
      </c>
      <c r="E4198">
        <v>1</v>
      </c>
    </row>
    <row r="4199" spans="1:5">
      <c r="A4199" t="str">
        <f t="shared" si="141"/>
        <v>Male genital organs - other and unspecified (C63)Male4</v>
      </c>
      <c r="B4199" t="s">
        <v>114</v>
      </c>
      <c r="C4199" t="s">
        <v>1</v>
      </c>
      <c r="D4199">
        <v>4</v>
      </c>
      <c r="E4199">
        <v>1</v>
      </c>
    </row>
    <row r="4200" spans="1:5">
      <c r="A4200" t="str">
        <f t="shared" ref="A4200:A4201" si="142">B4200&amp;C4200&amp;D4200</f>
        <v>Male genital organs - other and unspecified (C63)Female1</v>
      </c>
      <c r="B4200" t="s">
        <v>114</v>
      </c>
      <c r="C4200" t="s">
        <v>0</v>
      </c>
      <c r="D4200">
        <v>1</v>
      </c>
      <c r="E4200" t="s">
        <v>178</v>
      </c>
    </row>
    <row r="4201" spans="1:5">
      <c r="A4201" t="str">
        <f t="shared" si="142"/>
        <v>Male genital organs - other and unspecified (C63)Female2</v>
      </c>
      <c r="B4201" t="s">
        <v>114</v>
      </c>
      <c r="C4201" t="s">
        <v>0</v>
      </c>
      <c r="D4201">
        <v>2</v>
      </c>
      <c r="E4201" t="s">
        <v>178</v>
      </c>
    </row>
    <row r="4202" spans="1:5">
      <c r="A4202" t="str">
        <f t="shared" ref="A4202:A4203" si="143">B4202&amp;C4202&amp;D4202</f>
        <v>Male genital organs - other and unspecified (C63)Female3</v>
      </c>
      <c r="B4202" t="s">
        <v>114</v>
      </c>
      <c r="C4202" t="s">
        <v>0</v>
      </c>
      <c r="D4202">
        <v>3</v>
      </c>
      <c r="E4202" t="s">
        <v>178</v>
      </c>
    </row>
    <row r="4203" spans="1:5">
      <c r="A4203" t="str">
        <f t="shared" si="143"/>
        <v>Male genital organs - other and unspecified (C63)Female4</v>
      </c>
      <c r="B4203" t="s">
        <v>114</v>
      </c>
      <c r="C4203" t="s">
        <v>0</v>
      </c>
      <c r="D4203">
        <v>4</v>
      </c>
      <c r="E4203" t="s">
        <v>178</v>
      </c>
    </row>
    <row r="4204" spans="1:5">
      <c r="A4204" t="str">
        <f t="shared" ref="A4204" si="144">B4204&amp;C4204&amp;D4204</f>
        <v>Male genital organs - other and unspecified (C63)Female9</v>
      </c>
      <c r="B4204" t="s">
        <v>114</v>
      </c>
      <c r="C4204" t="s">
        <v>0</v>
      </c>
      <c r="D4204">
        <v>9</v>
      </c>
      <c r="E4204" t="s">
        <v>178</v>
      </c>
    </row>
    <row r="4205" spans="1:5">
      <c r="A4205" t="str">
        <f t="shared" si="141"/>
        <v>Malignant immunoproliferative diseases (C88)Female1</v>
      </c>
      <c r="B4205" t="s">
        <v>134</v>
      </c>
      <c r="C4205" t="s">
        <v>0</v>
      </c>
      <c r="D4205">
        <v>1</v>
      </c>
      <c r="E4205">
        <v>3</v>
      </c>
    </row>
    <row r="4206" spans="1:5">
      <c r="A4206" t="str">
        <f t="shared" si="141"/>
        <v>Malignant immunoproliferative diseases (C88)Male1</v>
      </c>
      <c r="B4206" t="s">
        <v>134</v>
      </c>
      <c r="C4206" t="s">
        <v>1</v>
      </c>
      <c r="D4206">
        <v>1</v>
      </c>
      <c r="E4206">
        <v>3</v>
      </c>
    </row>
    <row r="4207" spans="1:5">
      <c r="A4207" t="str">
        <f t="shared" si="141"/>
        <v>Malignant immunoproliferative diseases (C88)Male2</v>
      </c>
      <c r="B4207" t="s">
        <v>134</v>
      </c>
      <c r="C4207" t="s">
        <v>1</v>
      </c>
      <c r="D4207">
        <v>2</v>
      </c>
      <c r="E4207">
        <v>9</v>
      </c>
    </row>
    <row r="4208" spans="1:5">
      <c r="A4208" t="str">
        <f t="shared" si="141"/>
        <v>Malignant immunoproliferative diseases (C88)Female3</v>
      </c>
      <c r="B4208" t="s">
        <v>134</v>
      </c>
      <c r="C4208" t="s">
        <v>0</v>
      </c>
      <c r="D4208">
        <v>3</v>
      </c>
      <c r="E4208">
        <v>2</v>
      </c>
    </row>
    <row r="4209" spans="1:5">
      <c r="A4209" t="str">
        <f t="shared" si="141"/>
        <v>Malignant immunoproliferative diseases (C88)Male3</v>
      </c>
      <c r="B4209" t="s">
        <v>134</v>
      </c>
      <c r="C4209" t="s">
        <v>1</v>
      </c>
      <c r="D4209">
        <v>3</v>
      </c>
      <c r="E4209">
        <v>1</v>
      </c>
    </row>
    <row r="4210" spans="1:5">
      <c r="A4210" t="str">
        <f t="shared" si="141"/>
        <v>Malignant immunoproliferative diseases (C88)Female4</v>
      </c>
      <c r="B4210" t="s">
        <v>134</v>
      </c>
      <c r="C4210" t="s">
        <v>0</v>
      </c>
      <c r="D4210">
        <v>4</v>
      </c>
      <c r="E4210">
        <v>3</v>
      </c>
    </row>
    <row r="4211" spans="1:5">
      <c r="A4211" t="str">
        <f t="shared" si="141"/>
        <v>Malignant immunoproliferative diseases (C88)Male4</v>
      </c>
      <c r="B4211" t="s">
        <v>134</v>
      </c>
      <c r="C4211" t="s">
        <v>1</v>
      </c>
      <c r="D4211">
        <v>4</v>
      </c>
      <c r="E4211">
        <v>7</v>
      </c>
    </row>
    <row r="4212" spans="1:5">
      <c r="A4212" t="str">
        <f t="shared" si="141"/>
        <v>Malignant neoplasm without specification of site (C80)Female1</v>
      </c>
      <c r="B4212" t="s">
        <v>131</v>
      </c>
      <c r="C4212" t="s">
        <v>0</v>
      </c>
      <c r="D4212">
        <v>1</v>
      </c>
      <c r="E4212">
        <v>7</v>
      </c>
    </row>
    <row r="4213" spans="1:5">
      <c r="A4213" t="str">
        <f t="shared" si="141"/>
        <v>Malignant neoplasm without specification of site (C80)Male1</v>
      </c>
      <c r="B4213" t="s">
        <v>131</v>
      </c>
      <c r="C4213" t="s">
        <v>1</v>
      </c>
      <c r="D4213">
        <v>1</v>
      </c>
      <c r="E4213">
        <v>9</v>
      </c>
    </row>
    <row r="4214" spans="1:5">
      <c r="A4214" t="str">
        <f t="shared" si="141"/>
        <v>Malignant neoplasm without specification of site (C80)Female2</v>
      </c>
      <c r="B4214" t="s">
        <v>131</v>
      </c>
      <c r="C4214" t="s">
        <v>0</v>
      </c>
      <c r="D4214">
        <v>2</v>
      </c>
      <c r="E4214">
        <v>2</v>
      </c>
    </row>
    <row r="4215" spans="1:5">
      <c r="A4215" t="str">
        <f t="shared" si="141"/>
        <v>Malignant neoplasm without specification of site (C80)Male2</v>
      </c>
      <c r="B4215" t="s">
        <v>131</v>
      </c>
      <c r="C4215" t="s">
        <v>1</v>
      </c>
      <c r="D4215">
        <v>2</v>
      </c>
      <c r="E4215">
        <v>10</v>
      </c>
    </row>
    <row r="4216" spans="1:5">
      <c r="A4216" t="str">
        <f t="shared" si="141"/>
        <v>Malignant neoplasm without specification of site (C80)Female3</v>
      </c>
      <c r="B4216" t="s">
        <v>131</v>
      </c>
      <c r="C4216" t="s">
        <v>0</v>
      </c>
      <c r="D4216">
        <v>3</v>
      </c>
      <c r="E4216">
        <v>8</v>
      </c>
    </row>
    <row r="4217" spans="1:5">
      <c r="A4217" t="str">
        <f t="shared" si="141"/>
        <v>Malignant neoplasm without specification of site (C80)Male3</v>
      </c>
      <c r="B4217" t="s">
        <v>131</v>
      </c>
      <c r="C4217" t="s">
        <v>1</v>
      </c>
      <c r="D4217">
        <v>3</v>
      </c>
      <c r="E4217">
        <v>6</v>
      </c>
    </row>
    <row r="4218" spans="1:5">
      <c r="A4218" t="str">
        <f t="shared" si="141"/>
        <v>Malignant neoplasm without specification of site (C80)Female4</v>
      </c>
      <c r="B4218" t="s">
        <v>131</v>
      </c>
      <c r="C4218" t="s">
        <v>0</v>
      </c>
      <c r="D4218">
        <v>4</v>
      </c>
      <c r="E4218">
        <v>11</v>
      </c>
    </row>
    <row r="4219" spans="1:5">
      <c r="A4219" t="str">
        <f t="shared" si="141"/>
        <v>Malignant neoplasm without specification of site (C80)Male4</v>
      </c>
      <c r="B4219" t="s">
        <v>131</v>
      </c>
      <c r="C4219" t="s">
        <v>1</v>
      </c>
      <c r="D4219">
        <v>4</v>
      </c>
      <c r="E4219">
        <v>5</v>
      </c>
    </row>
    <row r="4220" spans="1:5">
      <c r="A4220" t="str">
        <f t="shared" si="141"/>
        <v>Melanoma (C43)Female1</v>
      </c>
      <c r="B4220" t="s">
        <v>99</v>
      </c>
      <c r="C4220" t="s">
        <v>0</v>
      </c>
      <c r="D4220">
        <v>1</v>
      </c>
      <c r="E4220">
        <v>348</v>
      </c>
    </row>
    <row r="4221" spans="1:5">
      <c r="A4221" t="str">
        <f t="shared" si="141"/>
        <v>Melanoma (C43)Male1</v>
      </c>
      <c r="B4221" t="s">
        <v>99</v>
      </c>
      <c r="C4221" t="s">
        <v>1</v>
      </c>
      <c r="D4221">
        <v>1</v>
      </c>
      <c r="E4221">
        <v>439</v>
      </c>
    </row>
    <row r="4222" spans="1:5">
      <c r="A4222" t="str">
        <f t="shared" si="141"/>
        <v>Melanoma (C43)Female2</v>
      </c>
      <c r="B4222" t="s">
        <v>99</v>
      </c>
      <c r="C4222" t="s">
        <v>0</v>
      </c>
      <c r="D4222">
        <v>2</v>
      </c>
      <c r="E4222">
        <v>209</v>
      </c>
    </row>
    <row r="4223" spans="1:5">
      <c r="A4223" t="str">
        <f t="shared" si="141"/>
        <v>Melanoma (C43)Male2</v>
      </c>
      <c r="B4223" t="s">
        <v>99</v>
      </c>
      <c r="C4223" t="s">
        <v>1</v>
      </c>
      <c r="D4223">
        <v>2</v>
      </c>
      <c r="E4223">
        <v>243</v>
      </c>
    </row>
    <row r="4224" spans="1:5">
      <c r="A4224" t="str">
        <f t="shared" si="141"/>
        <v>Melanoma (C43)Female3</v>
      </c>
      <c r="B4224" t="s">
        <v>99</v>
      </c>
      <c r="C4224" t="s">
        <v>0</v>
      </c>
      <c r="D4224">
        <v>3</v>
      </c>
      <c r="E4224">
        <v>247</v>
      </c>
    </row>
    <row r="4225" spans="1:5">
      <c r="A4225" t="str">
        <f t="shared" si="141"/>
        <v>Melanoma (C43)Male3</v>
      </c>
      <c r="B4225" t="s">
        <v>99</v>
      </c>
      <c r="C4225" t="s">
        <v>1</v>
      </c>
      <c r="D4225">
        <v>3</v>
      </c>
      <c r="E4225">
        <v>257</v>
      </c>
    </row>
    <row r="4226" spans="1:5">
      <c r="A4226" t="str">
        <f t="shared" si="141"/>
        <v>Melanoma (C43)Female4</v>
      </c>
      <c r="B4226" t="s">
        <v>99</v>
      </c>
      <c r="C4226" t="s">
        <v>0</v>
      </c>
      <c r="D4226">
        <v>4</v>
      </c>
      <c r="E4226">
        <v>291</v>
      </c>
    </row>
    <row r="4227" spans="1:5">
      <c r="A4227" t="str">
        <f t="shared" si="141"/>
        <v>Melanoma (C43)Male4</v>
      </c>
      <c r="B4227" t="s">
        <v>99</v>
      </c>
      <c r="C4227" t="s">
        <v>1</v>
      </c>
      <c r="D4227">
        <v>4</v>
      </c>
      <c r="E4227">
        <v>287</v>
      </c>
    </row>
    <row r="4228" spans="1:5">
      <c r="A4228" t="str">
        <f t="shared" si="141"/>
        <v>Melanoma (C43)Female9</v>
      </c>
      <c r="B4228" t="s">
        <v>99</v>
      </c>
      <c r="C4228" t="s">
        <v>0</v>
      </c>
      <c r="D4228">
        <v>9</v>
      </c>
      <c r="E4228">
        <v>1</v>
      </c>
    </row>
    <row r="4229" spans="1:5">
      <c r="A4229" t="str">
        <f t="shared" si="141"/>
        <v>Melanoma (C43)Male9</v>
      </c>
      <c r="B4229" t="s">
        <v>99</v>
      </c>
      <c r="C4229" t="s">
        <v>1</v>
      </c>
      <c r="D4229">
        <v>9</v>
      </c>
      <c r="E4229">
        <v>2</v>
      </c>
    </row>
    <row r="4230" spans="1:5">
      <c r="A4230" t="str">
        <f t="shared" si="141"/>
        <v>Meninges (C70)Female1</v>
      </c>
      <c r="B4230" t="s">
        <v>121</v>
      </c>
      <c r="C4230" t="s">
        <v>0</v>
      </c>
      <c r="D4230">
        <v>1</v>
      </c>
      <c r="E4230">
        <v>1</v>
      </c>
    </row>
    <row r="4231" spans="1:5">
      <c r="A4231" t="str">
        <f t="shared" si="141"/>
        <v>Meninges (C70)Male4</v>
      </c>
      <c r="B4231" t="s">
        <v>121</v>
      </c>
      <c r="C4231" t="s">
        <v>1</v>
      </c>
      <c r="D4231">
        <v>4</v>
      </c>
      <c r="E4231">
        <v>1</v>
      </c>
    </row>
    <row r="4232" spans="1:5">
      <c r="A4232" t="str">
        <f t="shared" si="141"/>
        <v>Mesothelioma (C45)Female1</v>
      </c>
      <c r="B4232" t="s">
        <v>101</v>
      </c>
      <c r="C4232" t="s">
        <v>0</v>
      </c>
      <c r="D4232">
        <v>1</v>
      </c>
      <c r="E4232">
        <v>6</v>
      </c>
    </row>
    <row r="4233" spans="1:5">
      <c r="A4233" t="str">
        <f t="shared" si="141"/>
        <v>Mesothelioma (C45)Male1</v>
      </c>
      <c r="B4233" t="s">
        <v>101</v>
      </c>
      <c r="C4233" t="s">
        <v>1</v>
      </c>
      <c r="D4233">
        <v>1</v>
      </c>
      <c r="E4233">
        <v>40</v>
      </c>
    </row>
    <row r="4234" spans="1:5">
      <c r="A4234" t="str">
        <f t="shared" si="141"/>
        <v>Mesothelioma (C45)Female2</v>
      </c>
      <c r="B4234" t="s">
        <v>101</v>
      </c>
      <c r="C4234" t="s">
        <v>0</v>
      </c>
      <c r="D4234">
        <v>2</v>
      </c>
      <c r="E4234">
        <v>2</v>
      </c>
    </row>
    <row r="4235" spans="1:5">
      <c r="A4235" t="str">
        <f t="shared" si="141"/>
        <v>Mesothelioma (C45)Male2</v>
      </c>
      <c r="B4235" t="s">
        <v>101</v>
      </c>
      <c r="C4235" t="s">
        <v>1</v>
      </c>
      <c r="D4235">
        <v>2</v>
      </c>
      <c r="E4235">
        <v>14</v>
      </c>
    </row>
    <row r="4236" spans="1:5">
      <c r="A4236" t="str">
        <f t="shared" si="141"/>
        <v>Mesothelioma (C45)Female3</v>
      </c>
      <c r="B4236" t="s">
        <v>101</v>
      </c>
      <c r="C4236" t="s">
        <v>0</v>
      </c>
      <c r="D4236">
        <v>3</v>
      </c>
      <c r="E4236">
        <v>2</v>
      </c>
    </row>
    <row r="4237" spans="1:5">
      <c r="A4237" t="str">
        <f t="shared" si="141"/>
        <v>Mesothelioma (C45)Male3</v>
      </c>
      <c r="B4237" t="s">
        <v>101</v>
      </c>
      <c r="C4237" t="s">
        <v>1</v>
      </c>
      <c r="D4237">
        <v>3</v>
      </c>
      <c r="E4237">
        <v>11</v>
      </c>
    </row>
    <row r="4238" spans="1:5">
      <c r="A4238" t="str">
        <f t="shared" si="141"/>
        <v>Mesothelioma (C45)Male4</v>
      </c>
      <c r="B4238" t="s">
        <v>101</v>
      </c>
      <c r="C4238" t="s">
        <v>1</v>
      </c>
      <c r="D4238">
        <v>4</v>
      </c>
      <c r="E4238">
        <v>18</v>
      </c>
    </row>
    <row r="4239" spans="1:5">
      <c r="A4239" t="str">
        <f t="shared" si="141"/>
        <v>Mouth - floor of (C04)Female1</v>
      </c>
      <c r="B4239" t="s">
        <v>70</v>
      </c>
      <c r="C4239" t="s">
        <v>0</v>
      </c>
      <c r="D4239">
        <v>1</v>
      </c>
      <c r="E4239">
        <v>3</v>
      </c>
    </row>
    <row r="4240" spans="1:5">
      <c r="A4240" t="str">
        <f t="shared" si="141"/>
        <v>Mouth - floor of (C04)Male1</v>
      </c>
      <c r="B4240" t="s">
        <v>70</v>
      </c>
      <c r="C4240" t="s">
        <v>1</v>
      </c>
      <c r="D4240">
        <v>1</v>
      </c>
      <c r="E4240">
        <v>7</v>
      </c>
    </row>
    <row r="4241" spans="1:5">
      <c r="A4241" t="str">
        <f t="shared" si="141"/>
        <v>Mouth - floor of (C04)Female2</v>
      </c>
      <c r="B4241" t="s">
        <v>70</v>
      </c>
      <c r="C4241" t="s">
        <v>0</v>
      </c>
      <c r="D4241">
        <v>2</v>
      </c>
      <c r="E4241">
        <v>1</v>
      </c>
    </row>
    <row r="4242" spans="1:5">
      <c r="A4242" t="str">
        <f t="shared" si="141"/>
        <v>Mouth - floor of (C04)Male2</v>
      </c>
      <c r="B4242" t="s">
        <v>70</v>
      </c>
      <c r="C4242" t="s">
        <v>1</v>
      </c>
      <c r="D4242">
        <v>2</v>
      </c>
      <c r="E4242">
        <v>2</v>
      </c>
    </row>
    <row r="4243" spans="1:5">
      <c r="A4243" t="str">
        <f t="shared" si="141"/>
        <v>Mouth - floor of (C04)Female3</v>
      </c>
      <c r="B4243" t="s">
        <v>70</v>
      </c>
      <c r="C4243" t="s">
        <v>0</v>
      </c>
      <c r="D4243">
        <v>3</v>
      </c>
      <c r="E4243">
        <v>1</v>
      </c>
    </row>
    <row r="4244" spans="1:5">
      <c r="A4244" t="str">
        <f t="shared" si="141"/>
        <v>Mouth - floor of (C04)Male3</v>
      </c>
      <c r="B4244" t="s">
        <v>70</v>
      </c>
      <c r="C4244" t="s">
        <v>1</v>
      </c>
      <c r="D4244">
        <v>3</v>
      </c>
      <c r="E4244">
        <v>4</v>
      </c>
    </row>
    <row r="4245" spans="1:5">
      <c r="A4245" t="str">
        <f t="shared" si="141"/>
        <v>Mouth - floor of (C04)Female4</v>
      </c>
      <c r="B4245" t="s">
        <v>70</v>
      </c>
      <c r="C4245" t="s">
        <v>0</v>
      </c>
      <c r="D4245">
        <v>4</v>
      </c>
      <c r="E4245">
        <v>2</v>
      </c>
    </row>
    <row r="4246" spans="1:5">
      <c r="A4246" t="str">
        <f t="shared" si="141"/>
        <v>Mouth - floor of (C04)Male4</v>
      </c>
      <c r="B4246" t="s">
        <v>70</v>
      </c>
      <c r="C4246" t="s">
        <v>1</v>
      </c>
      <c r="D4246">
        <v>4</v>
      </c>
      <c r="E4246">
        <v>3</v>
      </c>
    </row>
    <row r="4247" spans="1:5">
      <c r="A4247" t="str">
        <f t="shared" si="141"/>
        <v>Mouth - other and unspecified (C06)Female1</v>
      </c>
      <c r="B4247" t="s">
        <v>72</v>
      </c>
      <c r="C4247" t="s">
        <v>0</v>
      </c>
      <c r="D4247">
        <v>1</v>
      </c>
      <c r="E4247">
        <v>6</v>
      </c>
    </row>
    <row r="4248" spans="1:5">
      <c r="A4248" t="str">
        <f t="shared" si="141"/>
        <v>Mouth - other and unspecified (C06)Male1</v>
      </c>
      <c r="B4248" t="s">
        <v>72</v>
      </c>
      <c r="C4248" t="s">
        <v>1</v>
      </c>
      <c r="D4248">
        <v>1</v>
      </c>
      <c r="E4248">
        <v>8</v>
      </c>
    </row>
    <row r="4249" spans="1:5">
      <c r="A4249" t="str">
        <f t="shared" si="141"/>
        <v>Mouth - other and unspecified (C06)Female2</v>
      </c>
      <c r="B4249" t="s">
        <v>72</v>
      </c>
      <c r="C4249" t="s">
        <v>0</v>
      </c>
      <c r="D4249">
        <v>2</v>
      </c>
      <c r="E4249">
        <v>3</v>
      </c>
    </row>
    <row r="4250" spans="1:5">
      <c r="A4250" t="str">
        <f t="shared" ref="A4250:A4313" si="145">B4250&amp;C4250&amp;D4250</f>
        <v>Mouth - other and unspecified (C06)Male2</v>
      </c>
      <c r="B4250" t="s">
        <v>72</v>
      </c>
      <c r="C4250" t="s">
        <v>1</v>
      </c>
      <c r="D4250">
        <v>2</v>
      </c>
      <c r="E4250">
        <v>3</v>
      </c>
    </row>
    <row r="4251" spans="1:5">
      <c r="A4251" t="str">
        <f t="shared" si="145"/>
        <v>Mouth - other and unspecified (C06)Female3</v>
      </c>
      <c r="B4251" t="s">
        <v>72</v>
      </c>
      <c r="C4251" t="s">
        <v>0</v>
      </c>
      <c r="D4251">
        <v>3</v>
      </c>
      <c r="E4251">
        <v>1</v>
      </c>
    </row>
    <row r="4252" spans="1:5">
      <c r="A4252" t="str">
        <f t="shared" si="145"/>
        <v>Mouth - other and unspecified (C06)Male3</v>
      </c>
      <c r="B4252" t="s">
        <v>72</v>
      </c>
      <c r="C4252" t="s">
        <v>1</v>
      </c>
      <c r="D4252">
        <v>3</v>
      </c>
      <c r="E4252">
        <v>3</v>
      </c>
    </row>
    <row r="4253" spans="1:5">
      <c r="A4253" t="str">
        <f t="shared" si="145"/>
        <v>Mouth - other and unspecified (C06)Female4</v>
      </c>
      <c r="B4253" t="s">
        <v>72</v>
      </c>
      <c r="C4253" t="s">
        <v>0</v>
      </c>
      <c r="D4253">
        <v>4</v>
      </c>
      <c r="E4253">
        <v>5</v>
      </c>
    </row>
    <row r="4254" spans="1:5">
      <c r="A4254" t="str">
        <f t="shared" si="145"/>
        <v>Mouth - other and unspecified (C06)Male4</v>
      </c>
      <c r="B4254" t="s">
        <v>72</v>
      </c>
      <c r="C4254" t="s">
        <v>1</v>
      </c>
      <c r="D4254">
        <v>4</v>
      </c>
      <c r="E4254">
        <v>4</v>
      </c>
    </row>
    <row r="4255" spans="1:5">
      <c r="A4255" t="str">
        <f t="shared" si="145"/>
        <v>Multiple myeloma and malignant plasma cell neoplasms (C90)Female1</v>
      </c>
      <c r="B4255" t="s">
        <v>135</v>
      </c>
      <c r="C4255" t="s">
        <v>0</v>
      </c>
      <c r="D4255">
        <v>1</v>
      </c>
      <c r="E4255">
        <v>50</v>
      </c>
    </row>
    <row r="4256" spans="1:5">
      <c r="A4256" t="str">
        <f t="shared" si="145"/>
        <v>Multiple myeloma and malignant plasma cell neoplasms (C90)Male1</v>
      </c>
      <c r="B4256" t="s">
        <v>135</v>
      </c>
      <c r="C4256" t="s">
        <v>1</v>
      </c>
      <c r="D4256">
        <v>1</v>
      </c>
      <c r="E4256">
        <v>72</v>
      </c>
    </row>
    <row r="4257" spans="1:5">
      <c r="A4257" t="str">
        <f t="shared" si="145"/>
        <v>Multiple myeloma and malignant plasma cell neoplasms (C90)Female2</v>
      </c>
      <c r="B4257" t="s">
        <v>135</v>
      </c>
      <c r="C4257" t="s">
        <v>0</v>
      </c>
      <c r="D4257">
        <v>2</v>
      </c>
      <c r="E4257">
        <v>19</v>
      </c>
    </row>
    <row r="4258" spans="1:5">
      <c r="A4258" t="str">
        <f t="shared" si="145"/>
        <v>Multiple myeloma and malignant plasma cell neoplasms (C90)Male2</v>
      </c>
      <c r="B4258" t="s">
        <v>135</v>
      </c>
      <c r="C4258" t="s">
        <v>1</v>
      </c>
      <c r="D4258">
        <v>2</v>
      </c>
      <c r="E4258">
        <v>36</v>
      </c>
    </row>
    <row r="4259" spans="1:5">
      <c r="A4259" t="str">
        <f t="shared" si="145"/>
        <v>Multiple myeloma and malignant plasma cell neoplasms (C90)Female3</v>
      </c>
      <c r="B4259" t="s">
        <v>135</v>
      </c>
      <c r="C4259" t="s">
        <v>0</v>
      </c>
      <c r="D4259">
        <v>3</v>
      </c>
      <c r="E4259">
        <v>30</v>
      </c>
    </row>
    <row r="4260" spans="1:5">
      <c r="A4260" t="str">
        <f t="shared" si="145"/>
        <v>Multiple myeloma and malignant plasma cell neoplasms (C90)Male3</v>
      </c>
      <c r="B4260" t="s">
        <v>135</v>
      </c>
      <c r="C4260" t="s">
        <v>1</v>
      </c>
      <c r="D4260">
        <v>3</v>
      </c>
      <c r="E4260">
        <v>63</v>
      </c>
    </row>
    <row r="4261" spans="1:5">
      <c r="A4261" t="str">
        <f t="shared" si="145"/>
        <v>Multiple myeloma and malignant plasma cell neoplasms (C90)Female4</v>
      </c>
      <c r="B4261" t="s">
        <v>135</v>
      </c>
      <c r="C4261" t="s">
        <v>0</v>
      </c>
      <c r="D4261">
        <v>4</v>
      </c>
      <c r="E4261">
        <v>36</v>
      </c>
    </row>
    <row r="4262" spans="1:5">
      <c r="A4262" t="str">
        <f t="shared" si="145"/>
        <v>Multiple myeloma and malignant plasma cell neoplasms (C90)Male4</v>
      </c>
      <c r="B4262" t="s">
        <v>135</v>
      </c>
      <c r="C4262" t="s">
        <v>1</v>
      </c>
      <c r="D4262">
        <v>4</v>
      </c>
      <c r="E4262">
        <v>51</v>
      </c>
    </row>
    <row r="4263" spans="1:5">
      <c r="A4263" t="str">
        <f t="shared" si="145"/>
        <v>Multiple myeloma and malignant plasma cell neoplasms (C90)Male9</v>
      </c>
      <c r="B4263" t="s">
        <v>135</v>
      </c>
      <c r="C4263" t="s">
        <v>1</v>
      </c>
      <c r="D4263">
        <v>9</v>
      </c>
      <c r="E4263">
        <v>1</v>
      </c>
    </row>
    <row r="4264" spans="1:5">
      <c r="A4264" t="str">
        <f t="shared" si="145"/>
        <v>Myelodysplastic syndromes (D46)Female1</v>
      </c>
      <c r="B4264" t="s">
        <v>138</v>
      </c>
      <c r="C4264" t="s">
        <v>0</v>
      </c>
      <c r="D4264">
        <v>1</v>
      </c>
      <c r="E4264">
        <v>25</v>
      </c>
    </row>
    <row r="4265" spans="1:5">
      <c r="A4265" t="str">
        <f t="shared" si="145"/>
        <v>Myelodysplastic syndromes (D46)Male1</v>
      </c>
      <c r="B4265" t="s">
        <v>138</v>
      </c>
      <c r="C4265" t="s">
        <v>1</v>
      </c>
      <c r="D4265">
        <v>1</v>
      </c>
      <c r="E4265">
        <v>39</v>
      </c>
    </row>
    <row r="4266" spans="1:5">
      <c r="A4266" t="str">
        <f t="shared" si="145"/>
        <v>Myelodysplastic syndromes (D46)Female2</v>
      </c>
      <c r="B4266" t="s">
        <v>138</v>
      </c>
      <c r="C4266" t="s">
        <v>0</v>
      </c>
      <c r="D4266">
        <v>2</v>
      </c>
      <c r="E4266">
        <v>9</v>
      </c>
    </row>
    <row r="4267" spans="1:5">
      <c r="A4267" t="str">
        <f t="shared" si="145"/>
        <v>Myelodysplastic syndromes (D46)Male2</v>
      </c>
      <c r="B4267" t="s">
        <v>138</v>
      </c>
      <c r="C4267" t="s">
        <v>1</v>
      </c>
      <c r="D4267">
        <v>2</v>
      </c>
      <c r="E4267">
        <v>15</v>
      </c>
    </row>
    <row r="4268" spans="1:5">
      <c r="A4268" t="str">
        <f t="shared" si="145"/>
        <v>Myelodysplastic syndromes (D46)Female3</v>
      </c>
      <c r="B4268" t="s">
        <v>138</v>
      </c>
      <c r="C4268" t="s">
        <v>0</v>
      </c>
      <c r="D4268">
        <v>3</v>
      </c>
      <c r="E4268">
        <v>15</v>
      </c>
    </row>
    <row r="4269" spans="1:5">
      <c r="A4269" t="str">
        <f t="shared" si="145"/>
        <v>Myelodysplastic syndromes (D46)Male3</v>
      </c>
      <c r="B4269" t="s">
        <v>138</v>
      </c>
      <c r="C4269" t="s">
        <v>1</v>
      </c>
      <c r="D4269">
        <v>3</v>
      </c>
      <c r="E4269">
        <v>35</v>
      </c>
    </row>
    <row r="4270" spans="1:5">
      <c r="A4270" t="str">
        <f t="shared" si="145"/>
        <v>Myelodysplastic syndromes (D46)Female4</v>
      </c>
      <c r="B4270" t="s">
        <v>138</v>
      </c>
      <c r="C4270" t="s">
        <v>0</v>
      </c>
      <c r="D4270">
        <v>4</v>
      </c>
      <c r="E4270">
        <v>22</v>
      </c>
    </row>
    <row r="4271" spans="1:5">
      <c r="A4271" t="str">
        <f t="shared" si="145"/>
        <v>Myelodysplastic syndromes (D46)Male4</v>
      </c>
      <c r="B4271" t="s">
        <v>138</v>
      </c>
      <c r="C4271" t="s">
        <v>1</v>
      </c>
      <c r="D4271">
        <v>4</v>
      </c>
      <c r="E4271">
        <v>32</v>
      </c>
    </row>
    <row r="4272" spans="1:5">
      <c r="A4272" t="str">
        <f t="shared" si="145"/>
        <v>Nasal cavity and middle ear (C30)Female1</v>
      </c>
      <c r="B4272" t="s">
        <v>90</v>
      </c>
      <c r="C4272" t="s">
        <v>0</v>
      </c>
      <c r="D4272">
        <v>1</v>
      </c>
      <c r="E4272">
        <v>3</v>
      </c>
    </row>
    <row r="4273" spans="1:5">
      <c r="A4273" t="str">
        <f t="shared" si="145"/>
        <v>Nasal cavity and middle ear (C30)Male1</v>
      </c>
      <c r="B4273" t="s">
        <v>90</v>
      </c>
      <c r="C4273" t="s">
        <v>1</v>
      </c>
      <c r="D4273">
        <v>1</v>
      </c>
      <c r="E4273">
        <v>5</v>
      </c>
    </row>
    <row r="4274" spans="1:5">
      <c r="A4274" t="str">
        <f t="shared" si="145"/>
        <v>Nasal cavity and middle ear (C30)Female2</v>
      </c>
      <c r="B4274" t="s">
        <v>90</v>
      </c>
      <c r="C4274" t="s">
        <v>0</v>
      </c>
      <c r="D4274">
        <v>2</v>
      </c>
      <c r="E4274">
        <v>2</v>
      </c>
    </row>
    <row r="4275" spans="1:5">
      <c r="A4275" t="str">
        <f t="shared" si="145"/>
        <v>Nasal cavity and middle ear (C30)Male2</v>
      </c>
      <c r="B4275" t="s">
        <v>90</v>
      </c>
      <c r="C4275" t="s">
        <v>1</v>
      </c>
      <c r="D4275">
        <v>2</v>
      </c>
      <c r="E4275">
        <v>4</v>
      </c>
    </row>
    <row r="4276" spans="1:5">
      <c r="A4276" t="str">
        <f t="shared" si="145"/>
        <v>Nasal cavity and middle ear (C30)Female3</v>
      </c>
      <c r="B4276" t="s">
        <v>90</v>
      </c>
      <c r="C4276" t="s">
        <v>0</v>
      </c>
      <c r="D4276">
        <v>3</v>
      </c>
      <c r="E4276">
        <v>1</v>
      </c>
    </row>
    <row r="4277" spans="1:5">
      <c r="A4277" t="str">
        <f t="shared" si="145"/>
        <v>Nasal cavity and middle ear (C30)Male3</v>
      </c>
      <c r="B4277" t="s">
        <v>90</v>
      </c>
      <c r="C4277" t="s">
        <v>1</v>
      </c>
      <c r="D4277">
        <v>3</v>
      </c>
      <c r="E4277">
        <v>3</v>
      </c>
    </row>
    <row r="4278" spans="1:5">
      <c r="A4278" t="str">
        <f t="shared" si="145"/>
        <v>Nasal cavity and middle ear (C30)Female4</v>
      </c>
      <c r="B4278" t="s">
        <v>90</v>
      </c>
      <c r="C4278" t="s">
        <v>0</v>
      </c>
      <c r="D4278">
        <v>4</v>
      </c>
      <c r="E4278">
        <v>2</v>
      </c>
    </row>
    <row r="4279" spans="1:5">
      <c r="A4279" t="str">
        <f t="shared" si="145"/>
        <v>Nasal cavity and middle ear (C30)Male4</v>
      </c>
      <c r="B4279" t="s">
        <v>90</v>
      </c>
      <c r="C4279" t="s">
        <v>1</v>
      </c>
      <c r="D4279">
        <v>4</v>
      </c>
      <c r="E4279">
        <v>2</v>
      </c>
    </row>
    <row r="4280" spans="1:5">
      <c r="A4280" t="str">
        <f t="shared" si="145"/>
        <v>Nasopharynx (C11)Female1</v>
      </c>
      <c r="B4280" t="s">
        <v>77</v>
      </c>
      <c r="C4280" t="s">
        <v>0</v>
      </c>
      <c r="D4280">
        <v>1</v>
      </c>
      <c r="E4280">
        <v>5</v>
      </c>
    </row>
    <row r="4281" spans="1:5">
      <c r="A4281" t="str">
        <f t="shared" si="145"/>
        <v>Nasopharynx (C11)Male1</v>
      </c>
      <c r="B4281" t="s">
        <v>77</v>
      </c>
      <c r="C4281" t="s">
        <v>1</v>
      </c>
      <c r="D4281">
        <v>1</v>
      </c>
      <c r="E4281">
        <v>14</v>
      </c>
    </row>
    <row r="4282" spans="1:5">
      <c r="A4282" t="str">
        <f t="shared" si="145"/>
        <v>Nasopharynx (C11)Female2</v>
      </c>
      <c r="B4282" t="s">
        <v>77</v>
      </c>
      <c r="C4282" t="s">
        <v>0</v>
      </c>
      <c r="D4282">
        <v>2</v>
      </c>
      <c r="E4282">
        <v>2</v>
      </c>
    </row>
    <row r="4283" spans="1:5">
      <c r="A4283" t="str">
        <f t="shared" si="145"/>
        <v>Nasopharynx (C11)Male2</v>
      </c>
      <c r="B4283" t="s">
        <v>77</v>
      </c>
      <c r="C4283" t="s">
        <v>1</v>
      </c>
      <c r="D4283">
        <v>2</v>
      </c>
      <c r="E4283">
        <v>3</v>
      </c>
    </row>
    <row r="4284" spans="1:5">
      <c r="A4284" t="str">
        <f t="shared" si="145"/>
        <v>Nasopharynx (C11)Female3</v>
      </c>
      <c r="B4284" t="s">
        <v>77</v>
      </c>
      <c r="C4284" t="s">
        <v>0</v>
      </c>
      <c r="D4284">
        <v>3</v>
      </c>
      <c r="E4284">
        <v>1</v>
      </c>
    </row>
    <row r="4285" spans="1:5">
      <c r="A4285" t="str">
        <f t="shared" si="145"/>
        <v>Nasopharynx (C11)Male3</v>
      </c>
      <c r="B4285" t="s">
        <v>77</v>
      </c>
      <c r="C4285" t="s">
        <v>1</v>
      </c>
      <c r="D4285">
        <v>3</v>
      </c>
      <c r="E4285">
        <v>5</v>
      </c>
    </row>
    <row r="4286" spans="1:5">
      <c r="A4286" t="str">
        <f t="shared" si="145"/>
        <v>Nasopharynx (C11)Female4</v>
      </c>
      <c r="B4286" t="s">
        <v>77</v>
      </c>
      <c r="C4286" t="s">
        <v>0</v>
      </c>
      <c r="D4286">
        <v>4</v>
      </c>
      <c r="E4286">
        <v>2</v>
      </c>
    </row>
    <row r="4287" spans="1:5">
      <c r="A4287" t="str">
        <f t="shared" si="145"/>
        <v>Non-Hodgkin lymphoma (C82–C85, C96)Female1</v>
      </c>
      <c r="B4287" t="s">
        <v>133</v>
      </c>
      <c r="C4287" t="s">
        <v>0</v>
      </c>
      <c r="D4287">
        <v>1</v>
      </c>
      <c r="E4287">
        <v>102</v>
      </c>
    </row>
    <row r="4288" spans="1:5">
      <c r="A4288" t="str">
        <f t="shared" si="145"/>
        <v>Non-Hodgkin lymphoma (C82–C85, C96)Male1</v>
      </c>
      <c r="B4288" t="s">
        <v>133</v>
      </c>
      <c r="C4288" t="s">
        <v>1</v>
      </c>
      <c r="D4288">
        <v>1</v>
      </c>
      <c r="E4288">
        <v>143</v>
      </c>
    </row>
    <row r="4289" spans="1:5">
      <c r="A4289" t="str">
        <f t="shared" si="145"/>
        <v>Non-Hodgkin lymphoma (C82–C85, C96)Female2</v>
      </c>
      <c r="B4289" t="s">
        <v>133</v>
      </c>
      <c r="C4289" t="s">
        <v>0</v>
      </c>
      <c r="D4289">
        <v>2</v>
      </c>
      <c r="E4289">
        <v>48</v>
      </c>
    </row>
    <row r="4290" spans="1:5">
      <c r="A4290" t="str">
        <f t="shared" si="145"/>
        <v>Non-Hodgkin lymphoma (C82–C85, C96)Male2</v>
      </c>
      <c r="B4290" t="s">
        <v>133</v>
      </c>
      <c r="C4290" t="s">
        <v>1</v>
      </c>
      <c r="D4290">
        <v>2</v>
      </c>
      <c r="E4290">
        <v>66</v>
      </c>
    </row>
    <row r="4291" spans="1:5">
      <c r="A4291" t="str">
        <f t="shared" si="145"/>
        <v>Non-Hodgkin lymphoma (C82–C85, C96)Female3</v>
      </c>
      <c r="B4291" t="s">
        <v>133</v>
      </c>
      <c r="C4291" t="s">
        <v>0</v>
      </c>
      <c r="D4291">
        <v>3</v>
      </c>
      <c r="E4291">
        <v>72</v>
      </c>
    </row>
    <row r="4292" spans="1:5">
      <c r="A4292" t="str">
        <f t="shared" si="145"/>
        <v>Non-Hodgkin lymphoma (C82–C85, C96)Male3</v>
      </c>
      <c r="B4292" t="s">
        <v>133</v>
      </c>
      <c r="C4292" t="s">
        <v>1</v>
      </c>
      <c r="D4292">
        <v>3</v>
      </c>
      <c r="E4292">
        <v>104</v>
      </c>
    </row>
    <row r="4293" spans="1:5">
      <c r="A4293" t="str">
        <f t="shared" si="145"/>
        <v>Non-Hodgkin lymphoma (C82–C85, C96)Female4</v>
      </c>
      <c r="B4293" t="s">
        <v>133</v>
      </c>
      <c r="C4293" t="s">
        <v>0</v>
      </c>
      <c r="D4293">
        <v>4</v>
      </c>
      <c r="E4293">
        <v>88</v>
      </c>
    </row>
    <row r="4294" spans="1:5">
      <c r="A4294" t="str">
        <f t="shared" si="145"/>
        <v>Non-Hodgkin lymphoma (C82–C85, C96)Male4</v>
      </c>
      <c r="B4294" t="s">
        <v>133</v>
      </c>
      <c r="C4294" t="s">
        <v>1</v>
      </c>
      <c r="D4294">
        <v>4</v>
      </c>
      <c r="E4294">
        <v>117</v>
      </c>
    </row>
    <row r="4295" spans="1:5">
      <c r="A4295" t="str">
        <f t="shared" si="145"/>
        <v>Non-Hodgkin lymphoma (C82–C85, C96)Male9</v>
      </c>
      <c r="B4295" t="s">
        <v>133</v>
      </c>
      <c r="C4295" t="s">
        <v>1</v>
      </c>
      <c r="D4295">
        <v>9</v>
      </c>
      <c r="E4295">
        <v>2</v>
      </c>
    </row>
    <row r="4296" spans="1:5">
      <c r="A4296" t="str">
        <f t="shared" si="145"/>
        <v>Oesophagus (C15)Female1</v>
      </c>
      <c r="B4296" t="s">
        <v>81</v>
      </c>
      <c r="C4296" t="s">
        <v>0</v>
      </c>
      <c r="D4296">
        <v>1</v>
      </c>
      <c r="E4296">
        <v>27</v>
      </c>
    </row>
    <row r="4297" spans="1:5">
      <c r="A4297" t="str">
        <f t="shared" si="145"/>
        <v>Oesophagus (C15)Male1</v>
      </c>
      <c r="B4297" t="s">
        <v>81</v>
      </c>
      <c r="C4297" t="s">
        <v>1</v>
      </c>
      <c r="D4297">
        <v>1</v>
      </c>
      <c r="E4297">
        <v>68</v>
      </c>
    </row>
    <row r="4298" spans="1:5">
      <c r="A4298" t="str">
        <f t="shared" si="145"/>
        <v>Oesophagus (C15)Female2</v>
      </c>
      <c r="B4298" t="s">
        <v>81</v>
      </c>
      <c r="C4298" t="s">
        <v>0</v>
      </c>
      <c r="D4298">
        <v>2</v>
      </c>
      <c r="E4298">
        <v>11</v>
      </c>
    </row>
    <row r="4299" spans="1:5">
      <c r="A4299" t="str">
        <f t="shared" si="145"/>
        <v>Oesophagus (C15)Male2</v>
      </c>
      <c r="B4299" t="s">
        <v>81</v>
      </c>
      <c r="C4299" t="s">
        <v>1</v>
      </c>
      <c r="D4299">
        <v>2</v>
      </c>
      <c r="E4299">
        <v>34</v>
      </c>
    </row>
    <row r="4300" spans="1:5">
      <c r="A4300" t="str">
        <f t="shared" si="145"/>
        <v>Oesophagus (C15)Female3</v>
      </c>
      <c r="B4300" t="s">
        <v>81</v>
      </c>
      <c r="C4300" t="s">
        <v>0</v>
      </c>
      <c r="D4300">
        <v>3</v>
      </c>
      <c r="E4300">
        <v>35</v>
      </c>
    </row>
    <row r="4301" spans="1:5">
      <c r="A4301" t="str">
        <f t="shared" si="145"/>
        <v>Oesophagus (C15)Male3</v>
      </c>
      <c r="B4301" t="s">
        <v>81</v>
      </c>
      <c r="C4301" t="s">
        <v>1</v>
      </c>
      <c r="D4301">
        <v>3</v>
      </c>
      <c r="E4301">
        <v>53</v>
      </c>
    </row>
    <row r="4302" spans="1:5">
      <c r="A4302" t="str">
        <f t="shared" si="145"/>
        <v>Oesophagus (C15)Female4</v>
      </c>
      <c r="B4302" t="s">
        <v>81</v>
      </c>
      <c r="C4302" t="s">
        <v>0</v>
      </c>
      <c r="D4302">
        <v>4</v>
      </c>
      <c r="E4302">
        <v>22</v>
      </c>
    </row>
    <row r="4303" spans="1:5">
      <c r="A4303" t="str">
        <f t="shared" si="145"/>
        <v>Oesophagus (C15)Male4</v>
      </c>
      <c r="B4303" t="s">
        <v>81</v>
      </c>
      <c r="C4303" t="s">
        <v>1</v>
      </c>
      <c r="D4303">
        <v>4</v>
      </c>
      <c r="E4303">
        <v>55</v>
      </c>
    </row>
    <row r="4304" spans="1:5">
      <c r="A4304" t="str">
        <f t="shared" si="145"/>
        <v>Oropharynx (C10)Male1</v>
      </c>
      <c r="B4304" t="s">
        <v>76</v>
      </c>
      <c r="C4304" t="s">
        <v>1</v>
      </c>
      <c r="D4304">
        <v>1</v>
      </c>
      <c r="E4304">
        <v>5</v>
      </c>
    </row>
    <row r="4305" spans="1:5">
      <c r="A4305" t="str">
        <f t="shared" si="145"/>
        <v>Oropharynx (C10)Male2</v>
      </c>
      <c r="B4305" t="s">
        <v>76</v>
      </c>
      <c r="C4305" t="s">
        <v>1</v>
      </c>
      <c r="D4305">
        <v>2</v>
      </c>
      <c r="E4305">
        <v>4</v>
      </c>
    </row>
    <row r="4306" spans="1:5">
      <c r="A4306" t="str">
        <f t="shared" si="145"/>
        <v>Oropharynx (C10)Female4</v>
      </c>
      <c r="B4306" t="s">
        <v>76</v>
      </c>
      <c r="C4306" t="s">
        <v>0</v>
      </c>
      <c r="D4306">
        <v>4</v>
      </c>
      <c r="E4306">
        <v>3</v>
      </c>
    </row>
    <row r="4307" spans="1:5">
      <c r="A4307" t="str">
        <f t="shared" si="145"/>
        <v>Oropharynx (C10)Male4</v>
      </c>
      <c r="B4307" t="s">
        <v>76</v>
      </c>
      <c r="C4307" t="s">
        <v>1</v>
      </c>
      <c r="D4307">
        <v>4</v>
      </c>
      <c r="E4307">
        <v>1</v>
      </c>
    </row>
    <row r="4308" spans="1:5">
      <c r="A4308" t="str">
        <f t="shared" si="145"/>
        <v>Other and ill-defined sites (C76)Female1</v>
      </c>
      <c r="B4308" t="s">
        <v>127</v>
      </c>
      <c r="C4308" t="s">
        <v>0</v>
      </c>
      <c r="D4308">
        <v>1</v>
      </c>
      <c r="E4308">
        <v>1</v>
      </c>
    </row>
    <row r="4309" spans="1:5">
      <c r="A4309" t="str">
        <f t="shared" si="145"/>
        <v>Other and ill-defined sites (C76)Male1</v>
      </c>
      <c r="B4309" t="s">
        <v>127</v>
      </c>
      <c r="C4309" t="s">
        <v>1</v>
      </c>
      <c r="D4309">
        <v>1</v>
      </c>
      <c r="E4309">
        <v>1</v>
      </c>
    </row>
    <row r="4310" spans="1:5">
      <c r="A4310" t="str">
        <f t="shared" si="145"/>
        <v>Other and ill-defined sites (C76)Female2</v>
      </c>
      <c r="B4310" t="s">
        <v>127</v>
      </c>
      <c r="C4310" t="s">
        <v>0</v>
      </c>
      <c r="D4310">
        <v>2</v>
      </c>
      <c r="E4310">
        <v>1</v>
      </c>
    </row>
    <row r="4311" spans="1:5">
      <c r="A4311" t="str">
        <f t="shared" si="145"/>
        <v>Other and ill-defined sites (C76)Male2</v>
      </c>
      <c r="B4311" t="s">
        <v>127</v>
      </c>
      <c r="C4311" t="s">
        <v>1</v>
      </c>
      <c r="D4311">
        <v>2</v>
      </c>
      <c r="E4311">
        <v>2</v>
      </c>
    </row>
    <row r="4312" spans="1:5">
      <c r="A4312" t="str">
        <f t="shared" si="145"/>
        <v>Other and ill-defined sites (C76)Female3</v>
      </c>
      <c r="B4312" t="s">
        <v>127</v>
      </c>
      <c r="C4312" t="s">
        <v>0</v>
      </c>
      <c r="D4312">
        <v>3</v>
      </c>
      <c r="E4312">
        <v>1</v>
      </c>
    </row>
    <row r="4313" spans="1:5">
      <c r="A4313" t="str">
        <f t="shared" si="145"/>
        <v>Other and ill-defined sites (C76)Female4</v>
      </c>
      <c r="B4313" t="s">
        <v>127</v>
      </c>
      <c r="C4313" t="s">
        <v>0</v>
      </c>
      <c r="D4313">
        <v>4</v>
      </c>
      <c r="E4313">
        <v>4</v>
      </c>
    </row>
    <row r="4314" spans="1:5">
      <c r="A4314" t="str">
        <f t="shared" ref="A4314:A4397" si="146">B4314&amp;C4314&amp;D4314</f>
        <v>Other and ill-defined sites (C76)Male4</v>
      </c>
      <c r="B4314" t="s">
        <v>127</v>
      </c>
      <c r="C4314" t="s">
        <v>1</v>
      </c>
      <c r="D4314">
        <v>4</v>
      </c>
      <c r="E4314">
        <v>1</v>
      </c>
    </row>
    <row r="4315" spans="1:5">
      <c r="A4315" t="str">
        <f t="shared" si="146"/>
        <v>Other and ill-defined sites (C76)Female9</v>
      </c>
      <c r="B4315" t="s">
        <v>127</v>
      </c>
      <c r="C4315" t="s">
        <v>0</v>
      </c>
      <c r="D4315">
        <v>9</v>
      </c>
      <c r="E4315">
        <v>1</v>
      </c>
    </row>
    <row r="4316" spans="1:5">
      <c r="A4316" t="str">
        <f t="shared" si="146"/>
        <v>Female genital organs - other and unspecified (C57)Female1</v>
      </c>
      <c r="B4316" t="s">
        <v>179</v>
      </c>
      <c r="C4316" t="s">
        <v>0</v>
      </c>
      <c r="D4316">
        <v>1</v>
      </c>
      <c r="E4316">
        <v>16</v>
      </c>
    </row>
    <row r="4317" spans="1:5">
      <c r="A4317" t="str">
        <f t="shared" si="146"/>
        <v>Female genital organs - other and unspecified (C57)Female2</v>
      </c>
      <c r="B4317" t="s">
        <v>179</v>
      </c>
      <c r="C4317" t="s">
        <v>0</v>
      </c>
      <c r="D4317">
        <v>2</v>
      </c>
      <c r="E4317">
        <v>2</v>
      </c>
    </row>
    <row r="4318" spans="1:5">
      <c r="A4318" t="str">
        <f t="shared" si="146"/>
        <v>Female genital organs - other and unspecified (C57)Female3</v>
      </c>
      <c r="B4318" t="s">
        <v>179</v>
      </c>
      <c r="C4318" t="s">
        <v>0</v>
      </c>
      <c r="D4318">
        <v>3</v>
      </c>
      <c r="E4318">
        <v>12</v>
      </c>
    </row>
    <row r="4319" spans="1:5">
      <c r="A4319" t="str">
        <f t="shared" si="146"/>
        <v>Female genital organs - other and unspecified (C57)Female4</v>
      </c>
      <c r="B4319" t="s">
        <v>179</v>
      </c>
      <c r="C4319" t="s">
        <v>0</v>
      </c>
      <c r="D4319">
        <v>4</v>
      </c>
      <c r="E4319">
        <v>5</v>
      </c>
    </row>
    <row r="4320" spans="1:5">
      <c r="A4320" t="str">
        <f t="shared" ref="A4320:A4323" si="147">B4320&amp;C4320&amp;D4320</f>
        <v>Female genital organs - other and unspecified (C57)Male1</v>
      </c>
      <c r="B4320" t="s">
        <v>179</v>
      </c>
      <c r="C4320" t="s">
        <v>1</v>
      </c>
      <c r="D4320">
        <v>1</v>
      </c>
      <c r="E4320" t="s">
        <v>178</v>
      </c>
    </row>
    <row r="4321" spans="1:5">
      <c r="A4321" t="str">
        <f t="shared" si="147"/>
        <v>Female genital organs - other and unspecified (C57)Male2</v>
      </c>
      <c r="B4321" t="s">
        <v>179</v>
      </c>
      <c r="C4321" t="s">
        <v>1</v>
      </c>
      <c r="D4321">
        <v>2</v>
      </c>
      <c r="E4321" t="s">
        <v>178</v>
      </c>
    </row>
    <row r="4322" spans="1:5">
      <c r="A4322" t="str">
        <f t="shared" si="147"/>
        <v>Female genital organs - other and unspecified (C57)Male3</v>
      </c>
      <c r="B4322" t="s">
        <v>179</v>
      </c>
      <c r="C4322" t="s">
        <v>1</v>
      </c>
      <c r="D4322">
        <v>3</v>
      </c>
      <c r="E4322" t="s">
        <v>178</v>
      </c>
    </row>
    <row r="4323" spans="1:5">
      <c r="A4323" t="str">
        <f t="shared" si="147"/>
        <v>Female genital organs - other and unspecified (C57)Male4</v>
      </c>
      <c r="B4323" t="s">
        <v>179</v>
      </c>
      <c r="C4323" t="s">
        <v>1</v>
      </c>
      <c r="D4323">
        <v>4</v>
      </c>
      <c r="E4323" t="s">
        <v>178</v>
      </c>
    </row>
    <row r="4324" spans="1:5">
      <c r="A4324" t="str">
        <f t="shared" ref="A4324" si="148">B4324&amp;C4324&amp;D4324</f>
        <v>Female genital organs - other and unspecified (C57)Male9</v>
      </c>
      <c r="B4324" t="s">
        <v>179</v>
      </c>
      <c r="C4324" t="s">
        <v>1</v>
      </c>
      <c r="D4324">
        <v>9</v>
      </c>
      <c r="E4324" t="s">
        <v>178</v>
      </c>
    </row>
    <row r="4325" spans="1:5">
      <c r="A4325" t="str">
        <f t="shared" si="146"/>
        <v>Other connective and soft tissue (C49)Female1</v>
      </c>
      <c r="B4325" t="s">
        <v>105</v>
      </c>
      <c r="C4325" t="s">
        <v>0</v>
      </c>
      <c r="D4325">
        <v>1</v>
      </c>
      <c r="E4325">
        <v>15</v>
      </c>
    </row>
    <row r="4326" spans="1:5">
      <c r="A4326" t="str">
        <f t="shared" si="146"/>
        <v>Other connective and soft tissue (C49)Male1</v>
      </c>
      <c r="B4326" t="s">
        <v>105</v>
      </c>
      <c r="C4326" t="s">
        <v>1</v>
      </c>
      <c r="D4326">
        <v>1</v>
      </c>
      <c r="E4326">
        <v>21</v>
      </c>
    </row>
    <row r="4327" spans="1:5">
      <c r="A4327" t="str">
        <f t="shared" si="146"/>
        <v>Other connective and soft tissue (C49)Female2</v>
      </c>
      <c r="B4327" t="s">
        <v>105</v>
      </c>
      <c r="C4327" t="s">
        <v>0</v>
      </c>
      <c r="D4327">
        <v>2</v>
      </c>
      <c r="E4327">
        <v>8</v>
      </c>
    </row>
    <row r="4328" spans="1:5">
      <c r="A4328" t="str">
        <f t="shared" si="146"/>
        <v>Other connective and soft tissue (C49)Male2</v>
      </c>
      <c r="B4328" t="s">
        <v>105</v>
      </c>
      <c r="C4328" t="s">
        <v>1</v>
      </c>
      <c r="D4328">
        <v>2</v>
      </c>
      <c r="E4328">
        <v>18</v>
      </c>
    </row>
    <row r="4329" spans="1:5">
      <c r="A4329" t="str">
        <f t="shared" si="146"/>
        <v>Other connective and soft tissue (C49)Female3</v>
      </c>
      <c r="B4329" t="s">
        <v>105</v>
      </c>
      <c r="C4329" t="s">
        <v>0</v>
      </c>
      <c r="D4329">
        <v>3</v>
      </c>
      <c r="E4329">
        <v>9</v>
      </c>
    </row>
    <row r="4330" spans="1:5">
      <c r="A4330" t="str">
        <f t="shared" si="146"/>
        <v>Other connective and soft tissue (C49)Male3</v>
      </c>
      <c r="B4330" t="s">
        <v>105</v>
      </c>
      <c r="C4330" t="s">
        <v>1</v>
      </c>
      <c r="D4330">
        <v>3</v>
      </c>
      <c r="E4330">
        <v>17</v>
      </c>
    </row>
    <row r="4331" spans="1:5">
      <c r="A4331" t="str">
        <f t="shared" si="146"/>
        <v>Other connective and soft tissue (C49)Female4</v>
      </c>
      <c r="B4331" t="s">
        <v>105</v>
      </c>
      <c r="C4331" t="s">
        <v>0</v>
      </c>
      <c r="D4331">
        <v>4</v>
      </c>
      <c r="E4331">
        <v>8</v>
      </c>
    </row>
    <row r="4332" spans="1:5">
      <c r="A4332" t="str">
        <f t="shared" si="146"/>
        <v>Other connective and soft tissue (C49)Male4</v>
      </c>
      <c r="B4332" t="s">
        <v>105</v>
      </c>
      <c r="C4332" t="s">
        <v>1</v>
      </c>
      <c r="D4332">
        <v>4</v>
      </c>
      <c r="E4332">
        <v>17</v>
      </c>
    </row>
    <row r="4333" spans="1:5">
      <c r="A4333" t="str">
        <f t="shared" si="146"/>
        <v>Other connective and soft tissue (C49)Male9</v>
      </c>
      <c r="B4333" t="s">
        <v>105</v>
      </c>
      <c r="C4333" t="s">
        <v>1</v>
      </c>
      <c r="D4333">
        <v>9</v>
      </c>
      <c r="E4333">
        <v>1</v>
      </c>
    </row>
    <row r="4334" spans="1:5">
      <c r="A4334" t="str">
        <f t="shared" si="146"/>
        <v>Ovary (C56)Female1</v>
      </c>
      <c r="B4334" t="s">
        <v>109</v>
      </c>
      <c r="C4334" t="s">
        <v>0</v>
      </c>
      <c r="D4334">
        <v>1</v>
      </c>
      <c r="E4334">
        <v>73</v>
      </c>
    </row>
    <row r="4335" spans="1:5">
      <c r="A4335" t="str">
        <f t="shared" si="146"/>
        <v>Ovary (C56)Female2</v>
      </c>
      <c r="B4335" t="s">
        <v>109</v>
      </c>
      <c r="C4335" t="s">
        <v>0</v>
      </c>
      <c r="D4335">
        <v>2</v>
      </c>
      <c r="E4335">
        <v>51</v>
      </c>
    </row>
    <row r="4336" spans="1:5">
      <c r="A4336" t="str">
        <f t="shared" si="146"/>
        <v>Ovary (C56)Female3</v>
      </c>
      <c r="B4336" t="s">
        <v>109</v>
      </c>
      <c r="C4336" t="s">
        <v>0</v>
      </c>
      <c r="D4336">
        <v>3</v>
      </c>
      <c r="E4336">
        <v>59</v>
      </c>
    </row>
    <row r="4337" spans="1:5">
      <c r="A4337" t="str">
        <f t="shared" si="146"/>
        <v>Ovary (C56)Female4</v>
      </c>
      <c r="B4337" t="s">
        <v>109</v>
      </c>
      <c r="C4337" t="s">
        <v>0</v>
      </c>
      <c r="D4337">
        <v>4</v>
      </c>
      <c r="E4337">
        <v>83</v>
      </c>
    </row>
    <row r="4338" spans="1:5">
      <c r="A4338" t="str">
        <f t="shared" ref="A4338:A4341" si="149">B4338&amp;C4338&amp;D4338</f>
        <v>Ovary (C56)Male1</v>
      </c>
      <c r="B4338" t="s">
        <v>109</v>
      </c>
      <c r="C4338" t="s">
        <v>1</v>
      </c>
      <c r="D4338">
        <v>1</v>
      </c>
      <c r="E4338" t="s">
        <v>178</v>
      </c>
    </row>
    <row r="4339" spans="1:5">
      <c r="A4339" t="str">
        <f t="shared" si="149"/>
        <v>Ovary (C56)Male2</v>
      </c>
      <c r="B4339" t="s">
        <v>109</v>
      </c>
      <c r="C4339" t="s">
        <v>1</v>
      </c>
      <c r="D4339">
        <v>2</v>
      </c>
      <c r="E4339" t="s">
        <v>178</v>
      </c>
    </row>
    <row r="4340" spans="1:5">
      <c r="A4340" t="str">
        <f t="shared" si="149"/>
        <v>Ovary (C56)Male3</v>
      </c>
      <c r="B4340" t="s">
        <v>109</v>
      </c>
      <c r="C4340" t="s">
        <v>1</v>
      </c>
      <c r="D4340">
        <v>3</v>
      </c>
      <c r="E4340" t="s">
        <v>178</v>
      </c>
    </row>
    <row r="4341" spans="1:5">
      <c r="A4341" t="str">
        <f t="shared" si="149"/>
        <v>Ovary (C56)Male4</v>
      </c>
      <c r="B4341" t="s">
        <v>109</v>
      </c>
      <c r="C4341" t="s">
        <v>1</v>
      </c>
      <c r="D4341">
        <v>4</v>
      </c>
      <c r="E4341" t="s">
        <v>178</v>
      </c>
    </row>
    <row r="4342" spans="1:5">
      <c r="A4342" t="str">
        <f t="shared" ref="A4342" si="150">B4342&amp;C4342&amp;D4342</f>
        <v>Ovary (C56)Male9</v>
      </c>
      <c r="B4342" t="s">
        <v>109</v>
      </c>
      <c r="C4342" t="s">
        <v>1</v>
      </c>
      <c r="D4342">
        <v>9</v>
      </c>
      <c r="E4342" t="s">
        <v>178</v>
      </c>
    </row>
    <row r="4343" spans="1:5">
      <c r="A4343" t="str">
        <f t="shared" si="146"/>
        <v>Palate (C05)Female1</v>
      </c>
      <c r="B4343" t="s">
        <v>71</v>
      </c>
      <c r="C4343" t="s">
        <v>0</v>
      </c>
      <c r="D4343">
        <v>1</v>
      </c>
      <c r="E4343">
        <v>3</v>
      </c>
    </row>
    <row r="4344" spans="1:5">
      <c r="A4344" t="str">
        <f t="shared" si="146"/>
        <v>Palate (C05)Male1</v>
      </c>
      <c r="B4344" t="s">
        <v>71</v>
      </c>
      <c r="C4344" t="s">
        <v>1</v>
      </c>
      <c r="D4344">
        <v>1</v>
      </c>
      <c r="E4344">
        <v>1</v>
      </c>
    </row>
    <row r="4345" spans="1:5">
      <c r="A4345" t="str">
        <f t="shared" si="146"/>
        <v>Palate (C05)Female2</v>
      </c>
      <c r="B4345" t="s">
        <v>71</v>
      </c>
      <c r="C4345" t="s">
        <v>0</v>
      </c>
      <c r="D4345">
        <v>2</v>
      </c>
      <c r="E4345">
        <v>2</v>
      </c>
    </row>
    <row r="4346" spans="1:5">
      <c r="A4346" t="str">
        <f t="shared" si="146"/>
        <v>Palate (C05)Female3</v>
      </c>
      <c r="B4346" t="s">
        <v>71</v>
      </c>
      <c r="C4346" t="s">
        <v>0</v>
      </c>
      <c r="D4346">
        <v>3</v>
      </c>
      <c r="E4346">
        <v>2</v>
      </c>
    </row>
    <row r="4347" spans="1:5">
      <c r="A4347" t="str">
        <f t="shared" si="146"/>
        <v>Palate (C05)Male3</v>
      </c>
      <c r="B4347" t="s">
        <v>71</v>
      </c>
      <c r="C4347" t="s">
        <v>1</v>
      </c>
      <c r="D4347">
        <v>3</v>
      </c>
      <c r="E4347">
        <v>3</v>
      </c>
    </row>
    <row r="4348" spans="1:5">
      <c r="A4348" t="str">
        <f t="shared" si="146"/>
        <v>Palate (C05)Female4</v>
      </c>
      <c r="B4348" t="s">
        <v>71</v>
      </c>
      <c r="C4348" t="s">
        <v>0</v>
      </c>
      <c r="D4348">
        <v>4</v>
      </c>
      <c r="E4348">
        <v>1</v>
      </c>
    </row>
    <row r="4349" spans="1:5">
      <c r="A4349" t="str">
        <f t="shared" si="146"/>
        <v>Palate (C05)Male4</v>
      </c>
      <c r="B4349" t="s">
        <v>71</v>
      </c>
      <c r="C4349" t="s">
        <v>1</v>
      </c>
      <c r="D4349">
        <v>4</v>
      </c>
      <c r="E4349">
        <v>3</v>
      </c>
    </row>
    <row r="4350" spans="1:5">
      <c r="A4350" t="str">
        <f t="shared" si="146"/>
        <v>Pancreas (C25)Female1</v>
      </c>
      <c r="B4350" t="s">
        <v>88</v>
      </c>
      <c r="C4350" t="s">
        <v>0</v>
      </c>
      <c r="D4350">
        <v>1</v>
      </c>
      <c r="E4350">
        <v>87</v>
      </c>
    </row>
    <row r="4351" spans="1:5">
      <c r="A4351" t="str">
        <f t="shared" si="146"/>
        <v>Pancreas (C25)Male1</v>
      </c>
      <c r="B4351" t="s">
        <v>88</v>
      </c>
      <c r="C4351" t="s">
        <v>1</v>
      </c>
      <c r="D4351">
        <v>1</v>
      </c>
      <c r="E4351">
        <v>98</v>
      </c>
    </row>
    <row r="4352" spans="1:5">
      <c r="A4352" t="str">
        <f t="shared" si="146"/>
        <v>Pancreas (C25)Female2</v>
      </c>
      <c r="B4352" t="s">
        <v>88</v>
      </c>
      <c r="C4352" t="s">
        <v>0</v>
      </c>
      <c r="D4352">
        <v>2</v>
      </c>
      <c r="E4352">
        <v>46</v>
      </c>
    </row>
    <row r="4353" spans="1:5">
      <c r="A4353" t="str">
        <f t="shared" si="146"/>
        <v>Pancreas (C25)Male2</v>
      </c>
      <c r="B4353" t="s">
        <v>88</v>
      </c>
      <c r="C4353" t="s">
        <v>1</v>
      </c>
      <c r="D4353">
        <v>2</v>
      </c>
      <c r="E4353">
        <v>49</v>
      </c>
    </row>
    <row r="4354" spans="1:5">
      <c r="A4354" t="str">
        <f t="shared" si="146"/>
        <v>Pancreas (C25)Female3</v>
      </c>
      <c r="B4354" t="s">
        <v>88</v>
      </c>
      <c r="C4354" t="s">
        <v>0</v>
      </c>
      <c r="D4354">
        <v>3</v>
      </c>
      <c r="E4354">
        <v>70</v>
      </c>
    </row>
    <row r="4355" spans="1:5">
      <c r="A4355" t="str">
        <f t="shared" si="146"/>
        <v>Pancreas (C25)Male3</v>
      </c>
      <c r="B4355" t="s">
        <v>88</v>
      </c>
      <c r="C4355" t="s">
        <v>1</v>
      </c>
      <c r="D4355">
        <v>3</v>
      </c>
      <c r="E4355">
        <v>61</v>
      </c>
    </row>
    <row r="4356" spans="1:5">
      <c r="A4356" t="str">
        <f t="shared" si="146"/>
        <v>Pancreas (C25)Female4</v>
      </c>
      <c r="B4356" t="s">
        <v>88</v>
      </c>
      <c r="C4356" t="s">
        <v>0</v>
      </c>
      <c r="D4356">
        <v>4</v>
      </c>
      <c r="E4356">
        <v>79</v>
      </c>
    </row>
    <row r="4357" spans="1:5">
      <c r="A4357" t="str">
        <f t="shared" si="146"/>
        <v>Pancreas (C25)Male4</v>
      </c>
      <c r="B4357" t="s">
        <v>88</v>
      </c>
      <c r="C4357" t="s">
        <v>1</v>
      </c>
      <c r="D4357">
        <v>4</v>
      </c>
      <c r="E4357">
        <v>58</v>
      </c>
    </row>
    <row r="4358" spans="1:5">
      <c r="A4358" t="str">
        <f t="shared" si="146"/>
        <v>Pancreas (C25)Male9</v>
      </c>
      <c r="B4358" t="s">
        <v>88</v>
      </c>
      <c r="C4358" t="s">
        <v>1</v>
      </c>
      <c r="D4358">
        <v>9</v>
      </c>
      <c r="E4358">
        <v>1</v>
      </c>
    </row>
    <row r="4359" spans="1:5">
      <c r="A4359" t="str">
        <f t="shared" si="146"/>
        <v>Parotid gland (C07)Female1</v>
      </c>
      <c r="B4359" t="s">
        <v>73</v>
      </c>
      <c r="C4359" t="s">
        <v>0</v>
      </c>
      <c r="D4359">
        <v>1</v>
      </c>
      <c r="E4359">
        <v>6</v>
      </c>
    </row>
    <row r="4360" spans="1:5">
      <c r="A4360" t="str">
        <f t="shared" si="146"/>
        <v>Parotid gland (C07)Male1</v>
      </c>
      <c r="B4360" t="s">
        <v>73</v>
      </c>
      <c r="C4360" t="s">
        <v>1</v>
      </c>
      <c r="D4360">
        <v>1</v>
      </c>
      <c r="E4360">
        <v>5</v>
      </c>
    </row>
    <row r="4361" spans="1:5">
      <c r="A4361" t="str">
        <f t="shared" si="146"/>
        <v>Parotid gland (C07)Female2</v>
      </c>
      <c r="B4361" t="s">
        <v>73</v>
      </c>
      <c r="C4361" t="s">
        <v>0</v>
      </c>
      <c r="D4361">
        <v>2</v>
      </c>
      <c r="E4361">
        <v>3</v>
      </c>
    </row>
    <row r="4362" spans="1:5">
      <c r="A4362" t="str">
        <f t="shared" si="146"/>
        <v>Parotid gland (C07)Male2</v>
      </c>
      <c r="B4362" t="s">
        <v>73</v>
      </c>
      <c r="C4362" t="s">
        <v>1</v>
      </c>
      <c r="D4362">
        <v>2</v>
      </c>
      <c r="E4362">
        <v>3</v>
      </c>
    </row>
    <row r="4363" spans="1:5">
      <c r="A4363" t="str">
        <f t="shared" si="146"/>
        <v>Parotid gland (C07)Female3</v>
      </c>
      <c r="B4363" t="s">
        <v>73</v>
      </c>
      <c r="C4363" t="s">
        <v>0</v>
      </c>
      <c r="D4363">
        <v>3</v>
      </c>
      <c r="E4363">
        <v>3</v>
      </c>
    </row>
    <row r="4364" spans="1:5">
      <c r="A4364" t="str">
        <f t="shared" si="146"/>
        <v>Parotid gland (C07)Male3</v>
      </c>
      <c r="B4364" t="s">
        <v>73</v>
      </c>
      <c r="C4364" t="s">
        <v>1</v>
      </c>
      <c r="D4364">
        <v>3</v>
      </c>
      <c r="E4364">
        <v>6</v>
      </c>
    </row>
    <row r="4365" spans="1:5">
      <c r="A4365" t="str">
        <f t="shared" si="146"/>
        <v>Parotid gland (C07)Female4</v>
      </c>
      <c r="B4365" t="s">
        <v>73</v>
      </c>
      <c r="C4365" t="s">
        <v>0</v>
      </c>
      <c r="D4365">
        <v>4</v>
      </c>
      <c r="E4365">
        <v>3</v>
      </c>
    </row>
    <row r="4366" spans="1:5">
      <c r="A4366" t="str">
        <f t="shared" si="146"/>
        <v>Parotid gland (C07)Male4</v>
      </c>
      <c r="B4366" t="s">
        <v>73</v>
      </c>
      <c r="C4366" t="s">
        <v>1</v>
      </c>
      <c r="D4366">
        <v>4</v>
      </c>
      <c r="E4366">
        <v>7</v>
      </c>
    </row>
    <row r="4367" spans="1:5">
      <c r="A4367" t="str">
        <f t="shared" si="146"/>
        <v>Penis (C60)Male1</v>
      </c>
      <c r="B4367" t="s">
        <v>111</v>
      </c>
      <c r="C4367" t="s">
        <v>1</v>
      </c>
      <c r="D4367">
        <v>1</v>
      </c>
      <c r="E4367">
        <v>3</v>
      </c>
    </row>
    <row r="4368" spans="1:5">
      <c r="A4368" t="str">
        <f t="shared" si="146"/>
        <v>Penis (C60)Male2</v>
      </c>
      <c r="B4368" t="s">
        <v>111</v>
      </c>
      <c r="C4368" t="s">
        <v>1</v>
      </c>
      <c r="D4368">
        <v>2</v>
      </c>
      <c r="E4368">
        <v>1</v>
      </c>
    </row>
    <row r="4369" spans="1:5">
      <c r="A4369" t="str">
        <f t="shared" si="146"/>
        <v>Penis (C60)Male3</v>
      </c>
      <c r="B4369" t="s">
        <v>111</v>
      </c>
      <c r="C4369" t="s">
        <v>1</v>
      </c>
      <c r="D4369">
        <v>3</v>
      </c>
      <c r="E4369">
        <v>1</v>
      </c>
    </row>
    <row r="4370" spans="1:5">
      <c r="A4370" t="str">
        <f t="shared" si="146"/>
        <v>Penis (C60)Male4</v>
      </c>
      <c r="B4370" t="s">
        <v>111</v>
      </c>
      <c r="C4370" t="s">
        <v>1</v>
      </c>
      <c r="D4370">
        <v>4</v>
      </c>
      <c r="E4370">
        <v>10</v>
      </c>
    </row>
    <row r="4371" spans="1:5">
      <c r="A4371" t="str">
        <f t="shared" ref="A4371:A4374" si="151">B4371&amp;C4371&amp;D4371</f>
        <v>Penis (C60)Female1</v>
      </c>
      <c r="B4371" t="s">
        <v>111</v>
      </c>
      <c r="C4371" t="s">
        <v>0</v>
      </c>
      <c r="D4371">
        <v>1</v>
      </c>
      <c r="E4371" t="s">
        <v>178</v>
      </c>
    </row>
    <row r="4372" spans="1:5">
      <c r="A4372" t="str">
        <f t="shared" si="151"/>
        <v>Penis (C60)Female2</v>
      </c>
      <c r="B4372" t="s">
        <v>111</v>
      </c>
      <c r="C4372" t="s">
        <v>0</v>
      </c>
      <c r="D4372">
        <v>2</v>
      </c>
      <c r="E4372" t="s">
        <v>178</v>
      </c>
    </row>
    <row r="4373" spans="1:5">
      <c r="A4373" t="str">
        <f t="shared" si="151"/>
        <v>Penis (C60)Female3</v>
      </c>
      <c r="B4373" t="s">
        <v>111</v>
      </c>
      <c r="C4373" t="s">
        <v>0</v>
      </c>
      <c r="D4373">
        <v>3</v>
      </c>
      <c r="E4373" t="s">
        <v>178</v>
      </c>
    </row>
    <row r="4374" spans="1:5">
      <c r="A4374" t="str">
        <f t="shared" si="151"/>
        <v>Penis (C60)Female4</v>
      </c>
      <c r="B4374" t="s">
        <v>111</v>
      </c>
      <c r="C4374" t="s">
        <v>0</v>
      </c>
      <c r="D4374">
        <v>4</v>
      </c>
      <c r="E4374" t="s">
        <v>178</v>
      </c>
    </row>
    <row r="4375" spans="1:5">
      <c r="A4375" t="str">
        <f t="shared" ref="A4375" si="152">B4375&amp;C4375&amp;D4375</f>
        <v>Penis (C60)Female9</v>
      </c>
      <c r="B4375" t="s">
        <v>111</v>
      </c>
      <c r="C4375" t="s">
        <v>0</v>
      </c>
      <c r="D4375">
        <v>9</v>
      </c>
      <c r="E4375" t="s">
        <v>178</v>
      </c>
    </row>
    <row r="4376" spans="1:5">
      <c r="A4376" t="str">
        <f t="shared" si="146"/>
        <v>Peripheral nerves and autonomic nervous system (C47)Female1</v>
      </c>
      <c r="B4376" t="s">
        <v>103</v>
      </c>
      <c r="C4376" t="s">
        <v>0</v>
      </c>
      <c r="D4376">
        <v>1</v>
      </c>
      <c r="E4376">
        <v>2</v>
      </c>
    </row>
    <row r="4377" spans="1:5">
      <c r="A4377" t="str">
        <f t="shared" si="146"/>
        <v>Peripheral nerves and autonomic nervous system (C47)Male1</v>
      </c>
      <c r="B4377" t="s">
        <v>103</v>
      </c>
      <c r="C4377" t="s">
        <v>1</v>
      </c>
      <c r="D4377">
        <v>1</v>
      </c>
      <c r="E4377">
        <v>2</v>
      </c>
    </row>
    <row r="4378" spans="1:5">
      <c r="A4378" t="str">
        <f t="shared" si="146"/>
        <v>Peripheral nerves and autonomic nervous system (C47)Male2</v>
      </c>
      <c r="B4378" t="s">
        <v>103</v>
      </c>
      <c r="C4378" t="s">
        <v>1</v>
      </c>
      <c r="D4378">
        <v>2</v>
      </c>
      <c r="E4378">
        <v>1</v>
      </c>
    </row>
    <row r="4379" spans="1:5">
      <c r="A4379" t="str">
        <f t="shared" si="146"/>
        <v>Peripheral nerves and autonomic nervous system (C47)Female3</v>
      </c>
      <c r="B4379" t="s">
        <v>103</v>
      </c>
      <c r="C4379" t="s">
        <v>0</v>
      </c>
      <c r="D4379">
        <v>3</v>
      </c>
      <c r="E4379">
        <v>1</v>
      </c>
    </row>
    <row r="4380" spans="1:5">
      <c r="A4380" t="str">
        <f t="shared" si="146"/>
        <v>Peripheral nerves and autonomic nervous system (C47)Male3</v>
      </c>
      <c r="B4380" t="s">
        <v>103</v>
      </c>
      <c r="C4380" t="s">
        <v>1</v>
      </c>
      <c r="D4380">
        <v>3</v>
      </c>
      <c r="E4380">
        <v>1</v>
      </c>
    </row>
    <row r="4381" spans="1:5">
      <c r="A4381" t="str">
        <f t="shared" si="146"/>
        <v>Peripheral nerves and autonomic nervous system (C47)Female4</v>
      </c>
      <c r="B4381" t="s">
        <v>103</v>
      </c>
      <c r="C4381" t="s">
        <v>0</v>
      </c>
      <c r="D4381">
        <v>4</v>
      </c>
      <c r="E4381">
        <v>1</v>
      </c>
    </row>
    <row r="4382" spans="1:5">
      <c r="A4382" t="str">
        <f t="shared" si="146"/>
        <v>Peripheral nerves and autonomic nervous system (C47)Male4</v>
      </c>
      <c r="B4382" t="s">
        <v>103</v>
      </c>
      <c r="C4382" t="s">
        <v>1</v>
      </c>
      <c r="D4382">
        <v>4</v>
      </c>
      <c r="E4382">
        <v>2</v>
      </c>
    </row>
    <row r="4383" spans="1:5">
      <c r="A4383" t="str">
        <f t="shared" si="146"/>
        <v>Placenta (C58)Female1</v>
      </c>
      <c r="B4383" t="s">
        <v>110</v>
      </c>
      <c r="C4383" t="s">
        <v>0</v>
      </c>
      <c r="D4383">
        <v>1</v>
      </c>
      <c r="E4383">
        <v>2</v>
      </c>
    </row>
    <row r="4384" spans="1:5">
      <c r="A4384" t="str">
        <f t="shared" ref="A4384" si="153">B4384&amp;C4384&amp;D4384</f>
        <v>Placenta (C58)Male1</v>
      </c>
      <c r="B4384" t="s">
        <v>110</v>
      </c>
      <c r="C4384" t="s">
        <v>1</v>
      </c>
      <c r="D4384">
        <v>1</v>
      </c>
      <c r="E4384" t="s">
        <v>178</v>
      </c>
    </row>
    <row r="4385" spans="1:5">
      <c r="A4385" t="str">
        <f t="shared" ref="A4385" si="154">B4385&amp;C4385&amp;D4385</f>
        <v>Placenta (C58)Male2</v>
      </c>
      <c r="B4385" t="s">
        <v>110</v>
      </c>
      <c r="C4385" t="s">
        <v>1</v>
      </c>
      <c r="D4385">
        <v>2</v>
      </c>
      <c r="E4385" t="s">
        <v>178</v>
      </c>
    </row>
    <row r="4386" spans="1:5">
      <c r="A4386" t="str">
        <f t="shared" ref="A4386" si="155">B4386&amp;C4386&amp;D4386</f>
        <v>Placenta (C58)Male3</v>
      </c>
      <c r="B4386" t="s">
        <v>110</v>
      </c>
      <c r="C4386" t="s">
        <v>1</v>
      </c>
      <c r="D4386">
        <v>3</v>
      </c>
      <c r="E4386" t="s">
        <v>178</v>
      </c>
    </row>
    <row r="4387" spans="1:5">
      <c r="A4387" t="str">
        <f t="shared" ref="A4387" si="156">B4387&amp;C4387&amp;D4387</f>
        <v>Placenta (C58)Male4</v>
      </c>
      <c r="B4387" t="s">
        <v>110</v>
      </c>
      <c r="C4387" t="s">
        <v>1</v>
      </c>
      <c r="D4387">
        <v>4</v>
      </c>
      <c r="E4387" t="s">
        <v>178</v>
      </c>
    </row>
    <row r="4388" spans="1:5">
      <c r="A4388" t="str">
        <f t="shared" ref="A4388" si="157">B4388&amp;C4388&amp;D4388</f>
        <v>Placenta (C58)Male9</v>
      </c>
      <c r="B4388" t="s">
        <v>110</v>
      </c>
      <c r="C4388" t="s">
        <v>1</v>
      </c>
      <c r="D4388">
        <v>9</v>
      </c>
      <c r="E4388" t="s">
        <v>178</v>
      </c>
    </row>
    <row r="4389" spans="1:5">
      <c r="A4389" t="str">
        <f t="shared" si="146"/>
        <v>Polycythaemia vera (D45)Female1</v>
      </c>
      <c r="B4389" t="s">
        <v>137</v>
      </c>
      <c r="C4389" t="s">
        <v>0</v>
      </c>
      <c r="D4389">
        <v>1</v>
      </c>
      <c r="E4389">
        <v>4</v>
      </c>
    </row>
    <row r="4390" spans="1:5">
      <c r="A4390" t="str">
        <f t="shared" si="146"/>
        <v>Polycythaemia vera (D45)Male1</v>
      </c>
      <c r="B4390" t="s">
        <v>137</v>
      </c>
      <c r="C4390" t="s">
        <v>1</v>
      </c>
      <c r="D4390">
        <v>1</v>
      </c>
      <c r="E4390">
        <v>6</v>
      </c>
    </row>
    <row r="4391" spans="1:5">
      <c r="A4391" t="str">
        <f t="shared" si="146"/>
        <v>Polycythaemia vera (D45)Female2</v>
      </c>
      <c r="B4391" t="s">
        <v>137</v>
      </c>
      <c r="C4391" t="s">
        <v>0</v>
      </c>
      <c r="D4391">
        <v>2</v>
      </c>
      <c r="E4391">
        <v>1</v>
      </c>
    </row>
    <row r="4392" spans="1:5">
      <c r="A4392" t="str">
        <f t="shared" si="146"/>
        <v>Polycythaemia vera (D45)Female3</v>
      </c>
      <c r="B4392" t="s">
        <v>137</v>
      </c>
      <c r="C4392" t="s">
        <v>0</v>
      </c>
      <c r="D4392">
        <v>3</v>
      </c>
      <c r="E4392">
        <v>4</v>
      </c>
    </row>
    <row r="4393" spans="1:5">
      <c r="A4393" t="str">
        <f t="shared" si="146"/>
        <v>Polycythaemia vera (D45)Female4</v>
      </c>
      <c r="B4393" t="s">
        <v>137</v>
      </c>
      <c r="C4393" t="s">
        <v>0</v>
      </c>
      <c r="D4393">
        <v>4</v>
      </c>
      <c r="E4393">
        <v>2</v>
      </c>
    </row>
    <row r="4394" spans="1:5">
      <c r="A4394" t="str">
        <f t="shared" si="146"/>
        <v>Polycythaemia vera (D45)Male4</v>
      </c>
      <c r="B4394" t="s">
        <v>137</v>
      </c>
      <c r="C4394" t="s">
        <v>1</v>
      </c>
      <c r="D4394">
        <v>4</v>
      </c>
      <c r="E4394">
        <v>2</v>
      </c>
    </row>
    <row r="4395" spans="1:5">
      <c r="A4395" t="str">
        <f t="shared" si="146"/>
        <v>Polycythaemia vera (D45)Female9</v>
      </c>
      <c r="B4395" t="s">
        <v>137</v>
      </c>
      <c r="C4395" t="s">
        <v>0</v>
      </c>
      <c r="D4395">
        <v>9</v>
      </c>
      <c r="E4395">
        <v>1</v>
      </c>
    </row>
    <row r="4396" spans="1:5">
      <c r="A4396" t="str">
        <f t="shared" si="146"/>
        <v>Prostate (C61)Male1</v>
      </c>
      <c r="B4396" t="s">
        <v>112</v>
      </c>
      <c r="C4396" t="s">
        <v>1</v>
      </c>
      <c r="D4396">
        <v>1</v>
      </c>
      <c r="E4396">
        <v>953</v>
      </c>
    </row>
    <row r="4397" spans="1:5">
      <c r="A4397" t="str">
        <f t="shared" si="146"/>
        <v>Prostate (C61)Male2</v>
      </c>
      <c r="B4397" t="s">
        <v>112</v>
      </c>
      <c r="C4397" t="s">
        <v>1</v>
      </c>
      <c r="D4397">
        <v>2</v>
      </c>
      <c r="E4397">
        <v>539</v>
      </c>
    </row>
    <row r="4398" spans="1:5">
      <c r="A4398" t="str">
        <f t="shared" ref="A4398:A4466" si="158">B4398&amp;C4398&amp;D4398</f>
        <v>Prostate (C61)Male3</v>
      </c>
      <c r="B4398" t="s">
        <v>112</v>
      </c>
      <c r="C4398" t="s">
        <v>1</v>
      </c>
      <c r="D4398">
        <v>3</v>
      </c>
      <c r="E4398">
        <v>731</v>
      </c>
    </row>
    <row r="4399" spans="1:5">
      <c r="A4399" t="str">
        <f t="shared" si="158"/>
        <v>Prostate (C61)Male4</v>
      </c>
      <c r="B4399" t="s">
        <v>112</v>
      </c>
      <c r="C4399" t="s">
        <v>1</v>
      </c>
      <c r="D4399">
        <v>4</v>
      </c>
      <c r="E4399">
        <v>905</v>
      </c>
    </row>
    <row r="4400" spans="1:5">
      <c r="A4400" t="str">
        <f t="shared" si="158"/>
        <v>Prostate (C61)Male9</v>
      </c>
      <c r="B4400" t="s">
        <v>112</v>
      </c>
      <c r="C4400" t="s">
        <v>1</v>
      </c>
      <c r="D4400">
        <v>9</v>
      </c>
      <c r="E4400">
        <v>1</v>
      </c>
    </row>
    <row r="4401" spans="1:5">
      <c r="A4401" t="str">
        <f t="shared" si="158"/>
        <v>Prostate (C61)Female1</v>
      </c>
      <c r="B4401" t="s">
        <v>112</v>
      </c>
      <c r="C4401" t="s">
        <v>0</v>
      </c>
      <c r="D4401">
        <v>1</v>
      </c>
      <c r="E4401" t="s">
        <v>178</v>
      </c>
    </row>
    <row r="4402" spans="1:5">
      <c r="A4402" t="str">
        <f t="shared" si="158"/>
        <v>Prostate (C61)Female2</v>
      </c>
      <c r="B4402" t="s">
        <v>112</v>
      </c>
      <c r="C4402" t="s">
        <v>0</v>
      </c>
      <c r="D4402">
        <v>2</v>
      </c>
      <c r="E4402" t="s">
        <v>178</v>
      </c>
    </row>
    <row r="4403" spans="1:5">
      <c r="A4403" t="str">
        <f t="shared" ref="A4403:A4405" si="159">B4403&amp;C4403&amp;D4403</f>
        <v>Prostate (C61)Female3</v>
      </c>
      <c r="B4403" t="s">
        <v>112</v>
      </c>
      <c r="C4403" t="s">
        <v>0</v>
      </c>
      <c r="D4403">
        <v>3</v>
      </c>
      <c r="E4403" t="s">
        <v>178</v>
      </c>
    </row>
    <row r="4404" spans="1:5">
      <c r="A4404" t="str">
        <f t="shared" si="159"/>
        <v>Prostate (C61)Female4</v>
      </c>
      <c r="B4404" t="s">
        <v>112</v>
      </c>
      <c r="C4404" t="s">
        <v>0</v>
      </c>
      <c r="D4404">
        <v>4</v>
      </c>
      <c r="E4404" t="s">
        <v>178</v>
      </c>
    </row>
    <row r="4405" spans="1:5">
      <c r="A4405" t="str">
        <f t="shared" si="159"/>
        <v>Prostate (C61)Female9</v>
      </c>
      <c r="B4405" t="s">
        <v>112</v>
      </c>
      <c r="C4405" t="s">
        <v>0</v>
      </c>
      <c r="D4405">
        <v>9</v>
      </c>
      <c r="E4405" t="s">
        <v>178</v>
      </c>
    </row>
    <row r="4406" spans="1:5">
      <c r="A4406" t="str">
        <f t="shared" si="158"/>
        <v>Pyriform sinus (C12)Male1</v>
      </c>
      <c r="B4406" t="s">
        <v>78</v>
      </c>
      <c r="C4406" t="s">
        <v>1</v>
      </c>
      <c r="D4406">
        <v>1</v>
      </c>
      <c r="E4406">
        <v>5</v>
      </c>
    </row>
    <row r="4407" spans="1:5">
      <c r="A4407" t="str">
        <f t="shared" si="158"/>
        <v>Pyriform sinus (C12)Male2</v>
      </c>
      <c r="B4407" t="s">
        <v>78</v>
      </c>
      <c r="C4407" t="s">
        <v>1</v>
      </c>
      <c r="D4407">
        <v>2</v>
      </c>
      <c r="E4407">
        <v>1</v>
      </c>
    </row>
    <row r="4408" spans="1:5">
      <c r="A4408" t="str">
        <f t="shared" si="158"/>
        <v>Pyriform sinus (C12)Female3</v>
      </c>
      <c r="B4408" t="s">
        <v>78</v>
      </c>
      <c r="C4408" t="s">
        <v>0</v>
      </c>
      <c r="D4408">
        <v>3</v>
      </c>
      <c r="E4408">
        <v>1</v>
      </c>
    </row>
    <row r="4409" spans="1:5">
      <c r="A4409" t="str">
        <f t="shared" si="158"/>
        <v>Pyriform sinus (C12)Male4</v>
      </c>
      <c r="B4409" t="s">
        <v>78</v>
      </c>
      <c r="C4409" t="s">
        <v>1</v>
      </c>
      <c r="D4409">
        <v>4</v>
      </c>
      <c r="E4409">
        <v>2</v>
      </c>
    </row>
    <row r="4410" spans="1:5">
      <c r="A4410" t="str">
        <f t="shared" si="158"/>
        <v>Renal pelvis (C65)Female1</v>
      </c>
      <c r="B4410" t="s">
        <v>116</v>
      </c>
      <c r="C4410" t="s">
        <v>0</v>
      </c>
      <c r="D4410">
        <v>1</v>
      </c>
      <c r="E4410">
        <v>4</v>
      </c>
    </row>
    <row r="4411" spans="1:5">
      <c r="A4411" t="str">
        <f t="shared" si="158"/>
        <v>Renal pelvis (C65)Male1</v>
      </c>
      <c r="B4411" t="s">
        <v>116</v>
      </c>
      <c r="C4411" t="s">
        <v>1</v>
      </c>
      <c r="D4411">
        <v>1</v>
      </c>
      <c r="E4411">
        <v>3</v>
      </c>
    </row>
    <row r="4412" spans="1:5">
      <c r="A4412" t="str">
        <f t="shared" si="158"/>
        <v>Renal pelvis (C65)Female2</v>
      </c>
      <c r="B4412" t="s">
        <v>116</v>
      </c>
      <c r="C4412" t="s">
        <v>0</v>
      </c>
      <c r="D4412">
        <v>2</v>
      </c>
      <c r="E4412">
        <v>1</v>
      </c>
    </row>
    <row r="4413" spans="1:5">
      <c r="A4413" t="str">
        <f t="shared" si="158"/>
        <v>Renal pelvis (C65)Male2</v>
      </c>
      <c r="B4413" t="s">
        <v>116</v>
      </c>
      <c r="C4413" t="s">
        <v>1</v>
      </c>
      <c r="D4413">
        <v>2</v>
      </c>
      <c r="E4413">
        <v>5</v>
      </c>
    </row>
    <row r="4414" spans="1:5">
      <c r="A4414" t="str">
        <f t="shared" si="158"/>
        <v>Renal pelvis (C65)Female3</v>
      </c>
      <c r="B4414" t="s">
        <v>116</v>
      </c>
      <c r="C4414" t="s">
        <v>0</v>
      </c>
      <c r="D4414">
        <v>3</v>
      </c>
      <c r="E4414">
        <v>5</v>
      </c>
    </row>
    <row r="4415" spans="1:5">
      <c r="A4415" t="str">
        <f t="shared" si="158"/>
        <v>Renal pelvis (C65)Male3</v>
      </c>
      <c r="B4415" t="s">
        <v>116</v>
      </c>
      <c r="C4415" t="s">
        <v>1</v>
      </c>
      <c r="D4415">
        <v>3</v>
      </c>
      <c r="E4415">
        <v>2</v>
      </c>
    </row>
    <row r="4416" spans="1:5">
      <c r="A4416" t="str">
        <f t="shared" si="158"/>
        <v>Renal pelvis (C65)Female4</v>
      </c>
      <c r="B4416" t="s">
        <v>116</v>
      </c>
      <c r="C4416" t="s">
        <v>0</v>
      </c>
      <c r="D4416">
        <v>4</v>
      </c>
      <c r="E4416">
        <v>6</v>
      </c>
    </row>
    <row r="4417" spans="1:5">
      <c r="A4417" t="str">
        <f t="shared" si="158"/>
        <v>Renal pelvis (C65)Male4</v>
      </c>
      <c r="B4417" t="s">
        <v>116</v>
      </c>
      <c r="C4417" t="s">
        <v>1</v>
      </c>
      <c r="D4417">
        <v>4</v>
      </c>
      <c r="E4417">
        <v>7</v>
      </c>
    </row>
    <row r="4418" spans="1:5">
      <c r="A4418" t="str">
        <f t="shared" si="158"/>
        <v>Respiratory and digestive organs - secondary (C78)Female1</v>
      </c>
      <c r="B4418" t="s">
        <v>129</v>
      </c>
      <c r="C4418" t="s">
        <v>0</v>
      </c>
      <c r="D4418">
        <v>1</v>
      </c>
      <c r="E4418">
        <v>37</v>
      </c>
    </row>
    <row r="4419" spans="1:5">
      <c r="A4419" t="str">
        <f t="shared" si="158"/>
        <v>Respiratory and digestive organs - secondary (C78)Male1</v>
      </c>
      <c r="B4419" t="s">
        <v>129</v>
      </c>
      <c r="C4419" t="s">
        <v>1</v>
      </c>
      <c r="D4419">
        <v>1</v>
      </c>
      <c r="E4419">
        <v>39</v>
      </c>
    </row>
    <row r="4420" spans="1:5">
      <c r="A4420" t="str">
        <f t="shared" si="158"/>
        <v>Respiratory and digestive organs - secondary (C78)Female2</v>
      </c>
      <c r="B4420" t="s">
        <v>129</v>
      </c>
      <c r="C4420" t="s">
        <v>0</v>
      </c>
      <c r="D4420">
        <v>2</v>
      </c>
      <c r="E4420">
        <v>12</v>
      </c>
    </row>
    <row r="4421" spans="1:5">
      <c r="A4421" t="str">
        <f t="shared" si="158"/>
        <v>Respiratory and digestive organs - secondary (C78)Male2</v>
      </c>
      <c r="B4421" t="s">
        <v>129</v>
      </c>
      <c r="C4421" t="s">
        <v>1</v>
      </c>
      <c r="D4421">
        <v>2</v>
      </c>
      <c r="E4421">
        <v>17</v>
      </c>
    </row>
    <row r="4422" spans="1:5">
      <c r="A4422" t="str">
        <f t="shared" si="158"/>
        <v>Respiratory and digestive organs - secondary (C78)Female3</v>
      </c>
      <c r="B4422" t="s">
        <v>129</v>
      </c>
      <c r="C4422" t="s">
        <v>0</v>
      </c>
      <c r="D4422">
        <v>3</v>
      </c>
      <c r="E4422">
        <v>37</v>
      </c>
    </row>
    <row r="4423" spans="1:5">
      <c r="A4423" t="str">
        <f t="shared" si="158"/>
        <v>Respiratory and digestive organs - secondary (C78)Male3</v>
      </c>
      <c r="B4423" t="s">
        <v>129</v>
      </c>
      <c r="C4423" t="s">
        <v>1</v>
      </c>
      <c r="D4423">
        <v>3</v>
      </c>
      <c r="E4423">
        <v>35</v>
      </c>
    </row>
    <row r="4424" spans="1:5">
      <c r="A4424" t="str">
        <f t="shared" si="158"/>
        <v>Respiratory and digestive organs - secondary (C78)Female4</v>
      </c>
      <c r="B4424" t="s">
        <v>129</v>
      </c>
      <c r="C4424" t="s">
        <v>0</v>
      </c>
      <c r="D4424">
        <v>4</v>
      </c>
      <c r="E4424">
        <v>35</v>
      </c>
    </row>
    <row r="4425" spans="1:5">
      <c r="A4425" t="str">
        <f t="shared" si="158"/>
        <v>Respiratory and digestive organs - secondary (C78)Male4</v>
      </c>
      <c r="B4425" t="s">
        <v>129</v>
      </c>
      <c r="C4425" t="s">
        <v>1</v>
      </c>
      <c r="D4425">
        <v>4</v>
      </c>
      <c r="E4425">
        <v>29</v>
      </c>
    </row>
    <row r="4426" spans="1:5">
      <c r="A4426" t="str">
        <f t="shared" si="158"/>
        <v>Respiratory and digestive organs - secondary (C78)Male9</v>
      </c>
      <c r="B4426" t="s">
        <v>129</v>
      </c>
      <c r="C4426" t="s">
        <v>1</v>
      </c>
      <c r="D4426">
        <v>9</v>
      </c>
      <c r="E4426">
        <v>1</v>
      </c>
    </row>
    <row r="4427" spans="1:5">
      <c r="A4427" t="str">
        <f t="shared" si="158"/>
        <v>Retroperitoneum and peritoneum (C48)Female1</v>
      </c>
      <c r="B4427" t="s">
        <v>104</v>
      </c>
      <c r="C4427" t="s">
        <v>0</v>
      </c>
      <c r="D4427">
        <v>1</v>
      </c>
      <c r="E4427">
        <v>6</v>
      </c>
    </row>
    <row r="4428" spans="1:5">
      <c r="A4428" t="str">
        <f t="shared" si="158"/>
        <v>Retroperitoneum and peritoneum (C48)Male1</v>
      </c>
      <c r="B4428" t="s">
        <v>104</v>
      </c>
      <c r="C4428" t="s">
        <v>1</v>
      </c>
      <c r="D4428">
        <v>1</v>
      </c>
      <c r="E4428">
        <v>4</v>
      </c>
    </row>
    <row r="4429" spans="1:5">
      <c r="A4429" t="str">
        <f t="shared" si="158"/>
        <v>Retroperitoneum and peritoneum (C48)Female2</v>
      </c>
      <c r="B4429" t="s">
        <v>104</v>
      </c>
      <c r="C4429" t="s">
        <v>0</v>
      </c>
      <c r="D4429">
        <v>2</v>
      </c>
      <c r="E4429">
        <v>1</v>
      </c>
    </row>
    <row r="4430" spans="1:5">
      <c r="A4430" t="str">
        <f t="shared" si="158"/>
        <v>Retroperitoneum and peritoneum (C48)Male2</v>
      </c>
      <c r="B4430" t="s">
        <v>104</v>
      </c>
      <c r="C4430" t="s">
        <v>1</v>
      </c>
      <c r="D4430">
        <v>2</v>
      </c>
      <c r="E4430">
        <v>3</v>
      </c>
    </row>
    <row r="4431" spans="1:5">
      <c r="A4431" t="str">
        <f t="shared" si="158"/>
        <v>Retroperitoneum and peritoneum (C48)Female3</v>
      </c>
      <c r="B4431" t="s">
        <v>104</v>
      </c>
      <c r="C4431" t="s">
        <v>0</v>
      </c>
      <c r="D4431">
        <v>3</v>
      </c>
      <c r="E4431">
        <v>6</v>
      </c>
    </row>
    <row r="4432" spans="1:5">
      <c r="A4432" t="str">
        <f t="shared" si="158"/>
        <v>Retroperitoneum and peritoneum (C48)Male3</v>
      </c>
      <c r="B4432" t="s">
        <v>104</v>
      </c>
      <c r="C4432" t="s">
        <v>1</v>
      </c>
      <c r="D4432">
        <v>3</v>
      </c>
      <c r="E4432">
        <v>2</v>
      </c>
    </row>
    <row r="4433" spans="1:5">
      <c r="A4433" t="str">
        <f t="shared" si="158"/>
        <v>Retroperitoneum and peritoneum (C48)Female4</v>
      </c>
      <c r="B4433" t="s">
        <v>104</v>
      </c>
      <c r="C4433" t="s">
        <v>0</v>
      </c>
      <c r="D4433">
        <v>4</v>
      </c>
      <c r="E4433">
        <v>6</v>
      </c>
    </row>
    <row r="4434" spans="1:5">
      <c r="A4434" t="str">
        <f t="shared" si="158"/>
        <v>Retroperitoneum and peritoneum (C48)Male4</v>
      </c>
      <c r="B4434" t="s">
        <v>104</v>
      </c>
      <c r="C4434" t="s">
        <v>1</v>
      </c>
      <c r="D4434">
        <v>4</v>
      </c>
      <c r="E4434">
        <v>2</v>
      </c>
    </row>
    <row r="4435" spans="1:5">
      <c r="A4435" t="str">
        <f t="shared" si="158"/>
        <v>Secondary other sites (C79)Female1</v>
      </c>
      <c r="B4435" t="s">
        <v>130</v>
      </c>
      <c r="C4435" t="s">
        <v>0</v>
      </c>
      <c r="D4435">
        <v>1</v>
      </c>
      <c r="E4435">
        <v>14</v>
      </c>
    </row>
    <row r="4436" spans="1:5">
      <c r="A4436" t="str">
        <f t="shared" si="158"/>
        <v>Secondary other sites (C79)Male1</v>
      </c>
      <c r="B4436" t="s">
        <v>130</v>
      </c>
      <c r="C4436" t="s">
        <v>1</v>
      </c>
      <c r="D4436">
        <v>1</v>
      </c>
      <c r="E4436">
        <v>19</v>
      </c>
    </row>
    <row r="4437" spans="1:5">
      <c r="A4437" t="str">
        <f t="shared" si="158"/>
        <v>Secondary other sites (C79)Female2</v>
      </c>
      <c r="B4437" t="s">
        <v>130</v>
      </c>
      <c r="C4437" t="s">
        <v>0</v>
      </c>
      <c r="D4437">
        <v>2</v>
      </c>
      <c r="E4437">
        <v>9</v>
      </c>
    </row>
    <row r="4438" spans="1:5">
      <c r="A4438" t="str">
        <f t="shared" si="158"/>
        <v>Secondary other sites (C79)Male2</v>
      </c>
      <c r="B4438" t="s">
        <v>130</v>
      </c>
      <c r="C4438" t="s">
        <v>1</v>
      </c>
      <c r="D4438">
        <v>2</v>
      </c>
      <c r="E4438">
        <v>9</v>
      </c>
    </row>
    <row r="4439" spans="1:5">
      <c r="A4439" t="str">
        <f t="shared" si="158"/>
        <v>Secondary other sites (C79)Female3</v>
      </c>
      <c r="B4439" t="s">
        <v>130</v>
      </c>
      <c r="C4439" t="s">
        <v>0</v>
      </c>
      <c r="D4439">
        <v>3</v>
      </c>
      <c r="E4439">
        <v>6</v>
      </c>
    </row>
    <row r="4440" spans="1:5">
      <c r="A4440" t="str">
        <f t="shared" si="158"/>
        <v>Secondary other sites (C79)Male3</v>
      </c>
      <c r="B4440" t="s">
        <v>130</v>
      </c>
      <c r="C4440" t="s">
        <v>1</v>
      </c>
      <c r="D4440">
        <v>3</v>
      </c>
      <c r="E4440">
        <v>16</v>
      </c>
    </row>
    <row r="4441" spans="1:5">
      <c r="A4441" t="str">
        <f t="shared" si="158"/>
        <v>Secondary other sites (C79)Female4</v>
      </c>
      <c r="B4441" t="s">
        <v>130</v>
      </c>
      <c r="C4441" t="s">
        <v>0</v>
      </c>
      <c r="D4441">
        <v>4</v>
      </c>
      <c r="E4441">
        <v>10</v>
      </c>
    </row>
    <row r="4442" spans="1:5">
      <c r="A4442" t="str">
        <f t="shared" si="158"/>
        <v>Secondary other sites (C79)Male4</v>
      </c>
      <c r="B4442" t="s">
        <v>130</v>
      </c>
      <c r="C4442" t="s">
        <v>1</v>
      </c>
      <c r="D4442">
        <v>4</v>
      </c>
      <c r="E4442">
        <v>14</v>
      </c>
    </row>
    <row r="4443" spans="1:5">
      <c r="A4443" t="str">
        <f t="shared" si="158"/>
        <v>Secondary other sites (C79)Female9</v>
      </c>
      <c r="B4443" t="s">
        <v>130</v>
      </c>
      <c r="C4443" t="s">
        <v>0</v>
      </c>
      <c r="D4443">
        <v>9</v>
      </c>
      <c r="E4443">
        <v>1</v>
      </c>
    </row>
    <row r="4444" spans="1:5">
      <c r="A4444" t="str">
        <f t="shared" si="158"/>
        <v>Skin - other (C44)Female1</v>
      </c>
      <c r="B4444" t="s">
        <v>100</v>
      </c>
      <c r="C4444" t="s">
        <v>0</v>
      </c>
      <c r="D4444">
        <v>1</v>
      </c>
      <c r="E4444">
        <v>16</v>
      </c>
    </row>
    <row r="4445" spans="1:5">
      <c r="A4445" t="str">
        <f t="shared" si="158"/>
        <v>Skin - other (C44)Male1</v>
      </c>
      <c r="B4445" t="s">
        <v>100</v>
      </c>
      <c r="C4445" t="s">
        <v>1</v>
      </c>
      <c r="D4445">
        <v>1</v>
      </c>
      <c r="E4445">
        <v>25</v>
      </c>
    </row>
    <row r="4446" spans="1:5">
      <c r="A4446" t="str">
        <f t="shared" si="158"/>
        <v>Skin - other (C44)Female2</v>
      </c>
      <c r="B4446" t="s">
        <v>100</v>
      </c>
      <c r="C4446" t="s">
        <v>0</v>
      </c>
      <c r="D4446">
        <v>2</v>
      </c>
      <c r="E4446">
        <v>12</v>
      </c>
    </row>
    <row r="4447" spans="1:5">
      <c r="A4447" t="str">
        <f t="shared" si="158"/>
        <v>Skin - other (C44)Male2</v>
      </c>
      <c r="B4447" t="s">
        <v>100</v>
      </c>
      <c r="C4447" t="s">
        <v>1</v>
      </c>
      <c r="D4447">
        <v>2</v>
      </c>
      <c r="E4447">
        <v>13</v>
      </c>
    </row>
    <row r="4448" spans="1:5">
      <c r="A4448" t="str">
        <f t="shared" si="158"/>
        <v>Skin - other (C44)Female3</v>
      </c>
      <c r="B4448" t="s">
        <v>100</v>
      </c>
      <c r="C4448" t="s">
        <v>0</v>
      </c>
      <c r="D4448">
        <v>3</v>
      </c>
      <c r="E4448">
        <v>20</v>
      </c>
    </row>
    <row r="4449" spans="1:5">
      <c r="A4449" t="str">
        <f t="shared" si="158"/>
        <v>Skin - other (C44)Male3</v>
      </c>
      <c r="B4449" t="s">
        <v>100</v>
      </c>
      <c r="C4449" t="s">
        <v>1</v>
      </c>
      <c r="D4449">
        <v>3</v>
      </c>
      <c r="E4449">
        <v>20</v>
      </c>
    </row>
    <row r="4450" spans="1:5">
      <c r="A4450" t="str">
        <f t="shared" si="158"/>
        <v>Skin - other (C44)Female4</v>
      </c>
      <c r="B4450" t="s">
        <v>100</v>
      </c>
      <c r="C4450" t="s">
        <v>0</v>
      </c>
      <c r="D4450">
        <v>4</v>
      </c>
      <c r="E4450">
        <v>11</v>
      </c>
    </row>
    <row r="4451" spans="1:5">
      <c r="A4451" t="str">
        <f t="shared" si="158"/>
        <v>Skin - other (C44)Male4</v>
      </c>
      <c r="B4451" t="s">
        <v>100</v>
      </c>
      <c r="C4451" t="s">
        <v>1</v>
      </c>
      <c r="D4451">
        <v>4</v>
      </c>
      <c r="E4451">
        <v>14</v>
      </c>
    </row>
    <row r="4452" spans="1:5">
      <c r="A4452" t="str">
        <f t="shared" si="158"/>
        <v>Small intestine (C17)Female1</v>
      </c>
      <c r="B4452" t="s">
        <v>83</v>
      </c>
      <c r="C4452" t="s">
        <v>0</v>
      </c>
      <c r="D4452">
        <v>1</v>
      </c>
      <c r="E4452">
        <v>19</v>
      </c>
    </row>
    <row r="4453" spans="1:5">
      <c r="A4453" t="str">
        <f t="shared" si="158"/>
        <v>Small intestine (C17)Male1</v>
      </c>
      <c r="B4453" t="s">
        <v>83</v>
      </c>
      <c r="C4453" t="s">
        <v>1</v>
      </c>
      <c r="D4453">
        <v>1</v>
      </c>
      <c r="E4453">
        <v>21</v>
      </c>
    </row>
    <row r="4454" spans="1:5">
      <c r="A4454" t="str">
        <f t="shared" si="158"/>
        <v>Small intestine (C17)Female2</v>
      </c>
      <c r="B4454" t="s">
        <v>83</v>
      </c>
      <c r="C4454" t="s">
        <v>0</v>
      </c>
      <c r="D4454">
        <v>2</v>
      </c>
      <c r="E4454">
        <v>6</v>
      </c>
    </row>
    <row r="4455" spans="1:5">
      <c r="A4455" t="str">
        <f t="shared" si="158"/>
        <v>Small intestine (C17)Male2</v>
      </c>
      <c r="B4455" t="s">
        <v>83</v>
      </c>
      <c r="C4455" t="s">
        <v>1</v>
      </c>
      <c r="D4455">
        <v>2</v>
      </c>
      <c r="E4455">
        <v>7</v>
      </c>
    </row>
    <row r="4456" spans="1:5">
      <c r="A4456" t="str">
        <f t="shared" si="158"/>
        <v>Small intestine (C17)Female3</v>
      </c>
      <c r="B4456" t="s">
        <v>83</v>
      </c>
      <c r="C4456" t="s">
        <v>0</v>
      </c>
      <c r="D4456">
        <v>3</v>
      </c>
      <c r="E4456">
        <v>14</v>
      </c>
    </row>
    <row r="4457" spans="1:5">
      <c r="A4457" t="str">
        <f t="shared" si="158"/>
        <v>Small intestine (C17)Male3</v>
      </c>
      <c r="B4457" t="s">
        <v>83</v>
      </c>
      <c r="C4457" t="s">
        <v>1</v>
      </c>
      <c r="D4457">
        <v>3</v>
      </c>
      <c r="E4457">
        <v>15</v>
      </c>
    </row>
    <row r="4458" spans="1:5">
      <c r="A4458" t="str">
        <f t="shared" si="158"/>
        <v>Small intestine (C17)Female4</v>
      </c>
      <c r="B4458" t="s">
        <v>83</v>
      </c>
      <c r="C4458" t="s">
        <v>0</v>
      </c>
      <c r="D4458">
        <v>4</v>
      </c>
      <c r="E4458">
        <v>15</v>
      </c>
    </row>
    <row r="4459" spans="1:5">
      <c r="A4459" t="str">
        <f t="shared" si="158"/>
        <v>Small intestine (C17)Male4</v>
      </c>
      <c r="B4459" t="s">
        <v>83</v>
      </c>
      <c r="C4459" t="s">
        <v>1</v>
      </c>
      <c r="D4459">
        <v>4</v>
      </c>
      <c r="E4459">
        <v>17</v>
      </c>
    </row>
    <row r="4460" spans="1:5">
      <c r="A4460" t="str">
        <f t="shared" si="158"/>
        <v>Spinal cord, cranial nerves and other parts of central nervous system (C72)Female1</v>
      </c>
      <c r="B4460" t="s">
        <v>123</v>
      </c>
      <c r="C4460" t="s">
        <v>0</v>
      </c>
      <c r="D4460">
        <v>1</v>
      </c>
      <c r="E4460">
        <v>3</v>
      </c>
    </row>
    <row r="4461" spans="1:5">
      <c r="A4461" t="str">
        <f t="shared" si="158"/>
        <v>Spinal cord, cranial nerves and other parts of central nervous system (C72)Male1</v>
      </c>
      <c r="B4461" t="s">
        <v>123</v>
      </c>
      <c r="C4461" t="s">
        <v>1</v>
      </c>
      <c r="D4461">
        <v>1</v>
      </c>
      <c r="E4461">
        <v>4</v>
      </c>
    </row>
    <row r="4462" spans="1:5">
      <c r="A4462" t="str">
        <f t="shared" si="158"/>
        <v>Spinal cord, cranial nerves and other parts of central nervous system (C72)Male2</v>
      </c>
      <c r="B4462" t="s">
        <v>123</v>
      </c>
      <c r="C4462" t="s">
        <v>1</v>
      </c>
      <c r="D4462">
        <v>2</v>
      </c>
      <c r="E4462">
        <v>1</v>
      </c>
    </row>
    <row r="4463" spans="1:5">
      <c r="A4463" t="str">
        <f t="shared" si="158"/>
        <v>Spinal cord, cranial nerves and other parts of central nervous system (C72)Female3</v>
      </c>
      <c r="B4463" t="s">
        <v>123</v>
      </c>
      <c r="C4463" t="s">
        <v>0</v>
      </c>
      <c r="D4463">
        <v>3</v>
      </c>
      <c r="E4463">
        <v>1</v>
      </c>
    </row>
    <row r="4464" spans="1:5">
      <c r="A4464" t="str">
        <f t="shared" si="158"/>
        <v>Spinal cord, cranial nerves and other parts of central nervous system (C72)Male3</v>
      </c>
      <c r="B4464" t="s">
        <v>123</v>
      </c>
      <c r="C4464" t="s">
        <v>1</v>
      </c>
      <c r="D4464">
        <v>3</v>
      </c>
      <c r="E4464">
        <v>1</v>
      </c>
    </row>
    <row r="4465" spans="1:5">
      <c r="A4465" t="str">
        <f t="shared" si="158"/>
        <v>Spinal cord, cranial nerves and other parts of central nervous system (C72)Female4</v>
      </c>
      <c r="B4465" t="s">
        <v>123</v>
      </c>
      <c r="C4465" t="s">
        <v>0</v>
      </c>
      <c r="D4465">
        <v>4</v>
      </c>
      <c r="E4465">
        <v>1</v>
      </c>
    </row>
    <row r="4466" spans="1:5">
      <c r="A4466" t="str">
        <f t="shared" si="158"/>
        <v>Stomach (C16)Female1</v>
      </c>
      <c r="B4466" t="s">
        <v>82</v>
      </c>
      <c r="C4466" t="s">
        <v>0</v>
      </c>
      <c r="D4466">
        <v>1</v>
      </c>
      <c r="E4466">
        <v>55</v>
      </c>
    </row>
    <row r="4467" spans="1:5">
      <c r="A4467" t="str">
        <f t="shared" ref="A4467:A4535" si="160">B4467&amp;C4467&amp;D4467</f>
        <v>Stomach (C16)Male1</v>
      </c>
      <c r="B4467" t="s">
        <v>82</v>
      </c>
      <c r="C4467" t="s">
        <v>1</v>
      </c>
      <c r="D4467">
        <v>1</v>
      </c>
      <c r="E4467">
        <v>83</v>
      </c>
    </row>
    <row r="4468" spans="1:5">
      <c r="A4468" t="str">
        <f t="shared" si="160"/>
        <v>Stomach (C16)Female2</v>
      </c>
      <c r="B4468" t="s">
        <v>82</v>
      </c>
      <c r="C4468" t="s">
        <v>0</v>
      </c>
      <c r="D4468">
        <v>2</v>
      </c>
      <c r="E4468">
        <v>23</v>
      </c>
    </row>
    <row r="4469" spans="1:5">
      <c r="A4469" t="str">
        <f t="shared" si="160"/>
        <v>Stomach (C16)Male2</v>
      </c>
      <c r="B4469" t="s">
        <v>82</v>
      </c>
      <c r="C4469" t="s">
        <v>1</v>
      </c>
      <c r="D4469">
        <v>2</v>
      </c>
      <c r="E4469">
        <v>36</v>
      </c>
    </row>
    <row r="4470" spans="1:5">
      <c r="A4470" t="str">
        <f t="shared" si="160"/>
        <v>Stomach (C16)Female3</v>
      </c>
      <c r="B4470" t="s">
        <v>82</v>
      </c>
      <c r="C4470" t="s">
        <v>0</v>
      </c>
      <c r="D4470">
        <v>3</v>
      </c>
      <c r="E4470">
        <v>32</v>
      </c>
    </row>
    <row r="4471" spans="1:5">
      <c r="A4471" t="str">
        <f t="shared" si="160"/>
        <v>Stomach (C16)Male3</v>
      </c>
      <c r="B4471" t="s">
        <v>82</v>
      </c>
      <c r="C4471" t="s">
        <v>1</v>
      </c>
      <c r="D4471">
        <v>3</v>
      </c>
      <c r="E4471">
        <v>61</v>
      </c>
    </row>
    <row r="4472" spans="1:5">
      <c r="A4472" t="str">
        <f t="shared" si="160"/>
        <v>Stomach (C16)Female4</v>
      </c>
      <c r="B4472" t="s">
        <v>82</v>
      </c>
      <c r="C4472" t="s">
        <v>0</v>
      </c>
      <c r="D4472">
        <v>4</v>
      </c>
      <c r="E4472">
        <v>32</v>
      </c>
    </row>
    <row r="4473" spans="1:5">
      <c r="A4473" t="str">
        <f t="shared" si="160"/>
        <v>Stomach (C16)Male4</v>
      </c>
      <c r="B4473" t="s">
        <v>82</v>
      </c>
      <c r="C4473" t="s">
        <v>1</v>
      </c>
      <c r="D4473">
        <v>4</v>
      </c>
      <c r="E4473">
        <v>57</v>
      </c>
    </row>
    <row r="4474" spans="1:5">
      <c r="A4474" t="str">
        <f t="shared" si="160"/>
        <v>Stomach (C16)Male9</v>
      </c>
      <c r="B4474" t="s">
        <v>82</v>
      </c>
      <c r="C4474" t="s">
        <v>1</v>
      </c>
      <c r="D4474">
        <v>9</v>
      </c>
      <c r="E4474">
        <v>2</v>
      </c>
    </row>
    <row r="4475" spans="1:5">
      <c r="A4475" t="str">
        <f t="shared" si="160"/>
        <v>Testis (C62)Male1</v>
      </c>
      <c r="B4475" t="s">
        <v>113</v>
      </c>
      <c r="C4475" t="s">
        <v>1</v>
      </c>
      <c r="D4475">
        <v>1</v>
      </c>
      <c r="E4475">
        <v>51</v>
      </c>
    </row>
    <row r="4476" spans="1:5">
      <c r="A4476" t="str">
        <f t="shared" si="160"/>
        <v>Testis (C62)Male2</v>
      </c>
      <c r="B4476" t="s">
        <v>113</v>
      </c>
      <c r="C4476" t="s">
        <v>1</v>
      </c>
      <c r="D4476">
        <v>2</v>
      </c>
      <c r="E4476">
        <v>27</v>
      </c>
    </row>
    <row r="4477" spans="1:5">
      <c r="A4477" t="str">
        <f t="shared" si="160"/>
        <v>Testis (C62)Male3</v>
      </c>
      <c r="B4477" t="s">
        <v>113</v>
      </c>
      <c r="C4477" t="s">
        <v>1</v>
      </c>
      <c r="D4477">
        <v>3</v>
      </c>
      <c r="E4477">
        <v>32</v>
      </c>
    </row>
    <row r="4478" spans="1:5">
      <c r="A4478" t="str">
        <f t="shared" si="160"/>
        <v>Testis (C62)Male4</v>
      </c>
      <c r="B4478" t="s">
        <v>113</v>
      </c>
      <c r="C4478" t="s">
        <v>1</v>
      </c>
      <c r="D4478">
        <v>4</v>
      </c>
      <c r="E4478">
        <v>35</v>
      </c>
    </row>
    <row r="4479" spans="1:5">
      <c r="A4479" t="str">
        <f t="shared" ref="A4479:A4482" si="161">B4479&amp;C4479&amp;D4479</f>
        <v>Testis (C62)Female1</v>
      </c>
      <c r="B4479" t="s">
        <v>113</v>
      </c>
      <c r="C4479" t="s">
        <v>0</v>
      </c>
      <c r="D4479">
        <v>1</v>
      </c>
      <c r="E4479" t="s">
        <v>178</v>
      </c>
    </row>
    <row r="4480" spans="1:5">
      <c r="A4480" t="str">
        <f t="shared" si="161"/>
        <v>Testis (C62)Female2</v>
      </c>
      <c r="B4480" t="s">
        <v>113</v>
      </c>
      <c r="C4480" t="s">
        <v>0</v>
      </c>
      <c r="D4480">
        <v>2</v>
      </c>
      <c r="E4480" t="s">
        <v>178</v>
      </c>
    </row>
    <row r="4481" spans="1:5">
      <c r="A4481" t="str">
        <f t="shared" si="161"/>
        <v>Testis (C62)Female3</v>
      </c>
      <c r="B4481" t="s">
        <v>113</v>
      </c>
      <c r="C4481" t="s">
        <v>0</v>
      </c>
      <c r="D4481">
        <v>3</v>
      </c>
      <c r="E4481" t="s">
        <v>178</v>
      </c>
    </row>
    <row r="4482" spans="1:5">
      <c r="A4482" t="str">
        <f t="shared" si="161"/>
        <v>Testis (C62)Female4</v>
      </c>
      <c r="B4482" t="s">
        <v>113</v>
      </c>
      <c r="C4482" t="s">
        <v>0</v>
      </c>
      <c r="D4482">
        <v>4</v>
      </c>
      <c r="E4482" t="s">
        <v>178</v>
      </c>
    </row>
    <row r="4483" spans="1:5">
      <c r="A4483" t="str">
        <f t="shared" ref="A4483" si="162">B4483&amp;C4483&amp;D4483</f>
        <v>Testis (C62)Female9</v>
      </c>
      <c r="B4483" t="s">
        <v>113</v>
      </c>
      <c r="C4483" t="s">
        <v>0</v>
      </c>
      <c r="D4483">
        <v>9</v>
      </c>
      <c r="E4483" t="s">
        <v>178</v>
      </c>
    </row>
    <row r="4484" spans="1:5">
      <c r="A4484" t="str">
        <f t="shared" si="160"/>
        <v>Thymus (C37)Female1</v>
      </c>
      <c r="B4484" t="s">
        <v>94</v>
      </c>
      <c r="C4484" t="s">
        <v>0</v>
      </c>
      <c r="D4484">
        <v>1</v>
      </c>
      <c r="E4484">
        <v>2</v>
      </c>
    </row>
    <row r="4485" spans="1:5">
      <c r="A4485" t="str">
        <f t="shared" si="160"/>
        <v>Thymus (C37)Male1</v>
      </c>
      <c r="B4485" t="s">
        <v>94</v>
      </c>
      <c r="C4485" t="s">
        <v>1</v>
      </c>
      <c r="D4485">
        <v>1</v>
      </c>
      <c r="E4485">
        <v>6</v>
      </c>
    </row>
    <row r="4486" spans="1:5">
      <c r="A4486" t="str">
        <f t="shared" si="160"/>
        <v>Thymus (C37)Female2</v>
      </c>
      <c r="B4486" t="s">
        <v>94</v>
      </c>
      <c r="C4486" t="s">
        <v>0</v>
      </c>
      <c r="D4486">
        <v>2</v>
      </c>
      <c r="E4486">
        <v>4</v>
      </c>
    </row>
    <row r="4487" spans="1:5">
      <c r="A4487" t="str">
        <f t="shared" si="160"/>
        <v>Thymus (C37)Male2</v>
      </c>
      <c r="B4487" t="s">
        <v>94</v>
      </c>
      <c r="C4487" t="s">
        <v>1</v>
      </c>
      <c r="D4487">
        <v>2</v>
      </c>
      <c r="E4487">
        <v>2</v>
      </c>
    </row>
    <row r="4488" spans="1:5">
      <c r="A4488" t="str">
        <f t="shared" si="160"/>
        <v>Thymus (C37)Male4</v>
      </c>
      <c r="B4488" t="s">
        <v>94</v>
      </c>
      <c r="C4488" t="s">
        <v>1</v>
      </c>
      <c r="D4488">
        <v>4</v>
      </c>
      <c r="E4488">
        <v>3</v>
      </c>
    </row>
    <row r="4489" spans="1:5">
      <c r="A4489" t="str">
        <f t="shared" si="160"/>
        <v>Thyroid gland (C73)Female1</v>
      </c>
      <c r="B4489" t="s">
        <v>124</v>
      </c>
      <c r="C4489" t="s">
        <v>0</v>
      </c>
      <c r="D4489">
        <v>1</v>
      </c>
      <c r="E4489">
        <v>83</v>
      </c>
    </row>
    <row r="4490" spans="1:5">
      <c r="A4490" t="str">
        <f t="shared" si="160"/>
        <v>Thyroid gland (C73)Male1</v>
      </c>
      <c r="B4490" t="s">
        <v>124</v>
      </c>
      <c r="C4490" t="s">
        <v>1</v>
      </c>
      <c r="D4490">
        <v>1</v>
      </c>
      <c r="E4490">
        <v>29</v>
      </c>
    </row>
    <row r="4491" spans="1:5">
      <c r="A4491" t="str">
        <f t="shared" si="160"/>
        <v>Thyroid gland (C73)Female2</v>
      </c>
      <c r="B4491" t="s">
        <v>124</v>
      </c>
      <c r="C4491" t="s">
        <v>0</v>
      </c>
      <c r="D4491">
        <v>2</v>
      </c>
      <c r="E4491">
        <v>39</v>
      </c>
    </row>
    <row r="4492" spans="1:5">
      <c r="A4492" t="str">
        <f t="shared" si="160"/>
        <v>Thyroid gland (C73)Male2</v>
      </c>
      <c r="B4492" t="s">
        <v>124</v>
      </c>
      <c r="C4492" t="s">
        <v>1</v>
      </c>
      <c r="D4492">
        <v>2</v>
      </c>
      <c r="E4492">
        <v>10</v>
      </c>
    </row>
    <row r="4493" spans="1:5">
      <c r="A4493" t="str">
        <f t="shared" si="160"/>
        <v>Thyroid gland (C73)Female3</v>
      </c>
      <c r="B4493" t="s">
        <v>124</v>
      </c>
      <c r="C4493" t="s">
        <v>0</v>
      </c>
      <c r="D4493">
        <v>3</v>
      </c>
      <c r="E4493">
        <v>47</v>
      </c>
    </row>
    <row r="4494" spans="1:5">
      <c r="A4494" t="str">
        <f t="shared" si="160"/>
        <v>Thyroid gland (C73)Male3</v>
      </c>
      <c r="B4494" t="s">
        <v>124</v>
      </c>
      <c r="C4494" t="s">
        <v>1</v>
      </c>
      <c r="D4494">
        <v>3</v>
      </c>
      <c r="E4494">
        <v>16</v>
      </c>
    </row>
    <row r="4495" spans="1:5">
      <c r="A4495" t="str">
        <f t="shared" si="160"/>
        <v>Thyroid gland (C73)Female4</v>
      </c>
      <c r="B4495" t="s">
        <v>124</v>
      </c>
      <c r="C4495" t="s">
        <v>0</v>
      </c>
      <c r="D4495">
        <v>4</v>
      </c>
      <c r="E4495">
        <v>37</v>
      </c>
    </row>
    <row r="4496" spans="1:5">
      <c r="A4496" t="str">
        <f t="shared" si="160"/>
        <v>Thyroid gland (C73)Male4</v>
      </c>
      <c r="B4496" t="s">
        <v>124</v>
      </c>
      <c r="C4496" t="s">
        <v>1</v>
      </c>
      <c r="D4496">
        <v>4</v>
      </c>
      <c r="E4496">
        <v>11</v>
      </c>
    </row>
    <row r="4497" spans="1:5">
      <c r="A4497" t="str">
        <f t="shared" si="160"/>
        <v>Thyroid gland (C73)Female9</v>
      </c>
      <c r="B4497" t="s">
        <v>124</v>
      </c>
      <c r="C4497" t="s">
        <v>0</v>
      </c>
      <c r="D4497">
        <v>9</v>
      </c>
      <c r="E4497">
        <v>1</v>
      </c>
    </row>
    <row r="4498" spans="1:5">
      <c r="A4498" t="str">
        <f t="shared" si="160"/>
        <v>Tongue - base of (C01)Female1</v>
      </c>
      <c r="B4498" t="s">
        <v>67</v>
      </c>
      <c r="C4498" t="s">
        <v>0</v>
      </c>
      <c r="D4498">
        <v>1</v>
      </c>
      <c r="E4498">
        <v>2</v>
      </c>
    </row>
    <row r="4499" spans="1:5">
      <c r="A4499" t="str">
        <f t="shared" si="160"/>
        <v>Tongue - base of (C01)Male1</v>
      </c>
      <c r="B4499" t="s">
        <v>67</v>
      </c>
      <c r="C4499" t="s">
        <v>1</v>
      </c>
      <c r="D4499">
        <v>1</v>
      </c>
      <c r="E4499">
        <v>9</v>
      </c>
    </row>
    <row r="4500" spans="1:5">
      <c r="A4500" t="str">
        <f t="shared" si="160"/>
        <v>Tongue - base of (C01)Male2</v>
      </c>
      <c r="B4500" t="s">
        <v>67</v>
      </c>
      <c r="C4500" t="s">
        <v>1</v>
      </c>
      <c r="D4500">
        <v>2</v>
      </c>
      <c r="E4500">
        <v>2</v>
      </c>
    </row>
    <row r="4501" spans="1:5">
      <c r="A4501" t="str">
        <f t="shared" si="160"/>
        <v>Tongue - base of (C01)Female3</v>
      </c>
      <c r="B4501" t="s">
        <v>67</v>
      </c>
      <c r="C4501" t="s">
        <v>0</v>
      </c>
      <c r="D4501">
        <v>3</v>
      </c>
      <c r="E4501">
        <v>1</v>
      </c>
    </row>
    <row r="4502" spans="1:5">
      <c r="A4502" t="str">
        <f t="shared" si="160"/>
        <v>Tongue - base of (C01)Male3</v>
      </c>
      <c r="B4502" t="s">
        <v>67</v>
      </c>
      <c r="C4502" t="s">
        <v>1</v>
      </c>
      <c r="D4502">
        <v>3</v>
      </c>
      <c r="E4502">
        <v>7</v>
      </c>
    </row>
    <row r="4503" spans="1:5">
      <c r="A4503" t="str">
        <f t="shared" si="160"/>
        <v>Tongue - base of (C01)Female4</v>
      </c>
      <c r="B4503" t="s">
        <v>67</v>
      </c>
      <c r="C4503" t="s">
        <v>0</v>
      </c>
      <c r="D4503">
        <v>4</v>
      </c>
      <c r="E4503">
        <v>2</v>
      </c>
    </row>
    <row r="4504" spans="1:5">
      <c r="A4504" t="str">
        <f t="shared" si="160"/>
        <v>Tongue - base of (C01)Male4</v>
      </c>
      <c r="B4504" t="s">
        <v>67</v>
      </c>
      <c r="C4504" t="s">
        <v>1</v>
      </c>
      <c r="D4504">
        <v>4</v>
      </c>
      <c r="E4504">
        <v>7</v>
      </c>
    </row>
    <row r="4505" spans="1:5">
      <c r="A4505" t="str">
        <f t="shared" si="160"/>
        <v>Tongue - other and unspecified (C02)Female1</v>
      </c>
      <c r="B4505" t="s">
        <v>68</v>
      </c>
      <c r="C4505" t="s">
        <v>0</v>
      </c>
      <c r="D4505">
        <v>1</v>
      </c>
      <c r="E4505">
        <v>9</v>
      </c>
    </row>
    <row r="4506" spans="1:5">
      <c r="A4506" t="str">
        <f t="shared" si="160"/>
        <v>Tongue - other and unspecified (C02)Male1</v>
      </c>
      <c r="B4506" t="s">
        <v>68</v>
      </c>
      <c r="C4506" t="s">
        <v>1</v>
      </c>
      <c r="D4506">
        <v>1</v>
      </c>
      <c r="E4506">
        <v>5</v>
      </c>
    </row>
    <row r="4507" spans="1:5">
      <c r="A4507" t="str">
        <f t="shared" si="160"/>
        <v>Tongue - other and unspecified (C02)Female2</v>
      </c>
      <c r="B4507" t="s">
        <v>68</v>
      </c>
      <c r="C4507" t="s">
        <v>0</v>
      </c>
      <c r="D4507">
        <v>2</v>
      </c>
      <c r="E4507">
        <v>9</v>
      </c>
    </row>
    <row r="4508" spans="1:5">
      <c r="A4508" t="str">
        <f t="shared" si="160"/>
        <v>Tongue - other and unspecified (C02)Male2</v>
      </c>
      <c r="B4508" t="s">
        <v>68</v>
      </c>
      <c r="C4508" t="s">
        <v>1</v>
      </c>
      <c r="D4508">
        <v>2</v>
      </c>
      <c r="E4508">
        <v>8</v>
      </c>
    </row>
    <row r="4509" spans="1:5">
      <c r="A4509" t="str">
        <f t="shared" si="160"/>
        <v>Tongue - other and unspecified (C02)Female3</v>
      </c>
      <c r="B4509" t="s">
        <v>68</v>
      </c>
      <c r="C4509" t="s">
        <v>0</v>
      </c>
      <c r="D4509">
        <v>3</v>
      </c>
      <c r="E4509">
        <v>8</v>
      </c>
    </row>
    <row r="4510" spans="1:5">
      <c r="A4510" t="str">
        <f t="shared" si="160"/>
        <v>Tongue - other and unspecified (C02)Male3</v>
      </c>
      <c r="B4510" t="s">
        <v>68</v>
      </c>
      <c r="C4510" t="s">
        <v>1</v>
      </c>
      <c r="D4510">
        <v>3</v>
      </c>
      <c r="E4510">
        <v>13</v>
      </c>
    </row>
    <row r="4511" spans="1:5">
      <c r="A4511" t="str">
        <f t="shared" si="160"/>
        <v>Tongue - other and unspecified (C02)Female4</v>
      </c>
      <c r="B4511" t="s">
        <v>68</v>
      </c>
      <c r="C4511" t="s">
        <v>0</v>
      </c>
      <c r="D4511">
        <v>4</v>
      </c>
      <c r="E4511">
        <v>11</v>
      </c>
    </row>
    <row r="4512" spans="1:5">
      <c r="A4512" t="str">
        <f t="shared" si="160"/>
        <v>Tongue - other and unspecified (C02)Male4</v>
      </c>
      <c r="B4512" t="s">
        <v>68</v>
      </c>
      <c r="C4512" t="s">
        <v>1</v>
      </c>
      <c r="D4512">
        <v>4</v>
      </c>
      <c r="E4512">
        <v>9</v>
      </c>
    </row>
    <row r="4513" spans="1:5">
      <c r="A4513" t="str">
        <f t="shared" si="160"/>
        <v>Tonsil (C09)Female1</v>
      </c>
      <c r="B4513" t="s">
        <v>75</v>
      </c>
      <c r="C4513" t="s">
        <v>0</v>
      </c>
      <c r="D4513">
        <v>1</v>
      </c>
      <c r="E4513">
        <v>6</v>
      </c>
    </row>
    <row r="4514" spans="1:5">
      <c r="A4514" t="str">
        <f t="shared" si="160"/>
        <v>Tonsil (C09)Male1</v>
      </c>
      <c r="B4514" t="s">
        <v>75</v>
      </c>
      <c r="C4514" t="s">
        <v>1</v>
      </c>
      <c r="D4514">
        <v>1</v>
      </c>
      <c r="E4514">
        <v>20</v>
      </c>
    </row>
    <row r="4515" spans="1:5">
      <c r="A4515" t="str">
        <f t="shared" si="160"/>
        <v>Tonsil (C09)Female2</v>
      </c>
      <c r="B4515" t="s">
        <v>75</v>
      </c>
      <c r="C4515" t="s">
        <v>0</v>
      </c>
      <c r="D4515">
        <v>2</v>
      </c>
      <c r="E4515">
        <v>1</v>
      </c>
    </row>
    <row r="4516" spans="1:5">
      <c r="A4516" t="str">
        <f t="shared" si="160"/>
        <v>Tonsil (C09)Male2</v>
      </c>
      <c r="B4516" t="s">
        <v>75</v>
      </c>
      <c r="C4516" t="s">
        <v>1</v>
      </c>
      <c r="D4516">
        <v>2</v>
      </c>
      <c r="E4516">
        <v>8</v>
      </c>
    </row>
    <row r="4517" spans="1:5">
      <c r="A4517" t="str">
        <f t="shared" si="160"/>
        <v>Tonsil (C09)Female3</v>
      </c>
      <c r="B4517" t="s">
        <v>75</v>
      </c>
      <c r="C4517" t="s">
        <v>0</v>
      </c>
      <c r="D4517">
        <v>3</v>
      </c>
      <c r="E4517">
        <v>3</v>
      </c>
    </row>
    <row r="4518" spans="1:5">
      <c r="A4518" t="str">
        <f t="shared" si="160"/>
        <v>Tonsil (C09)Male3</v>
      </c>
      <c r="B4518" t="s">
        <v>75</v>
      </c>
      <c r="C4518" t="s">
        <v>1</v>
      </c>
      <c r="D4518">
        <v>3</v>
      </c>
      <c r="E4518">
        <v>13</v>
      </c>
    </row>
    <row r="4519" spans="1:5">
      <c r="A4519" t="str">
        <f t="shared" si="160"/>
        <v>Tonsil (C09)Female4</v>
      </c>
      <c r="B4519" t="s">
        <v>75</v>
      </c>
      <c r="C4519" t="s">
        <v>0</v>
      </c>
      <c r="D4519">
        <v>4</v>
      </c>
      <c r="E4519">
        <v>4</v>
      </c>
    </row>
    <row r="4520" spans="1:5">
      <c r="A4520" t="str">
        <f t="shared" si="160"/>
        <v>Tonsil (C09)Male4</v>
      </c>
      <c r="B4520" t="s">
        <v>75</v>
      </c>
      <c r="C4520" t="s">
        <v>1</v>
      </c>
      <c r="D4520">
        <v>4</v>
      </c>
      <c r="E4520">
        <v>11</v>
      </c>
    </row>
    <row r="4521" spans="1:5">
      <c r="A4521" t="str">
        <f t="shared" si="160"/>
        <v>Ureter (C66)Female1</v>
      </c>
      <c r="B4521" t="s">
        <v>117</v>
      </c>
      <c r="C4521" t="s">
        <v>0</v>
      </c>
      <c r="D4521">
        <v>1</v>
      </c>
      <c r="E4521">
        <v>1</v>
      </c>
    </row>
    <row r="4522" spans="1:5">
      <c r="A4522" t="str">
        <f t="shared" si="160"/>
        <v>Ureter (C66)Male1</v>
      </c>
      <c r="B4522" t="s">
        <v>117</v>
      </c>
      <c r="C4522" t="s">
        <v>1</v>
      </c>
      <c r="D4522">
        <v>1</v>
      </c>
      <c r="E4522">
        <v>4</v>
      </c>
    </row>
    <row r="4523" spans="1:5">
      <c r="A4523" t="str">
        <f t="shared" si="160"/>
        <v>Ureter (C66)Female2</v>
      </c>
      <c r="B4523" t="s">
        <v>117</v>
      </c>
      <c r="C4523" t="s">
        <v>0</v>
      </c>
      <c r="D4523">
        <v>2</v>
      </c>
      <c r="E4523">
        <v>3</v>
      </c>
    </row>
    <row r="4524" spans="1:5">
      <c r="A4524" t="str">
        <f t="shared" si="160"/>
        <v>Ureter (C66)Male2</v>
      </c>
      <c r="B4524" t="s">
        <v>117</v>
      </c>
      <c r="C4524" t="s">
        <v>1</v>
      </c>
      <c r="D4524">
        <v>2</v>
      </c>
      <c r="E4524">
        <v>1</v>
      </c>
    </row>
    <row r="4525" spans="1:5">
      <c r="A4525" t="str">
        <f t="shared" si="160"/>
        <v>Ureter (C66)Female3</v>
      </c>
      <c r="B4525" t="s">
        <v>117</v>
      </c>
      <c r="C4525" t="s">
        <v>0</v>
      </c>
      <c r="D4525">
        <v>3</v>
      </c>
      <c r="E4525">
        <v>2</v>
      </c>
    </row>
    <row r="4526" spans="1:5">
      <c r="A4526" t="str">
        <f t="shared" si="160"/>
        <v>Ureter (C66)Male3</v>
      </c>
      <c r="B4526" t="s">
        <v>117</v>
      </c>
      <c r="C4526" t="s">
        <v>1</v>
      </c>
      <c r="D4526">
        <v>3</v>
      </c>
      <c r="E4526">
        <v>2</v>
      </c>
    </row>
    <row r="4527" spans="1:5">
      <c r="A4527" t="str">
        <f t="shared" si="160"/>
        <v>Ureter (C66)Female4</v>
      </c>
      <c r="B4527" t="s">
        <v>117</v>
      </c>
      <c r="C4527" t="s">
        <v>0</v>
      </c>
      <c r="D4527">
        <v>4</v>
      </c>
      <c r="E4527">
        <v>1</v>
      </c>
    </row>
    <row r="4528" spans="1:5">
      <c r="A4528" t="str">
        <f t="shared" si="160"/>
        <v>Ureter (C66)Male4</v>
      </c>
      <c r="B4528" t="s">
        <v>117</v>
      </c>
      <c r="C4528" t="s">
        <v>1</v>
      </c>
      <c r="D4528">
        <v>4</v>
      </c>
      <c r="E4528">
        <v>3</v>
      </c>
    </row>
    <row r="4529" spans="1:5">
      <c r="A4529" t="str">
        <f t="shared" si="160"/>
        <v>Urinary organs - other and unspecified (C68)Female1</v>
      </c>
      <c r="B4529" t="s">
        <v>119</v>
      </c>
      <c r="C4529" t="s">
        <v>0</v>
      </c>
      <c r="D4529">
        <v>1</v>
      </c>
      <c r="E4529">
        <v>2</v>
      </c>
    </row>
    <row r="4530" spans="1:5">
      <c r="A4530" t="str">
        <f t="shared" si="160"/>
        <v>Urinary organs - other and unspecified (C68)Male1</v>
      </c>
      <c r="B4530" t="s">
        <v>119</v>
      </c>
      <c r="C4530" t="s">
        <v>1</v>
      </c>
      <c r="D4530">
        <v>1</v>
      </c>
      <c r="E4530">
        <v>4</v>
      </c>
    </row>
    <row r="4531" spans="1:5">
      <c r="A4531" t="str">
        <f t="shared" si="160"/>
        <v>Urinary organs - other and unspecified (C68)Female2</v>
      </c>
      <c r="B4531" t="s">
        <v>119</v>
      </c>
      <c r="C4531" t="s">
        <v>0</v>
      </c>
      <c r="D4531">
        <v>2</v>
      </c>
      <c r="E4531">
        <v>1</v>
      </c>
    </row>
    <row r="4532" spans="1:5">
      <c r="A4532" t="str">
        <f t="shared" si="160"/>
        <v>Urinary organs - other and unspecified (C68)Male2</v>
      </c>
      <c r="B4532" t="s">
        <v>119</v>
      </c>
      <c r="C4532" t="s">
        <v>1</v>
      </c>
      <c r="D4532">
        <v>2</v>
      </c>
      <c r="E4532">
        <v>3</v>
      </c>
    </row>
    <row r="4533" spans="1:5">
      <c r="A4533" t="str">
        <f t="shared" si="160"/>
        <v>Urinary organs - other and unspecified (C68)Female3</v>
      </c>
      <c r="B4533" t="s">
        <v>119</v>
      </c>
      <c r="C4533" t="s">
        <v>0</v>
      </c>
      <c r="D4533">
        <v>3</v>
      </c>
      <c r="E4533">
        <v>3</v>
      </c>
    </row>
    <row r="4534" spans="1:5">
      <c r="A4534" t="str">
        <f t="shared" si="160"/>
        <v>Urinary organs - other and unspecified (C68)Male3</v>
      </c>
      <c r="B4534" t="s">
        <v>119</v>
      </c>
      <c r="C4534" t="s">
        <v>1</v>
      </c>
      <c r="D4534">
        <v>3</v>
      </c>
      <c r="E4534">
        <v>4</v>
      </c>
    </row>
    <row r="4535" spans="1:5">
      <c r="A4535" t="str">
        <f t="shared" si="160"/>
        <v>Urinary organs - other and unspecified (C68)Female4</v>
      </c>
      <c r="B4535" t="s">
        <v>119</v>
      </c>
      <c r="C4535" t="s">
        <v>0</v>
      </c>
      <c r="D4535">
        <v>4</v>
      </c>
      <c r="E4535">
        <v>1</v>
      </c>
    </row>
    <row r="4536" spans="1:5">
      <c r="A4536" t="str">
        <f t="shared" ref="A4536:A4549" si="163">B4536&amp;C4536&amp;D4536</f>
        <v>Urinary organs - other and unspecified (C68)Male4</v>
      </c>
      <c r="B4536" t="s">
        <v>119</v>
      </c>
      <c r="C4536" t="s">
        <v>1</v>
      </c>
      <c r="D4536">
        <v>4</v>
      </c>
      <c r="E4536">
        <v>3</v>
      </c>
    </row>
    <row r="4537" spans="1:5">
      <c r="A4537" t="str">
        <f t="shared" si="163"/>
        <v>Uterus (C54–C55)Female1</v>
      </c>
      <c r="B4537" t="s">
        <v>358</v>
      </c>
      <c r="C4537" t="s">
        <v>0</v>
      </c>
      <c r="D4537">
        <v>1</v>
      </c>
      <c r="E4537">
        <v>211</v>
      </c>
    </row>
    <row r="4538" spans="1:5">
      <c r="A4538" t="str">
        <f t="shared" si="163"/>
        <v>Uterus (C54–C55)Female2</v>
      </c>
      <c r="B4538" s="115" t="s">
        <v>358</v>
      </c>
      <c r="C4538" t="s">
        <v>0</v>
      </c>
      <c r="D4538">
        <v>2</v>
      </c>
      <c r="E4538">
        <v>81</v>
      </c>
    </row>
    <row r="4539" spans="1:5">
      <c r="A4539" t="str">
        <f t="shared" si="163"/>
        <v>Uterus (C54–C55)Female3</v>
      </c>
      <c r="B4539" s="115" t="s">
        <v>358</v>
      </c>
      <c r="C4539" t="s">
        <v>0</v>
      </c>
      <c r="D4539">
        <v>3</v>
      </c>
      <c r="E4539">
        <v>102</v>
      </c>
    </row>
    <row r="4540" spans="1:5">
      <c r="A4540" t="str">
        <f t="shared" si="163"/>
        <v>Uterus (C54–C55)Female4</v>
      </c>
      <c r="B4540" s="115" t="s">
        <v>358</v>
      </c>
      <c r="C4540" t="s">
        <v>0</v>
      </c>
      <c r="D4540">
        <v>4</v>
      </c>
      <c r="E4540">
        <v>118</v>
      </c>
    </row>
    <row r="4541" spans="1:5">
      <c r="A4541" t="str">
        <f t="shared" si="163"/>
        <v>Uterus (C54–C55)Female9</v>
      </c>
      <c r="B4541" s="115" t="s">
        <v>358</v>
      </c>
      <c r="C4541" t="s">
        <v>0</v>
      </c>
      <c r="D4541">
        <v>9</v>
      </c>
      <c r="E4541">
        <v>1</v>
      </c>
    </row>
    <row r="4542" spans="1:5">
      <c r="A4542" t="str">
        <f t="shared" si="163"/>
        <v>Vagina (C52)Female1</v>
      </c>
      <c r="B4542" t="s">
        <v>107</v>
      </c>
      <c r="C4542" t="s">
        <v>0</v>
      </c>
      <c r="D4542">
        <v>1</v>
      </c>
      <c r="E4542">
        <v>6</v>
      </c>
    </row>
    <row r="4543" spans="1:5">
      <c r="A4543" t="str">
        <f t="shared" si="163"/>
        <v>Vagina (C52)Female2</v>
      </c>
      <c r="B4543" t="s">
        <v>107</v>
      </c>
      <c r="C4543" t="s">
        <v>0</v>
      </c>
      <c r="D4543">
        <v>2</v>
      </c>
      <c r="E4543">
        <v>2</v>
      </c>
    </row>
    <row r="4544" spans="1:5">
      <c r="A4544" t="str">
        <f t="shared" si="163"/>
        <v>Vagina (C52)Female3</v>
      </c>
      <c r="B4544" t="s">
        <v>107</v>
      </c>
      <c r="C4544" t="s">
        <v>0</v>
      </c>
      <c r="D4544">
        <v>3</v>
      </c>
      <c r="E4544">
        <v>3</v>
      </c>
    </row>
    <row r="4545" spans="1:5">
      <c r="A4545" t="str">
        <f t="shared" si="163"/>
        <v>Vagina (C52)Female4</v>
      </c>
      <c r="B4545" t="s">
        <v>107</v>
      </c>
      <c r="C4545" t="s">
        <v>0</v>
      </c>
      <c r="D4545">
        <v>4</v>
      </c>
      <c r="E4545">
        <v>3</v>
      </c>
    </row>
    <row r="4546" spans="1:5">
      <c r="A4546" t="str">
        <f t="shared" si="163"/>
        <v>Vulva (C51)Female1</v>
      </c>
      <c r="B4546" t="s">
        <v>106</v>
      </c>
      <c r="C4546" t="s">
        <v>0</v>
      </c>
      <c r="D4546">
        <v>1</v>
      </c>
      <c r="E4546">
        <v>24</v>
      </c>
    </row>
    <row r="4547" spans="1:5">
      <c r="A4547" t="str">
        <f t="shared" si="163"/>
        <v>Vulva (C51)Female2</v>
      </c>
      <c r="B4547" t="s">
        <v>106</v>
      </c>
      <c r="C4547" t="s">
        <v>0</v>
      </c>
      <c r="D4547">
        <v>2</v>
      </c>
      <c r="E4547">
        <v>8</v>
      </c>
    </row>
    <row r="4548" spans="1:5">
      <c r="A4548" t="str">
        <f t="shared" si="163"/>
        <v>Vulva (C51)Female3</v>
      </c>
      <c r="B4548" t="s">
        <v>106</v>
      </c>
      <c r="C4548" t="s">
        <v>0</v>
      </c>
      <c r="D4548">
        <v>3</v>
      </c>
      <c r="E4548">
        <v>16</v>
      </c>
    </row>
    <row r="4549" spans="1:5">
      <c r="A4549" t="str">
        <f t="shared" si="163"/>
        <v>Vulva (C51)Female4</v>
      </c>
      <c r="B4549" t="s">
        <v>106</v>
      </c>
      <c r="C4549" t="s">
        <v>0</v>
      </c>
      <c r="D4549">
        <v>4</v>
      </c>
      <c r="E4549">
        <v>19</v>
      </c>
    </row>
    <row r="4550" spans="1:5">
      <c r="A4550" t="str">
        <f t="shared" ref="A4550:A4563" si="164">B4550&amp;C4550&amp;D4550</f>
        <v>Uterus (C54–C55)Male1</v>
      </c>
      <c r="B4550" s="115" t="s">
        <v>358</v>
      </c>
      <c r="C4550" t="s">
        <v>1</v>
      </c>
      <c r="D4550">
        <v>1</v>
      </c>
      <c r="E4550" t="s">
        <v>178</v>
      </c>
    </row>
    <row r="4551" spans="1:5">
      <c r="A4551" t="str">
        <f t="shared" si="164"/>
        <v>Uterus (C54–C55)Male2</v>
      </c>
      <c r="B4551" s="115" t="s">
        <v>358</v>
      </c>
      <c r="C4551" t="s">
        <v>1</v>
      </c>
      <c r="D4551">
        <v>2</v>
      </c>
      <c r="E4551" t="s">
        <v>178</v>
      </c>
    </row>
    <row r="4552" spans="1:5">
      <c r="A4552" t="str">
        <f t="shared" si="164"/>
        <v>Uterus (C54–C55)Male3</v>
      </c>
      <c r="B4552" s="115" t="s">
        <v>358</v>
      </c>
      <c r="C4552" t="s">
        <v>1</v>
      </c>
      <c r="D4552">
        <v>3</v>
      </c>
      <c r="E4552" t="s">
        <v>178</v>
      </c>
    </row>
    <row r="4553" spans="1:5">
      <c r="A4553" t="str">
        <f t="shared" si="164"/>
        <v>Uterus (C54–C55)Male4</v>
      </c>
      <c r="B4553" s="115" t="s">
        <v>358</v>
      </c>
      <c r="C4553" t="s">
        <v>1</v>
      </c>
      <c r="D4553">
        <v>4</v>
      </c>
      <c r="E4553" t="s">
        <v>178</v>
      </c>
    </row>
    <row r="4554" spans="1:5">
      <c r="A4554" t="str">
        <f t="shared" si="164"/>
        <v>Uterus (C54–C55)Male9</v>
      </c>
      <c r="B4554" s="115" t="s">
        <v>358</v>
      </c>
      <c r="C4554" t="s">
        <v>1</v>
      </c>
      <c r="D4554">
        <v>9</v>
      </c>
      <c r="E4554" t="s">
        <v>178</v>
      </c>
    </row>
    <row r="4555" spans="1:5">
      <c r="A4555" t="str">
        <f t="shared" si="164"/>
        <v>Vagina (C52)Male1</v>
      </c>
      <c r="B4555" t="s">
        <v>107</v>
      </c>
      <c r="C4555" t="s">
        <v>1</v>
      </c>
      <c r="D4555">
        <v>1</v>
      </c>
      <c r="E4555" t="s">
        <v>178</v>
      </c>
    </row>
    <row r="4556" spans="1:5">
      <c r="A4556" t="str">
        <f t="shared" si="164"/>
        <v>Vagina (C52)Male2</v>
      </c>
      <c r="B4556" t="s">
        <v>107</v>
      </c>
      <c r="C4556" t="s">
        <v>1</v>
      </c>
      <c r="D4556">
        <v>2</v>
      </c>
      <c r="E4556" t="s">
        <v>178</v>
      </c>
    </row>
    <row r="4557" spans="1:5">
      <c r="A4557" t="str">
        <f t="shared" si="164"/>
        <v>Vagina (C52)Male3</v>
      </c>
      <c r="B4557" t="s">
        <v>107</v>
      </c>
      <c r="C4557" t="s">
        <v>1</v>
      </c>
      <c r="D4557">
        <v>3</v>
      </c>
      <c r="E4557" t="s">
        <v>178</v>
      </c>
    </row>
    <row r="4558" spans="1:5">
      <c r="A4558" t="str">
        <f t="shared" si="164"/>
        <v>Vagina (C52)Male4</v>
      </c>
      <c r="B4558" t="s">
        <v>107</v>
      </c>
      <c r="C4558" t="s">
        <v>1</v>
      </c>
      <c r="D4558">
        <v>4</v>
      </c>
      <c r="E4558" t="s">
        <v>178</v>
      </c>
    </row>
    <row r="4559" spans="1:5">
      <c r="A4559" t="str">
        <f t="shared" ref="A4559" si="165">B4559&amp;C4559&amp;D4559</f>
        <v>Vagina (C52)Male9</v>
      </c>
      <c r="B4559" t="s">
        <v>107</v>
      </c>
      <c r="C4559" t="s">
        <v>1</v>
      </c>
      <c r="D4559">
        <v>9</v>
      </c>
      <c r="E4559" t="s">
        <v>178</v>
      </c>
    </row>
    <row r="4560" spans="1:5">
      <c r="A4560" t="str">
        <f t="shared" si="164"/>
        <v>Vulva (C51)Male1</v>
      </c>
      <c r="B4560" t="s">
        <v>106</v>
      </c>
      <c r="C4560" t="s">
        <v>1</v>
      </c>
      <c r="D4560">
        <v>1</v>
      </c>
      <c r="E4560" t="s">
        <v>178</v>
      </c>
    </row>
    <row r="4561" spans="1:5">
      <c r="A4561" t="str">
        <f t="shared" si="164"/>
        <v>Vulva (C51)Male2</v>
      </c>
      <c r="B4561" t="s">
        <v>106</v>
      </c>
      <c r="C4561" t="s">
        <v>1</v>
      </c>
      <c r="D4561">
        <v>2</v>
      </c>
      <c r="E4561" t="s">
        <v>178</v>
      </c>
    </row>
    <row r="4562" spans="1:5">
      <c r="A4562" t="str">
        <f t="shared" si="164"/>
        <v>Vulva (C51)Male3</v>
      </c>
      <c r="B4562" t="s">
        <v>106</v>
      </c>
      <c r="C4562" t="s">
        <v>1</v>
      </c>
      <c r="D4562">
        <v>3</v>
      </c>
      <c r="E4562" t="s">
        <v>178</v>
      </c>
    </row>
    <row r="4563" spans="1:5">
      <c r="A4563" t="str">
        <f t="shared" si="164"/>
        <v>Vulva (C51)Male4</v>
      </c>
      <c r="B4563" t="s">
        <v>106</v>
      </c>
      <c r="C4563" t="s">
        <v>1</v>
      </c>
      <c r="D4563">
        <v>4</v>
      </c>
      <c r="E4563" t="s">
        <v>178</v>
      </c>
    </row>
    <row r="4564" spans="1:5">
      <c r="A4564" t="str">
        <f t="shared" ref="A4564" si="166">B4564&amp;C4564&amp;D4564</f>
        <v>Vulva (C51)Male9</v>
      </c>
      <c r="B4564" t="s">
        <v>106</v>
      </c>
      <c r="C4564" t="s">
        <v>1</v>
      </c>
      <c r="D4564">
        <v>9</v>
      </c>
      <c r="E4564" t="s">
        <v>178</v>
      </c>
    </row>
  </sheetData>
  <pageMargins left="0.7" right="0.7" top="0.75" bottom="0.75" header="0.3" footer="0.3"/>
  <pageSetup paperSize="9" scale="3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43"/>
  <sheetViews>
    <sheetView workbookViewId="0">
      <selection activeCell="I39" sqref="I39"/>
    </sheetView>
  </sheetViews>
  <sheetFormatPr defaultRowHeight="12.75"/>
  <cols>
    <col min="1" max="1" width="47.42578125" customWidth="1"/>
    <col min="2" max="2" width="44.28515625" customWidth="1"/>
    <col min="3" max="3" width="20.28515625" customWidth="1"/>
    <col min="4" max="4" width="18.7109375" customWidth="1"/>
  </cols>
  <sheetData>
    <row r="1" spans="1:5">
      <c r="A1" t="s">
        <v>33</v>
      </c>
      <c r="B1" t="s">
        <v>9</v>
      </c>
      <c r="C1" t="s">
        <v>3</v>
      </c>
      <c r="D1" t="s">
        <v>7</v>
      </c>
      <c r="E1" t="s">
        <v>8</v>
      </c>
    </row>
    <row r="2" spans="1:5">
      <c r="A2" t="str">
        <f>B2&amp;C2</f>
        <v>Lip, oral cavity and pharynx (C00–C14)AllSex</v>
      </c>
      <c r="B2" t="s">
        <v>357</v>
      </c>
      <c r="C2" t="s">
        <v>4</v>
      </c>
      <c r="D2">
        <v>418</v>
      </c>
      <c r="E2">
        <v>6.7625825477041603</v>
      </c>
    </row>
    <row r="3" spans="1:5">
      <c r="A3" t="str">
        <f t="shared" ref="A3:A43" si="0">B3&amp;C3</f>
        <v>Lip, oral cavity and pharynx (C00–C14)Female</v>
      </c>
      <c r="B3" t="s">
        <v>357</v>
      </c>
      <c r="C3" t="s">
        <v>0</v>
      </c>
      <c r="D3">
        <v>144</v>
      </c>
      <c r="E3">
        <v>4.3621376673137302</v>
      </c>
    </row>
    <row r="4" spans="1:5">
      <c r="A4" t="str">
        <f t="shared" si="0"/>
        <v>Lip, oral cavity and pharynx (C00–C14)Male</v>
      </c>
      <c r="B4" t="s">
        <v>357</v>
      </c>
      <c r="C4" t="s">
        <v>1</v>
      </c>
      <c r="D4">
        <v>274</v>
      </c>
      <c r="E4">
        <v>9.3883653864822794</v>
      </c>
    </row>
    <row r="5" spans="1:5">
      <c r="A5" t="str">
        <f t="shared" si="0"/>
        <v>Digestive organs (C15–C26 )AllSex</v>
      </c>
      <c r="B5" t="s">
        <v>53</v>
      </c>
      <c r="C5" t="s">
        <v>4</v>
      </c>
      <c r="D5">
        <v>4916</v>
      </c>
      <c r="E5">
        <v>71.018796273482394</v>
      </c>
    </row>
    <row r="6" spans="1:5">
      <c r="A6" t="str">
        <f t="shared" si="0"/>
        <v>Digestive organs (C15–C26 )Female</v>
      </c>
      <c r="B6" t="s">
        <v>53</v>
      </c>
      <c r="C6" t="s">
        <v>0</v>
      </c>
      <c r="D6">
        <v>2247</v>
      </c>
      <c r="E6">
        <v>59.793111246867703</v>
      </c>
    </row>
    <row r="7" spans="1:5">
      <c r="A7" t="str">
        <f t="shared" si="0"/>
        <v>Digestive organs (C15–C26 )Male</v>
      </c>
      <c r="B7" t="s">
        <v>53</v>
      </c>
      <c r="C7" t="s">
        <v>1</v>
      </c>
      <c r="D7">
        <v>2669</v>
      </c>
      <c r="E7">
        <v>83.662041528950198</v>
      </c>
    </row>
    <row r="8" spans="1:5">
      <c r="A8" t="str">
        <f t="shared" si="0"/>
        <v>Respiratory system and intrathoracic organs (C30–C39)AllSex</v>
      </c>
      <c r="B8" t="s">
        <v>54</v>
      </c>
      <c r="C8" t="s">
        <v>4</v>
      </c>
      <c r="D8">
        <v>2158</v>
      </c>
      <c r="E8">
        <v>31.504818145892301</v>
      </c>
    </row>
    <row r="9" spans="1:5">
      <c r="A9" t="str">
        <f t="shared" si="0"/>
        <v>Respiratory system and intrathoracic organs (C30–C39)Female</v>
      </c>
      <c r="B9" t="s">
        <v>54</v>
      </c>
      <c r="C9" t="s">
        <v>0</v>
      </c>
      <c r="D9">
        <v>999</v>
      </c>
      <c r="E9">
        <v>27.858241530580401</v>
      </c>
    </row>
    <row r="10" spans="1:5">
      <c r="A10" t="str">
        <f t="shared" si="0"/>
        <v>Respiratory system and intrathoracic organs (C30–C39)Male</v>
      </c>
      <c r="B10" t="s">
        <v>54</v>
      </c>
      <c r="C10" t="s">
        <v>1</v>
      </c>
      <c r="D10">
        <v>1159</v>
      </c>
      <c r="E10">
        <v>35.896990488668798</v>
      </c>
    </row>
    <row r="11" spans="1:5">
      <c r="A11" t="str">
        <f t="shared" si="0"/>
        <v>Bones, joints and articular cartilage (C40–C41)AllSex</v>
      </c>
      <c r="B11" t="s">
        <v>55</v>
      </c>
      <c r="C11" t="s">
        <v>4</v>
      </c>
      <c r="D11">
        <v>55</v>
      </c>
      <c r="E11">
        <v>1.2246192888105301</v>
      </c>
    </row>
    <row r="12" spans="1:5">
      <c r="A12" t="str">
        <f t="shared" si="0"/>
        <v>Bones, joints and articular cartilage (C40–C41)Female</v>
      </c>
      <c r="B12" t="s">
        <v>55</v>
      </c>
      <c r="C12" t="s">
        <v>0</v>
      </c>
      <c r="D12">
        <v>26</v>
      </c>
      <c r="E12">
        <v>1.1794265893670901</v>
      </c>
    </row>
    <row r="13" spans="1:5">
      <c r="A13" t="str">
        <f t="shared" si="0"/>
        <v>Bones, joints and articular cartilage (C40–C41)Male</v>
      </c>
      <c r="B13" t="s">
        <v>55</v>
      </c>
      <c r="C13" t="s">
        <v>1</v>
      </c>
      <c r="D13">
        <v>29</v>
      </c>
      <c r="E13">
        <v>1.26731217736784</v>
      </c>
    </row>
    <row r="14" spans="1:5">
      <c r="A14" t="str">
        <f t="shared" si="0"/>
        <v>Skin (C43–C44)AllSex</v>
      </c>
      <c r="B14" t="s">
        <v>56</v>
      </c>
      <c r="C14" t="s">
        <v>4</v>
      </c>
      <c r="D14">
        <v>2455</v>
      </c>
      <c r="E14">
        <v>38.657970304212697</v>
      </c>
    </row>
    <row r="15" spans="1:5">
      <c r="A15" t="str">
        <f t="shared" si="0"/>
        <v>Skin (C43–C44)Female</v>
      </c>
      <c r="B15" t="s">
        <v>56</v>
      </c>
      <c r="C15" t="s">
        <v>0</v>
      </c>
      <c r="D15">
        <v>1155</v>
      </c>
      <c r="E15">
        <v>35.195943749054003</v>
      </c>
    </row>
    <row r="16" spans="1:5">
      <c r="A16" t="str">
        <f t="shared" si="0"/>
        <v>Skin (C43–C44)Male</v>
      </c>
      <c r="B16" t="s">
        <v>56</v>
      </c>
      <c r="C16" t="s">
        <v>1</v>
      </c>
      <c r="D16">
        <v>1300</v>
      </c>
      <c r="E16">
        <v>42.635268802366497</v>
      </c>
    </row>
    <row r="17" spans="1:5">
      <c r="A17" t="str">
        <f t="shared" si="0"/>
        <v>Mesothelial and soft tissue (C45–C49)AllSex</v>
      </c>
      <c r="B17" t="s">
        <v>57</v>
      </c>
      <c r="C17" t="s">
        <v>4</v>
      </c>
      <c r="D17">
        <v>250</v>
      </c>
      <c r="E17">
        <v>4.0688990201833501</v>
      </c>
    </row>
    <row r="18" spans="1:5">
      <c r="A18" t="str">
        <f t="shared" si="0"/>
        <v>Mesothelial and soft tissue (C45–C49)Female</v>
      </c>
      <c r="B18" t="s">
        <v>57</v>
      </c>
      <c r="C18" t="s">
        <v>0</v>
      </c>
      <c r="D18">
        <v>73</v>
      </c>
      <c r="E18">
        <v>2.5602909730815901</v>
      </c>
    </row>
    <row r="19" spans="1:5">
      <c r="A19" t="str">
        <f t="shared" si="0"/>
        <v>Mesothelial and soft tissue (C45–C49)Male</v>
      </c>
      <c r="B19" t="s">
        <v>57</v>
      </c>
      <c r="C19" t="s">
        <v>1</v>
      </c>
      <c r="D19">
        <v>177</v>
      </c>
      <c r="E19">
        <v>5.8539793932661404</v>
      </c>
    </row>
    <row r="20" spans="1:5">
      <c r="A20" t="str">
        <f t="shared" si="0"/>
        <v>Breast (C50)AllSex</v>
      </c>
      <c r="B20" t="s">
        <v>58</v>
      </c>
      <c r="C20" t="s">
        <v>4</v>
      </c>
      <c r="D20">
        <v>3054</v>
      </c>
      <c r="E20">
        <v>50.9020397557534</v>
      </c>
    </row>
    <row r="21" spans="1:5">
      <c r="A21" t="str">
        <f t="shared" si="0"/>
        <v>Breast (C50)Female</v>
      </c>
      <c r="B21" t="s">
        <v>58</v>
      </c>
      <c r="C21" t="s">
        <v>0</v>
      </c>
      <c r="D21">
        <v>3025</v>
      </c>
      <c r="E21">
        <v>96.8565018782176</v>
      </c>
    </row>
    <row r="22" spans="1:5">
      <c r="A22" t="str">
        <f t="shared" si="0"/>
        <v>Breast (C50)Male</v>
      </c>
      <c r="B22" t="s">
        <v>58</v>
      </c>
      <c r="C22" t="s">
        <v>1</v>
      </c>
      <c r="D22">
        <v>29</v>
      </c>
      <c r="E22">
        <v>0.91193847124995597</v>
      </c>
    </row>
    <row r="23" spans="1:5">
      <c r="A23" t="str">
        <f t="shared" si="0"/>
        <v>Female genital organs (C51–C58)AllSex</v>
      </c>
      <c r="B23" t="s">
        <v>59</v>
      </c>
      <c r="C23" t="s">
        <v>4</v>
      </c>
      <c r="D23" t="s">
        <v>178</v>
      </c>
      <c r="E23" t="s">
        <v>178</v>
      </c>
    </row>
    <row r="24" spans="1:5">
      <c r="A24" t="str">
        <f t="shared" si="0"/>
        <v>Female genital organs (C51–C58)Female</v>
      </c>
      <c r="B24" t="s">
        <v>59</v>
      </c>
      <c r="C24" t="s">
        <v>0</v>
      </c>
      <c r="D24">
        <v>1063</v>
      </c>
      <c r="E24">
        <v>33.878824953824598</v>
      </c>
    </row>
    <row r="25" spans="1:5">
      <c r="A25" t="str">
        <f t="shared" si="0"/>
        <v>Female genital organs (C51–C58)Male</v>
      </c>
      <c r="B25" t="s">
        <v>59</v>
      </c>
      <c r="C25" t="s">
        <v>1</v>
      </c>
      <c r="D25" t="s">
        <v>178</v>
      </c>
      <c r="E25" t="s">
        <v>178</v>
      </c>
    </row>
    <row r="26" spans="1:5">
      <c r="A26" t="str">
        <f t="shared" si="0"/>
        <v>Male genital organs (C60–C63)AllSex</v>
      </c>
      <c r="B26" t="s">
        <v>60</v>
      </c>
      <c r="C26" t="s">
        <v>4</v>
      </c>
      <c r="D26" t="s">
        <v>178</v>
      </c>
      <c r="E26" t="s">
        <v>178</v>
      </c>
    </row>
    <row r="27" spans="1:5">
      <c r="A27" t="str">
        <f t="shared" si="0"/>
        <v>Male genital organs (C60–C63)Female</v>
      </c>
      <c r="B27" t="s">
        <v>60</v>
      </c>
      <c r="C27" t="s">
        <v>0</v>
      </c>
      <c r="D27" t="s">
        <v>178</v>
      </c>
      <c r="E27" t="s">
        <v>178</v>
      </c>
    </row>
    <row r="28" spans="1:5">
      <c r="A28" t="str">
        <f t="shared" si="0"/>
        <v>Male genital organs (C60–C63)Male</v>
      </c>
      <c r="B28" t="s">
        <v>60</v>
      </c>
      <c r="C28" t="s">
        <v>1</v>
      </c>
      <c r="D28">
        <v>3291</v>
      </c>
      <c r="E28">
        <v>105.994532757667</v>
      </c>
    </row>
    <row r="29" spans="1:5">
      <c r="A29" t="str">
        <f t="shared" si="0"/>
        <v>Urinary tract (C64–C68)AllSex</v>
      </c>
      <c r="B29" t="s">
        <v>61</v>
      </c>
      <c r="C29" t="s">
        <v>4</v>
      </c>
      <c r="D29">
        <v>897</v>
      </c>
      <c r="E29">
        <v>13.336871922889999</v>
      </c>
    </row>
    <row r="30" spans="1:5">
      <c r="A30" t="str">
        <f t="shared" si="0"/>
        <v>Urinary tract (C64–C68)Female</v>
      </c>
      <c r="B30" t="s">
        <v>61</v>
      </c>
      <c r="C30" t="s">
        <v>0</v>
      </c>
      <c r="D30">
        <v>278</v>
      </c>
      <c r="E30">
        <v>7.62686362197908</v>
      </c>
    </row>
    <row r="31" spans="1:5">
      <c r="A31" t="str">
        <f t="shared" si="0"/>
        <v>Urinary tract (C64–C68)Male</v>
      </c>
      <c r="B31" t="s">
        <v>61</v>
      </c>
      <c r="C31" t="s">
        <v>1</v>
      </c>
      <c r="D31">
        <v>619</v>
      </c>
      <c r="E31">
        <v>19.819314902192701</v>
      </c>
    </row>
    <row r="32" spans="1:5">
      <c r="A32" t="str">
        <f t="shared" si="0"/>
        <v>Eye, Brain and other parts of the central nervous system (C69–C72)AllSex</v>
      </c>
      <c r="B32" t="s">
        <v>62</v>
      </c>
      <c r="C32" t="s">
        <v>4</v>
      </c>
      <c r="D32">
        <v>380</v>
      </c>
      <c r="E32">
        <v>6.79418708075168</v>
      </c>
    </row>
    <row r="33" spans="1:5">
      <c r="A33" t="str">
        <f t="shared" si="0"/>
        <v>Eye, Brain and other parts of the central nervous system (C69–C72)Female</v>
      </c>
      <c r="B33" t="s">
        <v>62</v>
      </c>
      <c r="C33" t="s">
        <v>0</v>
      </c>
      <c r="D33">
        <v>163</v>
      </c>
      <c r="E33">
        <v>5.5803322113704601</v>
      </c>
    </row>
    <row r="34" spans="1:5">
      <c r="A34" t="str">
        <f t="shared" si="0"/>
        <v>Eye, Brain and other parts of the central nervous system (C69–C72)Male</v>
      </c>
      <c r="B34" t="s">
        <v>62</v>
      </c>
      <c r="C34" t="s">
        <v>1</v>
      </c>
      <c r="D34">
        <v>217</v>
      </c>
      <c r="E34">
        <v>8.1325653341662605</v>
      </c>
    </row>
    <row r="35" spans="1:5">
      <c r="A35" t="str">
        <f t="shared" si="0"/>
        <v>Thyroid and other endocrine glands (C73–C75) AllSex</v>
      </c>
      <c r="B35" t="s">
        <v>63</v>
      </c>
      <c r="C35" t="s">
        <v>4</v>
      </c>
      <c r="D35">
        <v>296</v>
      </c>
      <c r="E35">
        <v>5.8477306497695301</v>
      </c>
    </row>
    <row r="36" spans="1:5">
      <c r="A36" t="str">
        <f t="shared" si="0"/>
        <v>Thyroid and other endocrine glands (C73–C75) Female</v>
      </c>
      <c r="B36" t="s">
        <v>63</v>
      </c>
      <c r="C36" t="s">
        <v>0</v>
      </c>
      <c r="D36">
        <v>217</v>
      </c>
      <c r="E36">
        <v>8.3799730590944197</v>
      </c>
    </row>
    <row r="37" spans="1:5">
      <c r="A37" t="str">
        <f t="shared" si="0"/>
        <v>Thyroid and other endocrine glands (C73–C75) Male</v>
      </c>
      <c r="B37" t="s">
        <v>63</v>
      </c>
      <c r="C37" t="s">
        <v>1</v>
      </c>
      <c r="D37">
        <v>79</v>
      </c>
      <c r="E37">
        <v>3.1101512011761199</v>
      </c>
    </row>
    <row r="38" spans="1:5">
      <c r="A38" t="str">
        <f t="shared" si="0"/>
        <v>Ill-defined, secondary or unspecified sites (C76–C80)AllSex</v>
      </c>
      <c r="B38" t="s">
        <v>64</v>
      </c>
      <c r="C38" t="s">
        <v>4</v>
      </c>
      <c r="D38">
        <v>462</v>
      </c>
      <c r="E38">
        <v>6.1242209656804798</v>
      </c>
    </row>
    <row r="39" spans="1:5">
      <c r="A39" t="str">
        <f t="shared" si="0"/>
        <v>Ill-defined, secondary or unspecified sites (C76–C80)Female</v>
      </c>
      <c r="B39" t="s">
        <v>64</v>
      </c>
      <c r="C39" t="s">
        <v>0</v>
      </c>
      <c r="D39">
        <v>216</v>
      </c>
      <c r="E39">
        <v>5.0685603107797297</v>
      </c>
    </row>
    <row r="40" spans="1:5">
      <c r="A40" t="str">
        <f t="shared" si="0"/>
        <v>Ill-defined, secondary or unspecified sites (C76–C80)Male</v>
      </c>
      <c r="B40" t="s">
        <v>64</v>
      </c>
      <c r="C40" t="s">
        <v>1</v>
      </c>
      <c r="D40">
        <v>246</v>
      </c>
      <c r="E40">
        <v>7.38871155154236</v>
      </c>
    </row>
    <row r="41" spans="1:5">
      <c r="A41" t="str">
        <f t="shared" si="0"/>
        <v>Lymphoid, haematopoietic and related tissue (C81–C96, D45–D47)AllSex</v>
      </c>
      <c r="B41" t="s">
        <v>65</v>
      </c>
      <c r="C41" t="s">
        <v>4</v>
      </c>
      <c r="D41">
        <v>2119</v>
      </c>
      <c r="E41">
        <v>33.088350381918602</v>
      </c>
    </row>
    <row r="42" spans="1:5">
      <c r="A42" t="str">
        <f t="shared" si="0"/>
        <v>Lymphoid, haematopoietic and related tissue (C81–C96, D45–D47)Female</v>
      </c>
      <c r="B42" t="s">
        <v>65</v>
      </c>
      <c r="C42" t="s">
        <v>0</v>
      </c>
      <c r="D42">
        <v>863</v>
      </c>
      <c r="E42">
        <v>25.877598901592101</v>
      </c>
    </row>
    <row r="43" spans="1:5">
      <c r="A43" t="str">
        <f t="shared" si="0"/>
        <v>Lymphoid, haematopoietic and related tissue (C81–C96, D45–D47)Male</v>
      </c>
      <c r="B43" t="s">
        <v>65</v>
      </c>
      <c r="C43" t="s">
        <v>1</v>
      </c>
      <c r="D43">
        <v>1256</v>
      </c>
      <c r="E43">
        <v>41.444567739721201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3565"/>
  <sheetViews>
    <sheetView topLeftCell="A253" workbookViewId="0">
      <selection activeCell="N130" sqref="N130"/>
    </sheetView>
  </sheetViews>
  <sheetFormatPr defaultRowHeight="12.75"/>
  <cols>
    <col min="1" max="1" width="74.5703125" customWidth="1"/>
    <col min="2" max="2" width="23.7109375" customWidth="1"/>
    <col min="3" max="3" width="31.7109375" customWidth="1"/>
    <col min="6" max="6" width="10" customWidth="1"/>
  </cols>
  <sheetData>
    <row r="1" spans="1:7">
      <c r="A1" t="s">
        <v>33</v>
      </c>
      <c r="B1" t="s">
        <v>52</v>
      </c>
      <c r="C1" t="s">
        <v>11</v>
      </c>
      <c r="D1" t="s">
        <v>3</v>
      </c>
      <c r="E1" t="s">
        <v>31</v>
      </c>
      <c r="F1" t="s">
        <v>7</v>
      </c>
      <c r="G1" t="s">
        <v>8</v>
      </c>
    </row>
    <row r="2" spans="1:7">
      <c r="A2" t="str">
        <f>C2&amp;D2&amp;E2</f>
        <v>Lip (C00)AllSexAllEth</v>
      </c>
      <c r="B2">
        <v>1</v>
      </c>
      <c r="C2" t="s">
        <v>66</v>
      </c>
      <c r="D2" t="s">
        <v>4</v>
      </c>
      <c r="E2" t="s">
        <v>32</v>
      </c>
    </row>
    <row r="3" spans="1:7">
      <c r="A3" t="str">
        <f t="shared" ref="A3:A69" si="0">C3&amp;D3&amp;E3</f>
        <v>Lip (C00)FemaleAllEth</v>
      </c>
      <c r="B3">
        <v>1</v>
      </c>
      <c r="C3" t="s">
        <v>66</v>
      </c>
      <c r="D3" t="s">
        <v>0</v>
      </c>
      <c r="E3" t="s">
        <v>32</v>
      </c>
    </row>
    <row r="4" spans="1:7">
      <c r="A4" t="str">
        <f t="shared" si="0"/>
        <v>Lip (C00)MaleAllEth</v>
      </c>
      <c r="B4">
        <v>1</v>
      </c>
      <c r="C4" t="s">
        <v>66</v>
      </c>
      <c r="D4" t="s">
        <v>1</v>
      </c>
      <c r="E4" t="s">
        <v>32</v>
      </c>
    </row>
    <row r="5" spans="1:7">
      <c r="A5" t="str">
        <f>C5&amp;D5&amp;E5</f>
        <v>Tongue - base of (C01)AllSexAllEth</v>
      </c>
      <c r="B5">
        <v>2</v>
      </c>
      <c r="C5" t="s">
        <v>67</v>
      </c>
      <c r="D5" t="s">
        <v>4</v>
      </c>
      <c r="E5" t="s">
        <v>32</v>
      </c>
      <c r="F5">
        <v>7</v>
      </c>
      <c r="G5">
        <v>0.105276173782307</v>
      </c>
    </row>
    <row r="6" spans="1:7">
      <c r="A6" t="str">
        <f t="shared" si="0"/>
        <v>Tongue - base of (C01)FemaleAllEth</v>
      </c>
      <c r="B6">
        <v>2</v>
      </c>
      <c r="C6" t="s">
        <v>67</v>
      </c>
      <c r="D6" t="s">
        <v>0</v>
      </c>
      <c r="E6" t="s">
        <v>32</v>
      </c>
      <c r="F6">
        <v>2</v>
      </c>
      <c r="G6" s="1">
        <v>5.8373974342134802E-2</v>
      </c>
    </row>
    <row r="7" spans="1:7">
      <c r="A7" t="str">
        <f t="shared" si="0"/>
        <v>Tongue - base of (C01)MaleAllEth</v>
      </c>
      <c r="B7">
        <v>2</v>
      </c>
      <c r="C7" t="s">
        <v>67</v>
      </c>
      <c r="D7" t="s">
        <v>1</v>
      </c>
      <c r="E7" t="s">
        <v>32</v>
      </c>
      <c r="F7">
        <v>5</v>
      </c>
      <c r="G7">
        <v>0.16290612286515099</v>
      </c>
    </row>
    <row r="8" spans="1:7">
      <c r="A8" t="str">
        <f t="shared" si="0"/>
        <v>Tongue - other and unspecified (C02)AllSexAllEth</v>
      </c>
      <c r="B8">
        <v>3</v>
      </c>
      <c r="C8" t="s">
        <v>68</v>
      </c>
      <c r="D8" t="s">
        <v>4</v>
      </c>
      <c r="E8" t="s">
        <v>32</v>
      </c>
      <c r="F8">
        <v>18</v>
      </c>
      <c r="G8">
        <v>0.266880773456036</v>
      </c>
    </row>
    <row r="9" spans="1:7">
      <c r="A9" t="str">
        <f t="shared" si="0"/>
        <v>Tongue - other and unspecified (C02)FemaleAllEth</v>
      </c>
      <c r="B9">
        <v>3</v>
      </c>
      <c r="C9" t="s">
        <v>68</v>
      </c>
      <c r="D9" t="s">
        <v>0</v>
      </c>
      <c r="E9" t="s">
        <v>32</v>
      </c>
      <c r="F9">
        <v>9</v>
      </c>
      <c r="G9">
        <v>0.20870100746667899</v>
      </c>
    </row>
    <row r="10" spans="1:7">
      <c r="A10" t="str">
        <f t="shared" si="0"/>
        <v>Tongue - other and unspecified (C02)MaleAllEth</v>
      </c>
      <c r="B10">
        <v>3</v>
      </c>
      <c r="C10" t="s">
        <v>68</v>
      </c>
      <c r="D10" t="s">
        <v>1</v>
      </c>
      <c r="E10" t="s">
        <v>32</v>
      </c>
      <c r="F10">
        <v>9</v>
      </c>
      <c r="G10">
        <v>0.31655358607412798</v>
      </c>
    </row>
    <row r="11" spans="1:7">
      <c r="A11" t="str">
        <f t="shared" si="0"/>
        <v>Gum (C03)AllSexAllEth</v>
      </c>
      <c r="B11">
        <v>4</v>
      </c>
      <c r="C11" t="s">
        <v>69</v>
      </c>
      <c r="D11" t="s">
        <v>4</v>
      </c>
      <c r="E11" t="s">
        <v>32</v>
      </c>
      <c r="F11">
        <v>2</v>
      </c>
      <c r="G11" s="1">
        <v>2.4182913556263199E-2</v>
      </c>
    </row>
    <row r="12" spans="1:7">
      <c r="A12" t="str">
        <f t="shared" si="0"/>
        <v>Gum (C03)FemaleAllEth</v>
      </c>
      <c r="B12">
        <v>4</v>
      </c>
      <c r="C12" t="s">
        <v>69</v>
      </c>
      <c r="D12" t="s">
        <v>0</v>
      </c>
      <c r="E12" t="s">
        <v>32</v>
      </c>
    </row>
    <row r="13" spans="1:7">
      <c r="A13" t="str">
        <f t="shared" si="0"/>
        <v>Gum (C03)MaleAllEth</v>
      </c>
      <c r="B13">
        <v>4</v>
      </c>
      <c r="C13" t="s">
        <v>69</v>
      </c>
      <c r="D13" t="s">
        <v>1</v>
      </c>
      <c r="E13" t="s">
        <v>32</v>
      </c>
      <c r="F13">
        <v>2</v>
      </c>
      <c r="G13" s="1">
        <v>5.63987462510347E-2</v>
      </c>
    </row>
    <row r="14" spans="1:7">
      <c r="A14" t="str">
        <f t="shared" si="0"/>
        <v>Mouth - floor of (C04)AllSexAllEth</v>
      </c>
      <c r="B14">
        <v>5</v>
      </c>
      <c r="C14" t="s">
        <v>70</v>
      </c>
      <c r="D14" t="s">
        <v>4</v>
      </c>
      <c r="E14" t="s">
        <v>32</v>
      </c>
      <c r="F14">
        <v>7</v>
      </c>
      <c r="G14" s="1">
        <v>9.9770199340043095E-2</v>
      </c>
    </row>
    <row r="15" spans="1:7">
      <c r="A15" t="str">
        <f t="shared" si="0"/>
        <v>Mouth - floor of (C04)FemaleAllEth</v>
      </c>
      <c r="B15">
        <v>5</v>
      </c>
      <c r="C15" t="s">
        <v>70</v>
      </c>
      <c r="D15" t="s">
        <v>0</v>
      </c>
      <c r="E15" t="s">
        <v>32</v>
      </c>
      <c r="F15">
        <v>2</v>
      </c>
      <c r="G15" s="1">
        <v>6.16068487701446E-2</v>
      </c>
    </row>
    <row r="16" spans="1:7">
      <c r="A16" t="str">
        <f t="shared" si="0"/>
        <v>Mouth - floor of (C04)MaleAllEth</v>
      </c>
      <c r="B16">
        <v>5</v>
      </c>
      <c r="C16" t="s">
        <v>70</v>
      </c>
      <c r="D16" t="s">
        <v>1</v>
      </c>
      <c r="E16" t="s">
        <v>32</v>
      </c>
      <c r="F16">
        <v>5</v>
      </c>
      <c r="G16">
        <v>0.148522356476227</v>
      </c>
    </row>
    <row r="17" spans="1:7">
      <c r="A17" t="str">
        <f t="shared" si="0"/>
        <v>Palate (C05)AllSexAllEth</v>
      </c>
      <c r="B17">
        <v>6</v>
      </c>
      <c r="C17" t="s">
        <v>71</v>
      </c>
      <c r="D17" t="s">
        <v>4</v>
      </c>
      <c r="E17" t="s">
        <v>32</v>
      </c>
      <c r="F17">
        <v>3</v>
      </c>
      <c r="G17" s="1">
        <v>3.4172137356667097E-2</v>
      </c>
    </row>
    <row r="18" spans="1:7">
      <c r="A18" t="str">
        <f t="shared" si="0"/>
        <v>Palate (C05)FemaleAllEth</v>
      </c>
      <c r="B18">
        <v>6</v>
      </c>
      <c r="C18" t="s">
        <v>71</v>
      </c>
      <c r="D18" t="s">
        <v>0</v>
      </c>
      <c r="E18" t="s">
        <v>32</v>
      </c>
      <c r="F18">
        <v>1</v>
      </c>
      <c r="G18">
        <v>2.6690114175302999E-2</v>
      </c>
    </row>
    <row r="19" spans="1:7">
      <c r="A19" t="str">
        <f t="shared" si="0"/>
        <v>Palate (C05)MaleAllEth</v>
      </c>
      <c r="B19">
        <v>6</v>
      </c>
      <c r="C19" t="s">
        <v>71</v>
      </c>
      <c r="D19" t="s">
        <v>1</v>
      </c>
      <c r="E19" t="s">
        <v>32</v>
      </c>
      <c r="F19">
        <v>2</v>
      </c>
      <c r="G19" s="1">
        <v>5.0121219393791799E-2</v>
      </c>
    </row>
    <row r="20" spans="1:7">
      <c r="A20" t="str">
        <f t="shared" si="0"/>
        <v>Mouth - other and unspecified (C06)AllSexAllEth</v>
      </c>
      <c r="B20">
        <v>7</v>
      </c>
      <c r="C20" t="s">
        <v>72</v>
      </c>
      <c r="D20" t="s">
        <v>4</v>
      </c>
      <c r="E20" t="s">
        <v>32</v>
      </c>
      <c r="F20">
        <v>15</v>
      </c>
      <c r="G20">
        <v>0.22216105165460001</v>
      </c>
    </row>
    <row r="21" spans="1:7">
      <c r="A21" t="str">
        <f t="shared" si="0"/>
        <v>Mouth - other and unspecified (C06)FemaleAllEth</v>
      </c>
      <c r="B21">
        <v>7</v>
      </c>
      <c r="C21" t="s">
        <v>72</v>
      </c>
      <c r="D21" t="s">
        <v>0</v>
      </c>
      <c r="E21" t="s">
        <v>32</v>
      </c>
      <c r="F21">
        <v>8</v>
      </c>
      <c r="G21">
        <v>0.212527667507346</v>
      </c>
    </row>
    <row r="22" spans="1:7">
      <c r="A22" t="str">
        <f t="shared" si="0"/>
        <v>Mouth - other and unspecified (C06)MaleAllEth</v>
      </c>
      <c r="B22">
        <v>7</v>
      </c>
      <c r="C22" t="s">
        <v>72</v>
      </c>
      <c r="D22" t="s">
        <v>1</v>
      </c>
      <c r="E22" t="s">
        <v>32</v>
      </c>
      <c r="F22">
        <v>7</v>
      </c>
      <c r="G22">
        <v>0.22907247624688501</v>
      </c>
    </row>
    <row r="23" spans="1:7">
      <c r="A23" t="str">
        <f t="shared" si="0"/>
        <v>Parotid gland (C07)AllSexAllEth</v>
      </c>
      <c r="B23">
        <v>8</v>
      </c>
      <c r="C23" t="s">
        <v>73</v>
      </c>
      <c r="D23" t="s">
        <v>4</v>
      </c>
      <c r="E23" t="s">
        <v>32</v>
      </c>
      <c r="F23">
        <v>8</v>
      </c>
      <c r="G23">
        <v>0.10641335320450999</v>
      </c>
    </row>
    <row r="24" spans="1:7">
      <c r="A24" t="str">
        <f t="shared" si="0"/>
        <v>Parotid gland (C07)FemaleAllEth</v>
      </c>
      <c r="B24">
        <v>8</v>
      </c>
      <c r="C24" t="s">
        <v>73</v>
      </c>
      <c r="D24" t="s">
        <v>0</v>
      </c>
      <c r="E24" t="s">
        <v>32</v>
      </c>
      <c r="F24">
        <v>3</v>
      </c>
      <c r="G24" s="1">
        <v>4.6899919221501697E-2</v>
      </c>
    </row>
    <row r="25" spans="1:7">
      <c r="A25" t="str">
        <f t="shared" si="0"/>
        <v>Parotid gland (C07)MaleAllEth</v>
      </c>
      <c r="B25">
        <v>8</v>
      </c>
      <c r="C25" t="s">
        <v>73</v>
      </c>
      <c r="D25" t="s">
        <v>1</v>
      </c>
      <c r="E25" t="s">
        <v>32</v>
      </c>
      <c r="F25">
        <v>5</v>
      </c>
      <c r="G25">
        <v>0.163301778488945</v>
      </c>
    </row>
    <row r="26" spans="1:7">
      <c r="A26" t="str">
        <f t="shared" si="0"/>
        <v>Major salivary glands - other and unspecified (C08)AllSexAllEth</v>
      </c>
      <c r="B26">
        <v>9</v>
      </c>
      <c r="C26" t="s">
        <v>74</v>
      </c>
      <c r="D26" t="s">
        <v>4</v>
      </c>
      <c r="E26" t="s">
        <v>32</v>
      </c>
    </row>
    <row r="27" spans="1:7">
      <c r="A27" t="str">
        <f t="shared" si="0"/>
        <v>Major salivary glands - other and unspecified (C08)FemaleAllEth</v>
      </c>
      <c r="B27">
        <v>9</v>
      </c>
      <c r="C27" t="s">
        <v>74</v>
      </c>
      <c r="D27" t="s">
        <v>0</v>
      </c>
      <c r="E27" t="s">
        <v>32</v>
      </c>
    </row>
    <row r="28" spans="1:7">
      <c r="A28" t="str">
        <f t="shared" si="0"/>
        <v>Major salivary glands - other and unspecified (C08)MaleAllEth</v>
      </c>
      <c r="B28">
        <v>9</v>
      </c>
      <c r="C28" t="s">
        <v>74</v>
      </c>
      <c r="D28" t="s">
        <v>1</v>
      </c>
      <c r="E28" t="s">
        <v>32</v>
      </c>
    </row>
    <row r="29" spans="1:7">
      <c r="A29" t="str">
        <f t="shared" si="0"/>
        <v>Tonsil (C09)AllSexAllEth</v>
      </c>
      <c r="B29">
        <v>10</v>
      </c>
      <c r="C29" t="s">
        <v>75</v>
      </c>
      <c r="D29" t="s">
        <v>4</v>
      </c>
      <c r="E29" t="s">
        <v>32</v>
      </c>
      <c r="F29">
        <v>16</v>
      </c>
      <c r="G29">
        <v>0.25659004296909899</v>
      </c>
    </row>
    <row r="30" spans="1:7">
      <c r="A30" t="str">
        <f t="shared" si="0"/>
        <v>Tonsil (C09)FemaleAllEth</v>
      </c>
      <c r="B30">
        <v>10</v>
      </c>
      <c r="C30" t="s">
        <v>75</v>
      </c>
      <c r="D30" t="s">
        <v>0</v>
      </c>
      <c r="E30" t="s">
        <v>32</v>
      </c>
      <c r="F30">
        <v>4</v>
      </c>
      <c r="G30">
        <v>0.11225473439443701</v>
      </c>
    </row>
    <row r="31" spans="1:7">
      <c r="A31" t="str">
        <f t="shared" si="0"/>
        <v>Tonsil (C09)MaleAllEth</v>
      </c>
      <c r="B31">
        <v>10</v>
      </c>
      <c r="C31" t="s">
        <v>75</v>
      </c>
      <c r="D31" t="s">
        <v>1</v>
      </c>
      <c r="E31" t="s">
        <v>32</v>
      </c>
      <c r="F31">
        <v>12</v>
      </c>
      <c r="G31">
        <v>0.41327354491645801</v>
      </c>
    </row>
    <row r="32" spans="1:7">
      <c r="A32" t="str">
        <f t="shared" si="0"/>
        <v>Oropharynx (C10)AllSexAllEth</v>
      </c>
      <c r="B32">
        <v>11</v>
      </c>
      <c r="C32" t="s">
        <v>76</v>
      </c>
      <c r="D32" t="s">
        <v>4</v>
      </c>
      <c r="E32" t="s">
        <v>32</v>
      </c>
      <c r="F32">
        <v>8</v>
      </c>
      <c r="G32">
        <v>0.12546953661584001</v>
      </c>
    </row>
    <row r="33" spans="1:7">
      <c r="A33" t="str">
        <f t="shared" si="0"/>
        <v>Oropharynx (C10)FemaleAllEth</v>
      </c>
      <c r="B33">
        <v>11</v>
      </c>
      <c r="C33" t="s">
        <v>76</v>
      </c>
      <c r="D33" t="s">
        <v>0</v>
      </c>
      <c r="E33" t="s">
        <v>32</v>
      </c>
      <c r="F33">
        <v>2</v>
      </c>
      <c r="G33" s="1">
        <v>6.13953471542108E-2</v>
      </c>
    </row>
    <row r="34" spans="1:7">
      <c r="A34" t="str">
        <f>C34&amp;D34&amp;E34</f>
        <v>Oropharynx (C10)MaleAllEth</v>
      </c>
      <c r="B34">
        <v>11</v>
      </c>
      <c r="C34" t="s">
        <v>76</v>
      </c>
      <c r="D34" t="s">
        <v>1</v>
      </c>
      <c r="E34" t="s">
        <v>32</v>
      </c>
      <c r="F34">
        <v>6</v>
      </c>
      <c r="G34">
        <v>0.18983942670479401</v>
      </c>
    </row>
    <row r="35" spans="1:7">
      <c r="A35" t="str">
        <f t="shared" si="0"/>
        <v>Nasopharynx (C11)AllSexAllEth</v>
      </c>
      <c r="B35">
        <v>12</v>
      </c>
      <c r="C35" t="s">
        <v>77</v>
      </c>
      <c r="D35" t="s">
        <v>4</v>
      </c>
      <c r="E35" t="s">
        <v>32</v>
      </c>
      <c r="F35">
        <v>14</v>
      </c>
      <c r="G35">
        <v>0.260028579133597</v>
      </c>
    </row>
    <row r="36" spans="1:7">
      <c r="A36" t="str">
        <f t="shared" si="0"/>
        <v>Nasopharynx (C11)FemaleAllEth</v>
      </c>
      <c r="B36">
        <v>12</v>
      </c>
      <c r="C36" t="s">
        <v>77</v>
      </c>
      <c r="D36" t="s">
        <v>0</v>
      </c>
      <c r="E36" t="s">
        <v>32</v>
      </c>
      <c r="F36">
        <v>5</v>
      </c>
      <c r="G36">
        <v>0.210735757494104</v>
      </c>
    </row>
    <row r="37" spans="1:7">
      <c r="A37" t="str">
        <f t="shared" si="0"/>
        <v>Nasopharynx (C11)MaleAllEth</v>
      </c>
      <c r="B37">
        <v>12</v>
      </c>
      <c r="C37" t="s">
        <v>77</v>
      </c>
      <c r="D37" t="s">
        <v>1</v>
      </c>
      <c r="E37" t="s">
        <v>32</v>
      </c>
      <c r="F37">
        <v>9</v>
      </c>
      <c r="G37">
        <v>0.31226666948151499</v>
      </c>
    </row>
    <row r="38" spans="1:7">
      <c r="A38" t="str">
        <f t="shared" si="0"/>
        <v>Pyriform sinus (C12)AllSexAllEth</v>
      </c>
      <c r="B38">
        <v>13</v>
      </c>
      <c r="C38" t="s">
        <v>78</v>
      </c>
      <c r="D38" t="s">
        <v>4</v>
      </c>
      <c r="E38" t="s">
        <v>32</v>
      </c>
      <c r="F38">
        <v>6</v>
      </c>
      <c r="G38" s="1">
        <v>9.7777963654468503E-2</v>
      </c>
    </row>
    <row r="39" spans="1:7">
      <c r="A39" t="str">
        <f t="shared" si="0"/>
        <v>Pyriform sinus (C12)FemaleAllEth</v>
      </c>
      <c r="B39">
        <v>13</v>
      </c>
      <c r="C39" t="s">
        <v>78</v>
      </c>
      <c r="D39" t="s">
        <v>0</v>
      </c>
      <c r="E39" t="s">
        <v>32</v>
      </c>
      <c r="F39">
        <v>4</v>
      </c>
      <c r="G39">
        <v>0.13190110730697299</v>
      </c>
    </row>
    <row r="40" spans="1:7">
      <c r="A40" t="str">
        <f t="shared" si="0"/>
        <v>Pyriform sinus (C12)MaleAllEth</v>
      </c>
      <c r="B40">
        <v>13</v>
      </c>
      <c r="C40" t="s">
        <v>78</v>
      </c>
      <c r="D40" t="s">
        <v>1</v>
      </c>
      <c r="E40" t="s">
        <v>32</v>
      </c>
      <c r="F40">
        <v>2</v>
      </c>
      <c r="G40">
        <v>6.2133788742570001E-2</v>
      </c>
    </row>
    <row r="41" spans="1:7">
      <c r="A41" t="str">
        <f t="shared" si="0"/>
        <v>Hypopharynx (C13)AllSexAllEth</v>
      </c>
      <c r="B41">
        <v>14</v>
      </c>
      <c r="C41" t="s">
        <v>79</v>
      </c>
      <c r="D41" t="s">
        <v>4</v>
      </c>
      <c r="E41" t="s">
        <v>32</v>
      </c>
      <c r="F41">
        <v>5</v>
      </c>
      <c r="G41" s="1">
        <v>5.96007788455655E-2</v>
      </c>
    </row>
    <row r="42" spans="1:7">
      <c r="A42" t="str">
        <f t="shared" si="0"/>
        <v>Hypopharynx (C13)FemaleAllEth</v>
      </c>
      <c r="B42">
        <v>14</v>
      </c>
      <c r="C42" t="s">
        <v>79</v>
      </c>
      <c r="D42" t="s">
        <v>0</v>
      </c>
      <c r="E42" t="s">
        <v>32</v>
      </c>
      <c r="F42">
        <v>1</v>
      </c>
      <c r="G42">
        <v>2.6690114175302999E-2</v>
      </c>
    </row>
    <row r="43" spans="1:7">
      <c r="A43" t="str">
        <f t="shared" si="0"/>
        <v>Hypopharynx (C13)MaleAllEth</v>
      </c>
      <c r="B43">
        <v>14</v>
      </c>
      <c r="C43" t="s">
        <v>79</v>
      </c>
      <c r="D43" t="s">
        <v>1</v>
      </c>
      <c r="E43" t="s">
        <v>32</v>
      </c>
      <c r="F43">
        <v>4</v>
      </c>
      <c r="G43">
        <v>0.10619244878164</v>
      </c>
    </row>
    <row r="44" spans="1:7">
      <c r="A44" t="str">
        <f t="shared" si="0"/>
        <v>Lip, oral cavity and pharynx - other and ill-defined sites (C14)AllSexAllEth</v>
      </c>
      <c r="B44">
        <v>15</v>
      </c>
      <c r="C44" t="s">
        <v>80</v>
      </c>
      <c r="D44" t="s">
        <v>4</v>
      </c>
      <c r="E44" t="s">
        <v>32</v>
      </c>
      <c r="F44">
        <v>6</v>
      </c>
      <c r="G44" s="1">
        <v>9.4554708200319706E-2</v>
      </c>
    </row>
    <row r="45" spans="1:7">
      <c r="A45" t="str">
        <f t="shared" si="0"/>
        <v>Lip, oral cavity and pharynx - other and ill-defined sites (C14)FemaleAllEth</v>
      </c>
      <c r="B45">
        <v>15</v>
      </c>
      <c r="C45" t="s">
        <v>80</v>
      </c>
      <c r="D45" t="s">
        <v>0</v>
      </c>
      <c r="E45" t="s">
        <v>32</v>
      </c>
    </row>
    <row r="46" spans="1:7">
      <c r="A46" t="str">
        <f t="shared" si="0"/>
        <v>Lip, oral cavity and pharynx - other and ill-defined sites (C14)MaleAllEth</v>
      </c>
      <c r="B46">
        <v>15</v>
      </c>
      <c r="C46" t="s">
        <v>80</v>
      </c>
      <c r="D46" t="s">
        <v>1</v>
      </c>
      <c r="E46" t="s">
        <v>32</v>
      </c>
      <c r="F46">
        <v>6</v>
      </c>
      <c r="G46">
        <v>0.19903943383981601</v>
      </c>
    </row>
    <row r="47" spans="1:7">
      <c r="A47" t="str">
        <f t="shared" si="0"/>
        <v>Oesophagus (C15)AllSexAllEth</v>
      </c>
      <c r="B47">
        <v>16</v>
      </c>
      <c r="C47" t="s">
        <v>81</v>
      </c>
      <c r="D47" t="s">
        <v>4</v>
      </c>
      <c r="E47" t="s">
        <v>32</v>
      </c>
      <c r="F47">
        <v>227</v>
      </c>
      <c r="G47">
        <v>3.1039898936813102</v>
      </c>
    </row>
    <row r="48" spans="1:7">
      <c r="A48" t="str">
        <f t="shared" si="0"/>
        <v>Oesophagus (C15)FemaleAllEth</v>
      </c>
      <c r="B48">
        <v>16</v>
      </c>
      <c r="C48" t="s">
        <v>81</v>
      </c>
      <c r="D48" t="s">
        <v>0</v>
      </c>
      <c r="E48" t="s">
        <v>32</v>
      </c>
      <c r="F48">
        <v>66</v>
      </c>
      <c r="G48">
        <v>1.5694765141451601</v>
      </c>
    </row>
    <row r="49" spans="1:7">
      <c r="A49" t="str">
        <f t="shared" si="0"/>
        <v>Oesophagus (C15)MaleAllEth</v>
      </c>
      <c r="B49">
        <v>16</v>
      </c>
      <c r="C49" t="s">
        <v>81</v>
      </c>
      <c r="D49" t="s">
        <v>1</v>
      </c>
      <c r="E49" t="s">
        <v>32</v>
      </c>
      <c r="F49">
        <v>161</v>
      </c>
      <c r="G49">
        <v>4.8581615705382299</v>
      </c>
    </row>
    <row r="50" spans="1:7">
      <c r="A50" t="str">
        <f t="shared" si="0"/>
        <v>Stomach (C16)AllSexAllEth</v>
      </c>
      <c r="B50">
        <v>17</v>
      </c>
      <c r="C50" t="s">
        <v>82</v>
      </c>
      <c r="D50" t="s">
        <v>4</v>
      </c>
      <c r="E50" t="s">
        <v>32</v>
      </c>
      <c r="F50">
        <v>302</v>
      </c>
      <c r="G50">
        <v>4.2510383267465697</v>
      </c>
    </row>
    <row r="51" spans="1:7">
      <c r="A51" t="str">
        <f t="shared" si="0"/>
        <v>Stomach (C16)FemaleAllEth</v>
      </c>
      <c r="B51">
        <v>17</v>
      </c>
      <c r="C51" t="s">
        <v>82</v>
      </c>
      <c r="D51" t="s">
        <v>0</v>
      </c>
      <c r="E51" t="s">
        <v>32</v>
      </c>
      <c r="F51">
        <v>123</v>
      </c>
      <c r="G51">
        <v>3.17073023610111</v>
      </c>
    </row>
    <row r="52" spans="1:7">
      <c r="A52" t="str">
        <f t="shared" si="0"/>
        <v>Stomach (C16)MaleAllEth</v>
      </c>
      <c r="B52">
        <v>17</v>
      </c>
      <c r="C52" t="s">
        <v>82</v>
      </c>
      <c r="D52" t="s">
        <v>1</v>
      </c>
      <c r="E52" t="s">
        <v>32</v>
      </c>
      <c r="F52">
        <v>179</v>
      </c>
      <c r="G52">
        <v>5.51537776933184</v>
      </c>
    </row>
    <row r="53" spans="1:7">
      <c r="A53" t="str">
        <f t="shared" si="0"/>
        <v>Small intestine (C17)AllSexAllEth</v>
      </c>
      <c r="B53">
        <v>18</v>
      </c>
      <c r="C53" t="s">
        <v>83</v>
      </c>
      <c r="D53" t="s">
        <v>4</v>
      </c>
      <c r="E53" t="s">
        <v>32</v>
      </c>
      <c r="F53">
        <v>42</v>
      </c>
      <c r="G53">
        <v>0.57694950853656002</v>
      </c>
    </row>
    <row r="54" spans="1:7">
      <c r="A54" t="str">
        <f t="shared" si="0"/>
        <v>Small intestine (C17)FemaleAllEth</v>
      </c>
      <c r="B54">
        <v>18</v>
      </c>
      <c r="C54" t="s">
        <v>83</v>
      </c>
      <c r="D54" t="s">
        <v>0</v>
      </c>
      <c r="E54" t="s">
        <v>32</v>
      </c>
      <c r="F54">
        <v>22</v>
      </c>
      <c r="G54">
        <v>0.53089234564342302</v>
      </c>
    </row>
    <row r="55" spans="1:7">
      <c r="A55" t="str">
        <f t="shared" si="0"/>
        <v>Small intestine (C17)MaleAllEth</v>
      </c>
      <c r="B55">
        <v>18</v>
      </c>
      <c r="C55" t="s">
        <v>83</v>
      </c>
      <c r="D55" t="s">
        <v>1</v>
      </c>
      <c r="E55" t="s">
        <v>32</v>
      </c>
      <c r="F55">
        <v>20</v>
      </c>
      <c r="G55">
        <v>0.62120945610160205</v>
      </c>
    </row>
    <row r="56" spans="1:7">
      <c r="A56" t="str">
        <f>C56&amp;D56&amp;E56</f>
        <v>Colorectum (C18–C20)AllSexAllEth</v>
      </c>
      <c r="B56">
        <v>19</v>
      </c>
      <c r="C56" t="s">
        <v>189</v>
      </c>
      <c r="D56" t="s">
        <v>4</v>
      </c>
      <c r="E56" t="s">
        <v>32</v>
      </c>
      <c r="F56">
        <v>1263</v>
      </c>
      <c r="G56">
        <v>17.098597215858302</v>
      </c>
    </row>
    <row r="57" spans="1:7">
      <c r="A57" t="str">
        <f t="shared" ref="A57:A58" si="1">C57&amp;D57&amp;E57</f>
        <v>Colorectum (C18–C20)FemaleAllEth</v>
      </c>
      <c r="B57">
        <v>19</v>
      </c>
      <c r="C57" t="s">
        <v>189</v>
      </c>
      <c r="D57" t="s">
        <v>0</v>
      </c>
      <c r="E57" t="s">
        <v>32</v>
      </c>
      <c r="F57">
        <v>610</v>
      </c>
      <c r="G57">
        <v>14.767794316646199</v>
      </c>
    </row>
    <row r="58" spans="1:7">
      <c r="A58" t="str">
        <f t="shared" si="1"/>
        <v>Colorectum (C18–C20)MaleAllEth</v>
      </c>
      <c r="B58">
        <v>19</v>
      </c>
      <c r="C58" t="s">
        <v>189</v>
      </c>
      <c r="D58" t="s">
        <v>1</v>
      </c>
      <c r="E58" t="s">
        <v>32</v>
      </c>
      <c r="F58">
        <v>653</v>
      </c>
      <c r="G58">
        <v>19.792040356703399</v>
      </c>
    </row>
    <row r="59" spans="1:7">
      <c r="A59" t="str">
        <f t="shared" ref="A59:A61" si="2">C59&amp;D59&amp;E59</f>
        <v>Anus (C21)AllSexAllEth</v>
      </c>
      <c r="B59">
        <v>19</v>
      </c>
      <c r="C59" t="s">
        <v>190</v>
      </c>
      <c r="D59" t="s">
        <v>4</v>
      </c>
      <c r="E59" t="s">
        <v>32</v>
      </c>
      <c r="F59">
        <v>20</v>
      </c>
      <c r="G59">
        <v>0.296979922591045</v>
      </c>
    </row>
    <row r="60" spans="1:7">
      <c r="A60" t="str">
        <f t="shared" si="2"/>
        <v>Anus (C21)FemaleAllEth</v>
      </c>
      <c r="B60">
        <v>19</v>
      </c>
      <c r="C60" t="s">
        <v>190</v>
      </c>
      <c r="D60" t="s">
        <v>0</v>
      </c>
      <c r="E60" t="s">
        <v>32</v>
      </c>
      <c r="F60">
        <v>9</v>
      </c>
      <c r="G60">
        <v>0.27181092847226501</v>
      </c>
    </row>
    <row r="61" spans="1:7">
      <c r="A61" t="str">
        <f t="shared" si="2"/>
        <v>Anus (C21)MaleAllEth</v>
      </c>
      <c r="B61">
        <v>19</v>
      </c>
      <c r="C61" t="s">
        <v>190</v>
      </c>
      <c r="D61" t="s">
        <v>1</v>
      </c>
      <c r="E61" t="s">
        <v>32</v>
      </c>
      <c r="F61">
        <v>11</v>
      </c>
      <c r="G61">
        <v>0.33318302683409901</v>
      </c>
    </row>
    <row r="62" spans="1:7">
      <c r="A62" t="str">
        <f t="shared" si="0"/>
        <v>Liver and intrahepatic bile ducts (C22)AllSexAllEth</v>
      </c>
      <c r="B62">
        <v>20</v>
      </c>
      <c r="C62" t="s">
        <v>85</v>
      </c>
      <c r="D62" t="s">
        <v>4</v>
      </c>
      <c r="E62" t="s">
        <v>32</v>
      </c>
      <c r="F62">
        <v>236</v>
      </c>
      <c r="G62">
        <v>3.4899449490052299</v>
      </c>
    </row>
    <row r="63" spans="1:7">
      <c r="A63" t="str">
        <f t="shared" si="0"/>
        <v>Liver and intrahepatic bile ducts (C22)FemaleAllEth</v>
      </c>
      <c r="B63">
        <v>20</v>
      </c>
      <c r="C63" t="s">
        <v>85</v>
      </c>
      <c r="D63" t="s">
        <v>0</v>
      </c>
      <c r="E63" t="s">
        <v>32</v>
      </c>
      <c r="F63">
        <v>82</v>
      </c>
      <c r="G63">
        <v>2.2418432247205899</v>
      </c>
    </row>
    <row r="64" spans="1:7">
      <c r="A64" t="str">
        <f t="shared" si="0"/>
        <v>Liver and intrahepatic bile ducts (C22)MaleAllEth</v>
      </c>
      <c r="B64">
        <v>20</v>
      </c>
      <c r="C64" t="s">
        <v>85</v>
      </c>
      <c r="D64" t="s">
        <v>1</v>
      </c>
      <c r="E64" t="s">
        <v>32</v>
      </c>
      <c r="F64">
        <v>154</v>
      </c>
      <c r="G64">
        <v>4.8700108845725296</v>
      </c>
    </row>
    <row r="65" spans="1:7">
      <c r="A65" t="str">
        <f t="shared" si="0"/>
        <v>Gallbladder (C23)AllSexAllEth</v>
      </c>
      <c r="B65">
        <v>21</v>
      </c>
      <c r="C65" t="s">
        <v>86</v>
      </c>
      <c r="D65" t="s">
        <v>4</v>
      </c>
      <c r="E65" t="s">
        <v>32</v>
      </c>
      <c r="F65">
        <v>42</v>
      </c>
      <c r="G65">
        <v>0.609607952650011</v>
      </c>
    </row>
    <row r="66" spans="1:7">
      <c r="A66" t="str">
        <f t="shared" si="0"/>
        <v>Gallbladder (C23)FemaleAllEth</v>
      </c>
      <c r="B66">
        <v>21</v>
      </c>
      <c r="C66" t="s">
        <v>86</v>
      </c>
      <c r="D66" t="s">
        <v>0</v>
      </c>
      <c r="E66" t="s">
        <v>32</v>
      </c>
      <c r="F66">
        <v>33</v>
      </c>
      <c r="G66">
        <v>0.89287460055961898</v>
      </c>
    </row>
    <row r="67" spans="1:7">
      <c r="A67" t="str">
        <f t="shared" si="0"/>
        <v>Gallbladder (C23)MaleAllEth</v>
      </c>
      <c r="B67">
        <v>21</v>
      </c>
      <c r="C67" t="s">
        <v>86</v>
      </c>
      <c r="D67" t="s">
        <v>1</v>
      </c>
      <c r="E67" t="s">
        <v>32</v>
      </c>
      <c r="F67">
        <v>9</v>
      </c>
      <c r="G67">
        <v>0.29124119772692397</v>
      </c>
    </row>
    <row r="68" spans="1:7">
      <c r="A68" t="str">
        <f t="shared" si="0"/>
        <v>Biliary tract - other and unspecified parts (C24)AllSexAllEth</v>
      </c>
      <c r="B68">
        <v>22</v>
      </c>
      <c r="C68" t="s">
        <v>87</v>
      </c>
      <c r="D68" t="s">
        <v>4</v>
      </c>
      <c r="E68" t="s">
        <v>32</v>
      </c>
      <c r="F68">
        <v>39</v>
      </c>
      <c r="G68">
        <v>0.51505327875378204</v>
      </c>
    </row>
    <row r="69" spans="1:7">
      <c r="A69" t="str">
        <f t="shared" si="0"/>
        <v>Biliary tract - other and unspecified parts (C24)FemaleAllEth</v>
      </c>
      <c r="B69">
        <v>22</v>
      </c>
      <c r="C69" t="s">
        <v>87</v>
      </c>
      <c r="D69" t="s">
        <v>0</v>
      </c>
      <c r="E69" t="s">
        <v>32</v>
      </c>
      <c r="F69">
        <v>16</v>
      </c>
      <c r="G69">
        <v>0.36405067526083101</v>
      </c>
    </row>
    <row r="70" spans="1:7">
      <c r="A70" t="str">
        <f t="shared" ref="A70:A133" si="3">C70&amp;D70&amp;E70</f>
        <v>Biliary tract - other and unspecified parts (C24)MaleAllEth</v>
      </c>
      <c r="B70">
        <v>22</v>
      </c>
      <c r="C70" t="s">
        <v>87</v>
      </c>
      <c r="D70" t="s">
        <v>1</v>
      </c>
      <c r="E70" t="s">
        <v>32</v>
      </c>
      <c r="F70">
        <v>23</v>
      </c>
      <c r="G70">
        <v>0.681718150938459</v>
      </c>
    </row>
    <row r="71" spans="1:7">
      <c r="A71" t="str">
        <f t="shared" si="3"/>
        <v>Pancreas (C25)AllSexAllEth</v>
      </c>
      <c r="B71">
        <v>23</v>
      </c>
      <c r="C71" t="s">
        <v>88</v>
      </c>
      <c r="D71" t="s">
        <v>4</v>
      </c>
      <c r="E71" t="s">
        <v>32</v>
      </c>
      <c r="F71">
        <v>463</v>
      </c>
      <c r="G71">
        <v>6.2142811124329</v>
      </c>
    </row>
    <row r="72" spans="1:7">
      <c r="A72" t="str">
        <f t="shared" si="3"/>
        <v>Pancreas (C25)FemaleAllEth</v>
      </c>
      <c r="B72">
        <v>23</v>
      </c>
      <c r="C72" t="s">
        <v>88</v>
      </c>
      <c r="D72" t="s">
        <v>0</v>
      </c>
      <c r="E72" t="s">
        <v>32</v>
      </c>
      <c r="F72">
        <v>234</v>
      </c>
      <c r="G72">
        <v>5.79788933687548</v>
      </c>
    </row>
    <row r="73" spans="1:7">
      <c r="A73" t="str">
        <f t="shared" si="3"/>
        <v>Pancreas (C25)MaleAllEth</v>
      </c>
      <c r="B73">
        <v>23</v>
      </c>
      <c r="C73" t="s">
        <v>88</v>
      </c>
      <c r="D73" t="s">
        <v>1</v>
      </c>
      <c r="E73" t="s">
        <v>32</v>
      </c>
      <c r="F73">
        <v>229</v>
      </c>
      <c r="G73">
        <v>6.7929000172904797</v>
      </c>
    </row>
    <row r="74" spans="1:7">
      <c r="A74" t="str">
        <f t="shared" si="3"/>
        <v>Digestive organs - other and ill-defined (C26)AllSexAllEth</v>
      </c>
      <c r="B74">
        <v>24</v>
      </c>
      <c r="C74" t="s">
        <v>89</v>
      </c>
      <c r="D74" t="s">
        <v>4</v>
      </c>
      <c r="E74" t="s">
        <v>32</v>
      </c>
      <c r="F74">
        <v>107</v>
      </c>
      <c r="G74">
        <v>1.3241237275090301</v>
      </c>
    </row>
    <row r="75" spans="1:7">
      <c r="A75" t="str">
        <f t="shared" si="3"/>
        <v>Digestive organs - other and ill-defined (C26)FemaleAllEth</v>
      </c>
      <c r="B75">
        <v>24</v>
      </c>
      <c r="C75" t="s">
        <v>89</v>
      </c>
      <c r="D75" t="s">
        <v>0</v>
      </c>
      <c r="E75" t="s">
        <v>32</v>
      </c>
      <c r="F75">
        <v>62</v>
      </c>
      <c r="G75">
        <v>1.2972163750557799</v>
      </c>
    </row>
    <row r="76" spans="1:7">
      <c r="A76" t="str">
        <f t="shared" si="3"/>
        <v>Digestive organs - other and ill-defined (C26)MaleAllEth</v>
      </c>
      <c r="B76">
        <v>24</v>
      </c>
      <c r="C76" t="s">
        <v>89</v>
      </c>
      <c r="D76" t="s">
        <v>1</v>
      </c>
      <c r="E76" t="s">
        <v>32</v>
      </c>
      <c r="F76">
        <v>45</v>
      </c>
      <c r="G76">
        <v>1.3211740771198599</v>
      </c>
    </row>
    <row r="77" spans="1:7">
      <c r="A77" t="str">
        <f t="shared" si="3"/>
        <v>Nasal cavity and middle ear (C30)AllSexAllEth</v>
      </c>
      <c r="B77">
        <v>25</v>
      </c>
      <c r="C77" t="s">
        <v>90</v>
      </c>
      <c r="D77" t="s">
        <v>4</v>
      </c>
      <c r="E77" t="s">
        <v>32</v>
      </c>
      <c r="F77">
        <v>2</v>
      </c>
      <c r="G77" s="1">
        <v>2.82681226868777E-2</v>
      </c>
    </row>
    <row r="78" spans="1:7">
      <c r="A78" t="str">
        <f t="shared" si="3"/>
        <v>Nasal cavity and middle ear (C30)FemaleAllEth</v>
      </c>
      <c r="B78">
        <v>25</v>
      </c>
      <c r="C78" t="s">
        <v>90</v>
      </c>
      <c r="D78" t="s">
        <v>0</v>
      </c>
      <c r="E78" t="s">
        <v>32</v>
      </c>
      <c r="F78">
        <v>2</v>
      </c>
      <c r="G78" s="1">
        <v>5.3305246574690698E-2</v>
      </c>
    </row>
    <row r="79" spans="1:7">
      <c r="A79" t="str">
        <f t="shared" si="3"/>
        <v>Nasal cavity and middle ear (C30)MaleAllEth</v>
      </c>
      <c r="B79">
        <v>25</v>
      </c>
      <c r="C79" t="s">
        <v>90</v>
      </c>
      <c r="D79" t="s">
        <v>1</v>
      </c>
      <c r="E79" t="s">
        <v>32</v>
      </c>
    </row>
    <row r="80" spans="1:7">
      <c r="A80" t="str">
        <f t="shared" si="3"/>
        <v>Accessory sinuses (C31)AllSexAllEth</v>
      </c>
      <c r="B80">
        <v>26</v>
      </c>
      <c r="C80" t="s">
        <v>91</v>
      </c>
      <c r="D80" t="s">
        <v>4</v>
      </c>
      <c r="E80" t="s">
        <v>32</v>
      </c>
      <c r="F80">
        <v>8</v>
      </c>
      <c r="G80">
        <v>0.111186434285147</v>
      </c>
    </row>
    <row r="81" spans="1:7">
      <c r="A81" t="str">
        <f t="shared" si="3"/>
        <v>Accessory sinuses (C31)FemaleAllEth</v>
      </c>
      <c r="B81">
        <v>26</v>
      </c>
      <c r="C81" t="s">
        <v>91</v>
      </c>
      <c r="D81" t="s">
        <v>0</v>
      </c>
      <c r="E81" t="s">
        <v>32</v>
      </c>
      <c r="F81">
        <v>2</v>
      </c>
      <c r="G81" s="1">
        <v>5.0386732407302397E-2</v>
      </c>
    </row>
    <row r="82" spans="1:7">
      <c r="A82" t="str">
        <f t="shared" si="3"/>
        <v>Accessory sinuses (C31)MaleAllEth</v>
      </c>
      <c r="B82">
        <v>26</v>
      </c>
      <c r="C82" t="s">
        <v>91</v>
      </c>
      <c r="D82" t="s">
        <v>1</v>
      </c>
      <c r="E82" t="s">
        <v>32</v>
      </c>
      <c r="F82">
        <v>6</v>
      </c>
      <c r="G82">
        <v>0.18324766358128</v>
      </c>
    </row>
    <row r="83" spans="1:7">
      <c r="A83" t="str">
        <f t="shared" si="3"/>
        <v>Larynx (C32)AllSexAllEth</v>
      </c>
      <c r="B83">
        <v>27</v>
      </c>
      <c r="C83" t="s">
        <v>92</v>
      </c>
      <c r="D83" t="s">
        <v>4</v>
      </c>
      <c r="E83" t="s">
        <v>32</v>
      </c>
      <c r="F83">
        <v>40</v>
      </c>
      <c r="G83">
        <v>0.54275173005402999</v>
      </c>
    </row>
    <row r="84" spans="1:7">
      <c r="A84" t="str">
        <f t="shared" si="3"/>
        <v>Larynx (C32)FemaleAllEth</v>
      </c>
      <c r="B84">
        <v>27</v>
      </c>
      <c r="C84" t="s">
        <v>92</v>
      </c>
      <c r="D84" t="s">
        <v>0</v>
      </c>
      <c r="E84" t="s">
        <v>32</v>
      </c>
      <c r="F84">
        <v>3</v>
      </c>
      <c r="G84" s="1">
        <v>7.0380299015375805E-2</v>
      </c>
    </row>
    <row r="85" spans="1:7">
      <c r="A85" t="str">
        <f t="shared" si="3"/>
        <v>Larynx (C32)MaleAllEth</v>
      </c>
      <c r="B85">
        <v>27</v>
      </c>
      <c r="C85" t="s">
        <v>92</v>
      </c>
      <c r="D85" t="s">
        <v>1</v>
      </c>
      <c r="E85" t="s">
        <v>32</v>
      </c>
      <c r="F85">
        <v>37</v>
      </c>
      <c r="G85">
        <v>1.1071898948275001</v>
      </c>
    </row>
    <row r="86" spans="1:7">
      <c r="A86" t="str">
        <f t="shared" si="3"/>
        <v>Lung (C33–C34)AllSexAllEth</v>
      </c>
      <c r="B86">
        <v>28</v>
      </c>
      <c r="C86" t="s">
        <v>93</v>
      </c>
      <c r="D86" t="s">
        <v>4</v>
      </c>
      <c r="E86" t="s">
        <v>32</v>
      </c>
      <c r="F86">
        <v>1628</v>
      </c>
      <c r="G86">
        <v>23.078952549062301</v>
      </c>
    </row>
    <row r="87" spans="1:7">
      <c r="A87" t="str">
        <f t="shared" si="3"/>
        <v>Lung (C33–C34)FemaleAllEth</v>
      </c>
      <c r="B87">
        <v>28</v>
      </c>
      <c r="C87" t="s">
        <v>93</v>
      </c>
      <c r="D87" t="s">
        <v>0</v>
      </c>
      <c r="E87" t="s">
        <v>32</v>
      </c>
      <c r="F87">
        <v>737</v>
      </c>
      <c r="G87">
        <v>19.702564372379101</v>
      </c>
    </row>
    <row r="88" spans="1:7">
      <c r="A88" t="str">
        <f t="shared" si="3"/>
        <v>Lung (C33–C34)MaleAllEth</v>
      </c>
      <c r="B88">
        <v>28</v>
      </c>
      <c r="C88" t="s">
        <v>93</v>
      </c>
      <c r="D88" t="s">
        <v>1</v>
      </c>
      <c r="E88" t="s">
        <v>32</v>
      </c>
      <c r="F88">
        <v>891</v>
      </c>
      <c r="G88">
        <v>27.113129847594301</v>
      </c>
    </row>
    <row r="89" spans="1:7">
      <c r="A89" t="str">
        <f t="shared" si="3"/>
        <v>Thymus (C37)AllSexAllEth</v>
      </c>
      <c r="B89">
        <v>29</v>
      </c>
      <c r="C89" t="s">
        <v>94</v>
      </c>
      <c r="D89" t="s">
        <v>4</v>
      </c>
      <c r="E89" t="s">
        <v>32</v>
      </c>
      <c r="F89">
        <v>5</v>
      </c>
      <c r="G89" s="1">
        <v>7.54798787284085E-2</v>
      </c>
    </row>
    <row r="90" spans="1:7">
      <c r="A90" t="str">
        <f t="shared" si="3"/>
        <v>Thymus (C37)FemaleAllEth</v>
      </c>
      <c r="B90">
        <v>29</v>
      </c>
      <c r="C90" t="s">
        <v>94</v>
      </c>
      <c r="D90" t="s">
        <v>0</v>
      </c>
      <c r="E90" t="s">
        <v>32</v>
      </c>
      <c r="F90">
        <v>2</v>
      </c>
      <c r="G90" s="1">
        <v>5.9394510538609099E-2</v>
      </c>
    </row>
    <row r="91" spans="1:7">
      <c r="A91" t="str">
        <f t="shared" si="3"/>
        <v>Thymus (C37)MaleAllEth</v>
      </c>
      <c r="B91">
        <v>29</v>
      </c>
      <c r="C91" t="s">
        <v>94</v>
      </c>
      <c r="D91" t="s">
        <v>1</v>
      </c>
      <c r="E91" t="s">
        <v>32</v>
      </c>
      <c r="F91">
        <v>3</v>
      </c>
      <c r="G91" s="1">
        <v>9.1808118414626799E-2</v>
      </c>
    </row>
    <row r="92" spans="1:7">
      <c r="A92" t="str">
        <f t="shared" si="3"/>
        <v>Heart, mediastinum and pleura (C38)AllSexAllEth</v>
      </c>
      <c r="B92">
        <v>30</v>
      </c>
      <c r="C92" t="s">
        <v>95</v>
      </c>
      <c r="D92" t="s">
        <v>4</v>
      </c>
      <c r="E92" t="s">
        <v>32</v>
      </c>
      <c r="F92">
        <v>3</v>
      </c>
      <c r="G92" s="1">
        <v>4.4183618663364697E-2</v>
      </c>
    </row>
    <row r="93" spans="1:7">
      <c r="A93" t="str">
        <f t="shared" si="3"/>
        <v>Heart, mediastinum and pleura (C38)FemaleAllEth</v>
      </c>
      <c r="B93">
        <v>30</v>
      </c>
      <c r="C93" t="s">
        <v>95</v>
      </c>
      <c r="D93" t="s">
        <v>0</v>
      </c>
      <c r="E93" t="s">
        <v>32</v>
      </c>
    </row>
    <row r="94" spans="1:7">
      <c r="A94" t="str">
        <f t="shared" si="3"/>
        <v>Heart, mediastinum and pleura (C38)MaleAllEth</v>
      </c>
      <c r="B94">
        <v>30</v>
      </c>
      <c r="C94" t="s">
        <v>95</v>
      </c>
      <c r="D94" t="s">
        <v>1</v>
      </c>
      <c r="E94" t="s">
        <v>32</v>
      </c>
      <c r="F94">
        <v>3</v>
      </c>
      <c r="G94" s="1">
        <v>9.3096974129451407E-2</v>
      </c>
    </row>
    <row r="95" spans="1:7">
      <c r="A95" t="str">
        <f t="shared" si="3"/>
        <v>Respiratory system and intrathoracic organs - other and ill-defined sites (C39)AllSexAllEth</v>
      </c>
      <c r="B95">
        <v>31</v>
      </c>
      <c r="C95" t="s">
        <v>96</v>
      </c>
      <c r="D95" t="s">
        <v>4</v>
      </c>
      <c r="E95" t="s">
        <v>32</v>
      </c>
      <c r="F95">
        <v>2</v>
      </c>
      <c r="G95" s="1">
        <v>2.3032269612361399E-2</v>
      </c>
    </row>
    <row r="96" spans="1:7">
      <c r="A96" t="str">
        <f t="shared" si="3"/>
        <v>Respiratory system and intrathoracic organs - other and ill-defined sites (C39)FemaleAllEth</v>
      </c>
      <c r="B96">
        <v>31</v>
      </c>
      <c r="C96" t="s">
        <v>96</v>
      </c>
      <c r="D96" t="s">
        <v>0</v>
      </c>
      <c r="E96" t="s">
        <v>32</v>
      </c>
      <c r="F96">
        <v>1</v>
      </c>
      <c r="G96" s="1">
        <v>1.35059106382979E-2</v>
      </c>
    </row>
    <row r="97" spans="1:7">
      <c r="A97" t="str">
        <f t="shared" si="3"/>
        <v>Respiratory system and intrathoracic organs - other and ill-defined sites (C39)MaleAllEth</v>
      </c>
      <c r="B97">
        <v>31</v>
      </c>
      <c r="C97" t="s">
        <v>96</v>
      </c>
      <c r="D97" t="s">
        <v>1</v>
      </c>
      <c r="E97" t="s">
        <v>32</v>
      </c>
      <c r="F97">
        <v>1</v>
      </c>
      <c r="G97" s="1">
        <v>3.07460178065561E-2</v>
      </c>
    </row>
    <row r="98" spans="1:7">
      <c r="A98" t="str">
        <f t="shared" si="3"/>
        <v>Bone and articular cartilage of limbs (C40)AllSexAllEth</v>
      </c>
      <c r="B98">
        <v>32</v>
      </c>
      <c r="C98" t="s">
        <v>97</v>
      </c>
      <c r="D98" t="s">
        <v>4</v>
      </c>
      <c r="E98" t="s">
        <v>32</v>
      </c>
      <c r="F98">
        <v>8</v>
      </c>
      <c r="G98">
        <v>0.16297996869398701</v>
      </c>
    </row>
    <row r="99" spans="1:7">
      <c r="A99" t="str">
        <f t="shared" si="3"/>
        <v>Bone and articular cartilage of limbs (C40)FemaleAllEth</v>
      </c>
      <c r="B99">
        <v>32</v>
      </c>
      <c r="C99" t="s">
        <v>97</v>
      </c>
      <c r="D99" t="s">
        <v>0</v>
      </c>
      <c r="E99" t="s">
        <v>32</v>
      </c>
      <c r="F99">
        <v>3</v>
      </c>
      <c r="G99">
        <v>0.142441323448116</v>
      </c>
    </row>
    <row r="100" spans="1:7">
      <c r="A100" t="str">
        <f t="shared" si="3"/>
        <v>Bone and articular cartilage of limbs (C40)MaleAllEth</v>
      </c>
      <c r="B100">
        <v>32</v>
      </c>
      <c r="C100" t="s">
        <v>97</v>
      </c>
      <c r="D100" t="s">
        <v>1</v>
      </c>
      <c r="E100" t="s">
        <v>32</v>
      </c>
      <c r="F100">
        <v>5</v>
      </c>
      <c r="G100">
        <v>0.19765314485555599</v>
      </c>
    </row>
    <row r="101" spans="1:7">
      <c r="A101" t="str">
        <f t="shared" si="3"/>
        <v>Bone and articular cartilage of other and unspecified sites (C41)AllSexAllEth</v>
      </c>
      <c r="B101">
        <v>33</v>
      </c>
      <c r="C101" t="s">
        <v>98</v>
      </c>
      <c r="D101" t="s">
        <v>4</v>
      </c>
      <c r="E101" t="s">
        <v>32</v>
      </c>
      <c r="F101">
        <v>7</v>
      </c>
      <c r="G101">
        <v>0.116602643049019</v>
      </c>
    </row>
    <row r="102" spans="1:7">
      <c r="A102" t="str">
        <f t="shared" si="3"/>
        <v>Bone and articular cartilage of other and unspecified sites (C41)FemaleAllEth</v>
      </c>
      <c r="B102">
        <v>33</v>
      </c>
      <c r="C102" t="s">
        <v>98</v>
      </c>
      <c r="D102" t="s">
        <v>0</v>
      </c>
      <c r="E102" t="s">
        <v>32</v>
      </c>
      <c r="F102">
        <v>4</v>
      </c>
      <c r="G102">
        <v>0.1008788010963</v>
      </c>
    </row>
    <row r="103" spans="1:7">
      <c r="A103" t="str">
        <f t="shared" si="3"/>
        <v>Bone and articular cartilage of other and unspecified sites (C41)MaleAllEth</v>
      </c>
      <c r="B103">
        <v>33</v>
      </c>
      <c r="C103" t="s">
        <v>98</v>
      </c>
      <c r="D103" t="s">
        <v>1</v>
      </c>
      <c r="E103" t="s">
        <v>32</v>
      </c>
      <c r="F103">
        <v>3</v>
      </c>
      <c r="G103">
        <v>0.128752490090384</v>
      </c>
    </row>
    <row r="104" spans="1:7">
      <c r="A104" t="str">
        <f t="shared" si="3"/>
        <v>Melanoma (C43)AllSexAllEth</v>
      </c>
      <c r="B104">
        <v>34</v>
      </c>
      <c r="C104" t="s">
        <v>99</v>
      </c>
      <c r="D104" t="s">
        <v>4</v>
      </c>
      <c r="E104" t="s">
        <v>32</v>
      </c>
      <c r="F104">
        <v>354</v>
      </c>
      <c r="G104">
        <v>5.0570231855778003</v>
      </c>
    </row>
    <row r="105" spans="1:7">
      <c r="A105" t="str">
        <f t="shared" si="3"/>
        <v>Melanoma (C43)FemaleAllEth</v>
      </c>
      <c r="B105">
        <v>34</v>
      </c>
      <c r="C105" t="s">
        <v>99</v>
      </c>
      <c r="D105" t="s">
        <v>0</v>
      </c>
      <c r="E105" t="s">
        <v>32</v>
      </c>
      <c r="F105">
        <v>132</v>
      </c>
      <c r="G105">
        <v>3.5866085948328901</v>
      </c>
    </row>
    <row r="106" spans="1:7">
      <c r="A106" t="str">
        <f t="shared" si="3"/>
        <v>Melanoma (C43)MaleAllEth</v>
      </c>
      <c r="B106">
        <v>34</v>
      </c>
      <c r="C106" t="s">
        <v>99</v>
      </c>
      <c r="D106" t="s">
        <v>1</v>
      </c>
      <c r="E106" t="s">
        <v>32</v>
      </c>
      <c r="F106">
        <v>222</v>
      </c>
      <c r="G106">
        <v>6.8065280206946301</v>
      </c>
    </row>
    <row r="107" spans="1:7">
      <c r="A107" t="str">
        <f t="shared" si="3"/>
        <v>Skin - other (C44)AllSexAllEth</v>
      </c>
      <c r="B107">
        <v>35</v>
      </c>
      <c r="C107" t="s">
        <v>100</v>
      </c>
      <c r="D107" t="s">
        <v>4</v>
      </c>
      <c r="E107" t="s">
        <v>32</v>
      </c>
      <c r="F107">
        <v>132</v>
      </c>
      <c r="G107">
        <v>1.4853732420499599</v>
      </c>
    </row>
    <row r="108" spans="1:7">
      <c r="A108" t="str">
        <f t="shared" si="3"/>
        <v>Skin - other (C44)FemaleAllEth</v>
      </c>
      <c r="B108">
        <v>35</v>
      </c>
      <c r="C108" t="s">
        <v>100</v>
      </c>
      <c r="D108" t="s">
        <v>0</v>
      </c>
      <c r="E108" t="s">
        <v>32</v>
      </c>
      <c r="F108">
        <v>62</v>
      </c>
      <c r="G108">
        <v>1.17727153804097</v>
      </c>
    </row>
    <row r="109" spans="1:7">
      <c r="A109" t="str">
        <f t="shared" si="3"/>
        <v>Skin - other (C44)MaleAllEth</v>
      </c>
      <c r="B109">
        <v>35</v>
      </c>
      <c r="C109" t="s">
        <v>100</v>
      </c>
      <c r="D109" t="s">
        <v>1</v>
      </c>
      <c r="E109" t="s">
        <v>32</v>
      </c>
      <c r="F109">
        <v>70</v>
      </c>
      <c r="G109">
        <v>1.90448917946149</v>
      </c>
    </row>
    <row r="110" spans="1:7">
      <c r="A110" t="str">
        <f t="shared" si="3"/>
        <v>Mesothelioma (C45)AllSexAllEth</v>
      </c>
      <c r="B110">
        <v>36</v>
      </c>
      <c r="C110" t="s">
        <v>101</v>
      </c>
      <c r="D110" t="s">
        <v>4</v>
      </c>
      <c r="E110" t="s">
        <v>32</v>
      </c>
      <c r="F110">
        <v>75</v>
      </c>
      <c r="G110">
        <v>1.00857399483395</v>
      </c>
    </row>
    <row r="111" spans="1:7">
      <c r="A111" t="str">
        <f t="shared" si="3"/>
        <v>Mesothelioma (C45)FemaleAllEth</v>
      </c>
      <c r="B111">
        <v>36</v>
      </c>
      <c r="C111" t="s">
        <v>101</v>
      </c>
      <c r="D111" t="s">
        <v>0</v>
      </c>
      <c r="E111" t="s">
        <v>32</v>
      </c>
      <c r="F111">
        <v>9</v>
      </c>
      <c r="G111">
        <v>0.23433518034109699</v>
      </c>
    </row>
    <row r="112" spans="1:7">
      <c r="A112" t="str">
        <f t="shared" si="3"/>
        <v>Mesothelioma (C45)MaleAllEth</v>
      </c>
      <c r="B112">
        <v>36</v>
      </c>
      <c r="C112" t="s">
        <v>101</v>
      </c>
      <c r="D112" t="s">
        <v>1</v>
      </c>
      <c r="E112" t="s">
        <v>32</v>
      </c>
      <c r="F112">
        <v>66</v>
      </c>
      <c r="G112">
        <v>1.92177734518862</v>
      </c>
    </row>
    <row r="113" spans="1:7">
      <c r="A113" t="str">
        <f t="shared" si="3"/>
        <v>Kaposi sarcoma (C46)AllSexAllEth</v>
      </c>
      <c r="B113">
        <v>37</v>
      </c>
      <c r="C113" t="s">
        <v>102</v>
      </c>
      <c r="D113" t="s">
        <v>4</v>
      </c>
      <c r="E113" t="s">
        <v>32</v>
      </c>
    </row>
    <row r="114" spans="1:7">
      <c r="A114" t="str">
        <f t="shared" si="3"/>
        <v>Kaposi sarcoma (C46)FemaleAllEth</v>
      </c>
      <c r="B114">
        <v>37</v>
      </c>
      <c r="C114" t="s">
        <v>102</v>
      </c>
      <c r="D114" t="s">
        <v>0</v>
      </c>
      <c r="E114" t="s">
        <v>32</v>
      </c>
    </row>
    <row r="115" spans="1:7">
      <c r="A115" t="str">
        <f t="shared" si="3"/>
        <v>Kaposi sarcoma (C46)MaleAllEth</v>
      </c>
      <c r="B115">
        <v>37</v>
      </c>
      <c r="C115" t="s">
        <v>102</v>
      </c>
      <c r="D115" t="s">
        <v>1</v>
      </c>
      <c r="E115" t="s">
        <v>32</v>
      </c>
    </row>
    <row r="116" spans="1:7">
      <c r="A116" t="str">
        <f t="shared" si="3"/>
        <v>Peripheral nerves and autonomic nervous system (C47)AllSexAllEth</v>
      </c>
      <c r="B116">
        <v>38</v>
      </c>
      <c r="C116" t="s">
        <v>103</v>
      </c>
      <c r="D116" t="s">
        <v>4</v>
      </c>
      <c r="E116" t="s">
        <v>32</v>
      </c>
      <c r="F116">
        <v>3</v>
      </c>
      <c r="G116" s="1">
        <v>7.3733727176386599E-2</v>
      </c>
    </row>
    <row r="117" spans="1:7">
      <c r="A117" t="str">
        <f t="shared" si="3"/>
        <v>Peripheral nerves and autonomic nervous system (C47)FemaleAllEth</v>
      </c>
      <c r="B117">
        <v>38</v>
      </c>
      <c r="C117" t="s">
        <v>103</v>
      </c>
      <c r="D117" t="s">
        <v>0</v>
      </c>
      <c r="E117" t="s">
        <v>32</v>
      </c>
      <c r="F117">
        <v>2</v>
      </c>
      <c r="G117">
        <v>0.12104730160942</v>
      </c>
    </row>
    <row r="118" spans="1:7">
      <c r="A118" t="str">
        <f t="shared" si="3"/>
        <v>Peripheral nerves and autonomic nervous system (C47)MaleAllEth</v>
      </c>
      <c r="B118">
        <v>38</v>
      </c>
      <c r="C118" t="s">
        <v>103</v>
      </c>
      <c r="D118" t="s">
        <v>1</v>
      </c>
      <c r="E118" t="s">
        <v>32</v>
      </c>
      <c r="F118">
        <v>1</v>
      </c>
      <c r="G118" s="1">
        <v>3.0531050304035402E-2</v>
      </c>
    </row>
    <row r="119" spans="1:7">
      <c r="A119" t="str">
        <f t="shared" si="3"/>
        <v>Retroperitoneum and peritoneum (C48)AllSexAllEth</v>
      </c>
      <c r="B119">
        <v>39</v>
      </c>
      <c r="C119" t="s">
        <v>104</v>
      </c>
      <c r="D119" t="s">
        <v>4</v>
      </c>
      <c r="E119" t="s">
        <v>32</v>
      </c>
      <c r="F119">
        <v>25</v>
      </c>
      <c r="G119">
        <v>0.40553608265417501</v>
      </c>
    </row>
    <row r="120" spans="1:7">
      <c r="A120" t="str">
        <f t="shared" si="3"/>
        <v>Retroperitoneum and peritoneum (C48)FemaleAllEth</v>
      </c>
      <c r="B120">
        <v>39</v>
      </c>
      <c r="C120" t="s">
        <v>104</v>
      </c>
      <c r="D120" t="s">
        <v>0</v>
      </c>
      <c r="E120" t="s">
        <v>32</v>
      </c>
      <c r="F120">
        <v>19</v>
      </c>
      <c r="G120">
        <v>0.61702296159030601</v>
      </c>
    </row>
    <row r="121" spans="1:7">
      <c r="A121" t="str">
        <f t="shared" si="3"/>
        <v>Retroperitoneum and peritoneum (C48)MaleAllEth</v>
      </c>
      <c r="B121">
        <v>39</v>
      </c>
      <c r="C121" t="s">
        <v>104</v>
      </c>
      <c r="D121" t="s">
        <v>1</v>
      </c>
      <c r="E121" t="s">
        <v>32</v>
      </c>
      <c r="F121">
        <v>6</v>
      </c>
      <c r="G121">
        <v>0.19656409627513499</v>
      </c>
    </row>
    <row r="122" spans="1:7">
      <c r="A122" t="str">
        <f t="shared" si="3"/>
        <v>Other connective and soft tissue (C49)AllSexAllEth</v>
      </c>
      <c r="B122">
        <v>40</v>
      </c>
      <c r="C122" t="s">
        <v>105</v>
      </c>
      <c r="D122" t="s">
        <v>4</v>
      </c>
      <c r="E122" t="s">
        <v>32</v>
      </c>
      <c r="F122">
        <v>54</v>
      </c>
      <c r="G122">
        <v>0.90971284636554195</v>
      </c>
    </row>
    <row r="123" spans="1:7">
      <c r="A123" t="str">
        <f t="shared" si="3"/>
        <v>Other connective and soft tissue (C49)FemaleAllEth</v>
      </c>
      <c r="B123">
        <v>40</v>
      </c>
      <c r="C123" t="s">
        <v>105</v>
      </c>
      <c r="D123" t="s">
        <v>0</v>
      </c>
      <c r="E123" t="s">
        <v>32</v>
      </c>
      <c r="F123">
        <v>22</v>
      </c>
      <c r="G123">
        <v>0.72906748071885896</v>
      </c>
    </row>
    <row r="124" spans="1:7">
      <c r="A124" t="str">
        <f t="shared" si="3"/>
        <v>Other connective and soft tissue (C49)MaleAllEth</v>
      </c>
      <c r="B124">
        <v>40</v>
      </c>
      <c r="C124" t="s">
        <v>105</v>
      </c>
      <c r="D124" t="s">
        <v>1</v>
      </c>
      <c r="E124" t="s">
        <v>32</v>
      </c>
      <c r="F124">
        <v>32</v>
      </c>
      <c r="G124">
        <v>1.1287723147853499</v>
      </c>
    </row>
    <row r="125" spans="1:7">
      <c r="A125" t="str">
        <f t="shared" si="3"/>
        <v>Breast (C50)AllSexAllEth</v>
      </c>
      <c r="B125">
        <v>41</v>
      </c>
      <c r="C125" t="s">
        <v>58</v>
      </c>
      <c r="D125" t="s">
        <v>4</v>
      </c>
      <c r="E125" t="s">
        <v>32</v>
      </c>
      <c r="F125">
        <v>618</v>
      </c>
      <c r="G125">
        <v>9.3793124546447206</v>
      </c>
    </row>
    <row r="126" spans="1:7">
      <c r="A126" t="str">
        <f t="shared" si="3"/>
        <v>Breast (C50)FemaleAllEth</v>
      </c>
      <c r="B126">
        <v>41</v>
      </c>
      <c r="C126" t="s">
        <v>58</v>
      </c>
      <c r="D126" t="s">
        <v>0</v>
      </c>
      <c r="E126" t="s">
        <v>32</v>
      </c>
      <c r="F126">
        <v>617</v>
      </c>
      <c r="G126">
        <v>17.680379796421601</v>
      </c>
    </row>
    <row r="127" spans="1:7">
      <c r="A127" t="str">
        <f t="shared" si="3"/>
        <v>Breast (C50)MaleAllEth</v>
      </c>
      <c r="B127">
        <v>41</v>
      </c>
      <c r="C127" t="s">
        <v>58</v>
      </c>
      <c r="D127" t="s">
        <v>1</v>
      </c>
      <c r="E127" t="s">
        <v>32</v>
      </c>
      <c r="F127">
        <v>1</v>
      </c>
      <c r="G127" s="1">
        <v>3.61124870501177E-2</v>
      </c>
    </row>
    <row r="128" spans="1:7">
      <c r="A128" t="str">
        <f t="shared" si="3"/>
        <v>Vulva (C51)AllSexAllEth</v>
      </c>
      <c r="B128">
        <v>42</v>
      </c>
      <c r="C128" t="s">
        <v>106</v>
      </c>
      <c r="D128" t="s">
        <v>4</v>
      </c>
      <c r="E128" t="s">
        <v>32</v>
      </c>
      <c r="F128" t="s">
        <v>178</v>
      </c>
      <c r="G128" t="s">
        <v>178</v>
      </c>
    </row>
    <row r="129" spans="1:7">
      <c r="A129" t="str">
        <f t="shared" si="3"/>
        <v>Vulva (C51)FemaleAllEth</v>
      </c>
      <c r="B129">
        <v>42</v>
      </c>
      <c r="C129" t="s">
        <v>106</v>
      </c>
      <c r="D129" t="s">
        <v>0</v>
      </c>
      <c r="E129" t="s">
        <v>32</v>
      </c>
      <c r="F129">
        <v>14</v>
      </c>
      <c r="G129">
        <v>0.37941504559432798</v>
      </c>
    </row>
    <row r="130" spans="1:7">
      <c r="A130" t="str">
        <f t="shared" si="3"/>
        <v>Vulva (C51)MaleAllEth</v>
      </c>
      <c r="B130">
        <v>42</v>
      </c>
      <c r="C130" t="s">
        <v>106</v>
      </c>
      <c r="D130" t="s">
        <v>1</v>
      </c>
      <c r="E130" t="s">
        <v>32</v>
      </c>
      <c r="F130" t="s">
        <v>178</v>
      </c>
      <c r="G130" t="s">
        <v>178</v>
      </c>
    </row>
    <row r="131" spans="1:7">
      <c r="A131" t="str">
        <f t="shared" si="3"/>
        <v>Vagina (C52)AllSexAllEth</v>
      </c>
      <c r="B131">
        <v>43</v>
      </c>
      <c r="C131" t="s">
        <v>107</v>
      </c>
      <c r="D131" t="s">
        <v>4</v>
      </c>
      <c r="E131" t="s">
        <v>32</v>
      </c>
      <c r="F131" t="s">
        <v>178</v>
      </c>
      <c r="G131" t="s">
        <v>178</v>
      </c>
    </row>
    <row r="132" spans="1:7">
      <c r="A132" t="str">
        <f t="shared" si="3"/>
        <v>Vagina (C52)FemaleAllEth</v>
      </c>
      <c r="B132">
        <v>43</v>
      </c>
      <c r="C132" t="s">
        <v>107</v>
      </c>
      <c r="D132" t="s">
        <v>0</v>
      </c>
      <c r="E132" t="s">
        <v>32</v>
      </c>
      <c r="F132">
        <v>8</v>
      </c>
      <c r="G132">
        <v>0.226106345755368</v>
      </c>
    </row>
    <row r="133" spans="1:7">
      <c r="A133" t="str">
        <f t="shared" si="3"/>
        <v>Vagina (C52)MaleAllEth</v>
      </c>
      <c r="B133">
        <v>43</v>
      </c>
      <c r="C133" t="s">
        <v>107</v>
      </c>
      <c r="D133" t="s">
        <v>1</v>
      </c>
      <c r="E133" t="s">
        <v>32</v>
      </c>
      <c r="F133" t="s">
        <v>178</v>
      </c>
      <c r="G133" t="s">
        <v>178</v>
      </c>
    </row>
    <row r="134" spans="1:7">
      <c r="A134" t="str">
        <f t="shared" ref="A134:A194" si="4">C134&amp;D134&amp;E134</f>
        <v>Cervix (C53)AllSexAllEth</v>
      </c>
      <c r="B134">
        <v>44</v>
      </c>
      <c r="C134" t="s">
        <v>108</v>
      </c>
      <c r="D134" t="s">
        <v>4</v>
      </c>
      <c r="E134" t="s">
        <v>32</v>
      </c>
      <c r="F134" t="s">
        <v>178</v>
      </c>
      <c r="G134" t="s">
        <v>178</v>
      </c>
    </row>
    <row r="135" spans="1:7">
      <c r="A135" t="str">
        <f t="shared" si="4"/>
        <v>Cervix (C53)FemaleAllEth</v>
      </c>
      <c r="B135">
        <v>44</v>
      </c>
      <c r="C135" t="s">
        <v>108</v>
      </c>
      <c r="D135" t="s">
        <v>0</v>
      </c>
      <c r="E135" t="s">
        <v>32</v>
      </c>
      <c r="F135">
        <v>56</v>
      </c>
      <c r="G135">
        <v>1.8181720679887501</v>
      </c>
    </row>
    <row r="136" spans="1:7">
      <c r="A136" t="str">
        <f t="shared" si="4"/>
        <v>Cervix (C53)MaleAllEth</v>
      </c>
      <c r="B136">
        <v>44</v>
      </c>
      <c r="C136" t="s">
        <v>108</v>
      </c>
      <c r="D136" t="s">
        <v>1</v>
      </c>
      <c r="E136" t="s">
        <v>32</v>
      </c>
      <c r="F136" t="s">
        <v>178</v>
      </c>
      <c r="G136" t="s">
        <v>178</v>
      </c>
    </row>
    <row r="137" spans="1:7" s="114" customFormat="1">
      <c r="A137" s="114" t="str">
        <f t="shared" si="4"/>
        <v>Uterus (C54–C55)AllSexAllEth</v>
      </c>
      <c r="B137" s="114">
        <v>45</v>
      </c>
      <c r="C137" s="114" t="s">
        <v>358</v>
      </c>
      <c r="D137" s="114" t="s">
        <v>4</v>
      </c>
      <c r="E137" s="114" t="s">
        <v>32</v>
      </c>
      <c r="F137" s="114" t="s">
        <v>178</v>
      </c>
      <c r="G137" s="114" t="s">
        <v>178</v>
      </c>
    </row>
    <row r="138" spans="1:7" s="114" customFormat="1">
      <c r="A138" s="114" t="str">
        <f t="shared" si="4"/>
        <v>Uterus (C54–C55)FemaleAllEth</v>
      </c>
      <c r="B138" s="114">
        <v>45</v>
      </c>
      <c r="C138" s="114" t="s">
        <v>358</v>
      </c>
      <c r="D138" s="114" t="s">
        <v>0</v>
      </c>
      <c r="E138" s="114" t="s">
        <v>32</v>
      </c>
      <c r="F138" s="114">
        <v>121</v>
      </c>
      <c r="G138" s="114">
        <v>3.19011184212988</v>
      </c>
    </row>
    <row r="139" spans="1:7" s="114" customFormat="1">
      <c r="A139" s="114" t="str">
        <f t="shared" si="4"/>
        <v>Uterus (C54–C55)MaleAllEth</v>
      </c>
      <c r="B139" s="114">
        <v>45</v>
      </c>
      <c r="C139" s="114" t="s">
        <v>358</v>
      </c>
      <c r="D139" s="114" t="s">
        <v>1</v>
      </c>
      <c r="E139" s="114" t="s">
        <v>32</v>
      </c>
      <c r="F139" s="114" t="s">
        <v>178</v>
      </c>
      <c r="G139" s="114" t="s">
        <v>178</v>
      </c>
    </row>
    <row r="140" spans="1:7">
      <c r="A140" t="str">
        <f t="shared" si="4"/>
        <v>Ovary (C56)AllSexAllEth</v>
      </c>
      <c r="B140">
        <v>47</v>
      </c>
      <c r="C140" t="s">
        <v>109</v>
      </c>
      <c r="D140" t="s">
        <v>4</v>
      </c>
      <c r="E140" t="s">
        <v>32</v>
      </c>
      <c r="F140" t="s">
        <v>178</v>
      </c>
      <c r="G140" t="s">
        <v>178</v>
      </c>
    </row>
    <row r="141" spans="1:7">
      <c r="A141" t="str">
        <f t="shared" si="4"/>
        <v>Ovary (C56)FemaleAllEth</v>
      </c>
      <c r="B141">
        <v>47</v>
      </c>
      <c r="C141" t="s">
        <v>109</v>
      </c>
      <c r="D141" t="s">
        <v>0</v>
      </c>
      <c r="E141" t="s">
        <v>32</v>
      </c>
      <c r="F141">
        <v>175</v>
      </c>
      <c r="G141">
        <v>4.8255771166245403</v>
      </c>
    </row>
    <row r="142" spans="1:7">
      <c r="A142" t="str">
        <f t="shared" si="4"/>
        <v>Ovary (C56)MaleAllEth</v>
      </c>
      <c r="B142">
        <v>47</v>
      </c>
      <c r="C142" t="s">
        <v>109</v>
      </c>
      <c r="D142" t="s">
        <v>1</v>
      </c>
      <c r="E142" t="s">
        <v>32</v>
      </c>
      <c r="F142" t="s">
        <v>178</v>
      </c>
      <c r="G142" t="s">
        <v>178</v>
      </c>
    </row>
    <row r="143" spans="1:7">
      <c r="A143" t="str">
        <f t="shared" si="4"/>
        <v>Female genital organs - other and unspecified (C57)AllSexAllEth</v>
      </c>
      <c r="B143">
        <v>48</v>
      </c>
      <c r="C143" t="s">
        <v>179</v>
      </c>
      <c r="D143" t="s">
        <v>4</v>
      </c>
      <c r="E143" t="s">
        <v>32</v>
      </c>
      <c r="F143" t="s">
        <v>178</v>
      </c>
      <c r="G143" t="s">
        <v>178</v>
      </c>
    </row>
    <row r="144" spans="1:7">
      <c r="A144" t="str">
        <f t="shared" si="4"/>
        <v>Female genital organs - other and unspecified (C57)FemaleAllEth</v>
      </c>
      <c r="B144">
        <v>48</v>
      </c>
      <c r="C144" t="s">
        <v>179</v>
      </c>
      <c r="D144" t="s">
        <v>0</v>
      </c>
      <c r="E144" t="s">
        <v>32</v>
      </c>
      <c r="F144">
        <v>20</v>
      </c>
      <c r="G144">
        <v>0.50700421721942501</v>
      </c>
    </row>
    <row r="145" spans="1:7">
      <c r="A145" t="str">
        <f t="shared" si="4"/>
        <v>Female genital organs - other and unspecified (C57)MaleAllEth</v>
      </c>
      <c r="B145">
        <v>48</v>
      </c>
      <c r="C145" t="s">
        <v>179</v>
      </c>
      <c r="D145" t="s">
        <v>1</v>
      </c>
      <c r="E145" t="s">
        <v>32</v>
      </c>
      <c r="F145" t="s">
        <v>178</v>
      </c>
      <c r="G145" t="s">
        <v>178</v>
      </c>
    </row>
    <row r="146" spans="1:7">
      <c r="A146" t="str">
        <f t="shared" si="4"/>
        <v>Placenta (C58)AllSexAllEth</v>
      </c>
      <c r="B146">
        <v>49</v>
      </c>
      <c r="C146" t="s">
        <v>110</v>
      </c>
      <c r="D146" t="s">
        <v>4</v>
      </c>
      <c r="E146" t="s">
        <v>32</v>
      </c>
      <c r="F146" t="s">
        <v>178</v>
      </c>
      <c r="G146" t="s">
        <v>178</v>
      </c>
    </row>
    <row r="147" spans="1:7">
      <c r="A147" t="str">
        <f t="shared" si="4"/>
        <v>Placenta (C58)FemaleAllEth</v>
      </c>
      <c r="B147">
        <v>49</v>
      </c>
      <c r="C147" t="s">
        <v>110</v>
      </c>
      <c r="D147" t="s">
        <v>0</v>
      </c>
      <c r="E147" t="s">
        <v>32</v>
      </c>
    </row>
    <row r="148" spans="1:7">
      <c r="A148" t="str">
        <f t="shared" si="4"/>
        <v>Placenta (C58)MaleAllEth</v>
      </c>
      <c r="B148">
        <v>49</v>
      </c>
      <c r="C148" t="s">
        <v>110</v>
      </c>
      <c r="D148" t="s">
        <v>1</v>
      </c>
      <c r="E148" t="s">
        <v>32</v>
      </c>
      <c r="F148" t="s">
        <v>178</v>
      </c>
      <c r="G148" t="s">
        <v>178</v>
      </c>
    </row>
    <row r="149" spans="1:7">
      <c r="A149" t="str">
        <f t="shared" si="4"/>
        <v>Penis (C60)AllSexAllEth</v>
      </c>
      <c r="B149">
        <v>50</v>
      </c>
      <c r="C149" t="s">
        <v>111</v>
      </c>
      <c r="D149" t="s">
        <v>4</v>
      </c>
      <c r="E149" t="s">
        <v>32</v>
      </c>
      <c r="F149" t="s">
        <v>178</v>
      </c>
      <c r="G149" s="1" t="s">
        <v>178</v>
      </c>
    </row>
    <row r="150" spans="1:7">
      <c r="A150" t="str">
        <f t="shared" si="4"/>
        <v>Penis (C60)FemaleAllEth</v>
      </c>
      <c r="B150">
        <v>50</v>
      </c>
      <c r="C150" t="s">
        <v>111</v>
      </c>
      <c r="D150" t="s">
        <v>0</v>
      </c>
      <c r="E150" t="s">
        <v>32</v>
      </c>
      <c r="F150" t="s">
        <v>178</v>
      </c>
      <c r="G150" t="s">
        <v>178</v>
      </c>
    </row>
    <row r="151" spans="1:7">
      <c r="A151" t="str">
        <f t="shared" si="4"/>
        <v>Penis (C60)MaleAllEth</v>
      </c>
      <c r="B151">
        <v>50</v>
      </c>
      <c r="C151" t="s">
        <v>111</v>
      </c>
      <c r="D151" t="s">
        <v>1</v>
      </c>
      <c r="E151" t="s">
        <v>32</v>
      </c>
      <c r="F151">
        <v>2</v>
      </c>
      <c r="G151" s="1">
        <v>6.2190325802077298E-2</v>
      </c>
    </row>
    <row r="152" spans="1:7">
      <c r="A152" t="str">
        <f t="shared" si="4"/>
        <v>Prostate (C61)AllSexAllEth</v>
      </c>
      <c r="B152">
        <v>51</v>
      </c>
      <c r="C152" t="s">
        <v>112</v>
      </c>
      <c r="D152" t="s">
        <v>4</v>
      </c>
      <c r="E152" t="s">
        <v>32</v>
      </c>
      <c r="F152" t="s">
        <v>178</v>
      </c>
      <c r="G152" t="s">
        <v>178</v>
      </c>
    </row>
    <row r="153" spans="1:7">
      <c r="A153" t="str">
        <f t="shared" si="4"/>
        <v>Prostate (C61)FemaleAllEth</v>
      </c>
      <c r="B153">
        <v>51</v>
      </c>
      <c r="C153" t="s">
        <v>112</v>
      </c>
      <c r="D153" t="s">
        <v>0</v>
      </c>
      <c r="E153" t="s">
        <v>32</v>
      </c>
      <c r="F153" t="s">
        <v>178</v>
      </c>
      <c r="G153" t="s">
        <v>178</v>
      </c>
    </row>
    <row r="154" spans="1:7">
      <c r="A154" t="str">
        <f t="shared" si="4"/>
        <v>Prostate (C61)MaleAllEth</v>
      </c>
      <c r="B154">
        <v>51</v>
      </c>
      <c r="C154" t="s">
        <v>112</v>
      </c>
      <c r="D154" t="s">
        <v>1</v>
      </c>
      <c r="E154" t="s">
        <v>32</v>
      </c>
      <c r="F154">
        <v>607</v>
      </c>
      <c r="G154">
        <v>16.953993185078701</v>
      </c>
    </row>
    <row r="155" spans="1:7">
      <c r="A155" t="str">
        <f t="shared" si="4"/>
        <v>Testis (C62)AllSexAllEth</v>
      </c>
      <c r="B155">
        <v>52</v>
      </c>
      <c r="C155" t="s">
        <v>113</v>
      </c>
      <c r="D155" t="s">
        <v>4</v>
      </c>
      <c r="E155" t="s">
        <v>32</v>
      </c>
      <c r="F155" t="s">
        <v>178</v>
      </c>
      <c r="G155" t="s">
        <v>178</v>
      </c>
    </row>
    <row r="156" spans="1:7">
      <c r="A156" t="str">
        <f t="shared" si="4"/>
        <v>Testis (C62)FemaleAllEth</v>
      </c>
      <c r="B156">
        <v>52</v>
      </c>
      <c r="C156" t="s">
        <v>113</v>
      </c>
      <c r="D156" t="s">
        <v>0</v>
      </c>
      <c r="E156" t="s">
        <v>32</v>
      </c>
      <c r="F156" t="s">
        <v>178</v>
      </c>
      <c r="G156" t="s">
        <v>178</v>
      </c>
    </row>
    <row r="157" spans="1:7">
      <c r="A157" t="str">
        <f t="shared" si="4"/>
        <v>Testis (C62)MaleAllEth</v>
      </c>
      <c r="B157">
        <v>52</v>
      </c>
      <c r="C157" t="s">
        <v>113</v>
      </c>
      <c r="D157" t="s">
        <v>1</v>
      </c>
      <c r="E157" t="s">
        <v>32</v>
      </c>
      <c r="F157">
        <v>7</v>
      </c>
      <c r="G157">
        <v>0.34067668817172397</v>
      </c>
    </row>
    <row r="158" spans="1:7">
      <c r="A158" t="str">
        <f t="shared" si="4"/>
        <v>Male genital organs - other and unspecified (C63)AllSexAllEth</v>
      </c>
      <c r="B158">
        <v>53</v>
      </c>
      <c r="C158" t="s">
        <v>114</v>
      </c>
      <c r="D158" t="s">
        <v>4</v>
      </c>
      <c r="E158" t="s">
        <v>32</v>
      </c>
      <c r="F158" t="s">
        <v>178</v>
      </c>
      <c r="G158" t="s">
        <v>178</v>
      </c>
    </row>
    <row r="159" spans="1:7">
      <c r="A159" t="str">
        <f t="shared" si="4"/>
        <v>Male genital organs - other and unspecified (C63)FemaleAllEth</v>
      </c>
      <c r="B159">
        <v>53</v>
      </c>
      <c r="C159" t="s">
        <v>114</v>
      </c>
      <c r="D159" t="s">
        <v>0</v>
      </c>
      <c r="E159" t="s">
        <v>32</v>
      </c>
      <c r="F159" t="s">
        <v>178</v>
      </c>
      <c r="G159" t="s">
        <v>178</v>
      </c>
    </row>
    <row r="160" spans="1:7">
      <c r="A160" t="str">
        <f t="shared" si="4"/>
        <v>Male genital organs - other and unspecified (C63)MaleAllEth</v>
      </c>
      <c r="B160">
        <v>53</v>
      </c>
      <c r="C160" t="s">
        <v>114</v>
      </c>
      <c r="D160" t="s">
        <v>1</v>
      </c>
      <c r="E160" t="s">
        <v>32</v>
      </c>
    </row>
    <row r="161" spans="1:7">
      <c r="A161" t="str">
        <f t="shared" si="4"/>
        <v>Kidney - except renal pelvis (C64)AllSexAllEth</v>
      </c>
      <c r="B161">
        <v>54</v>
      </c>
      <c r="C161" t="s">
        <v>115</v>
      </c>
      <c r="D161" t="s">
        <v>4</v>
      </c>
      <c r="E161" t="s">
        <v>32</v>
      </c>
      <c r="F161">
        <v>183</v>
      </c>
      <c r="G161">
        <v>2.5605385436694199</v>
      </c>
    </row>
    <row r="162" spans="1:7">
      <c r="A162" t="str">
        <f t="shared" si="4"/>
        <v>Kidney - except renal pelvis (C64)FemaleAllEth</v>
      </c>
      <c r="B162">
        <v>54</v>
      </c>
      <c r="C162" t="s">
        <v>115</v>
      </c>
      <c r="D162" t="s">
        <v>0</v>
      </c>
      <c r="E162" t="s">
        <v>32</v>
      </c>
      <c r="F162">
        <v>54</v>
      </c>
      <c r="G162">
        <v>1.40472079011616</v>
      </c>
    </row>
    <row r="163" spans="1:7">
      <c r="A163" t="str">
        <f t="shared" si="4"/>
        <v>Kidney - except renal pelvis (C64)MaleAllEth</v>
      </c>
      <c r="B163">
        <v>54</v>
      </c>
      <c r="C163" t="s">
        <v>115</v>
      </c>
      <c r="D163" t="s">
        <v>1</v>
      </c>
      <c r="E163" t="s">
        <v>32</v>
      </c>
      <c r="F163">
        <v>129</v>
      </c>
      <c r="G163">
        <v>3.9239820164438899</v>
      </c>
    </row>
    <row r="164" spans="1:7">
      <c r="A164" t="str">
        <f t="shared" si="4"/>
        <v>Renal pelvis (C65)AllSexAllEth</v>
      </c>
      <c r="B164">
        <v>55</v>
      </c>
      <c r="C164" t="s">
        <v>116</v>
      </c>
      <c r="D164" t="s">
        <v>4</v>
      </c>
      <c r="E164" t="s">
        <v>32</v>
      </c>
      <c r="F164">
        <v>13</v>
      </c>
      <c r="G164">
        <v>0.18003279874691</v>
      </c>
    </row>
    <row r="165" spans="1:7">
      <c r="A165" t="str">
        <f t="shared" si="4"/>
        <v>Renal pelvis (C65)FemaleAllEth</v>
      </c>
      <c r="B165">
        <v>55</v>
      </c>
      <c r="C165" t="s">
        <v>116</v>
      </c>
      <c r="D165" t="s">
        <v>0</v>
      </c>
      <c r="E165" t="s">
        <v>32</v>
      </c>
      <c r="F165">
        <v>9</v>
      </c>
      <c r="G165">
        <v>0.22803727529288501</v>
      </c>
    </row>
    <row r="166" spans="1:7">
      <c r="A166" t="str">
        <f t="shared" si="4"/>
        <v>Renal pelvis (C65)MaleAllEth</v>
      </c>
      <c r="B166">
        <v>55</v>
      </c>
      <c r="C166" t="s">
        <v>116</v>
      </c>
      <c r="D166" t="s">
        <v>1</v>
      </c>
      <c r="E166" t="s">
        <v>32</v>
      </c>
      <c r="F166">
        <v>4</v>
      </c>
      <c r="G166">
        <v>0.123628024433487</v>
      </c>
    </row>
    <row r="167" spans="1:7">
      <c r="A167" t="str">
        <f t="shared" si="4"/>
        <v>Ureter (C66)AllSexAllEth</v>
      </c>
      <c r="B167">
        <v>56</v>
      </c>
      <c r="C167" t="s">
        <v>117</v>
      </c>
      <c r="D167" t="s">
        <v>4</v>
      </c>
      <c r="E167" t="s">
        <v>32</v>
      </c>
      <c r="F167">
        <v>8</v>
      </c>
      <c r="G167">
        <v>0.10378439750893</v>
      </c>
    </row>
    <row r="168" spans="1:7">
      <c r="A168" t="str">
        <f t="shared" si="4"/>
        <v>Ureter (C66)FemaleAllEth</v>
      </c>
      <c r="B168">
        <v>56</v>
      </c>
      <c r="C168" t="s">
        <v>117</v>
      </c>
      <c r="D168" t="s">
        <v>0</v>
      </c>
      <c r="E168" t="s">
        <v>32</v>
      </c>
      <c r="F168">
        <v>3</v>
      </c>
      <c r="G168" s="1">
        <v>7.3768857997208101E-2</v>
      </c>
    </row>
    <row r="169" spans="1:7">
      <c r="A169" t="str">
        <f t="shared" si="4"/>
        <v>Ureter (C66)MaleAllEth</v>
      </c>
      <c r="B169">
        <v>56</v>
      </c>
      <c r="C169" t="s">
        <v>117</v>
      </c>
      <c r="D169" t="s">
        <v>1</v>
      </c>
      <c r="E169" t="s">
        <v>32</v>
      </c>
      <c r="F169">
        <v>5</v>
      </c>
      <c r="G169">
        <v>0.14327253050494601</v>
      </c>
    </row>
    <row r="170" spans="1:7">
      <c r="A170" t="str">
        <f t="shared" si="4"/>
        <v>Bladder (C67)AllSexAllEth</v>
      </c>
      <c r="B170">
        <v>57</v>
      </c>
      <c r="C170" t="s">
        <v>118</v>
      </c>
      <c r="D170" t="s">
        <v>4</v>
      </c>
      <c r="E170" t="s">
        <v>32</v>
      </c>
      <c r="F170">
        <v>207</v>
      </c>
      <c r="G170">
        <v>2.5596473147281702</v>
      </c>
    </row>
    <row r="171" spans="1:7">
      <c r="A171" t="str">
        <f t="shared" si="4"/>
        <v>Bladder (C67)FemaleAllEth</v>
      </c>
      <c r="B171">
        <v>57</v>
      </c>
      <c r="C171" t="s">
        <v>118</v>
      </c>
      <c r="D171" t="s">
        <v>0</v>
      </c>
      <c r="E171" t="s">
        <v>32</v>
      </c>
      <c r="F171">
        <v>74</v>
      </c>
      <c r="G171">
        <v>1.66044212335354</v>
      </c>
    </row>
    <row r="172" spans="1:7">
      <c r="A172" t="str">
        <f t="shared" si="4"/>
        <v>Bladder (C67)MaleAllEth</v>
      </c>
      <c r="B172">
        <v>57</v>
      </c>
      <c r="C172" t="s">
        <v>118</v>
      </c>
      <c r="D172" t="s">
        <v>1</v>
      </c>
      <c r="E172" t="s">
        <v>32</v>
      </c>
      <c r="F172">
        <v>133</v>
      </c>
      <c r="G172">
        <v>3.7614737720207199</v>
      </c>
    </row>
    <row r="173" spans="1:7">
      <c r="A173" t="str">
        <f t="shared" si="4"/>
        <v>Urinary organs - other and unspecified (C68)AllSexAllEth</v>
      </c>
      <c r="B173">
        <v>58</v>
      </c>
      <c r="C173" t="s">
        <v>119</v>
      </c>
      <c r="D173" t="s">
        <v>4</v>
      </c>
      <c r="E173" t="s">
        <v>32</v>
      </c>
      <c r="F173">
        <v>6</v>
      </c>
      <c r="G173" s="1">
        <v>7.4700736836814594E-2</v>
      </c>
    </row>
    <row r="174" spans="1:7">
      <c r="A174" t="str">
        <f t="shared" si="4"/>
        <v>Urinary organs - other and unspecified (C68)FemaleAllEth</v>
      </c>
      <c r="B174">
        <v>58</v>
      </c>
      <c r="C174" t="s">
        <v>119</v>
      </c>
      <c r="D174" t="s">
        <v>0</v>
      </c>
      <c r="E174" t="s">
        <v>32</v>
      </c>
      <c r="F174">
        <v>3</v>
      </c>
      <c r="G174" s="1">
        <v>4.6899919221501697E-2</v>
      </c>
    </row>
    <row r="175" spans="1:7">
      <c r="A175" t="str">
        <f t="shared" si="4"/>
        <v>Urinary organs - other and unspecified (C68)MaleAllEth</v>
      </c>
      <c r="B175">
        <v>58</v>
      </c>
      <c r="C175" t="s">
        <v>119</v>
      </c>
      <c r="D175" t="s">
        <v>1</v>
      </c>
      <c r="E175" t="s">
        <v>32</v>
      </c>
      <c r="F175">
        <v>3</v>
      </c>
      <c r="G175" s="1">
        <v>9.6416191256450498E-2</v>
      </c>
    </row>
    <row r="176" spans="1:7">
      <c r="A176" t="str">
        <f t="shared" si="4"/>
        <v>Eye and adnexa (C69)AllSexAllEth</v>
      </c>
      <c r="B176">
        <v>59</v>
      </c>
      <c r="C176" t="s">
        <v>120</v>
      </c>
      <c r="D176" t="s">
        <v>4</v>
      </c>
      <c r="E176" t="s">
        <v>32</v>
      </c>
      <c r="F176">
        <v>17</v>
      </c>
      <c r="G176">
        <v>0.26720599570180797</v>
      </c>
    </row>
    <row r="177" spans="1:7">
      <c r="A177" t="str">
        <f t="shared" si="4"/>
        <v>Eye and adnexa (C69)FemaleAllEth</v>
      </c>
      <c r="B177">
        <v>59</v>
      </c>
      <c r="C177" t="s">
        <v>120</v>
      </c>
      <c r="D177" t="s">
        <v>0</v>
      </c>
      <c r="E177" t="s">
        <v>32</v>
      </c>
      <c r="F177">
        <v>10</v>
      </c>
      <c r="G177">
        <v>0.29897656755375202</v>
      </c>
    </row>
    <row r="178" spans="1:7">
      <c r="A178" t="str">
        <f t="shared" si="4"/>
        <v>Eye and adnexa (C69)MaleAllEth</v>
      </c>
      <c r="B178">
        <v>59</v>
      </c>
      <c r="C178" t="s">
        <v>120</v>
      </c>
      <c r="D178" t="s">
        <v>1</v>
      </c>
      <c r="E178" t="s">
        <v>32</v>
      </c>
      <c r="F178">
        <v>7</v>
      </c>
      <c r="G178">
        <v>0.22754829197142701</v>
      </c>
    </row>
    <row r="179" spans="1:7">
      <c r="A179" t="str">
        <f t="shared" si="4"/>
        <v>Meninges (C70)AllSexAllEth</v>
      </c>
      <c r="B179">
        <v>60</v>
      </c>
      <c r="C179" t="s">
        <v>121</v>
      </c>
      <c r="D179" t="s">
        <v>4</v>
      </c>
      <c r="E179" t="s">
        <v>32</v>
      </c>
      <c r="F179">
        <v>3</v>
      </c>
      <c r="G179" s="1">
        <v>4.05419610468973E-2</v>
      </c>
    </row>
    <row r="180" spans="1:7">
      <c r="A180" t="str">
        <f t="shared" si="4"/>
        <v>Meninges (C70)FemaleAllEth</v>
      </c>
      <c r="B180">
        <v>60</v>
      </c>
      <c r="C180" t="s">
        <v>121</v>
      </c>
      <c r="D180" t="s">
        <v>0</v>
      </c>
      <c r="E180" t="s">
        <v>32</v>
      </c>
      <c r="F180">
        <v>3</v>
      </c>
      <c r="G180">
        <v>7.4188686920997005E-2</v>
      </c>
    </row>
    <row r="181" spans="1:7">
      <c r="A181" t="str">
        <f t="shared" si="4"/>
        <v>Meninges (C70)MaleAllEth</v>
      </c>
      <c r="B181">
        <v>60</v>
      </c>
      <c r="C181" t="s">
        <v>121</v>
      </c>
      <c r="D181" t="s">
        <v>1</v>
      </c>
      <c r="E181" t="s">
        <v>32</v>
      </c>
    </row>
    <row r="182" spans="1:7">
      <c r="A182" t="str">
        <f t="shared" si="4"/>
        <v>Brain (C71)AllSexAllEth</v>
      </c>
      <c r="B182">
        <v>61</v>
      </c>
      <c r="C182" t="s">
        <v>122</v>
      </c>
      <c r="D182" t="s">
        <v>4</v>
      </c>
      <c r="E182" t="s">
        <v>32</v>
      </c>
      <c r="F182">
        <v>278</v>
      </c>
      <c r="G182">
        <v>4.5458777624000701</v>
      </c>
    </row>
    <row r="183" spans="1:7">
      <c r="A183" t="str">
        <f t="shared" si="4"/>
        <v>Brain (C71)FemaleAllEth</v>
      </c>
      <c r="B183">
        <v>61</v>
      </c>
      <c r="C183" t="s">
        <v>122</v>
      </c>
      <c r="D183" t="s">
        <v>0</v>
      </c>
      <c r="E183" t="s">
        <v>32</v>
      </c>
      <c r="F183">
        <v>95</v>
      </c>
      <c r="G183">
        <v>2.80658948478013</v>
      </c>
    </row>
    <row r="184" spans="1:7">
      <c r="A184" t="str">
        <f t="shared" si="4"/>
        <v>Brain (C71)MaleAllEth</v>
      </c>
      <c r="B184">
        <v>61</v>
      </c>
      <c r="C184" t="s">
        <v>122</v>
      </c>
      <c r="D184" t="s">
        <v>1</v>
      </c>
      <c r="E184" t="s">
        <v>32</v>
      </c>
      <c r="F184">
        <v>183</v>
      </c>
      <c r="G184">
        <v>6.4207667279271599</v>
      </c>
    </row>
    <row r="185" spans="1:7">
      <c r="A185" t="str">
        <f t="shared" si="4"/>
        <v>Spinal cord, cranial nerves and other parts of central nervous system (C72)AllSexAllEth</v>
      </c>
      <c r="B185">
        <v>62</v>
      </c>
      <c r="C185" t="s">
        <v>123</v>
      </c>
      <c r="D185" t="s">
        <v>4</v>
      </c>
      <c r="E185" t="s">
        <v>32</v>
      </c>
      <c r="F185">
        <v>4</v>
      </c>
      <c r="G185" s="1">
        <v>7.2322131071014303E-2</v>
      </c>
    </row>
    <row r="186" spans="1:7">
      <c r="A186" t="str">
        <f t="shared" si="4"/>
        <v>Spinal cord, cranial nerves and other parts of central nervous system (C72)FemaleAllEth</v>
      </c>
      <c r="B186">
        <v>62</v>
      </c>
      <c r="C186" t="s">
        <v>123</v>
      </c>
      <c r="D186" t="s">
        <v>0</v>
      </c>
      <c r="E186" t="s">
        <v>32</v>
      </c>
      <c r="F186">
        <v>1</v>
      </c>
      <c r="G186">
        <v>2.6690114175302999E-2</v>
      </c>
    </row>
    <row r="187" spans="1:7">
      <c r="A187" t="str">
        <f t="shared" si="4"/>
        <v>Spinal cord, cranial nerves and other parts of central nervous system (C72)MaleAllEth</v>
      </c>
      <c r="B187">
        <v>62</v>
      </c>
      <c r="C187" t="s">
        <v>123</v>
      </c>
      <c r="D187" t="s">
        <v>1</v>
      </c>
      <c r="E187" t="s">
        <v>32</v>
      </c>
      <c r="F187">
        <v>3</v>
      </c>
      <c r="G187">
        <v>0.11623396401165199</v>
      </c>
    </row>
    <row r="188" spans="1:7">
      <c r="A188" t="str">
        <f t="shared" si="4"/>
        <v>Thyroid gland (C73)AllSexAllEth</v>
      </c>
      <c r="B188">
        <v>63</v>
      </c>
      <c r="C188" t="s">
        <v>124</v>
      </c>
      <c r="D188" t="s">
        <v>4</v>
      </c>
      <c r="E188" t="s">
        <v>32</v>
      </c>
      <c r="F188">
        <v>30</v>
      </c>
      <c r="G188">
        <v>0.41975052687689102</v>
      </c>
    </row>
    <row r="189" spans="1:7">
      <c r="A189" t="str">
        <f t="shared" si="4"/>
        <v>Thyroid gland (C73)FemaleAllEth</v>
      </c>
      <c r="B189">
        <v>63</v>
      </c>
      <c r="C189" t="s">
        <v>124</v>
      </c>
      <c r="D189" t="s">
        <v>0</v>
      </c>
      <c r="E189" t="s">
        <v>32</v>
      </c>
      <c r="F189">
        <v>18</v>
      </c>
      <c r="G189">
        <v>0.407202712266092</v>
      </c>
    </row>
    <row r="190" spans="1:7">
      <c r="A190" t="str">
        <f t="shared" si="4"/>
        <v>Thyroid gland (C73)MaleAllEth</v>
      </c>
      <c r="B190">
        <v>63</v>
      </c>
      <c r="C190" t="s">
        <v>124</v>
      </c>
      <c r="D190" t="s">
        <v>1</v>
      </c>
      <c r="E190" t="s">
        <v>32</v>
      </c>
      <c r="F190">
        <v>12</v>
      </c>
      <c r="G190">
        <v>0.41073414802380898</v>
      </c>
    </row>
    <row r="191" spans="1:7">
      <c r="A191" t="str">
        <f t="shared" si="4"/>
        <v>Adrenal gland (C74)AllSexAllEth</v>
      </c>
      <c r="B191">
        <v>64</v>
      </c>
      <c r="C191" t="s">
        <v>125</v>
      </c>
      <c r="D191" t="s">
        <v>4</v>
      </c>
      <c r="E191" t="s">
        <v>32</v>
      </c>
      <c r="F191">
        <v>5</v>
      </c>
      <c r="G191">
        <v>0.139354837287959</v>
      </c>
    </row>
    <row r="192" spans="1:7">
      <c r="A192" t="str">
        <f t="shared" si="4"/>
        <v>Adrenal gland (C74)FemaleAllEth</v>
      </c>
      <c r="B192">
        <v>64</v>
      </c>
      <c r="C192" t="s">
        <v>125</v>
      </c>
      <c r="D192" t="s">
        <v>0</v>
      </c>
      <c r="E192" t="s">
        <v>32</v>
      </c>
      <c r="F192">
        <v>1</v>
      </c>
      <c r="G192" s="1">
        <v>6.0523650804709797E-2</v>
      </c>
    </row>
    <row r="193" spans="1:7">
      <c r="A193" t="str">
        <f t="shared" si="4"/>
        <v>Adrenal gland (C74)MaleAllEth</v>
      </c>
      <c r="B193">
        <v>64</v>
      </c>
      <c r="C193" t="s">
        <v>125</v>
      </c>
      <c r="D193" t="s">
        <v>1</v>
      </c>
      <c r="E193" t="s">
        <v>32</v>
      </c>
      <c r="F193">
        <v>4</v>
      </c>
      <c r="G193">
        <v>0.22617491272214299</v>
      </c>
    </row>
    <row r="194" spans="1:7">
      <c r="A194" t="str">
        <f t="shared" si="4"/>
        <v>Endocrine glands and related structures - other (C75)AllSexAllEth</v>
      </c>
      <c r="B194">
        <v>65</v>
      </c>
      <c r="C194" t="s">
        <v>126</v>
      </c>
      <c r="D194" t="s">
        <v>4</v>
      </c>
      <c r="E194" t="s">
        <v>32</v>
      </c>
      <c r="F194">
        <v>3</v>
      </c>
      <c r="G194" s="1">
        <v>6.3309108835598094E-2</v>
      </c>
    </row>
    <row r="195" spans="1:7">
      <c r="A195" t="str">
        <f t="shared" ref="A195:A258" si="5">C195&amp;D195&amp;E195</f>
        <v>Endocrine glands and related structures - other (C75)FemaleAllEth</v>
      </c>
      <c r="B195">
        <v>65</v>
      </c>
      <c r="C195" t="s">
        <v>126</v>
      </c>
      <c r="D195" t="s">
        <v>0</v>
      </c>
      <c r="E195" t="s">
        <v>32</v>
      </c>
      <c r="F195">
        <v>2</v>
      </c>
      <c r="G195" s="1">
        <v>9.57001606350283E-2</v>
      </c>
    </row>
    <row r="196" spans="1:7">
      <c r="A196" t="str">
        <f t="shared" si="5"/>
        <v>Endocrine glands and related structures - other (C75)MaleAllEth</v>
      </c>
      <c r="B196">
        <v>65</v>
      </c>
      <c r="C196" t="s">
        <v>126</v>
      </c>
      <c r="D196" t="s">
        <v>1</v>
      </c>
      <c r="E196" t="s">
        <v>32</v>
      </c>
      <c r="F196">
        <v>1</v>
      </c>
      <c r="G196" s="1">
        <v>3.16592754980419E-2</v>
      </c>
    </row>
    <row r="197" spans="1:7">
      <c r="A197" t="str">
        <f t="shared" si="5"/>
        <v>Other and ill-defined sites (C76)AllSexAllEth</v>
      </c>
      <c r="B197">
        <v>66</v>
      </c>
      <c r="C197" t="s">
        <v>127</v>
      </c>
      <c r="D197" t="s">
        <v>4</v>
      </c>
      <c r="E197" t="s">
        <v>32</v>
      </c>
      <c r="F197">
        <v>12</v>
      </c>
      <c r="G197">
        <v>0.12684327941295001</v>
      </c>
    </row>
    <row r="198" spans="1:7">
      <c r="A198" t="str">
        <f t="shared" si="5"/>
        <v>Other and ill-defined sites (C76)FemaleAllEth</v>
      </c>
      <c r="B198">
        <v>66</v>
      </c>
      <c r="C198" t="s">
        <v>127</v>
      </c>
      <c r="D198" t="s">
        <v>0</v>
      </c>
      <c r="E198" t="s">
        <v>32</v>
      </c>
      <c r="F198">
        <v>7</v>
      </c>
      <c r="G198">
        <v>0.137482676442405</v>
      </c>
    </row>
    <row r="199" spans="1:7">
      <c r="A199" t="str">
        <f t="shared" si="5"/>
        <v>Other and ill-defined sites (C76)MaleAllEth</v>
      </c>
      <c r="B199">
        <v>66</v>
      </c>
      <c r="C199" t="s">
        <v>127</v>
      </c>
      <c r="D199" t="s">
        <v>1</v>
      </c>
      <c r="E199" t="s">
        <v>32</v>
      </c>
      <c r="F199">
        <v>5</v>
      </c>
      <c r="G199">
        <v>0.12503844660008401</v>
      </c>
    </row>
    <row r="200" spans="1:7">
      <c r="A200" t="str">
        <f t="shared" si="5"/>
        <v>Lymph nodes - secondary and unspecified (C77)AllSexAllEth</v>
      </c>
      <c r="B200">
        <v>67</v>
      </c>
      <c r="C200" t="s">
        <v>128</v>
      </c>
      <c r="D200" t="s">
        <v>4</v>
      </c>
      <c r="E200" t="s">
        <v>32</v>
      </c>
    </row>
    <row r="201" spans="1:7">
      <c r="A201" t="str">
        <f t="shared" si="5"/>
        <v>Lymph nodes - secondary and unspecified (C77)FemaleAllEth</v>
      </c>
      <c r="B201">
        <v>67</v>
      </c>
      <c r="C201" t="s">
        <v>128</v>
      </c>
      <c r="D201" t="s">
        <v>0</v>
      </c>
      <c r="E201" t="s">
        <v>32</v>
      </c>
    </row>
    <row r="202" spans="1:7">
      <c r="A202" t="str">
        <f t="shared" si="5"/>
        <v>Lymph nodes - secondary and unspecified (C77)MaleAllEth</v>
      </c>
      <c r="B202">
        <v>67</v>
      </c>
      <c r="C202" t="s">
        <v>128</v>
      </c>
      <c r="D202" t="s">
        <v>1</v>
      </c>
      <c r="E202" t="s">
        <v>32</v>
      </c>
    </row>
    <row r="203" spans="1:7">
      <c r="A203" t="str">
        <f t="shared" si="5"/>
        <v>Respiratory and digestive organs - secondary (C78)AllSexAllEth</v>
      </c>
      <c r="B203">
        <v>68</v>
      </c>
      <c r="C203" t="s">
        <v>129</v>
      </c>
      <c r="D203" t="s">
        <v>4</v>
      </c>
      <c r="E203" t="s">
        <v>32</v>
      </c>
    </row>
    <row r="204" spans="1:7">
      <c r="A204" t="str">
        <f t="shared" si="5"/>
        <v>Respiratory and digestive organs - secondary (C78)FemaleAllEth</v>
      </c>
      <c r="B204">
        <v>68</v>
      </c>
      <c r="C204" t="s">
        <v>129</v>
      </c>
      <c r="D204" t="s">
        <v>0</v>
      </c>
      <c r="E204" t="s">
        <v>32</v>
      </c>
    </row>
    <row r="205" spans="1:7">
      <c r="A205" t="str">
        <f t="shared" si="5"/>
        <v>Respiratory and digestive organs - secondary (C78)MaleAllEth</v>
      </c>
      <c r="B205">
        <v>68</v>
      </c>
      <c r="C205" t="s">
        <v>129</v>
      </c>
      <c r="D205" t="s">
        <v>1</v>
      </c>
      <c r="E205" t="s">
        <v>32</v>
      </c>
    </row>
    <row r="206" spans="1:7">
      <c r="A206" t="str">
        <f t="shared" si="5"/>
        <v>Secondary other sites (C79)AllSexAllEth</v>
      </c>
      <c r="B206">
        <v>69</v>
      </c>
      <c r="C206" t="s">
        <v>130</v>
      </c>
      <c r="D206" t="s">
        <v>4</v>
      </c>
      <c r="E206" t="s">
        <v>32</v>
      </c>
    </row>
    <row r="207" spans="1:7">
      <c r="A207" t="str">
        <f t="shared" si="5"/>
        <v>Secondary other sites (C79)FemaleAllEth</v>
      </c>
      <c r="B207">
        <v>69</v>
      </c>
      <c r="C207" t="s">
        <v>130</v>
      </c>
      <c r="D207" t="s">
        <v>0</v>
      </c>
      <c r="E207" t="s">
        <v>32</v>
      </c>
    </row>
    <row r="208" spans="1:7">
      <c r="A208" t="str">
        <f t="shared" si="5"/>
        <v>Secondary other sites (C79)MaleAllEth</v>
      </c>
      <c r="B208">
        <v>69</v>
      </c>
      <c r="C208" t="s">
        <v>130</v>
      </c>
      <c r="D208" t="s">
        <v>1</v>
      </c>
      <c r="E208" t="s">
        <v>32</v>
      </c>
    </row>
    <row r="209" spans="1:7">
      <c r="A209" t="str">
        <f t="shared" si="5"/>
        <v>Malignant neoplasm without specification of site (C80)AllSexAllEth</v>
      </c>
      <c r="B209">
        <v>70</v>
      </c>
      <c r="C209" t="s">
        <v>131</v>
      </c>
      <c r="D209" t="s">
        <v>4</v>
      </c>
      <c r="E209" t="s">
        <v>32</v>
      </c>
      <c r="F209">
        <v>382</v>
      </c>
      <c r="G209">
        <v>4.9149962256694204</v>
      </c>
    </row>
    <row r="210" spans="1:7">
      <c r="A210" t="str">
        <f t="shared" si="5"/>
        <v>Malignant neoplasm without specification of site (C80)FemaleAllEth</v>
      </c>
      <c r="B210">
        <v>70</v>
      </c>
      <c r="C210" t="s">
        <v>131</v>
      </c>
      <c r="D210" t="s">
        <v>0</v>
      </c>
      <c r="E210" t="s">
        <v>32</v>
      </c>
      <c r="F210">
        <v>183</v>
      </c>
      <c r="G210">
        <v>4.1590723620307397</v>
      </c>
    </row>
    <row r="211" spans="1:7">
      <c r="A211" t="str">
        <f t="shared" si="5"/>
        <v>Malignant neoplasm without specification of site (C80)MaleAllEth</v>
      </c>
      <c r="B211">
        <v>70</v>
      </c>
      <c r="C211" t="s">
        <v>131</v>
      </c>
      <c r="D211" t="s">
        <v>1</v>
      </c>
      <c r="E211" t="s">
        <v>32</v>
      </c>
      <c r="F211">
        <v>199</v>
      </c>
      <c r="G211">
        <v>5.8410216064291403</v>
      </c>
    </row>
    <row r="212" spans="1:7">
      <c r="A212" t="str">
        <f t="shared" si="5"/>
        <v>Hodgkin lymphoma (C81)AllSexAllEth</v>
      </c>
      <c r="B212">
        <v>71</v>
      </c>
      <c r="C212" t="s">
        <v>132</v>
      </c>
      <c r="D212" t="s">
        <v>4</v>
      </c>
      <c r="E212" t="s">
        <v>32</v>
      </c>
      <c r="F212">
        <v>26</v>
      </c>
      <c r="G212">
        <v>0.43256836082262501</v>
      </c>
    </row>
    <row r="213" spans="1:7">
      <c r="A213" t="str">
        <f t="shared" si="5"/>
        <v>Hodgkin lymphoma (C81)FemaleAllEth</v>
      </c>
      <c r="B213">
        <v>71</v>
      </c>
      <c r="C213" t="s">
        <v>132</v>
      </c>
      <c r="D213" t="s">
        <v>0</v>
      </c>
      <c r="E213" t="s">
        <v>32</v>
      </c>
      <c r="F213">
        <v>16</v>
      </c>
      <c r="G213">
        <v>0.50956738574736604</v>
      </c>
    </row>
    <row r="214" spans="1:7">
      <c r="A214" t="str">
        <f t="shared" si="5"/>
        <v>Hodgkin lymphoma (C81)MaleAllEth</v>
      </c>
      <c r="B214">
        <v>71</v>
      </c>
      <c r="C214" t="s">
        <v>132</v>
      </c>
      <c r="D214" t="s">
        <v>1</v>
      </c>
      <c r="E214" t="s">
        <v>32</v>
      </c>
      <c r="F214">
        <v>10</v>
      </c>
      <c r="G214">
        <v>0.34729401508213997</v>
      </c>
    </row>
    <row r="215" spans="1:7">
      <c r="A215" t="str">
        <f t="shared" si="5"/>
        <v>Non-Hodgkin lymphoma (C82–C85, C96)AllSexAllEth</v>
      </c>
      <c r="B215">
        <v>72</v>
      </c>
      <c r="C215" t="s">
        <v>133</v>
      </c>
      <c r="D215" t="s">
        <v>4</v>
      </c>
      <c r="E215" t="s">
        <v>32</v>
      </c>
      <c r="F215">
        <v>274</v>
      </c>
      <c r="G215">
        <v>3.9512728037516101</v>
      </c>
    </row>
    <row r="216" spans="1:7">
      <c r="A216" t="str">
        <f t="shared" si="5"/>
        <v>Non-Hodgkin lymphoma (C82–C85, C96)FemaleAllEth</v>
      </c>
      <c r="B216">
        <v>72</v>
      </c>
      <c r="C216" t="s">
        <v>133</v>
      </c>
      <c r="D216" t="s">
        <v>0</v>
      </c>
      <c r="E216" t="s">
        <v>32</v>
      </c>
      <c r="F216">
        <v>121</v>
      </c>
      <c r="G216">
        <v>3.1869695972221499</v>
      </c>
    </row>
    <row r="217" spans="1:7">
      <c r="A217" t="str">
        <f t="shared" si="5"/>
        <v>Non-Hodgkin lymphoma (C82–C85, C96)MaleAllEth</v>
      </c>
      <c r="B217">
        <v>72</v>
      </c>
      <c r="C217" t="s">
        <v>133</v>
      </c>
      <c r="D217" t="s">
        <v>1</v>
      </c>
      <c r="E217" t="s">
        <v>32</v>
      </c>
      <c r="F217">
        <v>153</v>
      </c>
      <c r="G217">
        <v>4.8579310083244698</v>
      </c>
    </row>
    <row r="218" spans="1:7">
      <c r="A218" t="str">
        <f t="shared" si="5"/>
        <v>Malignant immunoproliferative diseases (C88)AllSexAllEth</v>
      </c>
      <c r="B218">
        <v>73</v>
      </c>
      <c r="C218" t="s">
        <v>134</v>
      </c>
      <c r="D218" t="s">
        <v>4</v>
      </c>
      <c r="E218" t="s">
        <v>32</v>
      </c>
      <c r="F218">
        <v>9</v>
      </c>
      <c r="G218" s="1">
        <v>8.6633112563278603E-2</v>
      </c>
    </row>
    <row r="219" spans="1:7">
      <c r="A219" t="str">
        <f t="shared" si="5"/>
        <v>Malignant immunoproliferative diseases (C88)FemaleAllEth</v>
      </c>
      <c r="B219">
        <v>73</v>
      </c>
      <c r="C219" t="s">
        <v>134</v>
      </c>
      <c r="D219" t="s">
        <v>0</v>
      </c>
      <c r="E219" t="s">
        <v>32</v>
      </c>
      <c r="F219">
        <v>3</v>
      </c>
      <c r="G219" s="1">
        <v>4.05177319148936E-2</v>
      </c>
    </row>
    <row r="220" spans="1:7">
      <c r="A220" t="str">
        <f t="shared" si="5"/>
        <v>Malignant immunoproliferative diseases (C88)MaleAllEth</v>
      </c>
      <c r="B220">
        <v>73</v>
      </c>
      <c r="C220" t="s">
        <v>134</v>
      </c>
      <c r="D220" t="s">
        <v>1</v>
      </c>
      <c r="E220" t="s">
        <v>32</v>
      </c>
      <c r="F220">
        <v>6</v>
      </c>
      <c r="G220">
        <v>0.155255260637848</v>
      </c>
    </row>
    <row r="221" spans="1:7">
      <c r="A221" t="str">
        <f t="shared" si="5"/>
        <v>Multiple myeloma and malignant plasma cell neoplasms (C90)AllSexAllEth</v>
      </c>
      <c r="B221">
        <v>74</v>
      </c>
      <c r="C221" t="s">
        <v>135</v>
      </c>
      <c r="D221" t="s">
        <v>4</v>
      </c>
      <c r="E221" t="s">
        <v>32</v>
      </c>
      <c r="F221">
        <v>156</v>
      </c>
      <c r="G221">
        <v>2.1439096477152999</v>
      </c>
    </row>
    <row r="222" spans="1:7">
      <c r="A222" t="str">
        <f t="shared" si="5"/>
        <v>Multiple myeloma and malignant plasma cell neoplasms (C90)FemaleAllEth</v>
      </c>
      <c r="B222">
        <v>74</v>
      </c>
      <c r="C222" t="s">
        <v>135</v>
      </c>
      <c r="D222" t="s">
        <v>0</v>
      </c>
      <c r="E222" t="s">
        <v>32</v>
      </c>
      <c r="F222">
        <v>60</v>
      </c>
      <c r="G222">
        <v>1.48505237425213</v>
      </c>
    </row>
    <row r="223" spans="1:7">
      <c r="A223" t="str">
        <f t="shared" si="5"/>
        <v>Multiple myeloma and malignant plasma cell neoplasms (C90)MaleAllEth</v>
      </c>
      <c r="B223">
        <v>74</v>
      </c>
      <c r="C223" t="s">
        <v>135</v>
      </c>
      <c r="D223" t="s">
        <v>1</v>
      </c>
      <c r="E223" t="s">
        <v>32</v>
      </c>
      <c r="F223">
        <v>96</v>
      </c>
      <c r="G223">
        <v>2.91135258638066</v>
      </c>
    </row>
    <row r="224" spans="1:7">
      <c r="A224" t="str">
        <f t="shared" si="5"/>
        <v>Leukaemia (C91–C95)AllSexAllEth</v>
      </c>
      <c r="B224">
        <v>75</v>
      </c>
      <c r="C224" t="s">
        <v>136</v>
      </c>
      <c r="D224" t="s">
        <v>4</v>
      </c>
      <c r="E224" t="s">
        <v>32</v>
      </c>
      <c r="F224">
        <v>346</v>
      </c>
      <c r="G224">
        <v>4.9551397320930803</v>
      </c>
    </row>
    <row r="225" spans="1:7">
      <c r="A225" t="str">
        <f t="shared" si="5"/>
        <v>Leukaemia (C91–C95)FemaleAllEth</v>
      </c>
      <c r="B225">
        <v>75</v>
      </c>
      <c r="C225" t="s">
        <v>136</v>
      </c>
      <c r="D225" t="s">
        <v>0</v>
      </c>
      <c r="E225" t="s">
        <v>32</v>
      </c>
      <c r="F225">
        <v>148</v>
      </c>
      <c r="G225">
        <v>4.0167378089475498</v>
      </c>
    </row>
    <row r="226" spans="1:7">
      <c r="A226" t="str">
        <f t="shared" si="5"/>
        <v>Leukaemia (C91–C95)MaleAllEth</v>
      </c>
      <c r="B226">
        <v>75</v>
      </c>
      <c r="C226" t="s">
        <v>136</v>
      </c>
      <c r="D226" t="s">
        <v>1</v>
      </c>
      <c r="E226" t="s">
        <v>32</v>
      </c>
      <c r="F226">
        <v>198</v>
      </c>
      <c r="G226">
        <v>6.1222630632002799</v>
      </c>
    </row>
    <row r="227" spans="1:7">
      <c r="A227" t="str">
        <f t="shared" si="5"/>
        <v>Polycythaemia vera (D45)AllSexAllEth</v>
      </c>
      <c r="B227">
        <v>76</v>
      </c>
      <c r="C227" t="s">
        <v>137</v>
      </c>
      <c r="D227" t="s">
        <v>4</v>
      </c>
      <c r="E227" t="s">
        <v>32</v>
      </c>
      <c r="F227">
        <v>8</v>
      </c>
      <c r="G227" s="1">
        <v>8.3927646188514504E-2</v>
      </c>
    </row>
    <row r="228" spans="1:7">
      <c r="A228" t="str">
        <f t="shared" si="5"/>
        <v>Polycythaemia vera (D45)FemaleAllEth</v>
      </c>
      <c r="B228">
        <v>76</v>
      </c>
      <c r="C228" t="s">
        <v>137</v>
      </c>
      <c r="D228" t="s">
        <v>0</v>
      </c>
      <c r="E228" t="s">
        <v>32</v>
      </c>
      <c r="F228">
        <v>4</v>
      </c>
      <c r="G228" s="1">
        <v>6.6788017166407698E-2</v>
      </c>
    </row>
    <row r="229" spans="1:7">
      <c r="A229" t="str">
        <f t="shared" si="5"/>
        <v>Polycythaemia vera (D45)MaleAllEth</v>
      </c>
      <c r="B229">
        <v>76</v>
      </c>
      <c r="C229" t="s">
        <v>137</v>
      </c>
      <c r="D229" t="s">
        <v>1</v>
      </c>
      <c r="E229" t="s">
        <v>32</v>
      </c>
      <c r="F229">
        <v>4</v>
      </c>
      <c r="G229">
        <v>0.106576502704334</v>
      </c>
    </row>
    <row r="230" spans="1:7">
      <c r="A230" t="str">
        <f t="shared" si="5"/>
        <v>Myelodysplastic syndromes (D46)AllSexAllEth</v>
      </c>
      <c r="B230">
        <v>77</v>
      </c>
      <c r="C230" t="s">
        <v>138</v>
      </c>
      <c r="D230" t="s">
        <v>4</v>
      </c>
      <c r="E230" t="s">
        <v>32</v>
      </c>
      <c r="F230">
        <v>76</v>
      </c>
      <c r="G230">
        <v>0.87234986891934596</v>
      </c>
    </row>
    <row r="231" spans="1:7">
      <c r="A231" t="str">
        <f t="shared" si="5"/>
        <v>Myelodysplastic syndromes (D46)FemaleAllEth</v>
      </c>
      <c r="B231">
        <v>77</v>
      </c>
      <c r="C231" t="s">
        <v>138</v>
      </c>
      <c r="D231" t="s">
        <v>0</v>
      </c>
      <c r="E231" t="s">
        <v>32</v>
      </c>
      <c r="F231">
        <v>30</v>
      </c>
      <c r="G231">
        <v>0.56562797845344104</v>
      </c>
    </row>
    <row r="232" spans="1:7">
      <c r="A232" t="str">
        <f t="shared" si="5"/>
        <v>Myelodysplastic syndromes (D46)MaleAllEth</v>
      </c>
      <c r="B232">
        <v>77</v>
      </c>
      <c r="C232" t="s">
        <v>138</v>
      </c>
      <c r="D232" t="s">
        <v>1</v>
      </c>
      <c r="E232" t="s">
        <v>32</v>
      </c>
      <c r="F232">
        <v>46</v>
      </c>
      <c r="G232">
        <v>1.26852665739223</v>
      </c>
    </row>
    <row r="233" spans="1:7">
      <c r="A233" t="str">
        <f t="shared" si="5"/>
        <v>Lymphoid, haematopoietic and related tissue - other neoplasms of uncertain or unknown behaviour (D47)AllSexAllEth</v>
      </c>
      <c r="B233">
        <v>78</v>
      </c>
      <c r="C233" t="s">
        <v>139</v>
      </c>
      <c r="D233" t="s">
        <v>4</v>
      </c>
      <c r="E233" t="s">
        <v>32</v>
      </c>
      <c r="F233">
        <v>29</v>
      </c>
      <c r="G233">
        <v>0.33554771414964502</v>
      </c>
    </row>
    <row r="234" spans="1:7">
      <c r="A234" t="str">
        <f t="shared" si="5"/>
        <v>Lymphoid, haematopoietic and related tissue - other neoplasms of uncertain or unknown behaviour (D47)FemaleAllEth</v>
      </c>
      <c r="B234">
        <v>78</v>
      </c>
      <c r="C234" t="s">
        <v>139</v>
      </c>
      <c r="D234" t="s">
        <v>0</v>
      </c>
      <c r="E234" t="s">
        <v>32</v>
      </c>
      <c r="F234">
        <v>16</v>
      </c>
      <c r="G234">
        <v>0.336603231854537</v>
      </c>
    </row>
    <row r="235" spans="1:7">
      <c r="A235" t="str">
        <f t="shared" si="5"/>
        <v>Lymphoid, haematopoietic and related tissue - other neoplasms of uncertain or unknown behaviour (D47)MaleAllEth</v>
      </c>
      <c r="B235">
        <v>78</v>
      </c>
      <c r="C235" t="s">
        <v>139</v>
      </c>
      <c r="D235" t="s">
        <v>1</v>
      </c>
      <c r="E235" t="s">
        <v>32</v>
      </c>
      <c r="F235">
        <v>13</v>
      </c>
      <c r="G235">
        <v>0.35374397521811901</v>
      </c>
    </row>
    <row r="236" spans="1:7">
      <c r="A236" t="str">
        <f t="shared" si="5"/>
        <v>Lip (C00)AllSexMāori</v>
      </c>
      <c r="B236">
        <v>1</v>
      </c>
      <c r="C236" t="s">
        <v>66</v>
      </c>
      <c r="D236" t="s">
        <v>4</v>
      </c>
      <c r="E236" t="s">
        <v>157</v>
      </c>
    </row>
    <row r="237" spans="1:7">
      <c r="A237" t="str">
        <f t="shared" si="5"/>
        <v>Lip (C00)FemaleMāori</v>
      </c>
      <c r="B237">
        <v>1</v>
      </c>
      <c r="C237" t="s">
        <v>66</v>
      </c>
      <c r="D237" t="s">
        <v>0</v>
      </c>
      <c r="E237" t="s">
        <v>157</v>
      </c>
    </row>
    <row r="238" spans="1:7">
      <c r="A238" t="str">
        <f t="shared" si="5"/>
        <v>Lip (C00)MaleMāori</v>
      </c>
      <c r="B238">
        <v>1</v>
      </c>
      <c r="C238" t="s">
        <v>66</v>
      </c>
      <c r="D238" t="s">
        <v>1</v>
      </c>
      <c r="E238" t="s">
        <v>157</v>
      </c>
    </row>
    <row r="239" spans="1:7">
      <c r="A239" t="str">
        <f t="shared" si="5"/>
        <v>Tongue - base of (C01)AllSexMāori</v>
      </c>
      <c r="B239">
        <v>2</v>
      </c>
      <c r="C239" t="s">
        <v>67</v>
      </c>
      <c r="D239" t="s">
        <v>4</v>
      </c>
      <c r="E239" t="s">
        <v>157</v>
      </c>
      <c r="F239">
        <v>2</v>
      </c>
      <c r="G239">
        <v>0.40825942640507601</v>
      </c>
    </row>
    <row r="240" spans="1:7">
      <c r="A240" t="str">
        <f t="shared" si="5"/>
        <v>Tongue - base of (C01)FemaleMāori</v>
      </c>
      <c r="B240">
        <v>2</v>
      </c>
      <c r="C240" t="s">
        <v>67</v>
      </c>
      <c r="D240" t="s">
        <v>0</v>
      </c>
      <c r="E240" t="s">
        <v>157</v>
      </c>
    </row>
    <row r="241" spans="1:7">
      <c r="A241" t="str">
        <f t="shared" si="5"/>
        <v>Tongue - base of (C01)MaleMāori</v>
      </c>
      <c r="B241">
        <v>2</v>
      </c>
      <c r="C241" t="s">
        <v>67</v>
      </c>
      <c r="D241" t="s">
        <v>1</v>
      </c>
      <c r="E241" t="s">
        <v>157</v>
      </c>
      <c r="F241">
        <v>2</v>
      </c>
      <c r="G241">
        <v>0.89710850149620902</v>
      </c>
    </row>
    <row r="242" spans="1:7">
      <c r="A242" t="str">
        <f t="shared" si="5"/>
        <v>Tongue - other and unspecified (C02)AllSexMāori</v>
      </c>
      <c r="B242">
        <v>3</v>
      </c>
      <c r="C242" t="s">
        <v>68</v>
      </c>
      <c r="D242" t="s">
        <v>4</v>
      </c>
      <c r="E242" t="s">
        <v>157</v>
      </c>
      <c r="F242">
        <v>2</v>
      </c>
      <c r="G242">
        <v>0.35979051095394698</v>
      </c>
    </row>
    <row r="243" spans="1:7">
      <c r="A243" t="str">
        <f t="shared" si="5"/>
        <v>Tongue - other and unspecified (C02)FemaleMāori</v>
      </c>
      <c r="B243">
        <v>3</v>
      </c>
      <c r="C243" t="s">
        <v>68</v>
      </c>
      <c r="D243" t="s">
        <v>0</v>
      </c>
      <c r="E243" t="s">
        <v>157</v>
      </c>
    </row>
    <row r="244" spans="1:7">
      <c r="A244" t="str">
        <f t="shared" si="5"/>
        <v>Tongue - other and unspecified (C02)MaleMāori</v>
      </c>
      <c r="B244">
        <v>3</v>
      </c>
      <c r="C244" t="s">
        <v>68</v>
      </c>
      <c r="D244" t="s">
        <v>1</v>
      </c>
      <c r="E244" t="s">
        <v>157</v>
      </c>
      <c r="F244">
        <v>2</v>
      </c>
      <c r="G244">
        <v>0.76548215179595902</v>
      </c>
    </row>
    <row r="245" spans="1:7">
      <c r="A245" t="str">
        <f t="shared" si="5"/>
        <v>Gum (C03)AllSexMāori</v>
      </c>
      <c r="B245">
        <v>4</v>
      </c>
      <c r="C245" t="s">
        <v>69</v>
      </c>
      <c r="D245" t="s">
        <v>4</v>
      </c>
      <c r="E245" t="s">
        <v>157</v>
      </c>
      <c r="F245">
        <v>1</v>
      </c>
      <c r="G245">
        <v>0.221148310911809</v>
      </c>
    </row>
    <row r="246" spans="1:7">
      <c r="A246" t="str">
        <f t="shared" si="5"/>
        <v>Gum (C03)FemaleMāori</v>
      </c>
      <c r="B246">
        <v>4</v>
      </c>
      <c r="C246" t="s">
        <v>69</v>
      </c>
      <c r="D246" t="s">
        <v>0</v>
      </c>
      <c r="E246" t="s">
        <v>157</v>
      </c>
    </row>
    <row r="247" spans="1:7">
      <c r="A247" t="str">
        <f t="shared" si="5"/>
        <v>Gum (C03)MaleMāori</v>
      </c>
      <c r="B247">
        <v>4</v>
      </c>
      <c r="C247" t="s">
        <v>69</v>
      </c>
      <c r="D247" t="s">
        <v>1</v>
      </c>
      <c r="E247" t="s">
        <v>157</v>
      </c>
      <c r="F247">
        <v>1</v>
      </c>
      <c r="G247">
        <v>0.46893255150554702</v>
      </c>
    </row>
    <row r="248" spans="1:7">
      <c r="A248" t="str">
        <f t="shared" si="5"/>
        <v>Mouth - floor of (C04)AllSexMāori</v>
      </c>
      <c r="B248">
        <v>5</v>
      </c>
      <c r="C248" t="s">
        <v>70</v>
      </c>
      <c r="D248" t="s">
        <v>4</v>
      </c>
      <c r="E248" t="s">
        <v>157</v>
      </c>
    </row>
    <row r="249" spans="1:7">
      <c r="A249" t="str">
        <f t="shared" si="5"/>
        <v>Mouth - floor of (C04)FemaleMāori</v>
      </c>
      <c r="B249">
        <v>5</v>
      </c>
      <c r="C249" t="s">
        <v>70</v>
      </c>
      <c r="D249" t="s">
        <v>0</v>
      </c>
      <c r="E249" t="s">
        <v>157</v>
      </c>
    </row>
    <row r="250" spans="1:7">
      <c r="A250" t="str">
        <f t="shared" si="5"/>
        <v>Mouth - floor of (C04)MaleMāori</v>
      </c>
      <c r="B250">
        <v>5</v>
      </c>
      <c r="C250" t="s">
        <v>70</v>
      </c>
      <c r="D250" t="s">
        <v>1</v>
      </c>
      <c r="E250" t="s">
        <v>157</v>
      </c>
    </row>
    <row r="251" spans="1:7">
      <c r="A251" t="str">
        <f t="shared" si="5"/>
        <v>Palate (C05)AllSexMāori</v>
      </c>
      <c r="B251">
        <v>6</v>
      </c>
      <c r="C251" t="s">
        <v>71</v>
      </c>
      <c r="D251" t="s">
        <v>4</v>
      </c>
      <c r="E251" t="s">
        <v>157</v>
      </c>
    </row>
    <row r="252" spans="1:7">
      <c r="A252" t="str">
        <f t="shared" si="5"/>
        <v>Palate (C05)FemaleMāori</v>
      </c>
      <c r="B252">
        <v>6</v>
      </c>
      <c r="C252" t="s">
        <v>71</v>
      </c>
      <c r="D252" t="s">
        <v>0</v>
      </c>
      <c r="E252" t="s">
        <v>157</v>
      </c>
    </row>
    <row r="253" spans="1:7">
      <c r="A253" t="str">
        <f t="shared" si="5"/>
        <v>Palate (C05)MaleMāori</v>
      </c>
      <c r="B253">
        <v>6</v>
      </c>
      <c r="C253" t="s">
        <v>71</v>
      </c>
      <c r="D253" t="s">
        <v>1</v>
      </c>
      <c r="E253" t="s">
        <v>157</v>
      </c>
    </row>
    <row r="254" spans="1:7">
      <c r="A254" t="str">
        <f t="shared" si="5"/>
        <v>Mouth - other and unspecified (C06)AllSexMāori</v>
      </c>
      <c r="B254">
        <v>7</v>
      </c>
      <c r="C254" t="s">
        <v>72</v>
      </c>
      <c r="D254" t="s">
        <v>4</v>
      </c>
      <c r="E254" t="s">
        <v>157</v>
      </c>
    </row>
    <row r="255" spans="1:7">
      <c r="A255" t="str">
        <f t="shared" si="5"/>
        <v>Mouth - other and unspecified (C06)FemaleMāori</v>
      </c>
      <c r="B255">
        <v>7</v>
      </c>
      <c r="C255" t="s">
        <v>72</v>
      </c>
      <c r="D255" t="s">
        <v>0</v>
      </c>
      <c r="E255" t="s">
        <v>157</v>
      </c>
    </row>
    <row r="256" spans="1:7">
      <c r="A256" t="str">
        <f t="shared" si="5"/>
        <v>Mouth - other and unspecified (C06)MaleMāori</v>
      </c>
      <c r="B256">
        <v>7</v>
      </c>
      <c r="C256" t="s">
        <v>72</v>
      </c>
      <c r="D256" t="s">
        <v>1</v>
      </c>
      <c r="E256" t="s">
        <v>157</v>
      </c>
    </row>
    <row r="257" spans="1:7">
      <c r="A257" t="str">
        <f t="shared" si="5"/>
        <v>Parotid gland (C07)AllSexMāori</v>
      </c>
      <c r="B257">
        <v>8</v>
      </c>
      <c r="C257" t="s">
        <v>73</v>
      </c>
      <c r="D257" t="s">
        <v>4</v>
      </c>
      <c r="E257" t="s">
        <v>157</v>
      </c>
      <c r="F257">
        <v>2</v>
      </c>
      <c r="G257">
        <v>0.410960643402143</v>
      </c>
    </row>
    <row r="258" spans="1:7">
      <c r="A258" t="str">
        <f t="shared" si="5"/>
        <v>Parotid gland (C07)FemaleMāori</v>
      </c>
      <c r="B258">
        <v>8</v>
      </c>
      <c r="C258" t="s">
        <v>73</v>
      </c>
      <c r="D258" t="s">
        <v>0</v>
      </c>
      <c r="E258" t="s">
        <v>157</v>
      </c>
    </row>
    <row r="259" spans="1:7">
      <c r="A259" t="str">
        <f t="shared" ref="A259:A325" si="6">C259&amp;D259&amp;E259</f>
        <v>Parotid gland (C07)MaleMāori</v>
      </c>
      <c r="B259">
        <v>8</v>
      </c>
      <c r="C259" t="s">
        <v>73</v>
      </c>
      <c r="D259" t="s">
        <v>1</v>
      </c>
      <c r="E259" t="s">
        <v>157</v>
      </c>
      <c r="F259">
        <v>2</v>
      </c>
      <c r="G259">
        <v>0.89926550961483198</v>
      </c>
    </row>
    <row r="260" spans="1:7">
      <c r="A260" t="str">
        <f t="shared" si="6"/>
        <v>Major salivary glands - other and unspecified (C08)AllSexMāori</v>
      </c>
      <c r="B260">
        <v>9</v>
      </c>
      <c r="C260" t="s">
        <v>74</v>
      </c>
      <c r="D260" t="s">
        <v>4</v>
      </c>
      <c r="E260" t="s">
        <v>157</v>
      </c>
    </row>
    <row r="261" spans="1:7">
      <c r="A261" t="str">
        <f t="shared" si="6"/>
        <v>Major salivary glands - other and unspecified (C08)FemaleMāori</v>
      </c>
      <c r="B261">
        <v>9</v>
      </c>
      <c r="C261" t="s">
        <v>74</v>
      </c>
      <c r="D261" t="s">
        <v>0</v>
      </c>
      <c r="E261" t="s">
        <v>157</v>
      </c>
    </row>
    <row r="262" spans="1:7">
      <c r="A262" t="str">
        <f t="shared" si="6"/>
        <v>Major salivary glands - other and unspecified (C08)MaleMāori</v>
      </c>
      <c r="B262">
        <v>9</v>
      </c>
      <c r="C262" t="s">
        <v>74</v>
      </c>
      <c r="D262" t="s">
        <v>1</v>
      </c>
      <c r="E262" t="s">
        <v>157</v>
      </c>
    </row>
    <row r="263" spans="1:7">
      <c r="A263" t="str">
        <f t="shared" si="6"/>
        <v>Tonsil (C09)AllSexMāori</v>
      </c>
      <c r="B263">
        <v>10</v>
      </c>
      <c r="C263" t="s">
        <v>75</v>
      </c>
      <c r="D263" t="s">
        <v>4</v>
      </c>
      <c r="E263" t="s">
        <v>157</v>
      </c>
      <c r="F263">
        <v>1</v>
      </c>
      <c r="G263">
        <v>0.173482970873786</v>
      </c>
    </row>
    <row r="264" spans="1:7">
      <c r="A264" t="str">
        <f t="shared" si="6"/>
        <v>Tonsil (C09)FemaleMāori</v>
      </c>
      <c r="B264">
        <v>10</v>
      </c>
      <c r="C264" t="s">
        <v>75</v>
      </c>
      <c r="D264" t="s">
        <v>0</v>
      </c>
      <c r="E264" t="s">
        <v>157</v>
      </c>
    </row>
    <row r="265" spans="1:7">
      <c r="A265" t="str">
        <f t="shared" si="6"/>
        <v>Tonsil (C09)MaleMāori</v>
      </c>
      <c r="B265">
        <v>10</v>
      </c>
      <c r="C265" t="s">
        <v>75</v>
      </c>
      <c r="D265" t="s">
        <v>1</v>
      </c>
      <c r="E265" t="s">
        <v>157</v>
      </c>
      <c r="F265">
        <v>1</v>
      </c>
      <c r="G265">
        <v>0.37362772608468398</v>
      </c>
    </row>
    <row r="266" spans="1:7">
      <c r="A266" t="str">
        <f t="shared" si="6"/>
        <v>Oropharynx (C10)AllSexMāori</v>
      </c>
      <c r="B266">
        <v>11</v>
      </c>
      <c r="C266" t="s">
        <v>76</v>
      </c>
      <c r="D266" t="s">
        <v>4</v>
      </c>
      <c r="E266" t="s">
        <v>157</v>
      </c>
      <c r="F266">
        <v>1</v>
      </c>
      <c r="G266">
        <v>0.154167754164273</v>
      </c>
    </row>
    <row r="267" spans="1:7">
      <c r="A267" t="str">
        <f t="shared" si="6"/>
        <v>Oropharynx (C10)FemaleMāori</v>
      </c>
      <c r="B267">
        <v>11</v>
      </c>
      <c r="C267" t="s">
        <v>76</v>
      </c>
      <c r="D267" t="s">
        <v>0</v>
      </c>
      <c r="E267" t="s">
        <v>157</v>
      </c>
    </row>
    <row r="268" spans="1:7">
      <c r="A268" t="str">
        <f t="shared" si="6"/>
        <v>Oropharynx (C10)MaleMāori</v>
      </c>
      <c r="B268">
        <v>11</v>
      </c>
      <c r="C268" t="s">
        <v>76</v>
      </c>
      <c r="D268" t="s">
        <v>1</v>
      </c>
      <c r="E268" t="s">
        <v>157</v>
      </c>
      <c r="F268">
        <v>1</v>
      </c>
      <c r="G268">
        <v>0.33014275522755199</v>
      </c>
    </row>
    <row r="269" spans="1:7">
      <c r="A269" t="str">
        <f t="shared" si="6"/>
        <v>Nasopharynx (C11)AllSexMāori</v>
      </c>
      <c r="B269">
        <v>12</v>
      </c>
      <c r="C269" t="s">
        <v>77</v>
      </c>
      <c r="D269" t="s">
        <v>4</v>
      </c>
      <c r="E269" t="s">
        <v>157</v>
      </c>
      <c r="F269">
        <v>1</v>
      </c>
      <c r="G269">
        <v>0.154167754164273</v>
      </c>
    </row>
    <row r="270" spans="1:7">
      <c r="A270" t="str">
        <f t="shared" si="6"/>
        <v>Nasopharynx (C11)FemaleMāori</v>
      </c>
      <c r="B270">
        <v>12</v>
      </c>
      <c r="C270" t="s">
        <v>77</v>
      </c>
      <c r="D270" t="s">
        <v>0</v>
      </c>
      <c r="E270" t="s">
        <v>157</v>
      </c>
    </row>
    <row r="271" spans="1:7">
      <c r="A271" t="str">
        <f t="shared" si="6"/>
        <v>Nasopharynx (C11)MaleMāori</v>
      </c>
      <c r="B271">
        <v>12</v>
      </c>
      <c r="C271" t="s">
        <v>77</v>
      </c>
      <c r="D271" t="s">
        <v>1</v>
      </c>
      <c r="E271" t="s">
        <v>157</v>
      </c>
      <c r="F271">
        <v>1</v>
      </c>
      <c r="G271">
        <v>0.33014275522755199</v>
      </c>
    </row>
    <row r="272" spans="1:7">
      <c r="A272" t="str">
        <f t="shared" si="6"/>
        <v>Pyriform sinus (C12)AllSexMāori</v>
      </c>
      <c r="B272">
        <v>13</v>
      </c>
      <c r="C272" t="s">
        <v>78</v>
      </c>
      <c r="D272" t="s">
        <v>4</v>
      </c>
      <c r="E272" t="s">
        <v>157</v>
      </c>
    </row>
    <row r="273" spans="1:7">
      <c r="A273" t="str">
        <f t="shared" si="6"/>
        <v>Pyriform sinus (C12)FemaleMāori</v>
      </c>
      <c r="B273">
        <v>13</v>
      </c>
      <c r="C273" t="s">
        <v>78</v>
      </c>
      <c r="D273" t="s">
        <v>0</v>
      </c>
      <c r="E273" t="s">
        <v>157</v>
      </c>
    </row>
    <row r="274" spans="1:7">
      <c r="A274" t="str">
        <f t="shared" si="6"/>
        <v>Pyriform sinus (C12)MaleMāori</v>
      </c>
      <c r="B274">
        <v>13</v>
      </c>
      <c r="C274" t="s">
        <v>78</v>
      </c>
      <c r="D274" t="s">
        <v>1</v>
      </c>
      <c r="E274" t="s">
        <v>157</v>
      </c>
    </row>
    <row r="275" spans="1:7">
      <c r="A275" t="str">
        <f t="shared" si="6"/>
        <v>Hypopharynx (C13)AllSexMāori</v>
      </c>
      <c r="B275">
        <v>14</v>
      </c>
      <c r="C275" t="s">
        <v>79</v>
      </c>
      <c r="D275" t="s">
        <v>4</v>
      </c>
      <c r="E275" t="s">
        <v>157</v>
      </c>
    </row>
    <row r="276" spans="1:7">
      <c r="A276" t="str">
        <f t="shared" si="6"/>
        <v>Hypopharynx (C13)FemaleMāori</v>
      </c>
      <c r="B276">
        <v>14</v>
      </c>
      <c r="C276" t="s">
        <v>79</v>
      </c>
      <c r="D276" t="s">
        <v>0</v>
      </c>
      <c r="E276" t="s">
        <v>157</v>
      </c>
    </row>
    <row r="277" spans="1:7">
      <c r="A277" t="str">
        <f t="shared" si="6"/>
        <v>Hypopharynx (C13)MaleMāori</v>
      </c>
      <c r="B277">
        <v>14</v>
      </c>
      <c r="C277" t="s">
        <v>79</v>
      </c>
      <c r="D277" t="s">
        <v>1</v>
      </c>
      <c r="E277" t="s">
        <v>157</v>
      </c>
    </row>
    <row r="278" spans="1:7">
      <c r="A278" t="str">
        <f t="shared" si="6"/>
        <v>Lip, oral cavity and pharynx - other and ill-defined sites (C14)AllSexMāori</v>
      </c>
      <c r="B278">
        <v>15</v>
      </c>
      <c r="C278" t="s">
        <v>80</v>
      </c>
      <c r="D278" t="s">
        <v>4</v>
      </c>
      <c r="E278" t="s">
        <v>157</v>
      </c>
    </row>
    <row r="279" spans="1:7">
      <c r="A279" t="str">
        <f t="shared" si="6"/>
        <v>Lip, oral cavity and pharynx - other and ill-defined sites (C14)FemaleMāori</v>
      </c>
      <c r="B279">
        <v>15</v>
      </c>
      <c r="C279" t="s">
        <v>80</v>
      </c>
      <c r="D279" t="s">
        <v>0</v>
      </c>
      <c r="E279" t="s">
        <v>157</v>
      </c>
    </row>
    <row r="280" spans="1:7">
      <c r="A280" t="str">
        <f t="shared" si="6"/>
        <v>Lip, oral cavity and pharynx - other and ill-defined sites (C14)MaleMāori</v>
      </c>
      <c r="B280">
        <v>15</v>
      </c>
      <c r="C280" t="s">
        <v>80</v>
      </c>
      <c r="D280" t="s">
        <v>1</v>
      </c>
      <c r="E280" t="s">
        <v>157</v>
      </c>
    </row>
    <row r="281" spans="1:7">
      <c r="A281" t="str">
        <f t="shared" si="6"/>
        <v>Oesophagus (C15)AllSexMāori</v>
      </c>
      <c r="B281">
        <v>16</v>
      </c>
      <c r="C281" t="s">
        <v>81</v>
      </c>
      <c r="D281" t="s">
        <v>4</v>
      </c>
      <c r="E281" t="s">
        <v>157</v>
      </c>
      <c r="F281">
        <v>22</v>
      </c>
      <c r="G281">
        <v>4.7706840169174098</v>
      </c>
    </row>
    <row r="282" spans="1:7">
      <c r="A282" t="str">
        <f t="shared" si="6"/>
        <v>Oesophagus (C15)FemaleMāori</v>
      </c>
      <c r="B282">
        <v>16</v>
      </c>
      <c r="C282" t="s">
        <v>81</v>
      </c>
      <c r="D282" t="s">
        <v>0</v>
      </c>
      <c r="E282" t="s">
        <v>157</v>
      </c>
      <c r="F282">
        <v>7</v>
      </c>
      <c r="G282">
        <v>2.7292959519516802</v>
      </c>
    </row>
    <row r="283" spans="1:7">
      <c r="A283" t="str">
        <f t="shared" si="6"/>
        <v>Oesophagus (C15)MaleMāori</v>
      </c>
      <c r="B283">
        <v>16</v>
      </c>
      <c r="C283" t="s">
        <v>81</v>
      </c>
      <c r="D283" t="s">
        <v>1</v>
      </c>
      <c r="E283" t="s">
        <v>157</v>
      </c>
      <c r="F283">
        <v>15</v>
      </c>
      <c r="G283">
        <v>7.3042714999737903</v>
      </c>
    </row>
    <row r="284" spans="1:7">
      <c r="A284" t="str">
        <f t="shared" si="6"/>
        <v>Stomach (C16)AllSexMāori</v>
      </c>
      <c r="B284">
        <v>17</v>
      </c>
      <c r="C284" t="s">
        <v>82</v>
      </c>
      <c r="D284" t="s">
        <v>4</v>
      </c>
      <c r="E284" t="s">
        <v>157</v>
      </c>
      <c r="F284">
        <v>60</v>
      </c>
      <c r="G284">
        <v>13.050482535761599</v>
      </c>
    </row>
    <row r="285" spans="1:7">
      <c r="A285" t="str">
        <f t="shared" si="6"/>
        <v>Stomach (C16)FemaleMāori</v>
      </c>
      <c r="B285">
        <v>17</v>
      </c>
      <c r="C285" t="s">
        <v>82</v>
      </c>
      <c r="D285" t="s">
        <v>0</v>
      </c>
      <c r="E285" t="s">
        <v>157</v>
      </c>
      <c r="F285">
        <v>25</v>
      </c>
      <c r="G285">
        <v>9.8116376056208203</v>
      </c>
    </row>
    <row r="286" spans="1:7">
      <c r="A286" t="str">
        <f t="shared" si="6"/>
        <v>Stomach (C16)MaleMāori</v>
      </c>
      <c r="B286">
        <v>17</v>
      </c>
      <c r="C286" t="s">
        <v>82</v>
      </c>
      <c r="D286" t="s">
        <v>1</v>
      </c>
      <c r="E286" t="s">
        <v>157</v>
      </c>
      <c r="F286">
        <v>35</v>
      </c>
      <c r="G286">
        <v>17.106528852215501</v>
      </c>
    </row>
    <row r="287" spans="1:7">
      <c r="A287" t="str">
        <f t="shared" si="6"/>
        <v>Small intestine (C17)AllSexMāori</v>
      </c>
      <c r="B287">
        <v>18</v>
      </c>
      <c r="C287" t="s">
        <v>83</v>
      </c>
      <c r="D287" t="s">
        <v>4</v>
      </c>
      <c r="E287" t="s">
        <v>157</v>
      </c>
      <c r="F287">
        <v>6</v>
      </c>
      <c r="G287">
        <v>1.31197261959266</v>
      </c>
    </row>
    <row r="288" spans="1:7">
      <c r="A288" t="str">
        <f t="shared" si="6"/>
        <v>Small intestine (C17)FemaleMāori</v>
      </c>
      <c r="B288">
        <v>18</v>
      </c>
      <c r="C288" t="s">
        <v>83</v>
      </c>
      <c r="D288" t="s">
        <v>0</v>
      </c>
      <c r="E288" t="s">
        <v>157</v>
      </c>
      <c r="F288">
        <v>4</v>
      </c>
      <c r="G288">
        <v>1.7961240359964701</v>
      </c>
    </row>
    <row r="289" spans="1:7">
      <c r="A289" t="str">
        <f t="shared" si="6"/>
        <v>Small intestine (C17)MaleMāori</v>
      </c>
      <c r="B289">
        <v>18</v>
      </c>
      <c r="C289" t="s">
        <v>83</v>
      </c>
      <c r="D289" t="s">
        <v>1</v>
      </c>
      <c r="E289" t="s">
        <v>157</v>
      </c>
      <c r="F289">
        <v>2</v>
      </c>
      <c r="G289">
        <v>0.695476739163295</v>
      </c>
    </row>
    <row r="290" spans="1:7">
      <c r="A290" t="str">
        <f t="shared" si="6"/>
        <v>Colorectum (C18–C20)AllSexMāori</v>
      </c>
      <c r="B290">
        <v>19</v>
      </c>
      <c r="C290" t="s">
        <v>189</v>
      </c>
      <c r="D290" t="s">
        <v>4</v>
      </c>
      <c r="E290" t="s">
        <v>157</v>
      </c>
      <c r="F290">
        <v>61</v>
      </c>
      <c r="G290">
        <v>13.1830159068704</v>
      </c>
    </row>
    <row r="291" spans="1:7">
      <c r="A291" t="str">
        <f t="shared" si="6"/>
        <v>Colorectum (C18–C20)FemaleMāori</v>
      </c>
      <c r="B291">
        <v>19</v>
      </c>
      <c r="C291" t="s">
        <v>189</v>
      </c>
      <c r="D291" t="s">
        <v>0</v>
      </c>
      <c r="E291" t="s">
        <v>157</v>
      </c>
      <c r="F291">
        <v>28</v>
      </c>
      <c r="G291">
        <v>11.193274894648701</v>
      </c>
    </row>
    <row r="292" spans="1:7">
      <c r="A292" t="str">
        <f t="shared" si="6"/>
        <v>Colorectum (C18–C20)MaleMāori</v>
      </c>
      <c r="B292">
        <v>19</v>
      </c>
      <c r="C292" t="s">
        <v>189</v>
      </c>
      <c r="D292" t="s">
        <v>1</v>
      </c>
      <c r="E292" t="s">
        <v>157</v>
      </c>
      <c r="F292">
        <v>33</v>
      </c>
      <c r="G292">
        <v>15.714855453047999</v>
      </c>
    </row>
    <row r="293" spans="1:7">
      <c r="A293" t="str">
        <f t="shared" ref="A293:A295" si="7">C293&amp;D293&amp;E293</f>
        <v>Anus (C21)AllSexMāori</v>
      </c>
      <c r="B293">
        <v>19</v>
      </c>
      <c r="C293" t="s">
        <v>190</v>
      </c>
      <c r="D293" t="s">
        <v>4</v>
      </c>
      <c r="E293" t="s">
        <v>157</v>
      </c>
      <c r="F293">
        <v>4</v>
      </c>
      <c r="G293">
        <v>0.817822904256713</v>
      </c>
    </row>
    <row r="294" spans="1:7">
      <c r="A294" t="str">
        <f t="shared" si="7"/>
        <v>Anus (C21)FemaleMāori</v>
      </c>
      <c r="B294">
        <v>19</v>
      </c>
      <c r="C294" t="s">
        <v>190</v>
      </c>
      <c r="D294" t="s">
        <v>0</v>
      </c>
      <c r="E294" t="s">
        <v>157</v>
      </c>
      <c r="F294">
        <v>1</v>
      </c>
      <c r="G294">
        <v>0.35517655205348603</v>
      </c>
    </row>
    <row r="295" spans="1:7">
      <c r="A295" t="str">
        <f t="shared" si="7"/>
        <v>Anus (C21)MaleMāori</v>
      </c>
      <c r="B295">
        <v>19</v>
      </c>
      <c r="C295" t="s">
        <v>190</v>
      </c>
      <c r="D295" t="s">
        <v>1</v>
      </c>
      <c r="E295" t="s">
        <v>157</v>
      </c>
      <c r="F295">
        <v>3</v>
      </c>
      <c r="G295">
        <v>1.3369134427340601</v>
      </c>
    </row>
    <row r="296" spans="1:7">
      <c r="A296" t="str">
        <f t="shared" si="6"/>
        <v>Liver and intrahepatic bile ducts (C22)AllSexMāori</v>
      </c>
      <c r="B296">
        <v>20</v>
      </c>
      <c r="C296" t="s">
        <v>85</v>
      </c>
      <c r="D296" t="s">
        <v>4</v>
      </c>
      <c r="E296" t="s">
        <v>157</v>
      </c>
      <c r="F296">
        <v>44</v>
      </c>
      <c r="G296">
        <v>8.5209288158675101</v>
      </c>
    </row>
    <row r="297" spans="1:7">
      <c r="A297" t="str">
        <f t="shared" si="6"/>
        <v>Liver and intrahepatic bile ducts (C22)FemaleMāori</v>
      </c>
      <c r="B297">
        <v>20</v>
      </c>
      <c r="C297" t="s">
        <v>85</v>
      </c>
      <c r="D297" t="s">
        <v>0</v>
      </c>
      <c r="E297" t="s">
        <v>157</v>
      </c>
      <c r="F297">
        <v>13</v>
      </c>
      <c r="G297">
        <v>4.4960428342887102</v>
      </c>
    </row>
    <row r="298" spans="1:7">
      <c r="A298" t="str">
        <f t="shared" si="6"/>
        <v>Liver and intrahepatic bile ducts (C22)MaleMāori</v>
      </c>
      <c r="B298">
        <v>20</v>
      </c>
      <c r="C298" t="s">
        <v>85</v>
      </c>
      <c r="D298" t="s">
        <v>1</v>
      </c>
      <c r="E298" t="s">
        <v>157</v>
      </c>
      <c r="F298">
        <v>31</v>
      </c>
      <c r="G298">
        <v>13.179764966634</v>
      </c>
    </row>
    <row r="299" spans="1:7">
      <c r="A299" t="str">
        <f t="shared" si="6"/>
        <v>Gallbladder (C23)AllSexMāori</v>
      </c>
      <c r="B299">
        <v>21</v>
      </c>
      <c r="C299" t="s">
        <v>86</v>
      </c>
      <c r="D299" t="s">
        <v>4</v>
      </c>
      <c r="E299" t="s">
        <v>157</v>
      </c>
      <c r="F299">
        <v>8</v>
      </c>
      <c r="G299">
        <v>1.63027630970885</v>
      </c>
    </row>
    <row r="300" spans="1:7">
      <c r="A300" t="str">
        <f t="shared" si="6"/>
        <v>Gallbladder (C23)FemaleMāori</v>
      </c>
      <c r="B300">
        <v>21</v>
      </c>
      <c r="C300" t="s">
        <v>86</v>
      </c>
      <c r="D300" t="s">
        <v>0</v>
      </c>
      <c r="E300" t="s">
        <v>157</v>
      </c>
      <c r="F300">
        <v>7</v>
      </c>
      <c r="G300">
        <v>2.7229102246839201</v>
      </c>
    </row>
    <row r="301" spans="1:7">
      <c r="A301" t="str">
        <f t="shared" si="6"/>
        <v>Gallbladder (C23)MaleMāori</v>
      </c>
      <c r="B301">
        <v>21</v>
      </c>
      <c r="C301" t="s">
        <v>86</v>
      </c>
      <c r="D301" t="s">
        <v>1</v>
      </c>
      <c r="E301" t="s">
        <v>157</v>
      </c>
      <c r="F301">
        <v>1</v>
      </c>
      <c r="G301">
        <v>0.36533398393574301</v>
      </c>
    </row>
    <row r="302" spans="1:7">
      <c r="A302" t="str">
        <f t="shared" si="6"/>
        <v>Biliary tract - other and unspecified parts (C24)AllSexMāori</v>
      </c>
      <c r="B302">
        <v>22</v>
      </c>
      <c r="C302" t="s">
        <v>87</v>
      </c>
      <c r="D302" t="s">
        <v>4</v>
      </c>
      <c r="E302" t="s">
        <v>157</v>
      </c>
      <c r="F302">
        <v>1</v>
      </c>
      <c r="G302">
        <v>0.17333872332317099</v>
      </c>
    </row>
    <row r="303" spans="1:7">
      <c r="A303" t="str">
        <f t="shared" si="6"/>
        <v>Biliary tract - other and unspecified parts (C24)FemaleMāori</v>
      </c>
      <c r="B303">
        <v>22</v>
      </c>
      <c r="C303" t="s">
        <v>87</v>
      </c>
      <c r="D303" t="s">
        <v>0</v>
      </c>
      <c r="E303" t="s">
        <v>157</v>
      </c>
    </row>
    <row r="304" spans="1:7">
      <c r="A304" t="str">
        <f t="shared" si="6"/>
        <v>Biliary tract - other and unspecified parts (C24)MaleMāori</v>
      </c>
      <c r="B304">
        <v>22</v>
      </c>
      <c r="C304" t="s">
        <v>87</v>
      </c>
      <c r="D304" t="s">
        <v>1</v>
      </c>
      <c r="E304" t="s">
        <v>157</v>
      </c>
      <c r="F304">
        <v>1</v>
      </c>
      <c r="G304">
        <v>0.36533398393574301</v>
      </c>
    </row>
    <row r="305" spans="1:7">
      <c r="A305" t="str">
        <f t="shared" si="6"/>
        <v>Pancreas (C25)AllSexMāori</v>
      </c>
      <c r="B305">
        <v>23</v>
      </c>
      <c r="C305" t="s">
        <v>88</v>
      </c>
      <c r="D305" t="s">
        <v>4</v>
      </c>
      <c r="E305" t="s">
        <v>157</v>
      </c>
      <c r="F305">
        <v>39</v>
      </c>
      <c r="G305">
        <v>8.7130894272300701</v>
      </c>
    </row>
    <row r="306" spans="1:7">
      <c r="A306" t="str">
        <f t="shared" si="6"/>
        <v>Pancreas (C25)FemaleMāori</v>
      </c>
      <c r="B306">
        <v>23</v>
      </c>
      <c r="C306" t="s">
        <v>88</v>
      </c>
      <c r="D306" t="s">
        <v>0</v>
      </c>
      <c r="E306" t="s">
        <v>157</v>
      </c>
      <c r="F306">
        <v>20</v>
      </c>
      <c r="G306">
        <v>8.3940245989564293</v>
      </c>
    </row>
    <row r="307" spans="1:7">
      <c r="A307" t="str">
        <f t="shared" si="6"/>
        <v>Pancreas (C25)MaleMāori</v>
      </c>
      <c r="B307">
        <v>23</v>
      </c>
      <c r="C307" t="s">
        <v>88</v>
      </c>
      <c r="D307" t="s">
        <v>1</v>
      </c>
      <c r="E307" t="s">
        <v>157</v>
      </c>
      <c r="F307">
        <v>19</v>
      </c>
      <c r="G307">
        <v>8.8757986572903604</v>
      </c>
    </row>
    <row r="308" spans="1:7">
      <c r="A308" t="str">
        <f t="shared" si="6"/>
        <v>Digestive organs - other and ill-defined (C26)AllSexMāori</v>
      </c>
      <c r="B308">
        <v>24</v>
      </c>
      <c r="C308" t="s">
        <v>89</v>
      </c>
      <c r="D308" t="s">
        <v>4</v>
      </c>
      <c r="E308" t="s">
        <v>157</v>
      </c>
      <c r="F308">
        <v>12</v>
      </c>
      <c r="G308">
        <v>2.6576313118103898</v>
      </c>
    </row>
    <row r="309" spans="1:7">
      <c r="A309" t="str">
        <f t="shared" si="6"/>
        <v>Digestive organs - other and ill-defined (C26)FemaleMāori</v>
      </c>
      <c r="B309">
        <v>24</v>
      </c>
      <c r="C309" t="s">
        <v>89</v>
      </c>
      <c r="D309" t="s">
        <v>0</v>
      </c>
      <c r="E309" t="s">
        <v>157</v>
      </c>
      <c r="F309">
        <v>6</v>
      </c>
      <c r="G309">
        <v>2.3535814884056299</v>
      </c>
    </row>
    <row r="310" spans="1:7">
      <c r="A310" t="str">
        <f t="shared" si="6"/>
        <v>Digestive organs - other and ill-defined (C26)MaleMāori</v>
      </c>
      <c r="B310">
        <v>24</v>
      </c>
      <c r="C310" t="s">
        <v>89</v>
      </c>
      <c r="D310" t="s">
        <v>1</v>
      </c>
      <c r="E310" t="s">
        <v>157</v>
      </c>
      <c r="F310">
        <v>6</v>
      </c>
      <c r="G310">
        <v>3.0359784849581799</v>
      </c>
    </row>
    <row r="311" spans="1:7">
      <c r="A311" t="str">
        <f t="shared" si="6"/>
        <v>Nasal cavity and middle ear (C30)AllSexMāori</v>
      </c>
      <c r="B311">
        <v>25</v>
      </c>
      <c r="C311" t="s">
        <v>90</v>
      </c>
      <c r="D311" t="s">
        <v>4</v>
      </c>
      <c r="E311" t="s">
        <v>157</v>
      </c>
      <c r="F311">
        <v>1</v>
      </c>
      <c r="G311">
        <v>0.17333872332317099</v>
      </c>
    </row>
    <row r="312" spans="1:7">
      <c r="A312" t="str">
        <f t="shared" si="6"/>
        <v>Nasal cavity and middle ear (C30)FemaleMāori</v>
      </c>
      <c r="B312">
        <v>25</v>
      </c>
      <c r="C312" t="s">
        <v>90</v>
      </c>
      <c r="D312" t="s">
        <v>0</v>
      </c>
      <c r="E312" t="s">
        <v>157</v>
      </c>
      <c r="F312">
        <v>1</v>
      </c>
      <c r="G312">
        <v>0.32983379985496702</v>
      </c>
    </row>
    <row r="313" spans="1:7">
      <c r="A313" t="str">
        <f t="shared" si="6"/>
        <v>Nasal cavity and middle ear (C30)MaleMāori</v>
      </c>
      <c r="B313">
        <v>25</v>
      </c>
      <c r="C313" t="s">
        <v>90</v>
      </c>
      <c r="D313" t="s">
        <v>1</v>
      </c>
      <c r="E313" t="s">
        <v>157</v>
      </c>
    </row>
    <row r="314" spans="1:7">
      <c r="A314" t="str">
        <f t="shared" si="6"/>
        <v>Accessory sinuses (C31)AllSexMāori</v>
      </c>
      <c r="B314">
        <v>26</v>
      </c>
      <c r="C314" t="s">
        <v>91</v>
      </c>
      <c r="D314" t="s">
        <v>4</v>
      </c>
      <c r="E314" t="s">
        <v>157</v>
      </c>
      <c r="F314">
        <v>1</v>
      </c>
      <c r="G314">
        <v>0.28516664576802497</v>
      </c>
    </row>
    <row r="315" spans="1:7">
      <c r="A315" t="str">
        <f t="shared" si="6"/>
        <v>Accessory sinuses (C31)FemaleMāori</v>
      </c>
      <c r="B315">
        <v>26</v>
      </c>
      <c r="C315" t="s">
        <v>91</v>
      </c>
      <c r="D315" t="s">
        <v>0</v>
      </c>
      <c r="E315" t="s">
        <v>157</v>
      </c>
      <c r="F315">
        <v>1</v>
      </c>
      <c r="G315">
        <v>0.491719783783784</v>
      </c>
    </row>
    <row r="316" spans="1:7">
      <c r="A316" t="str">
        <f t="shared" si="6"/>
        <v>Accessory sinuses (C31)MaleMāori</v>
      </c>
      <c r="B316">
        <v>26</v>
      </c>
      <c r="C316" t="s">
        <v>91</v>
      </c>
      <c r="D316" t="s">
        <v>1</v>
      </c>
      <c r="E316" t="s">
        <v>157</v>
      </c>
    </row>
    <row r="317" spans="1:7">
      <c r="A317" t="str">
        <f t="shared" si="6"/>
        <v>Larynx (C32)AllSexMāori</v>
      </c>
      <c r="B317">
        <v>27</v>
      </c>
      <c r="C317" t="s">
        <v>92</v>
      </c>
      <c r="D317" t="s">
        <v>4</v>
      </c>
      <c r="E317" t="s">
        <v>157</v>
      </c>
      <c r="F317">
        <v>2</v>
      </c>
      <c r="G317">
        <v>0.39739823650775502</v>
      </c>
    </row>
    <row r="318" spans="1:7">
      <c r="A318" t="str">
        <f t="shared" si="6"/>
        <v>Larynx (C32)FemaleMāori</v>
      </c>
      <c r="B318">
        <v>27</v>
      </c>
      <c r="C318" t="s">
        <v>92</v>
      </c>
      <c r="D318" t="s">
        <v>0</v>
      </c>
      <c r="E318" t="s">
        <v>157</v>
      </c>
    </row>
    <row r="319" spans="1:7">
      <c r="A319" t="str">
        <f t="shared" si="6"/>
        <v>Larynx (C32)MaleMāori</v>
      </c>
      <c r="B319">
        <v>27</v>
      </c>
      <c r="C319" t="s">
        <v>92</v>
      </c>
      <c r="D319" t="s">
        <v>1</v>
      </c>
      <c r="E319" t="s">
        <v>157</v>
      </c>
      <c r="F319">
        <v>2</v>
      </c>
      <c r="G319">
        <v>0.84146044945298404</v>
      </c>
    </row>
    <row r="320" spans="1:7">
      <c r="A320" t="str">
        <f t="shared" si="6"/>
        <v>Lung (C33–C34)AllSexMāori</v>
      </c>
      <c r="B320">
        <v>28</v>
      </c>
      <c r="C320" t="s">
        <v>93</v>
      </c>
      <c r="D320" t="s">
        <v>4</v>
      </c>
      <c r="E320" t="s">
        <v>157</v>
      </c>
      <c r="F320">
        <v>308</v>
      </c>
      <c r="G320">
        <v>65.711427791759505</v>
      </c>
    </row>
    <row r="321" spans="1:7">
      <c r="A321" t="str">
        <f t="shared" si="6"/>
        <v>Lung (C33–C34)FemaleMāori</v>
      </c>
      <c r="B321">
        <v>28</v>
      </c>
      <c r="C321" t="s">
        <v>93</v>
      </c>
      <c r="D321" t="s">
        <v>0</v>
      </c>
      <c r="E321" t="s">
        <v>157</v>
      </c>
      <c r="F321">
        <v>168</v>
      </c>
      <c r="G321">
        <v>66.430568956016003</v>
      </c>
    </row>
    <row r="322" spans="1:7">
      <c r="A322" t="str">
        <f t="shared" si="6"/>
        <v>Lung (C33–C34)MaleMāori</v>
      </c>
      <c r="B322">
        <v>28</v>
      </c>
      <c r="C322" t="s">
        <v>93</v>
      </c>
      <c r="D322" t="s">
        <v>1</v>
      </c>
      <c r="E322" t="s">
        <v>157</v>
      </c>
      <c r="F322">
        <v>140</v>
      </c>
      <c r="G322">
        <v>65.431194520379606</v>
      </c>
    </row>
    <row r="323" spans="1:7">
      <c r="A323" t="str">
        <f t="shared" si="6"/>
        <v>Thymus (C37)AllSexMāori</v>
      </c>
      <c r="B323">
        <v>29</v>
      </c>
      <c r="C323" t="s">
        <v>94</v>
      </c>
      <c r="D323" t="s">
        <v>4</v>
      </c>
      <c r="E323" t="s">
        <v>157</v>
      </c>
      <c r="F323">
        <v>1</v>
      </c>
      <c r="G323">
        <v>0.224059513184584</v>
      </c>
    </row>
    <row r="324" spans="1:7">
      <c r="A324" t="str">
        <f t="shared" si="6"/>
        <v>Thymus (C37)FemaleMāori</v>
      </c>
      <c r="B324">
        <v>29</v>
      </c>
      <c r="C324" t="s">
        <v>94</v>
      </c>
      <c r="D324" t="s">
        <v>0</v>
      </c>
      <c r="E324" t="s">
        <v>157</v>
      </c>
    </row>
    <row r="325" spans="1:7">
      <c r="A325" t="str">
        <f t="shared" si="6"/>
        <v>Thymus (C37)MaleMāori</v>
      </c>
      <c r="B325">
        <v>29</v>
      </c>
      <c r="C325" t="s">
        <v>94</v>
      </c>
      <c r="D325" t="s">
        <v>1</v>
      </c>
      <c r="E325" t="s">
        <v>157</v>
      </c>
      <c r="F325">
        <v>1</v>
      </c>
      <c r="G325">
        <v>0.47612646551724103</v>
      </c>
    </row>
    <row r="326" spans="1:7">
      <c r="A326" t="str">
        <f t="shared" ref="A326:A386" si="8">C326&amp;D326&amp;E326</f>
        <v>Heart, mediastinum and pleura (C38)AllSexMāori</v>
      </c>
      <c r="B326">
        <v>30</v>
      </c>
      <c r="C326" t="s">
        <v>95</v>
      </c>
      <c r="D326" t="s">
        <v>4</v>
      </c>
      <c r="E326" t="s">
        <v>157</v>
      </c>
    </row>
    <row r="327" spans="1:7">
      <c r="A327" t="str">
        <f t="shared" si="8"/>
        <v>Heart, mediastinum and pleura (C38)FemaleMāori</v>
      </c>
      <c r="B327">
        <v>30</v>
      </c>
      <c r="C327" t="s">
        <v>95</v>
      </c>
      <c r="D327" t="s">
        <v>0</v>
      </c>
      <c r="E327" t="s">
        <v>157</v>
      </c>
    </row>
    <row r="328" spans="1:7">
      <c r="A328" t="str">
        <f t="shared" si="8"/>
        <v>Heart, mediastinum and pleura (C38)MaleMāori</v>
      </c>
      <c r="B328">
        <v>30</v>
      </c>
      <c r="C328" t="s">
        <v>95</v>
      </c>
      <c r="D328" t="s">
        <v>1</v>
      </c>
      <c r="E328" t="s">
        <v>157</v>
      </c>
    </row>
    <row r="329" spans="1:7">
      <c r="A329" t="str">
        <f t="shared" si="8"/>
        <v>Respiratory system and intrathoracic organs - other and ill-defined sites (C39)AllSexMāori</v>
      </c>
      <c r="B329">
        <v>31</v>
      </c>
      <c r="C329" t="s">
        <v>96</v>
      </c>
      <c r="D329" t="s">
        <v>4</v>
      </c>
      <c r="E329" t="s">
        <v>157</v>
      </c>
    </row>
    <row r="330" spans="1:7">
      <c r="A330" t="str">
        <f t="shared" si="8"/>
        <v>Respiratory system and intrathoracic organs - other and ill-defined sites (C39)FemaleMāori</v>
      </c>
      <c r="B330">
        <v>31</v>
      </c>
      <c r="C330" t="s">
        <v>96</v>
      </c>
      <c r="D330" t="s">
        <v>0</v>
      </c>
      <c r="E330" t="s">
        <v>157</v>
      </c>
    </row>
    <row r="331" spans="1:7">
      <c r="A331" t="str">
        <f t="shared" si="8"/>
        <v>Respiratory system and intrathoracic organs - other and ill-defined sites (C39)MaleMāori</v>
      </c>
      <c r="B331">
        <v>31</v>
      </c>
      <c r="C331" t="s">
        <v>96</v>
      </c>
      <c r="D331" t="s">
        <v>1</v>
      </c>
      <c r="E331" t="s">
        <v>157</v>
      </c>
    </row>
    <row r="332" spans="1:7">
      <c r="A332" t="str">
        <f t="shared" si="8"/>
        <v>Bone and articular cartilage of limbs (C40)AllSexMāori</v>
      </c>
      <c r="B332">
        <v>32</v>
      </c>
      <c r="C332" t="s">
        <v>97</v>
      </c>
      <c r="D332" t="s">
        <v>4</v>
      </c>
      <c r="E332" t="s">
        <v>157</v>
      </c>
      <c r="F332">
        <v>1</v>
      </c>
      <c r="G332">
        <v>0.135484319868096</v>
      </c>
    </row>
    <row r="333" spans="1:7">
      <c r="A333" t="str">
        <f t="shared" si="8"/>
        <v>Bone and articular cartilage of limbs (C40)FemaleMāori</v>
      </c>
      <c r="B333">
        <v>32</v>
      </c>
      <c r="C333" t="s">
        <v>97</v>
      </c>
      <c r="D333" t="s">
        <v>0</v>
      </c>
      <c r="E333" t="s">
        <v>157</v>
      </c>
      <c r="F333">
        <v>1</v>
      </c>
      <c r="G333">
        <v>0.27299415282391998</v>
      </c>
    </row>
    <row r="334" spans="1:7">
      <c r="A334" t="str">
        <f t="shared" si="8"/>
        <v>Bone and articular cartilage of limbs (C40)MaleMāori</v>
      </c>
      <c r="B334">
        <v>32</v>
      </c>
      <c r="C334" t="s">
        <v>97</v>
      </c>
      <c r="D334" t="s">
        <v>1</v>
      </c>
      <c r="E334" t="s">
        <v>157</v>
      </c>
    </row>
    <row r="335" spans="1:7">
      <c r="A335" t="str">
        <f t="shared" si="8"/>
        <v>Bone and articular cartilage of other and unspecified sites (C41)AllSexMāori</v>
      </c>
      <c r="B335">
        <v>33</v>
      </c>
      <c r="C335" t="s">
        <v>98</v>
      </c>
      <c r="D335" t="s">
        <v>4</v>
      </c>
      <c r="E335" t="s">
        <v>157</v>
      </c>
      <c r="F335">
        <v>2</v>
      </c>
      <c r="G335">
        <v>0.32765072503805998</v>
      </c>
    </row>
    <row r="336" spans="1:7">
      <c r="A336" t="str">
        <f t="shared" si="8"/>
        <v>Bone and articular cartilage of other and unspecified sites (C41)FemaleMāori</v>
      </c>
      <c r="B336">
        <v>33</v>
      </c>
      <c r="C336" t="s">
        <v>98</v>
      </c>
      <c r="D336" t="s">
        <v>0</v>
      </c>
      <c r="E336" t="s">
        <v>157</v>
      </c>
    </row>
    <row r="337" spans="1:7">
      <c r="A337" t="str">
        <f t="shared" si="8"/>
        <v>Bone and articular cartilage of other and unspecified sites (C41)MaleMāori</v>
      </c>
      <c r="B337">
        <v>33</v>
      </c>
      <c r="C337" t="s">
        <v>98</v>
      </c>
      <c r="D337" t="s">
        <v>1</v>
      </c>
      <c r="E337" t="s">
        <v>157</v>
      </c>
      <c r="F337">
        <v>2</v>
      </c>
      <c r="G337">
        <v>0.70377048131223596</v>
      </c>
    </row>
    <row r="338" spans="1:7">
      <c r="A338" t="str">
        <f t="shared" si="8"/>
        <v>Melanoma (C43)AllSexMāori</v>
      </c>
      <c r="B338">
        <v>34</v>
      </c>
      <c r="C338" t="s">
        <v>99</v>
      </c>
      <c r="D338" t="s">
        <v>4</v>
      </c>
      <c r="E338" t="s">
        <v>157</v>
      </c>
      <c r="F338">
        <v>3</v>
      </c>
      <c r="G338">
        <v>0.76558511267588603</v>
      </c>
    </row>
    <row r="339" spans="1:7">
      <c r="A339" t="str">
        <f t="shared" si="8"/>
        <v>Melanoma (C43)FemaleMāori</v>
      </c>
      <c r="B339">
        <v>34</v>
      </c>
      <c r="C339" t="s">
        <v>99</v>
      </c>
      <c r="D339" t="s">
        <v>0</v>
      </c>
      <c r="E339" t="s">
        <v>157</v>
      </c>
      <c r="F339">
        <v>2</v>
      </c>
      <c r="G339">
        <v>0.75883837276129296</v>
      </c>
    </row>
    <row r="340" spans="1:7">
      <c r="A340" t="str">
        <f t="shared" si="8"/>
        <v>Melanoma (C43)MaleMāori</v>
      </c>
      <c r="B340">
        <v>34</v>
      </c>
      <c r="C340" t="s">
        <v>99</v>
      </c>
      <c r="D340" t="s">
        <v>1</v>
      </c>
      <c r="E340" t="s">
        <v>157</v>
      </c>
      <c r="F340">
        <v>1</v>
      </c>
      <c r="G340">
        <v>0.93349676470588205</v>
      </c>
    </row>
    <row r="341" spans="1:7">
      <c r="A341" t="str">
        <f t="shared" si="8"/>
        <v>Skin - other (C44)AllSexMāori</v>
      </c>
      <c r="B341">
        <v>35</v>
      </c>
      <c r="C341" t="s">
        <v>100</v>
      </c>
      <c r="D341" t="s">
        <v>4</v>
      </c>
      <c r="E341" t="s">
        <v>157</v>
      </c>
      <c r="F341">
        <v>1</v>
      </c>
      <c r="G341">
        <v>0.35462446927374303</v>
      </c>
    </row>
    <row r="342" spans="1:7">
      <c r="A342" t="str">
        <f t="shared" si="8"/>
        <v>Skin - other (C44)FemaleMāori</v>
      </c>
      <c r="B342">
        <v>35</v>
      </c>
      <c r="C342" t="s">
        <v>100</v>
      </c>
      <c r="D342" t="s">
        <v>0</v>
      </c>
      <c r="E342" t="s">
        <v>157</v>
      </c>
      <c r="F342">
        <v>1</v>
      </c>
      <c r="G342">
        <v>0.57187189189189203</v>
      </c>
    </row>
    <row r="343" spans="1:7">
      <c r="A343" t="str">
        <f t="shared" si="8"/>
        <v>Skin - other (C44)MaleMāori</v>
      </c>
      <c r="B343">
        <v>35</v>
      </c>
      <c r="C343" t="s">
        <v>100</v>
      </c>
      <c r="D343" t="s">
        <v>1</v>
      </c>
      <c r="E343" t="s">
        <v>157</v>
      </c>
    </row>
    <row r="344" spans="1:7">
      <c r="A344" t="str">
        <f t="shared" si="8"/>
        <v>Mesothelioma (C45)AllSexMāori</v>
      </c>
      <c r="B344">
        <v>36</v>
      </c>
      <c r="C344" t="s">
        <v>101</v>
      </c>
      <c r="D344" t="s">
        <v>4</v>
      </c>
      <c r="E344" t="s">
        <v>157</v>
      </c>
      <c r="F344">
        <v>2</v>
      </c>
      <c r="G344">
        <v>0.41036705326474499</v>
      </c>
    </row>
    <row r="345" spans="1:7">
      <c r="A345" t="str">
        <f t="shared" si="8"/>
        <v>Mesothelioma (C45)FemaleMāori</v>
      </c>
      <c r="B345">
        <v>36</v>
      </c>
      <c r="C345" t="s">
        <v>101</v>
      </c>
      <c r="D345" t="s">
        <v>0</v>
      </c>
      <c r="E345" t="s">
        <v>157</v>
      </c>
      <c r="F345">
        <v>1</v>
      </c>
      <c r="G345">
        <v>0.42403585412667899</v>
      </c>
    </row>
    <row r="346" spans="1:7">
      <c r="A346" t="str">
        <f t="shared" si="8"/>
        <v>Mesothelioma (C45)MaleMāori</v>
      </c>
      <c r="B346">
        <v>36</v>
      </c>
      <c r="C346" t="s">
        <v>101</v>
      </c>
      <c r="D346" t="s">
        <v>1</v>
      </c>
      <c r="E346" t="s">
        <v>157</v>
      </c>
      <c r="F346">
        <v>1</v>
      </c>
      <c r="G346">
        <v>0.39185442571127499</v>
      </c>
    </row>
    <row r="347" spans="1:7">
      <c r="A347" t="str">
        <f t="shared" si="8"/>
        <v>Kaposi sarcoma (C46)AllSexMāori</v>
      </c>
      <c r="B347">
        <v>37</v>
      </c>
      <c r="C347" t="s">
        <v>102</v>
      </c>
      <c r="D347" t="s">
        <v>4</v>
      </c>
      <c r="E347" t="s">
        <v>157</v>
      </c>
    </row>
    <row r="348" spans="1:7">
      <c r="A348" t="str">
        <f t="shared" si="8"/>
        <v>Kaposi sarcoma (C46)FemaleMāori</v>
      </c>
      <c r="B348">
        <v>37</v>
      </c>
      <c r="C348" t="s">
        <v>102</v>
      </c>
      <c r="D348" t="s">
        <v>0</v>
      </c>
      <c r="E348" t="s">
        <v>157</v>
      </c>
    </row>
    <row r="349" spans="1:7">
      <c r="A349" t="str">
        <f t="shared" si="8"/>
        <v>Kaposi sarcoma (C46)MaleMāori</v>
      </c>
      <c r="B349">
        <v>37</v>
      </c>
      <c r="C349" t="s">
        <v>102</v>
      </c>
      <c r="D349" t="s">
        <v>1</v>
      </c>
      <c r="E349" t="s">
        <v>157</v>
      </c>
    </row>
    <row r="350" spans="1:7">
      <c r="A350" t="str">
        <f t="shared" si="8"/>
        <v>Peripheral nerves and autonomic nervous system (C47)AllSexMāori</v>
      </c>
      <c r="B350">
        <v>38</v>
      </c>
      <c r="C350" t="s">
        <v>103</v>
      </c>
      <c r="D350" t="s">
        <v>4</v>
      </c>
      <c r="E350" t="s">
        <v>157</v>
      </c>
    </row>
    <row r="351" spans="1:7">
      <c r="A351" t="str">
        <f t="shared" si="8"/>
        <v>Peripheral nerves and autonomic nervous system (C47)FemaleMāori</v>
      </c>
      <c r="B351">
        <v>38</v>
      </c>
      <c r="C351" t="s">
        <v>103</v>
      </c>
      <c r="D351" t="s">
        <v>0</v>
      </c>
      <c r="E351" t="s">
        <v>157</v>
      </c>
    </row>
    <row r="352" spans="1:7">
      <c r="A352" t="str">
        <f t="shared" si="8"/>
        <v>Peripheral nerves and autonomic nervous system (C47)MaleMāori</v>
      </c>
      <c r="B352">
        <v>38</v>
      </c>
      <c r="C352" t="s">
        <v>103</v>
      </c>
      <c r="D352" t="s">
        <v>1</v>
      </c>
      <c r="E352" t="s">
        <v>157</v>
      </c>
    </row>
    <row r="353" spans="1:7">
      <c r="A353" t="str">
        <f t="shared" si="8"/>
        <v>Retroperitoneum and peritoneum (C48)AllSexMāori</v>
      </c>
      <c r="B353">
        <v>39</v>
      </c>
      <c r="C353" t="s">
        <v>104</v>
      </c>
      <c r="D353" t="s">
        <v>4</v>
      </c>
      <c r="E353" t="s">
        <v>157</v>
      </c>
      <c r="F353">
        <v>4</v>
      </c>
      <c r="G353">
        <v>0.66473602552692201</v>
      </c>
    </row>
    <row r="354" spans="1:7">
      <c r="A354" t="str">
        <f t="shared" si="8"/>
        <v>Retroperitoneum and peritoneum (C48)FemaleMāori</v>
      </c>
      <c r="B354">
        <v>39</v>
      </c>
      <c r="C354" t="s">
        <v>104</v>
      </c>
      <c r="D354" t="s">
        <v>0</v>
      </c>
      <c r="E354" t="s">
        <v>157</v>
      </c>
      <c r="F354">
        <v>4</v>
      </c>
      <c r="G354">
        <v>1.2776368643354099</v>
      </c>
    </row>
    <row r="355" spans="1:7">
      <c r="A355" t="str">
        <f t="shared" si="8"/>
        <v>Retroperitoneum and peritoneum (C48)MaleMāori</v>
      </c>
      <c r="B355">
        <v>39</v>
      </c>
      <c r="C355" t="s">
        <v>104</v>
      </c>
      <c r="D355" t="s">
        <v>1</v>
      </c>
      <c r="E355" t="s">
        <v>157</v>
      </c>
    </row>
    <row r="356" spans="1:7">
      <c r="A356" t="str">
        <f t="shared" si="8"/>
        <v>Other connective and soft tissue (C49)AllSexMāori</v>
      </c>
      <c r="B356">
        <v>40</v>
      </c>
      <c r="C356" t="s">
        <v>105</v>
      </c>
      <c r="D356" t="s">
        <v>4</v>
      </c>
      <c r="E356" t="s">
        <v>157</v>
      </c>
      <c r="F356">
        <v>7</v>
      </c>
      <c r="G356">
        <v>1.2054255413900501</v>
      </c>
    </row>
    <row r="357" spans="1:7">
      <c r="A357" t="str">
        <f t="shared" si="8"/>
        <v>Other connective and soft tissue (C49)FemaleMāori</v>
      </c>
      <c r="B357">
        <v>40</v>
      </c>
      <c r="C357" t="s">
        <v>105</v>
      </c>
      <c r="D357" t="s">
        <v>0</v>
      </c>
      <c r="E357" t="s">
        <v>157</v>
      </c>
      <c r="F357">
        <v>2</v>
      </c>
      <c r="G357">
        <v>0.55112477574341101</v>
      </c>
    </row>
    <row r="358" spans="1:7">
      <c r="A358" t="str">
        <f t="shared" si="8"/>
        <v>Other connective and soft tissue (C49)MaleMāori</v>
      </c>
      <c r="B358">
        <v>40</v>
      </c>
      <c r="C358" t="s">
        <v>105</v>
      </c>
      <c r="D358" t="s">
        <v>1</v>
      </c>
      <c r="E358" t="s">
        <v>157</v>
      </c>
      <c r="F358">
        <v>5</v>
      </c>
      <c r="G358">
        <v>2.01187698263444</v>
      </c>
    </row>
    <row r="359" spans="1:7">
      <c r="A359" t="str">
        <f t="shared" si="8"/>
        <v>Breast (C50)AllSexMāori</v>
      </c>
      <c r="B359">
        <v>41</v>
      </c>
      <c r="C359" t="s">
        <v>58</v>
      </c>
      <c r="D359" t="s">
        <v>4</v>
      </c>
      <c r="E359" t="s">
        <v>157</v>
      </c>
      <c r="F359">
        <v>73</v>
      </c>
      <c r="G359">
        <v>14.515752242778801</v>
      </c>
    </row>
    <row r="360" spans="1:7">
      <c r="A360" t="str">
        <f t="shared" si="8"/>
        <v>Breast (C50)FemaleMāori</v>
      </c>
      <c r="B360">
        <v>41</v>
      </c>
      <c r="C360" t="s">
        <v>58</v>
      </c>
      <c r="D360" t="s">
        <v>0</v>
      </c>
      <c r="E360" t="s">
        <v>157</v>
      </c>
      <c r="F360">
        <v>73</v>
      </c>
      <c r="G360">
        <v>26.4531334986095</v>
      </c>
    </row>
    <row r="361" spans="1:7">
      <c r="A361" t="str">
        <f t="shared" si="8"/>
        <v>Breast (C50)MaleMāori</v>
      </c>
      <c r="B361">
        <v>41</v>
      </c>
      <c r="C361" t="s">
        <v>58</v>
      </c>
      <c r="D361" t="s">
        <v>1</v>
      </c>
      <c r="E361" t="s">
        <v>157</v>
      </c>
    </row>
    <row r="362" spans="1:7">
      <c r="A362" t="str">
        <f t="shared" si="8"/>
        <v>Vulva (C51)AllSexMāori</v>
      </c>
      <c r="B362">
        <v>42</v>
      </c>
      <c r="C362" t="s">
        <v>106</v>
      </c>
      <c r="D362" t="s">
        <v>4</v>
      </c>
      <c r="E362" t="s">
        <v>157</v>
      </c>
      <c r="F362">
        <v>2</v>
      </c>
      <c r="G362">
        <v>0.34470365212632498</v>
      </c>
    </row>
    <row r="363" spans="1:7">
      <c r="A363" t="str">
        <f t="shared" si="8"/>
        <v>Vulva (C51)FemaleMāori</v>
      </c>
      <c r="B363">
        <v>42</v>
      </c>
      <c r="C363" t="s">
        <v>106</v>
      </c>
      <c r="D363" t="s">
        <v>0</v>
      </c>
      <c r="E363" t="s">
        <v>157</v>
      </c>
      <c r="F363">
        <v>2</v>
      </c>
      <c r="G363">
        <v>0.65085403410016496</v>
      </c>
    </row>
    <row r="364" spans="1:7">
      <c r="A364" t="str">
        <f t="shared" si="8"/>
        <v>Vulva (C51)MaleMāori</v>
      </c>
      <c r="B364">
        <v>42</v>
      </c>
      <c r="C364" t="s">
        <v>106</v>
      </c>
      <c r="D364" t="s">
        <v>1</v>
      </c>
      <c r="E364" t="s">
        <v>157</v>
      </c>
      <c r="F364" t="s">
        <v>178</v>
      </c>
    </row>
    <row r="365" spans="1:7">
      <c r="A365" t="str">
        <f t="shared" si="8"/>
        <v>Vagina (C52)AllSexMāori</v>
      </c>
      <c r="B365">
        <v>43</v>
      </c>
      <c r="C365" t="s">
        <v>107</v>
      </c>
      <c r="D365" t="s">
        <v>4</v>
      </c>
      <c r="E365" t="s">
        <v>157</v>
      </c>
      <c r="F365">
        <v>3</v>
      </c>
      <c r="G365">
        <v>0.71427073267707397</v>
      </c>
    </row>
    <row r="366" spans="1:7">
      <c r="A366" t="str">
        <f t="shared" si="8"/>
        <v>Vagina (C52)FemaleMāori</v>
      </c>
      <c r="B366">
        <v>43</v>
      </c>
      <c r="C366" t="s">
        <v>107</v>
      </c>
      <c r="D366" t="s">
        <v>0</v>
      </c>
      <c r="E366" t="s">
        <v>157</v>
      </c>
      <c r="F366">
        <v>3</v>
      </c>
      <c r="G366">
        <v>1.25688224380035</v>
      </c>
    </row>
    <row r="367" spans="1:7">
      <c r="A367" t="str">
        <f t="shared" si="8"/>
        <v>Vagina (C52)MaleMāori</v>
      </c>
      <c r="B367">
        <v>43</v>
      </c>
      <c r="C367" t="s">
        <v>107</v>
      </c>
      <c r="D367" t="s">
        <v>1</v>
      </c>
      <c r="E367" t="s">
        <v>157</v>
      </c>
      <c r="F367" t="s">
        <v>178</v>
      </c>
    </row>
    <row r="368" spans="1:7">
      <c r="A368" t="str">
        <f t="shared" si="8"/>
        <v>Cervix (C53)AllSexMāori</v>
      </c>
      <c r="B368">
        <v>44</v>
      </c>
      <c r="C368" t="s">
        <v>108</v>
      </c>
      <c r="D368" t="s">
        <v>4</v>
      </c>
      <c r="E368" t="s">
        <v>157</v>
      </c>
      <c r="F368">
        <v>11</v>
      </c>
      <c r="G368">
        <v>2.0180513378267499</v>
      </c>
    </row>
    <row r="369" spans="1:8">
      <c r="A369" t="str">
        <f t="shared" si="8"/>
        <v>Cervix (C53)FemaleMāori</v>
      </c>
      <c r="B369">
        <v>44</v>
      </c>
      <c r="C369" t="s">
        <v>108</v>
      </c>
      <c r="D369" t="s">
        <v>0</v>
      </c>
      <c r="E369" t="s">
        <v>157</v>
      </c>
      <c r="F369">
        <v>11</v>
      </c>
      <c r="G369">
        <v>3.7123238654530102</v>
      </c>
    </row>
    <row r="370" spans="1:8">
      <c r="A370" t="str">
        <f t="shared" si="8"/>
        <v>Cervix (C53)MaleMāori</v>
      </c>
      <c r="B370">
        <v>44</v>
      </c>
      <c r="C370" t="s">
        <v>108</v>
      </c>
      <c r="D370" t="s">
        <v>1</v>
      </c>
      <c r="E370" t="s">
        <v>157</v>
      </c>
      <c r="F370" t="s">
        <v>178</v>
      </c>
      <c r="H370" s="115"/>
    </row>
    <row r="371" spans="1:8" s="114" customFormat="1">
      <c r="A371" s="114" t="str">
        <f t="shared" si="8"/>
        <v>Uterus (C54–C55)AllSexMāori</v>
      </c>
      <c r="B371" s="114">
        <v>45</v>
      </c>
      <c r="C371" s="114" t="s">
        <v>358</v>
      </c>
      <c r="D371" s="114" t="s">
        <v>4</v>
      </c>
      <c r="E371" s="114" t="s">
        <v>157</v>
      </c>
      <c r="F371" s="114">
        <v>17</v>
      </c>
      <c r="G371" s="114">
        <v>3.95140656237351</v>
      </c>
    </row>
    <row r="372" spans="1:8" s="114" customFormat="1">
      <c r="A372" s="114" t="str">
        <f t="shared" si="8"/>
        <v>Uterus (C54–C55)FemaleMāori</v>
      </c>
      <c r="B372" s="114">
        <v>45</v>
      </c>
      <c r="C372" s="114" t="s">
        <v>358</v>
      </c>
      <c r="D372" s="114" t="s">
        <v>0</v>
      </c>
      <c r="E372" s="114" t="s">
        <v>157</v>
      </c>
      <c r="F372" s="114">
        <v>17</v>
      </c>
      <c r="G372" s="114">
        <v>7.1444748214852103</v>
      </c>
    </row>
    <row r="373" spans="1:8" s="114" customFormat="1">
      <c r="A373" s="114" t="str">
        <f t="shared" si="8"/>
        <v>Uterus (C54–C55)MaleMāori</v>
      </c>
      <c r="B373" s="114">
        <v>45</v>
      </c>
      <c r="C373" s="114" t="s">
        <v>358</v>
      </c>
      <c r="D373" s="114" t="s">
        <v>1</v>
      </c>
      <c r="E373" s="114" t="s">
        <v>157</v>
      </c>
      <c r="F373" s="114" t="s">
        <v>178</v>
      </c>
    </row>
    <row r="374" spans="1:8" s="114" customFormat="1">
      <c r="A374" s="114" t="str">
        <f t="shared" si="8"/>
        <v>Ovary (C56)AllSexMāori</v>
      </c>
      <c r="B374" s="114">
        <v>47</v>
      </c>
      <c r="C374" s="114" t="s">
        <v>109</v>
      </c>
      <c r="D374" s="114" t="s">
        <v>4</v>
      </c>
      <c r="E374" s="114" t="s">
        <v>157</v>
      </c>
      <c r="F374" s="114">
        <v>15</v>
      </c>
      <c r="G374" s="114">
        <v>3.1583977889865298</v>
      </c>
    </row>
    <row r="375" spans="1:8">
      <c r="A375" t="str">
        <f t="shared" si="8"/>
        <v>Ovary (C56)FemaleMāori</v>
      </c>
      <c r="B375">
        <v>47</v>
      </c>
      <c r="C375" t="s">
        <v>109</v>
      </c>
      <c r="D375" t="s">
        <v>0</v>
      </c>
      <c r="E375" t="s">
        <v>157</v>
      </c>
      <c r="F375">
        <v>15</v>
      </c>
      <c r="G375">
        <v>5.7985975031086996</v>
      </c>
    </row>
    <row r="376" spans="1:8">
      <c r="A376" t="str">
        <f t="shared" si="8"/>
        <v>Ovary (C56)MaleMāori</v>
      </c>
      <c r="B376">
        <v>47</v>
      </c>
      <c r="C376" t="s">
        <v>109</v>
      </c>
      <c r="D376" t="s">
        <v>1</v>
      </c>
      <c r="E376" t="s">
        <v>157</v>
      </c>
      <c r="F376" t="s">
        <v>178</v>
      </c>
    </row>
    <row r="377" spans="1:8">
      <c r="A377" t="str">
        <f t="shared" si="8"/>
        <v>Female genital organs - other and unspecified (C57)AllSexMāori</v>
      </c>
      <c r="B377">
        <v>48</v>
      </c>
      <c r="C377" t="s">
        <v>179</v>
      </c>
      <c r="D377" t="s">
        <v>4</v>
      </c>
      <c r="E377" t="s">
        <v>157</v>
      </c>
    </row>
    <row r="378" spans="1:8">
      <c r="A378" t="str">
        <f t="shared" si="8"/>
        <v>Female genital organs - other and unspecified (C57)FemaleMāori</v>
      </c>
      <c r="B378">
        <v>48</v>
      </c>
      <c r="C378" t="s">
        <v>179</v>
      </c>
      <c r="D378" t="s">
        <v>0</v>
      </c>
      <c r="E378" t="s">
        <v>157</v>
      </c>
    </row>
    <row r="379" spans="1:8">
      <c r="A379" t="str">
        <f t="shared" si="8"/>
        <v>Female genital organs - other and unspecified (C57)MaleMāori</v>
      </c>
      <c r="B379">
        <v>48</v>
      </c>
      <c r="C379" t="s">
        <v>179</v>
      </c>
      <c r="D379" t="s">
        <v>1</v>
      </c>
      <c r="E379" t="s">
        <v>157</v>
      </c>
      <c r="F379" t="s">
        <v>178</v>
      </c>
    </row>
    <row r="380" spans="1:8">
      <c r="A380" t="str">
        <f t="shared" si="8"/>
        <v>Placenta (C58)AllSexMāori</v>
      </c>
      <c r="B380">
        <v>49</v>
      </c>
      <c r="C380" t="s">
        <v>110</v>
      </c>
      <c r="D380" t="s">
        <v>4</v>
      </c>
      <c r="E380" t="s">
        <v>157</v>
      </c>
    </row>
    <row r="381" spans="1:8">
      <c r="A381" t="str">
        <f t="shared" si="8"/>
        <v>Placenta (C58)FemaleMāori</v>
      </c>
      <c r="B381">
        <v>49</v>
      </c>
      <c r="C381" t="s">
        <v>110</v>
      </c>
      <c r="D381" t="s">
        <v>0</v>
      </c>
      <c r="E381" t="s">
        <v>157</v>
      </c>
    </row>
    <row r="382" spans="1:8">
      <c r="A382" t="str">
        <f t="shared" si="8"/>
        <v>Placenta (C58)MaleMāori</v>
      </c>
      <c r="B382">
        <v>49</v>
      </c>
      <c r="C382" t="s">
        <v>110</v>
      </c>
      <c r="D382" t="s">
        <v>1</v>
      </c>
      <c r="E382" t="s">
        <v>157</v>
      </c>
      <c r="F382" t="s">
        <v>178</v>
      </c>
    </row>
    <row r="383" spans="1:8">
      <c r="A383" t="str">
        <f t="shared" si="8"/>
        <v>Penis (C60)AllSexMāori</v>
      </c>
      <c r="B383">
        <v>50</v>
      </c>
      <c r="C383" t="s">
        <v>111</v>
      </c>
      <c r="D383" t="s">
        <v>4</v>
      </c>
      <c r="E383" t="s">
        <v>157</v>
      </c>
    </row>
    <row r="384" spans="1:8">
      <c r="A384" t="str">
        <f t="shared" si="8"/>
        <v>Penis (C60)FemaleMāori</v>
      </c>
      <c r="B384">
        <v>50</v>
      </c>
      <c r="C384" t="s">
        <v>111</v>
      </c>
      <c r="D384" t="s">
        <v>0</v>
      </c>
      <c r="E384" t="s">
        <v>157</v>
      </c>
      <c r="F384" t="s">
        <v>178</v>
      </c>
    </row>
    <row r="385" spans="1:7">
      <c r="A385" t="str">
        <f t="shared" si="8"/>
        <v>Penis (C60)MaleMāori</v>
      </c>
      <c r="B385">
        <v>50</v>
      </c>
      <c r="C385" t="s">
        <v>111</v>
      </c>
      <c r="D385" t="s">
        <v>1</v>
      </c>
      <c r="E385" t="s">
        <v>157</v>
      </c>
    </row>
    <row r="386" spans="1:7">
      <c r="A386" t="str">
        <f t="shared" si="8"/>
        <v>Prostate (C61)AllSexMāori</v>
      </c>
      <c r="B386">
        <v>51</v>
      </c>
      <c r="C386" t="s">
        <v>112</v>
      </c>
      <c r="D386" t="s">
        <v>4</v>
      </c>
      <c r="E386" t="s">
        <v>157</v>
      </c>
      <c r="F386">
        <v>32</v>
      </c>
      <c r="G386">
        <v>7.9555465262714096</v>
      </c>
    </row>
    <row r="387" spans="1:7">
      <c r="A387" t="str">
        <f t="shared" ref="A387:A450" si="9">C387&amp;D387&amp;E387</f>
        <v>Prostate (C61)FemaleMāori</v>
      </c>
      <c r="B387">
        <v>51</v>
      </c>
      <c r="C387" t="s">
        <v>112</v>
      </c>
      <c r="D387" t="s">
        <v>0</v>
      </c>
      <c r="E387" t="s">
        <v>157</v>
      </c>
      <c r="F387" t="s">
        <v>178</v>
      </c>
    </row>
    <row r="388" spans="1:7">
      <c r="A388" t="str">
        <f t="shared" si="9"/>
        <v>Prostate (C61)MaleMāori</v>
      </c>
      <c r="B388">
        <v>51</v>
      </c>
      <c r="C388" t="s">
        <v>112</v>
      </c>
      <c r="D388" t="s">
        <v>1</v>
      </c>
      <c r="E388" t="s">
        <v>157</v>
      </c>
      <c r="F388">
        <v>32</v>
      </c>
      <c r="G388">
        <v>18.141287425327398</v>
      </c>
    </row>
    <row r="389" spans="1:7">
      <c r="A389" t="str">
        <f t="shared" si="9"/>
        <v>Testis (C62)AllSexMāori</v>
      </c>
      <c r="B389">
        <v>52</v>
      </c>
      <c r="C389" t="s">
        <v>113</v>
      </c>
      <c r="D389" t="s">
        <v>4</v>
      </c>
      <c r="E389" t="s">
        <v>157</v>
      </c>
      <c r="F389">
        <v>2</v>
      </c>
      <c r="G389">
        <v>0.36438637094920701</v>
      </c>
    </row>
    <row r="390" spans="1:7">
      <c r="A390" t="str">
        <f t="shared" si="9"/>
        <v>Testis (C62)FemaleMāori</v>
      </c>
      <c r="B390">
        <v>52</v>
      </c>
      <c r="C390" t="s">
        <v>113</v>
      </c>
      <c r="D390" t="s">
        <v>0</v>
      </c>
      <c r="E390" t="s">
        <v>157</v>
      </c>
      <c r="F390" t="s">
        <v>178</v>
      </c>
    </row>
    <row r="391" spans="1:7">
      <c r="A391" t="str">
        <f t="shared" si="9"/>
        <v>Testis (C62)MaleMāori</v>
      </c>
      <c r="B391">
        <v>52</v>
      </c>
      <c r="C391" t="s">
        <v>113</v>
      </c>
      <c r="D391" t="s">
        <v>1</v>
      </c>
      <c r="E391" t="s">
        <v>157</v>
      </c>
      <c r="F391">
        <v>2</v>
      </c>
      <c r="G391">
        <v>0.76150100864553305</v>
      </c>
    </row>
    <row r="392" spans="1:7">
      <c r="A392" t="str">
        <f t="shared" si="9"/>
        <v>Male genital organs - other and unspecified (C63)AllSexMāori</v>
      </c>
      <c r="B392">
        <v>53</v>
      </c>
      <c r="C392" t="s">
        <v>114</v>
      </c>
      <c r="D392" t="s">
        <v>4</v>
      </c>
      <c r="E392" t="s">
        <v>157</v>
      </c>
    </row>
    <row r="393" spans="1:7">
      <c r="A393" t="str">
        <f t="shared" si="9"/>
        <v>Male genital organs - other and unspecified (C63)FemaleMāori</v>
      </c>
      <c r="B393">
        <v>53</v>
      </c>
      <c r="C393" t="s">
        <v>114</v>
      </c>
      <c r="D393" t="s">
        <v>0</v>
      </c>
      <c r="E393" t="s">
        <v>157</v>
      </c>
      <c r="F393" t="s">
        <v>178</v>
      </c>
    </row>
    <row r="394" spans="1:7">
      <c r="A394" t="str">
        <f t="shared" si="9"/>
        <v>Male genital organs - other and unspecified (C63)MaleMāori</v>
      </c>
      <c r="B394">
        <v>53</v>
      </c>
      <c r="C394" t="s">
        <v>114</v>
      </c>
      <c r="D394" t="s">
        <v>1</v>
      </c>
      <c r="E394" t="s">
        <v>157</v>
      </c>
    </row>
    <row r="395" spans="1:7">
      <c r="A395" t="str">
        <f t="shared" si="9"/>
        <v>Kidney - except renal pelvis (C64)AllSexMāori</v>
      </c>
      <c r="B395">
        <v>54</v>
      </c>
      <c r="C395" t="s">
        <v>115</v>
      </c>
      <c r="D395" t="s">
        <v>4</v>
      </c>
      <c r="E395" t="s">
        <v>157</v>
      </c>
      <c r="F395">
        <v>16</v>
      </c>
      <c r="G395">
        <v>3.7548563564094701</v>
      </c>
    </row>
    <row r="396" spans="1:7">
      <c r="A396" t="str">
        <f t="shared" si="9"/>
        <v>Kidney - except renal pelvis (C64)FemaleMāori</v>
      </c>
      <c r="B396">
        <v>54</v>
      </c>
      <c r="C396" t="s">
        <v>115</v>
      </c>
      <c r="D396" t="s">
        <v>0</v>
      </c>
      <c r="E396" t="s">
        <v>157</v>
      </c>
      <c r="F396">
        <v>4</v>
      </c>
      <c r="G396">
        <v>1.5546509643367601</v>
      </c>
    </row>
    <row r="397" spans="1:7">
      <c r="A397" t="str">
        <f t="shared" si="9"/>
        <v>Kidney - except renal pelvis (C64)MaleMāori</v>
      </c>
      <c r="B397">
        <v>54</v>
      </c>
      <c r="C397" t="s">
        <v>115</v>
      </c>
      <c r="D397" t="s">
        <v>1</v>
      </c>
      <c r="E397" t="s">
        <v>157</v>
      </c>
      <c r="F397">
        <v>12</v>
      </c>
      <c r="G397">
        <v>6.5849164220757004</v>
      </c>
    </row>
    <row r="398" spans="1:7">
      <c r="A398" t="str">
        <f t="shared" si="9"/>
        <v>Renal pelvis (C65)AllSexMāori</v>
      </c>
      <c r="B398">
        <v>55</v>
      </c>
      <c r="C398" t="s">
        <v>116</v>
      </c>
      <c r="D398" t="s">
        <v>4</v>
      </c>
      <c r="E398" t="s">
        <v>157</v>
      </c>
      <c r="F398">
        <v>1</v>
      </c>
      <c r="G398">
        <v>0.28516664576802497</v>
      </c>
    </row>
    <row r="399" spans="1:7">
      <c r="A399" t="str">
        <f t="shared" si="9"/>
        <v>Renal pelvis (C65)FemaleMāori</v>
      </c>
      <c r="B399">
        <v>55</v>
      </c>
      <c r="C399" t="s">
        <v>116</v>
      </c>
      <c r="D399" t="s">
        <v>0</v>
      </c>
      <c r="E399" t="s">
        <v>157</v>
      </c>
      <c r="F399">
        <v>1</v>
      </c>
      <c r="G399">
        <v>0.491719783783784</v>
      </c>
    </row>
    <row r="400" spans="1:7">
      <c r="A400" t="str">
        <f t="shared" si="9"/>
        <v>Renal pelvis (C65)MaleMāori</v>
      </c>
      <c r="B400">
        <v>55</v>
      </c>
      <c r="C400" t="s">
        <v>116</v>
      </c>
      <c r="D400" t="s">
        <v>1</v>
      </c>
      <c r="E400" t="s">
        <v>157</v>
      </c>
    </row>
    <row r="401" spans="1:7">
      <c r="A401" t="str">
        <f t="shared" si="9"/>
        <v>Ureter (C66)AllSexMāori</v>
      </c>
      <c r="B401">
        <v>56</v>
      </c>
      <c r="C401" t="s">
        <v>117</v>
      </c>
      <c r="D401" t="s">
        <v>4</v>
      </c>
      <c r="E401" t="s">
        <v>157</v>
      </c>
    </row>
    <row r="402" spans="1:7">
      <c r="A402" t="str">
        <f t="shared" si="9"/>
        <v>Ureter (C66)FemaleMāori</v>
      </c>
      <c r="B402">
        <v>56</v>
      </c>
      <c r="C402" t="s">
        <v>117</v>
      </c>
      <c r="D402" t="s">
        <v>0</v>
      </c>
      <c r="E402" t="s">
        <v>157</v>
      </c>
    </row>
    <row r="403" spans="1:7">
      <c r="A403" t="str">
        <f t="shared" si="9"/>
        <v>Ureter (C66)MaleMāori</v>
      </c>
      <c r="B403">
        <v>56</v>
      </c>
      <c r="C403" t="s">
        <v>117</v>
      </c>
      <c r="D403" t="s">
        <v>1</v>
      </c>
      <c r="E403" t="s">
        <v>157</v>
      </c>
    </row>
    <row r="404" spans="1:7">
      <c r="A404" t="str">
        <f t="shared" si="9"/>
        <v>Bladder (C67)AllSexMāori</v>
      </c>
      <c r="B404">
        <v>57</v>
      </c>
      <c r="C404" t="s">
        <v>118</v>
      </c>
      <c r="D404" t="s">
        <v>4</v>
      </c>
      <c r="E404" t="s">
        <v>157</v>
      </c>
      <c r="F404">
        <v>12</v>
      </c>
      <c r="G404">
        <v>2.67194969730512</v>
      </c>
    </row>
    <row r="405" spans="1:7">
      <c r="A405" t="str">
        <f t="shared" si="9"/>
        <v>Bladder (C67)FemaleMāori</v>
      </c>
      <c r="B405">
        <v>57</v>
      </c>
      <c r="C405" t="s">
        <v>118</v>
      </c>
      <c r="D405" t="s">
        <v>0</v>
      </c>
      <c r="E405" t="s">
        <v>157</v>
      </c>
      <c r="F405">
        <v>7</v>
      </c>
      <c r="G405">
        <v>2.9482936722823201</v>
      </c>
    </row>
    <row r="406" spans="1:7">
      <c r="A406" t="str">
        <f t="shared" si="9"/>
        <v>Bladder (C67)MaleMāori</v>
      </c>
      <c r="B406">
        <v>57</v>
      </c>
      <c r="C406" t="s">
        <v>118</v>
      </c>
      <c r="D406" t="s">
        <v>1</v>
      </c>
      <c r="E406" t="s">
        <v>157</v>
      </c>
      <c r="F406">
        <v>5</v>
      </c>
      <c r="G406">
        <v>2.2743381101512399</v>
      </c>
    </row>
    <row r="407" spans="1:7">
      <c r="A407" t="str">
        <f t="shared" si="9"/>
        <v>Urinary organs - other and unspecified (C68)AllSexMāori</v>
      </c>
      <c r="B407">
        <v>58</v>
      </c>
      <c r="C407" t="s">
        <v>119</v>
      </c>
      <c r="D407" t="s">
        <v>4</v>
      </c>
      <c r="E407" t="s">
        <v>157</v>
      </c>
    </row>
    <row r="408" spans="1:7">
      <c r="A408" t="str">
        <f t="shared" si="9"/>
        <v>Urinary organs - other and unspecified (C68)FemaleMāori</v>
      </c>
      <c r="B408">
        <v>58</v>
      </c>
      <c r="C408" t="s">
        <v>119</v>
      </c>
      <c r="D408" t="s">
        <v>0</v>
      </c>
      <c r="E408" t="s">
        <v>157</v>
      </c>
    </row>
    <row r="409" spans="1:7">
      <c r="A409" t="str">
        <f t="shared" si="9"/>
        <v>Urinary organs - other and unspecified (C68)MaleMāori</v>
      </c>
      <c r="B409">
        <v>58</v>
      </c>
      <c r="C409" t="s">
        <v>119</v>
      </c>
      <c r="D409" t="s">
        <v>1</v>
      </c>
      <c r="E409" t="s">
        <v>157</v>
      </c>
    </row>
    <row r="410" spans="1:7">
      <c r="A410" t="str">
        <f t="shared" si="9"/>
        <v>Eye and adnexa (C69)AllSexMāori</v>
      </c>
      <c r="B410">
        <v>59</v>
      </c>
      <c r="C410" t="s">
        <v>120</v>
      </c>
      <c r="D410" t="s">
        <v>4</v>
      </c>
      <c r="E410" t="s">
        <v>157</v>
      </c>
    </row>
    <row r="411" spans="1:7">
      <c r="A411" t="str">
        <f t="shared" si="9"/>
        <v>Eye and adnexa (C69)FemaleMāori</v>
      </c>
      <c r="B411">
        <v>59</v>
      </c>
      <c r="C411" t="s">
        <v>120</v>
      </c>
      <c r="D411" t="s">
        <v>0</v>
      </c>
      <c r="E411" t="s">
        <v>157</v>
      </c>
    </row>
    <row r="412" spans="1:7">
      <c r="A412" t="str">
        <f t="shared" si="9"/>
        <v>Eye and adnexa (C69)MaleMāori</v>
      </c>
      <c r="B412">
        <v>59</v>
      </c>
      <c r="C412" t="s">
        <v>120</v>
      </c>
      <c r="D412" t="s">
        <v>1</v>
      </c>
      <c r="E412" t="s">
        <v>157</v>
      </c>
    </row>
    <row r="413" spans="1:7">
      <c r="A413" t="str">
        <f t="shared" si="9"/>
        <v>Meninges (C70)AllSexMāori</v>
      </c>
      <c r="B413">
        <v>60</v>
      </c>
      <c r="C413" t="s">
        <v>121</v>
      </c>
      <c r="D413" t="s">
        <v>4</v>
      </c>
      <c r="E413" t="s">
        <v>157</v>
      </c>
    </row>
    <row r="414" spans="1:7">
      <c r="A414" t="str">
        <f t="shared" si="9"/>
        <v>Meninges (C70)FemaleMāori</v>
      </c>
      <c r="B414">
        <v>60</v>
      </c>
      <c r="C414" t="s">
        <v>121</v>
      </c>
      <c r="D414" t="s">
        <v>0</v>
      </c>
      <c r="E414" t="s">
        <v>157</v>
      </c>
    </row>
    <row r="415" spans="1:7">
      <c r="A415" t="str">
        <f t="shared" si="9"/>
        <v>Meninges (C70)MaleMāori</v>
      </c>
      <c r="B415">
        <v>60</v>
      </c>
      <c r="C415" t="s">
        <v>121</v>
      </c>
      <c r="D415" t="s">
        <v>1</v>
      </c>
      <c r="E415" t="s">
        <v>157</v>
      </c>
    </row>
    <row r="416" spans="1:7">
      <c r="A416" t="str">
        <f t="shared" si="9"/>
        <v>Brain (C71)AllSexMāori</v>
      </c>
      <c r="B416">
        <v>61</v>
      </c>
      <c r="C416" t="s">
        <v>122</v>
      </c>
      <c r="D416" t="s">
        <v>4</v>
      </c>
      <c r="E416" t="s">
        <v>157</v>
      </c>
      <c r="F416">
        <v>17</v>
      </c>
      <c r="G416">
        <v>2.9711924440339699</v>
      </c>
    </row>
    <row r="417" spans="1:7">
      <c r="A417" t="str">
        <f t="shared" si="9"/>
        <v>Brain (C71)FemaleMāori</v>
      </c>
      <c r="B417">
        <v>61</v>
      </c>
      <c r="C417" t="s">
        <v>122</v>
      </c>
      <c r="D417" t="s">
        <v>0</v>
      </c>
      <c r="E417" t="s">
        <v>157</v>
      </c>
      <c r="F417">
        <v>4</v>
      </c>
      <c r="G417">
        <v>1.3586086625996501</v>
      </c>
    </row>
    <row r="418" spans="1:7">
      <c r="A418" t="str">
        <f t="shared" si="9"/>
        <v>Brain (C71)MaleMāori</v>
      </c>
      <c r="B418">
        <v>61</v>
      </c>
      <c r="C418" t="s">
        <v>122</v>
      </c>
      <c r="D418" t="s">
        <v>1</v>
      </c>
      <c r="E418" t="s">
        <v>157</v>
      </c>
      <c r="F418">
        <v>13</v>
      </c>
      <c r="G418">
        <v>4.8809376789823498</v>
      </c>
    </row>
    <row r="419" spans="1:7">
      <c r="A419" t="str">
        <f t="shared" si="9"/>
        <v>Spinal cord, cranial nerves and other parts of central nervous system (C72)AllSexMāori</v>
      </c>
      <c r="B419">
        <v>62</v>
      </c>
      <c r="C419" t="s">
        <v>123</v>
      </c>
      <c r="D419" t="s">
        <v>4</v>
      </c>
      <c r="E419" t="s">
        <v>157</v>
      </c>
    </row>
    <row r="420" spans="1:7">
      <c r="A420" t="str">
        <f t="shared" si="9"/>
        <v>Spinal cord, cranial nerves and other parts of central nervous system (C72)FemaleMāori</v>
      </c>
      <c r="B420">
        <v>62</v>
      </c>
      <c r="C420" t="s">
        <v>123</v>
      </c>
      <c r="D420" t="s">
        <v>0</v>
      </c>
      <c r="E420" t="s">
        <v>157</v>
      </c>
    </row>
    <row r="421" spans="1:7">
      <c r="A421" t="str">
        <f t="shared" si="9"/>
        <v>Spinal cord, cranial nerves and other parts of central nervous system (C72)MaleMāori</v>
      </c>
      <c r="B421">
        <v>62</v>
      </c>
      <c r="C421" t="s">
        <v>123</v>
      </c>
      <c r="D421" t="s">
        <v>1</v>
      </c>
      <c r="E421" t="s">
        <v>157</v>
      </c>
    </row>
    <row r="422" spans="1:7">
      <c r="A422" t="str">
        <f t="shared" si="9"/>
        <v>Thyroid gland (C73)AllSexMāori</v>
      </c>
      <c r="B422">
        <v>63</v>
      </c>
      <c r="C422" t="s">
        <v>124</v>
      </c>
      <c r="D422" t="s">
        <v>4</v>
      </c>
      <c r="E422" t="s">
        <v>157</v>
      </c>
      <c r="F422">
        <v>9</v>
      </c>
      <c r="G422">
        <v>1.8905834141120801</v>
      </c>
    </row>
    <row r="423" spans="1:7">
      <c r="A423" t="str">
        <f t="shared" si="9"/>
        <v>Thyroid gland (C73)FemaleMāori</v>
      </c>
      <c r="B423">
        <v>63</v>
      </c>
      <c r="C423" t="s">
        <v>124</v>
      </c>
      <c r="D423" t="s">
        <v>0</v>
      </c>
      <c r="E423" t="s">
        <v>157</v>
      </c>
      <c r="F423">
        <v>5</v>
      </c>
      <c r="G423">
        <v>1.9809381917006701</v>
      </c>
    </row>
    <row r="424" spans="1:7">
      <c r="A424" t="str">
        <f t="shared" si="9"/>
        <v>Thyroid gland (C73)MaleMāori</v>
      </c>
      <c r="B424">
        <v>63</v>
      </c>
      <c r="C424" t="s">
        <v>124</v>
      </c>
      <c r="D424" t="s">
        <v>1</v>
      </c>
      <c r="E424" t="s">
        <v>157</v>
      </c>
      <c r="F424">
        <v>4</v>
      </c>
      <c r="G424">
        <v>1.7690840343663099</v>
      </c>
    </row>
    <row r="425" spans="1:7">
      <c r="A425" t="str">
        <f t="shared" si="9"/>
        <v>Adrenal gland (C74)AllSexMāori</v>
      </c>
      <c r="B425">
        <v>64</v>
      </c>
      <c r="C425" t="s">
        <v>125</v>
      </c>
      <c r="D425" t="s">
        <v>4</v>
      </c>
      <c r="E425" t="s">
        <v>157</v>
      </c>
      <c r="F425">
        <v>1</v>
      </c>
      <c r="G425">
        <v>0.18322103564547201</v>
      </c>
    </row>
    <row r="426" spans="1:7">
      <c r="A426" t="str">
        <f t="shared" si="9"/>
        <v>Adrenal gland (C74)FemaleMāori</v>
      </c>
      <c r="B426">
        <v>64</v>
      </c>
      <c r="C426" t="s">
        <v>125</v>
      </c>
      <c r="D426" t="s">
        <v>0</v>
      </c>
      <c r="E426" t="s">
        <v>157</v>
      </c>
    </row>
    <row r="427" spans="1:7">
      <c r="A427" t="str">
        <f t="shared" si="9"/>
        <v>Adrenal gland (C74)MaleMāori</v>
      </c>
      <c r="B427">
        <v>64</v>
      </c>
      <c r="C427" t="s">
        <v>125</v>
      </c>
      <c r="D427" t="s">
        <v>1</v>
      </c>
      <c r="E427" t="s">
        <v>157</v>
      </c>
      <c r="F427">
        <v>1</v>
      </c>
      <c r="G427">
        <v>0.39072097586029803</v>
      </c>
    </row>
    <row r="428" spans="1:7">
      <c r="A428" t="str">
        <f t="shared" si="9"/>
        <v>Endocrine glands and related structures - other (C75)AllSexMāori</v>
      </c>
      <c r="B428">
        <v>65</v>
      </c>
      <c r="C428" t="s">
        <v>126</v>
      </c>
      <c r="D428" t="s">
        <v>4</v>
      </c>
      <c r="E428" t="s">
        <v>157</v>
      </c>
      <c r="F428">
        <v>1</v>
      </c>
      <c r="G428">
        <v>0.12622215680516799</v>
      </c>
    </row>
    <row r="429" spans="1:7">
      <c r="A429" t="str">
        <f t="shared" si="9"/>
        <v>Endocrine glands and related structures - other (C75)FemaleMāori</v>
      </c>
      <c r="B429">
        <v>65</v>
      </c>
      <c r="C429" t="s">
        <v>126</v>
      </c>
      <c r="D429" t="s">
        <v>0</v>
      </c>
      <c r="E429" t="s">
        <v>157</v>
      </c>
      <c r="F429">
        <v>1</v>
      </c>
      <c r="G429">
        <v>0.25886754290876202</v>
      </c>
    </row>
    <row r="430" spans="1:7">
      <c r="A430" t="str">
        <f t="shared" si="9"/>
        <v>Endocrine glands and related structures - other (C75)MaleMāori</v>
      </c>
      <c r="B430">
        <v>65</v>
      </c>
      <c r="C430" t="s">
        <v>126</v>
      </c>
      <c r="D430" t="s">
        <v>1</v>
      </c>
      <c r="E430" t="s">
        <v>157</v>
      </c>
    </row>
    <row r="431" spans="1:7">
      <c r="A431" t="str">
        <f t="shared" si="9"/>
        <v>Other and ill-defined sites (C76)AllSexMāori</v>
      </c>
      <c r="B431">
        <v>66</v>
      </c>
      <c r="C431" t="s">
        <v>127</v>
      </c>
      <c r="D431" t="s">
        <v>4</v>
      </c>
      <c r="E431" t="s">
        <v>157</v>
      </c>
    </row>
    <row r="432" spans="1:7">
      <c r="A432" t="str">
        <f t="shared" si="9"/>
        <v>Other and ill-defined sites (C76)FemaleMāori</v>
      </c>
      <c r="B432">
        <v>66</v>
      </c>
      <c r="C432" t="s">
        <v>127</v>
      </c>
      <c r="D432" t="s">
        <v>0</v>
      </c>
      <c r="E432" t="s">
        <v>157</v>
      </c>
    </row>
    <row r="433" spans="1:7">
      <c r="A433" t="str">
        <f t="shared" si="9"/>
        <v>Other and ill-defined sites (C76)MaleMāori</v>
      </c>
      <c r="B433">
        <v>66</v>
      </c>
      <c r="C433" t="s">
        <v>127</v>
      </c>
      <c r="D433" t="s">
        <v>1</v>
      </c>
      <c r="E433" t="s">
        <v>157</v>
      </c>
    </row>
    <row r="434" spans="1:7">
      <c r="A434" t="str">
        <f t="shared" si="9"/>
        <v>Lymph nodes - secondary and unspecified (C77)AllSexMāori</v>
      </c>
      <c r="B434">
        <v>67</v>
      </c>
      <c r="C434" t="s">
        <v>128</v>
      </c>
      <c r="D434" t="s">
        <v>4</v>
      </c>
      <c r="E434" t="s">
        <v>157</v>
      </c>
    </row>
    <row r="435" spans="1:7">
      <c r="A435" t="str">
        <f t="shared" si="9"/>
        <v>Lymph nodes - secondary and unspecified (C77)FemaleMāori</v>
      </c>
      <c r="B435">
        <v>67</v>
      </c>
      <c r="C435" t="s">
        <v>128</v>
      </c>
      <c r="D435" t="s">
        <v>0</v>
      </c>
      <c r="E435" t="s">
        <v>157</v>
      </c>
    </row>
    <row r="436" spans="1:7">
      <c r="A436" t="str">
        <f t="shared" si="9"/>
        <v>Lymph nodes - secondary and unspecified (C77)MaleMāori</v>
      </c>
      <c r="B436">
        <v>67</v>
      </c>
      <c r="C436" t="s">
        <v>128</v>
      </c>
      <c r="D436" t="s">
        <v>1</v>
      </c>
      <c r="E436" t="s">
        <v>157</v>
      </c>
    </row>
    <row r="437" spans="1:7">
      <c r="A437" t="str">
        <f t="shared" si="9"/>
        <v>Respiratory and digestive organs - secondary (C78)AllSexMāori</v>
      </c>
      <c r="B437">
        <v>68</v>
      </c>
      <c r="C437" t="s">
        <v>129</v>
      </c>
      <c r="D437" t="s">
        <v>4</v>
      </c>
      <c r="E437" t="s">
        <v>157</v>
      </c>
    </row>
    <row r="438" spans="1:7">
      <c r="A438" t="str">
        <f t="shared" si="9"/>
        <v>Respiratory and digestive organs - secondary (C78)FemaleMāori</v>
      </c>
      <c r="B438">
        <v>68</v>
      </c>
      <c r="C438" t="s">
        <v>129</v>
      </c>
      <c r="D438" t="s">
        <v>0</v>
      </c>
      <c r="E438" t="s">
        <v>157</v>
      </c>
    </row>
    <row r="439" spans="1:7">
      <c r="A439" t="str">
        <f t="shared" si="9"/>
        <v>Respiratory and digestive organs - secondary (C78)MaleMāori</v>
      </c>
      <c r="B439">
        <v>68</v>
      </c>
      <c r="C439" t="s">
        <v>129</v>
      </c>
      <c r="D439" t="s">
        <v>1</v>
      </c>
      <c r="E439" t="s">
        <v>157</v>
      </c>
    </row>
    <row r="440" spans="1:7">
      <c r="A440" t="str">
        <f t="shared" si="9"/>
        <v>Secondary other sites (C79)AllSexMāori</v>
      </c>
      <c r="B440">
        <v>69</v>
      </c>
      <c r="C440" t="s">
        <v>130</v>
      </c>
      <c r="D440" t="s">
        <v>4</v>
      </c>
      <c r="E440" t="s">
        <v>157</v>
      </c>
    </row>
    <row r="441" spans="1:7">
      <c r="A441" t="str">
        <f t="shared" si="9"/>
        <v>Secondary other sites (C79)FemaleMāori</v>
      </c>
      <c r="B441">
        <v>69</v>
      </c>
      <c r="C441" t="s">
        <v>130</v>
      </c>
      <c r="D441" t="s">
        <v>0</v>
      </c>
      <c r="E441" t="s">
        <v>157</v>
      </c>
    </row>
    <row r="442" spans="1:7">
      <c r="A442" t="str">
        <f t="shared" si="9"/>
        <v>Secondary other sites (C79)MaleMāori</v>
      </c>
      <c r="B442">
        <v>69</v>
      </c>
      <c r="C442" t="s">
        <v>130</v>
      </c>
      <c r="D442" t="s">
        <v>1</v>
      </c>
      <c r="E442" t="s">
        <v>157</v>
      </c>
    </row>
    <row r="443" spans="1:7">
      <c r="A443" t="str">
        <f t="shared" si="9"/>
        <v>Malignant neoplasm without specification of site (C80)AllSexMāori</v>
      </c>
      <c r="B443">
        <v>70</v>
      </c>
      <c r="C443" t="s">
        <v>131</v>
      </c>
      <c r="D443" t="s">
        <v>4</v>
      </c>
      <c r="E443" t="s">
        <v>157</v>
      </c>
      <c r="F443">
        <v>40</v>
      </c>
      <c r="G443">
        <v>8.5217877599542895</v>
      </c>
    </row>
    <row r="444" spans="1:7">
      <c r="A444" t="str">
        <f t="shared" si="9"/>
        <v>Malignant neoplasm without specification of site (C80)FemaleMāori</v>
      </c>
      <c r="B444">
        <v>70</v>
      </c>
      <c r="C444" t="s">
        <v>131</v>
      </c>
      <c r="D444" t="s">
        <v>0</v>
      </c>
      <c r="E444" t="s">
        <v>157</v>
      </c>
      <c r="F444">
        <v>22</v>
      </c>
      <c r="G444">
        <v>8.3743433193526595</v>
      </c>
    </row>
    <row r="445" spans="1:7">
      <c r="A445" t="str">
        <f t="shared" si="9"/>
        <v>Malignant neoplasm without specification of site (C80)MaleMāori</v>
      </c>
      <c r="B445">
        <v>70</v>
      </c>
      <c r="C445" t="s">
        <v>131</v>
      </c>
      <c r="D445" t="s">
        <v>1</v>
      </c>
      <c r="E445" t="s">
        <v>157</v>
      </c>
      <c r="F445">
        <v>18</v>
      </c>
      <c r="G445">
        <v>9.1598797843376207</v>
      </c>
    </row>
    <row r="446" spans="1:7">
      <c r="A446" t="str">
        <f t="shared" si="9"/>
        <v>Hodgkin lymphoma (C81)AllSexMāori</v>
      </c>
      <c r="B446">
        <v>71</v>
      </c>
      <c r="C446" t="s">
        <v>132</v>
      </c>
      <c r="D446" t="s">
        <v>4</v>
      </c>
      <c r="E446" t="s">
        <v>157</v>
      </c>
      <c r="F446">
        <v>1</v>
      </c>
      <c r="G446">
        <v>0.224059513184584</v>
      </c>
    </row>
    <row r="447" spans="1:7">
      <c r="A447" t="str">
        <f t="shared" si="9"/>
        <v>Hodgkin lymphoma (C81)FemaleMāori</v>
      </c>
      <c r="B447">
        <v>71</v>
      </c>
      <c r="C447" t="s">
        <v>132</v>
      </c>
      <c r="D447" t="s">
        <v>0</v>
      </c>
      <c r="E447" t="s">
        <v>157</v>
      </c>
      <c r="F447">
        <v>1</v>
      </c>
      <c r="G447">
        <v>0.42403585412667899</v>
      </c>
    </row>
    <row r="448" spans="1:7">
      <c r="A448" t="str">
        <f t="shared" si="9"/>
        <v>Hodgkin lymphoma (C81)MaleMāori</v>
      </c>
      <c r="B448">
        <v>71</v>
      </c>
      <c r="C448" t="s">
        <v>132</v>
      </c>
      <c r="D448" t="s">
        <v>1</v>
      </c>
      <c r="E448" t="s">
        <v>157</v>
      </c>
    </row>
    <row r="449" spans="1:7">
      <c r="A449" t="str">
        <f t="shared" si="9"/>
        <v>Non-Hodgkin lymphoma (C82–C85, C96)AllSexMāori</v>
      </c>
      <c r="B449">
        <v>72</v>
      </c>
      <c r="C449" t="s">
        <v>133</v>
      </c>
      <c r="D449" t="s">
        <v>4</v>
      </c>
      <c r="E449" t="s">
        <v>157</v>
      </c>
      <c r="F449">
        <v>26</v>
      </c>
      <c r="G449">
        <v>5.9367394907853104</v>
      </c>
    </row>
    <row r="450" spans="1:7">
      <c r="A450" t="str">
        <f t="shared" si="9"/>
        <v>Non-Hodgkin lymphoma (C82–C85, C96)FemaleMāori</v>
      </c>
      <c r="B450">
        <v>72</v>
      </c>
      <c r="C450" t="s">
        <v>133</v>
      </c>
      <c r="D450" t="s">
        <v>0</v>
      </c>
      <c r="E450" t="s">
        <v>157</v>
      </c>
      <c r="F450">
        <v>13</v>
      </c>
      <c r="G450">
        <v>5.3855208898135496</v>
      </c>
    </row>
    <row r="451" spans="1:7">
      <c r="A451" t="str">
        <f t="shared" ref="A451:A514" si="10">C451&amp;D451&amp;E451</f>
        <v>Non-Hodgkin lymphoma (C82–C85, C96)MaleMāori</v>
      </c>
      <c r="B451">
        <v>72</v>
      </c>
      <c r="C451" t="s">
        <v>133</v>
      </c>
      <c r="D451" t="s">
        <v>1</v>
      </c>
      <c r="E451" t="s">
        <v>157</v>
      </c>
      <c r="F451">
        <v>13</v>
      </c>
      <c r="G451">
        <v>6.6453658092693901</v>
      </c>
    </row>
    <row r="452" spans="1:7">
      <c r="A452" t="str">
        <f t="shared" si="10"/>
        <v>Malignant immunoproliferative diseases (C88)AllSexMāori</v>
      </c>
      <c r="B452">
        <v>73</v>
      </c>
      <c r="C452" t="s">
        <v>134</v>
      </c>
      <c r="D452" t="s">
        <v>4</v>
      </c>
      <c r="E452" t="s">
        <v>157</v>
      </c>
    </row>
    <row r="453" spans="1:7">
      <c r="A453" t="str">
        <f t="shared" si="10"/>
        <v>Malignant immunoproliferative diseases (C88)FemaleMāori</v>
      </c>
      <c r="B453">
        <v>73</v>
      </c>
      <c r="C453" t="s">
        <v>134</v>
      </c>
      <c r="D453" t="s">
        <v>0</v>
      </c>
      <c r="E453" t="s">
        <v>157</v>
      </c>
    </row>
    <row r="454" spans="1:7">
      <c r="A454" t="str">
        <f t="shared" si="10"/>
        <v>Malignant immunoproliferative diseases (C88)MaleMāori</v>
      </c>
      <c r="B454">
        <v>73</v>
      </c>
      <c r="C454" t="s">
        <v>134</v>
      </c>
      <c r="D454" t="s">
        <v>1</v>
      </c>
      <c r="E454" t="s">
        <v>157</v>
      </c>
    </row>
    <row r="455" spans="1:7">
      <c r="A455" t="str">
        <f t="shared" si="10"/>
        <v>Multiple myeloma and malignant plasma cell neoplasms (C90)AllSexMāori</v>
      </c>
      <c r="B455">
        <v>74</v>
      </c>
      <c r="C455" t="s">
        <v>135</v>
      </c>
      <c r="D455" t="s">
        <v>4</v>
      </c>
      <c r="E455" t="s">
        <v>157</v>
      </c>
      <c r="F455">
        <v>16</v>
      </c>
      <c r="G455">
        <v>3.3475834205519499</v>
      </c>
    </row>
    <row r="456" spans="1:7">
      <c r="A456" t="str">
        <f t="shared" si="10"/>
        <v>Multiple myeloma and malignant plasma cell neoplasms (C90)FemaleMāori</v>
      </c>
      <c r="B456">
        <v>74</v>
      </c>
      <c r="C456" t="s">
        <v>135</v>
      </c>
      <c r="D456" t="s">
        <v>0</v>
      </c>
      <c r="E456" t="s">
        <v>157</v>
      </c>
      <c r="F456">
        <v>5</v>
      </c>
      <c r="G456">
        <v>1.8347785596300299</v>
      </c>
    </row>
    <row r="457" spans="1:7">
      <c r="A457" t="str">
        <f t="shared" si="10"/>
        <v>Multiple myeloma and malignant plasma cell neoplasms (C90)MaleMāori</v>
      </c>
      <c r="B457">
        <v>74</v>
      </c>
      <c r="C457" t="s">
        <v>135</v>
      </c>
      <c r="D457" t="s">
        <v>1</v>
      </c>
      <c r="E457" t="s">
        <v>157</v>
      </c>
      <c r="F457">
        <v>11</v>
      </c>
      <c r="G457">
        <v>5.2851827987782301</v>
      </c>
    </row>
    <row r="458" spans="1:7">
      <c r="A458" t="str">
        <f t="shared" si="10"/>
        <v>Leukaemia (C91–C95)AllSexMāori</v>
      </c>
      <c r="B458">
        <v>75</v>
      </c>
      <c r="C458" t="s">
        <v>136</v>
      </c>
      <c r="D458" t="s">
        <v>4</v>
      </c>
      <c r="E458" t="s">
        <v>157</v>
      </c>
      <c r="F458">
        <v>33</v>
      </c>
      <c r="G458">
        <v>6.9116131205950699</v>
      </c>
    </row>
    <row r="459" spans="1:7">
      <c r="A459" t="str">
        <f t="shared" si="10"/>
        <v>Leukaemia (C91–C95)FemaleMāori</v>
      </c>
      <c r="B459">
        <v>75</v>
      </c>
      <c r="C459" t="s">
        <v>136</v>
      </c>
      <c r="D459" t="s">
        <v>0</v>
      </c>
      <c r="E459" t="s">
        <v>157</v>
      </c>
      <c r="F459">
        <v>16</v>
      </c>
      <c r="G459">
        <v>6.4963007232266596</v>
      </c>
    </row>
    <row r="460" spans="1:7">
      <c r="A460" t="str">
        <f t="shared" si="10"/>
        <v>Leukaemia (C91–C95)MaleMāori</v>
      </c>
      <c r="B460">
        <v>75</v>
      </c>
      <c r="C460" t="s">
        <v>136</v>
      </c>
      <c r="D460" t="s">
        <v>1</v>
      </c>
      <c r="E460" t="s">
        <v>157</v>
      </c>
      <c r="F460">
        <v>17</v>
      </c>
      <c r="G460">
        <v>7.2533011583043603</v>
      </c>
    </row>
    <row r="461" spans="1:7">
      <c r="A461" t="str">
        <f t="shared" si="10"/>
        <v>Polycythaemia vera (D45)AllSexMāori</v>
      </c>
      <c r="B461">
        <v>76</v>
      </c>
      <c r="C461" t="s">
        <v>137</v>
      </c>
      <c r="D461" t="s">
        <v>4</v>
      </c>
      <c r="E461" t="s">
        <v>157</v>
      </c>
    </row>
    <row r="462" spans="1:7">
      <c r="A462" t="str">
        <f t="shared" si="10"/>
        <v>Polycythaemia vera (D45)FemaleMāori</v>
      </c>
      <c r="B462">
        <v>76</v>
      </c>
      <c r="C462" t="s">
        <v>137</v>
      </c>
      <c r="D462" t="s">
        <v>0</v>
      </c>
      <c r="E462" t="s">
        <v>157</v>
      </c>
    </row>
    <row r="463" spans="1:7">
      <c r="A463" t="str">
        <f t="shared" si="10"/>
        <v>Polycythaemia vera (D45)MaleMāori</v>
      </c>
      <c r="B463">
        <v>76</v>
      </c>
      <c r="C463" t="s">
        <v>137</v>
      </c>
      <c r="D463" t="s">
        <v>1</v>
      </c>
      <c r="E463" t="s">
        <v>157</v>
      </c>
    </row>
    <row r="464" spans="1:7">
      <c r="A464" t="str">
        <f t="shared" si="10"/>
        <v>Myelodysplastic syndromes (D46)AllSexMāori</v>
      </c>
      <c r="B464">
        <v>77</v>
      </c>
      <c r="C464" t="s">
        <v>138</v>
      </c>
      <c r="D464" t="s">
        <v>4</v>
      </c>
      <c r="E464" t="s">
        <v>157</v>
      </c>
      <c r="F464">
        <v>5</v>
      </c>
      <c r="G464">
        <v>1.42184597987948</v>
      </c>
    </row>
    <row r="465" spans="1:7">
      <c r="A465" t="str">
        <f t="shared" si="10"/>
        <v>Myelodysplastic syndromes (D46)FemaleMāori</v>
      </c>
      <c r="B465">
        <v>77</v>
      </c>
      <c r="C465" t="s">
        <v>138</v>
      </c>
      <c r="D465" t="s">
        <v>0</v>
      </c>
      <c r="E465" t="s">
        <v>157</v>
      </c>
      <c r="F465">
        <v>1</v>
      </c>
      <c r="G465">
        <v>0.57187189189189203</v>
      </c>
    </row>
    <row r="466" spans="1:7">
      <c r="A466" t="str">
        <f t="shared" si="10"/>
        <v>Myelodysplastic syndromes (D46)MaleMāori</v>
      </c>
      <c r="B466">
        <v>77</v>
      </c>
      <c r="C466" t="s">
        <v>138</v>
      </c>
      <c r="D466" t="s">
        <v>1</v>
      </c>
      <c r="E466" t="s">
        <v>157</v>
      </c>
      <c r="F466">
        <v>4</v>
      </c>
      <c r="G466">
        <v>2.5446633605819202</v>
      </c>
    </row>
    <row r="467" spans="1:7">
      <c r="A467" t="str">
        <f t="shared" si="10"/>
        <v>Lymphoid, haematopoietic and related tissue - other neoplasms of uncertain or unknown behaviour (D47)AllSexMāori</v>
      </c>
      <c r="B467">
        <v>78</v>
      </c>
      <c r="C467" t="s">
        <v>139</v>
      </c>
      <c r="D467" t="s">
        <v>4</v>
      </c>
      <c r="E467" t="s">
        <v>157</v>
      </c>
      <c r="F467">
        <v>3</v>
      </c>
      <c r="G467">
        <v>0.80274349564291103</v>
      </c>
    </row>
    <row r="468" spans="1:7">
      <c r="A468" t="str">
        <f t="shared" si="10"/>
        <v>Lymphoid, haematopoietic and related tissue - other neoplasms of uncertain or unknown behaviour (D47)FemaleMāori</v>
      </c>
      <c r="B468">
        <v>78</v>
      </c>
      <c r="C468" t="s">
        <v>139</v>
      </c>
      <c r="D468" t="s">
        <v>0</v>
      </c>
      <c r="E468" t="s">
        <v>157</v>
      </c>
      <c r="F468">
        <v>2</v>
      </c>
      <c r="G468">
        <v>0.84807170825335898</v>
      </c>
    </row>
    <row r="469" spans="1:7">
      <c r="A469" t="str">
        <f t="shared" si="10"/>
        <v>Lymphoid, haematopoietic and related tissue - other neoplasms of uncertain or unknown behaviour (D47)MaleMāori</v>
      </c>
      <c r="B469">
        <v>78</v>
      </c>
      <c r="C469" t="s">
        <v>139</v>
      </c>
      <c r="D469" t="s">
        <v>1</v>
      </c>
      <c r="E469" t="s">
        <v>157</v>
      </c>
      <c r="F469">
        <v>1</v>
      </c>
      <c r="G469">
        <v>0.93349676470588205</v>
      </c>
    </row>
    <row r="470" spans="1:7">
      <c r="A470" t="str">
        <f t="shared" si="10"/>
        <v>Lip (C00)AllSexNon-Māori</v>
      </c>
      <c r="B470">
        <v>1</v>
      </c>
      <c r="C470" t="s">
        <v>66</v>
      </c>
      <c r="D470" t="s">
        <v>4</v>
      </c>
      <c r="E470" t="s">
        <v>158</v>
      </c>
    </row>
    <row r="471" spans="1:7">
      <c r="A471" t="str">
        <f t="shared" si="10"/>
        <v>Lip (C00)FemaleNon-Māori</v>
      </c>
      <c r="B471">
        <v>1</v>
      </c>
      <c r="C471" t="s">
        <v>66</v>
      </c>
      <c r="D471" t="s">
        <v>0</v>
      </c>
      <c r="E471" t="s">
        <v>158</v>
      </c>
    </row>
    <row r="472" spans="1:7">
      <c r="A472" t="str">
        <f t="shared" si="10"/>
        <v>Lip (C00)MaleNon-Māori</v>
      </c>
      <c r="B472">
        <v>1</v>
      </c>
      <c r="C472" t="s">
        <v>66</v>
      </c>
      <c r="D472" t="s">
        <v>1</v>
      </c>
      <c r="E472" t="s">
        <v>158</v>
      </c>
    </row>
    <row r="473" spans="1:7">
      <c r="A473" t="str">
        <f t="shared" si="10"/>
        <v>Tongue - base of (C01)AllSexNon-Māori</v>
      </c>
      <c r="B473">
        <v>2</v>
      </c>
      <c r="C473" t="s">
        <v>67</v>
      </c>
      <c r="D473" t="s">
        <v>4</v>
      </c>
      <c r="E473" t="s">
        <v>158</v>
      </c>
      <c r="F473">
        <v>5</v>
      </c>
      <c r="G473" s="1">
        <v>7.9724637147581906E-2</v>
      </c>
    </row>
    <row r="474" spans="1:7">
      <c r="A474" t="str">
        <f t="shared" si="10"/>
        <v>Tongue - base of (C01)FemaleNon-Māori</v>
      </c>
      <c r="B474">
        <v>2</v>
      </c>
      <c r="C474" t="s">
        <v>67</v>
      </c>
      <c r="D474" t="s">
        <v>0</v>
      </c>
      <c r="E474" t="s">
        <v>158</v>
      </c>
      <c r="F474">
        <v>2</v>
      </c>
      <c r="G474" s="1">
        <v>6.2399566397882397E-2</v>
      </c>
    </row>
    <row r="475" spans="1:7">
      <c r="A475" t="str">
        <f t="shared" si="10"/>
        <v>Tongue - base of (C01)MaleNon-Māori</v>
      </c>
      <c r="B475">
        <v>2</v>
      </c>
      <c r="C475" t="s">
        <v>67</v>
      </c>
      <c r="D475" t="s">
        <v>1</v>
      </c>
      <c r="E475" t="s">
        <v>158</v>
      </c>
      <c r="F475">
        <v>3</v>
      </c>
      <c r="G475">
        <v>0.10373143931277699</v>
      </c>
    </row>
    <row r="476" spans="1:7">
      <c r="A476" t="str">
        <f t="shared" si="10"/>
        <v>Tongue - other and unspecified (C02)AllSexNon-Māori</v>
      </c>
      <c r="B476">
        <v>3</v>
      </c>
      <c r="C476" t="s">
        <v>68</v>
      </c>
      <c r="D476" t="s">
        <v>4</v>
      </c>
      <c r="E476" t="s">
        <v>158</v>
      </c>
      <c r="F476">
        <v>16</v>
      </c>
      <c r="G476">
        <v>0.244095127453997</v>
      </c>
    </row>
    <row r="477" spans="1:7">
      <c r="A477" t="str">
        <f t="shared" si="10"/>
        <v>Tongue - other and unspecified (C02)FemaleNon-Māori</v>
      </c>
      <c r="B477">
        <v>3</v>
      </c>
      <c r="C477" t="s">
        <v>68</v>
      </c>
      <c r="D477" t="s">
        <v>0</v>
      </c>
      <c r="E477" t="s">
        <v>158</v>
      </c>
      <c r="F477">
        <v>9</v>
      </c>
      <c r="G477">
        <v>0.22424074283284601</v>
      </c>
    </row>
    <row r="478" spans="1:7">
      <c r="A478" t="str">
        <f t="shared" si="10"/>
        <v>Tongue - other and unspecified (C02)MaleNon-Māori</v>
      </c>
      <c r="B478">
        <v>3</v>
      </c>
      <c r="C478" t="s">
        <v>68</v>
      </c>
      <c r="D478" t="s">
        <v>1</v>
      </c>
      <c r="E478" t="s">
        <v>158</v>
      </c>
      <c r="F478">
        <v>7</v>
      </c>
      <c r="G478">
        <v>0.252912948185255</v>
      </c>
    </row>
    <row r="479" spans="1:7">
      <c r="A479" t="str">
        <f t="shared" si="10"/>
        <v>Gum (C03)AllSexNon-Māori</v>
      </c>
      <c r="B479">
        <v>4</v>
      </c>
      <c r="C479" t="s">
        <v>69</v>
      </c>
      <c r="D479" t="s">
        <v>4</v>
      </c>
      <c r="E479" t="s">
        <v>158</v>
      </c>
      <c r="F479">
        <v>1</v>
      </c>
      <c r="G479" s="1">
        <v>8.5885238803950804E-3</v>
      </c>
    </row>
    <row r="480" spans="1:7">
      <c r="A480" t="str">
        <f t="shared" si="10"/>
        <v>Gum (C03)FemaleNon-Māori</v>
      </c>
      <c r="B480">
        <v>4</v>
      </c>
      <c r="C480" t="s">
        <v>69</v>
      </c>
      <c r="D480" t="s">
        <v>0</v>
      </c>
      <c r="E480" t="s">
        <v>158</v>
      </c>
    </row>
    <row r="481" spans="1:7">
      <c r="A481" t="str">
        <f t="shared" si="10"/>
        <v>Gum (C03)MaleNon-Māori</v>
      </c>
      <c r="B481">
        <v>4</v>
      </c>
      <c r="C481" t="s">
        <v>69</v>
      </c>
      <c r="D481" t="s">
        <v>1</v>
      </c>
      <c r="E481" t="s">
        <v>158</v>
      </c>
      <c r="F481">
        <v>1</v>
      </c>
      <c r="G481" s="1">
        <v>2.4026411809235398E-2</v>
      </c>
    </row>
    <row r="482" spans="1:7">
      <c r="A482" t="str">
        <f t="shared" si="10"/>
        <v>Mouth - floor of (C04)AllSexNon-Māori</v>
      </c>
      <c r="B482">
        <v>5</v>
      </c>
      <c r="C482" t="s">
        <v>70</v>
      </c>
      <c r="D482" t="s">
        <v>4</v>
      </c>
      <c r="E482" t="s">
        <v>158</v>
      </c>
      <c r="F482">
        <v>7</v>
      </c>
      <c r="G482">
        <v>0.10741189969378399</v>
      </c>
    </row>
    <row r="483" spans="1:7">
      <c r="A483" t="str">
        <f t="shared" si="10"/>
        <v>Mouth - floor of (C04)FemaleNon-Māori</v>
      </c>
      <c r="B483">
        <v>5</v>
      </c>
      <c r="C483" t="s">
        <v>70</v>
      </c>
      <c r="D483" t="s">
        <v>0</v>
      </c>
      <c r="E483" t="s">
        <v>158</v>
      </c>
      <c r="F483">
        <v>2</v>
      </c>
      <c r="G483" s="1">
        <v>6.7391515257310894E-2</v>
      </c>
    </row>
    <row r="484" spans="1:7">
      <c r="A484" t="str">
        <f t="shared" si="10"/>
        <v>Mouth - floor of (C04)MaleNon-Māori</v>
      </c>
      <c r="B484">
        <v>5</v>
      </c>
      <c r="C484" t="s">
        <v>70</v>
      </c>
      <c r="D484" t="s">
        <v>1</v>
      </c>
      <c r="E484" t="s">
        <v>158</v>
      </c>
      <c r="F484">
        <v>5</v>
      </c>
      <c r="G484">
        <v>0.15741866833575499</v>
      </c>
    </row>
    <row r="485" spans="1:7">
      <c r="A485" t="str">
        <f t="shared" si="10"/>
        <v>Palate (C05)AllSexNon-Māori</v>
      </c>
      <c r="B485">
        <v>6</v>
      </c>
      <c r="C485" t="s">
        <v>71</v>
      </c>
      <c r="D485" t="s">
        <v>4</v>
      </c>
      <c r="E485" t="s">
        <v>158</v>
      </c>
      <c r="F485">
        <v>3</v>
      </c>
      <c r="G485">
        <v>3.4747284234258997E-2</v>
      </c>
    </row>
    <row r="486" spans="1:7">
      <c r="A486" t="str">
        <f t="shared" si="10"/>
        <v>Palate (C05)FemaleNon-Māori</v>
      </c>
      <c r="B486">
        <v>6</v>
      </c>
      <c r="C486" t="s">
        <v>71</v>
      </c>
      <c r="D486" t="s">
        <v>0</v>
      </c>
      <c r="E486" t="s">
        <v>158</v>
      </c>
      <c r="F486">
        <v>1</v>
      </c>
      <c r="G486" s="1">
        <v>2.7757913774205299E-2</v>
      </c>
    </row>
    <row r="487" spans="1:7">
      <c r="A487" t="str">
        <f t="shared" si="10"/>
        <v>Palate (C05)MaleNon-Māori</v>
      </c>
      <c r="B487">
        <v>6</v>
      </c>
      <c r="C487" t="s">
        <v>71</v>
      </c>
      <c r="D487" t="s">
        <v>1</v>
      </c>
      <c r="E487" t="s">
        <v>158</v>
      </c>
      <c r="F487">
        <v>2</v>
      </c>
      <c r="G487" s="1">
        <v>4.9680151233939297E-2</v>
      </c>
    </row>
    <row r="488" spans="1:7">
      <c r="A488" t="str">
        <f t="shared" si="10"/>
        <v>Mouth - other and unspecified (C06)AllSexNon-Māori</v>
      </c>
      <c r="B488">
        <v>7</v>
      </c>
      <c r="C488" t="s">
        <v>72</v>
      </c>
      <c r="D488" t="s">
        <v>4</v>
      </c>
      <c r="E488" t="s">
        <v>158</v>
      </c>
      <c r="F488">
        <v>15</v>
      </c>
      <c r="G488">
        <v>0.239411690297584</v>
      </c>
    </row>
    <row r="489" spans="1:7">
      <c r="A489" t="str">
        <f t="shared" si="10"/>
        <v>Mouth - other and unspecified (C06)FemaleNon-Māori</v>
      </c>
      <c r="B489">
        <v>7</v>
      </c>
      <c r="C489" t="s">
        <v>72</v>
      </c>
      <c r="D489" t="s">
        <v>0</v>
      </c>
      <c r="E489" t="s">
        <v>158</v>
      </c>
      <c r="F489">
        <v>8</v>
      </c>
      <c r="G489">
        <v>0.225678910188233</v>
      </c>
    </row>
    <row r="490" spans="1:7">
      <c r="A490" t="str">
        <f t="shared" si="10"/>
        <v>Mouth - other and unspecified (C06)MaleNon-Māori</v>
      </c>
      <c r="B490">
        <v>7</v>
      </c>
      <c r="C490" t="s">
        <v>72</v>
      </c>
      <c r="D490" t="s">
        <v>1</v>
      </c>
      <c r="E490" t="s">
        <v>158</v>
      </c>
      <c r="F490">
        <v>7</v>
      </c>
      <c r="G490">
        <v>0.25008041272196302</v>
      </c>
    </row>
    <row r="491" spans="1:7">
      <c r="A491" t="str">
        <f t="shared" si="10"/>
        <v>Parotid gland (C07)AllSexNon-Māori</v>
      </c>
      <c r="B491">
        <v>8</v>
      </c>
      <c r="C491" t="s">
        <v>73</v>
      </c>
      <c r="D491" t="s">
        <v>4</v>
      </c>
      <c r="E491" t="s">
        <v>158</v>
      </c>
      <c r="F491">
        <v>6</v>
      </c>
      <c r="G491" s="1">
        <v>7.5470014010567604E-2</v>
      </c>
    </row>
    <row r="492" spans="1:7">
      <c r="A492" t="str">
        <f t="shared" si="10"/>
        <v>Parotid gland (C07)FemaleNon-Māori</v>
      </c>
      <c r="B492">
        <v>8</v>
      </c>
      <c r="C492" t="s">
        <v>73</v>
      </c>
      <c r="D492" t="s">
        <v>0</v>
      </c>
      <c r="E492" t="s">
        <v>158</v>
      </c>
      <c r="F492">
        <v>3</v>
      </c>
      <c r="G492" s="1">
        <v>4.6979755782104497E-2</v>
      </c>
    </row>
    <row r="493" spans="1:7">
      <c r="A493" t="str">
        <f t="shared" si="10"/>
        <v>Parotid gland (C07)MaleNon-Māori</v>
      </c>
      <c r="B493">
        <v>8</v>
      </c>
      <c r="C493" t="s">
        <v>73</v>
      </c>
      <c r="D493" t="s">
        <v>1</v>
      </c>
      <c r="E493" t="s">
        <v>158</v>
      </c>
      <c r="F493">
        <v>3</v>
      </c>
      <c r="G493" s="1">
        <v>9.8160154385265902E-2</v>
      </c>
    </row>
    <row r="494" spans="1:7">
      <c r="A494" t="str">
        <f t="shared" si="10"/>
        <v>Major salivary glands - other and unspecified (C08)AllSexNon-Māori</v>
      </c>
      <c r="B494">
        <v>9</v>
      </c>
      <c r="C494" t="s">
        <v>74</v>
      </c>
      <c r="D494" t="s">
        <v>4</v>
      </c>
      <c r="E494" t="s">
        <v>158</v>
      </c>
    </row>
    <row r="495" spans="1:7">
      <c r="A495" t="str">
        <f t="shared" si="10"/>
        <v>Major salivary glands - other and unspecified (C08)FemaleNon-Māori</v>
      </c>
      <c r="B495">
        <v>9</v>
      </c>
      <c r="C495" t="s">
        <v>74</v>
      </c>
      <c r="D495" t="s">
        <v>0</v>
      </c>
      <c r="E495" t="s">
        <v>158</v>
      </c>
    </row>
    <row r="496" spans="1:7">
      <c r="A496" t="str">
        <f t="shared" si="10"/>
        <v>Major salivary glands - other and unspecified (C08)MaleNon-Māori</v>
      </c>
      <c r="B496">
        <v>9</v>
      </c>
      <c r="C496" t="s">
        <v>74</v>
      </c>
      <c r="D496" t="s">
        <v>1</v>
      </c>
      <c r="E496" t="s">
        <v>158</v>
      </c>
    </row>
    <row r="497" spans="1:7">
      <c r="A497" t="str">
        <f t="shared" si="10"/>
        <v>Tonsil (C09)AllSexNon-Māori</v>
      </c>
      <c r="B497">
        <v>10</v>
      </c>
      <c r="C497" t="s">
        <v>75</v>
      </c>
      <c r="D497" t="s">
        <v>4</v>
      </c>
      <c r="E497" t="s">
        <v>158</v>
      </c>
      <c r="F497">
        <v>15</v>
      </c>
      <c r="G497">
        <v>0.25312438206315602</v>
      </c>
    </row>
    <row r="498" spans="1:7">
      <c r="A498" t="str">
        <f t="shared" si="10"/>
        <v>Tonsil (C09)FemaleNon-Māori</v>
      </c>
      <c r="B498">
        <v>10</v>
      </c>
      <c r="C498" t="s">
        <v>75</v>
      </c>
      <c r="D498" t="s">
        <v>0</v>
      </c>
      <c r="E498" t="s">
        <v>158</v>
      </c>
      <c r="F498">
        <v>4</v>
      </c>
      <c r="G498">
        <v>0.121458449905053</v>
      </c>
    </row>
    <row r="499" spans="1:7">
      <c r="A499" t="str">
        <f t="shared" si="10"/>
        <v>Tonsil (C09)MaleNon-Māori</v>
      </c>
      <c r="B499">
        <v>10</v>
      </c>
      <c r="C499" t="s">
        <v>75</v>
      </c>
      <c r="D499" t="s">
        <v>1</v>
      </c>
      <c r="E499" t="s">
        <v>158</v>
      </c>
      <c r="F499">
        <v>11</v>
      </c>
      <c r="G499">
        <v>0.39401981597649799</v>
      </c>
    </row>
    <row r="500" spans="1:7">
      <c r="A500" t="str">
        <f t="shared" si="10"/>
        <v>Oropharynx (C10)AllSexNon-Māori</v>
      </c>
      <c r="B500">
        <v>11</v>
      </c>
      <c r="C500" t="s">
        <v>76</v>
      </c>
      <c r="D500" t="s">
        <v>4</v>
      </c>
      <c r="E500" t="s">
        <v>158</v>
      </c>
      <c r="F500">
        <v>7</v>
      </c>
      <c r="G500">
        <v>0.117143202185251</v>
      </c>
    </row>
    <row r="501" spans="1:7">
      <c r="A501" t="str">
        <f t="shared" si="10"/>
        <v>Oropharynx (C10)FemaleNon-Māori</v>
      </c>
      <c r="B501">
        <v>11</v>
      </c>
      <c r="C501" t="s">
        <v>76</v>
      </c>
      <c r="D501" t="s">
        <v>0</v>
      </c>
      <c r="E501" t="s">
        <v>158</v>
      </c>
      <c r="F501">
        <v>2</v>
      </c>
      <c r="G501" s="1">
        <v>7.0702498129340097E-2</v>
      </c>
    </row>
    <row r="502" spans="1:7">
      <c r="A502" t="str">
        <f t="shared" si="10"/>
        <v>Oropharynx (C10)MaleNon-Māori</v>
      </c>
      <c r="B502">
        <v>11</v>
      </c>
      <c r="C502" t="s">
        <v>76</v>
      </c>
      <c r="D502" t="s">
        <v>1</v>
      </c>
      <c r="E502" t="s">
        <v>158</v>
      </c>
      <c r="F502">
        <v>5</v>
      </c>
      <c r="G502">
        <v>0.16320378503218699</v>
      </c>
    </row>
    <row r="503" spans="1:7">
      <c r="A503" t="str">
        <f t="shared" si="10"/>
        <v>Nasopharynx (C11)AllSexNon-Māori</v>
      </c>
      <c r="B503">
        <v>12</v>
      </c>
      <c r="C503" t="s">
        <v>77</v>
      </c>
      <c r="D503" t="s">
        <v>4</v>
      </c>
      <c r="E503" t="s">
        <v>158</v>
      </c>
      <c r="F503">
        <v>13</v>
      </c>
      <c r="G503">
        <v>0.27273571599440999</v>
      </c>
    </row>
    <row r="504" spans="1:7">
      <c r="A504" t="str">
        <f t="shared" si="10"/>
        <v>Nasopharynx (C11)FemaleNon-Māori</v>
      </c>
      <c r="B504">
        <v>12</v>
      </c>
      <c r="C504" t="s">
        <v>77</v>
      </c>
      <c r="D504" t="s">
        <v>0</v>
      </c>
      <c r="E504" t="s">
        <v>158</v>
      </c>
      <c r="F504">
        <v>5</v>
      </c>
      <c r="G504">
        <v>0.24397310550755599</v>
      </c>
    </row>
    <row r="505" spans="1:7">
      <c r="A505" t="str">
        <f t="shared" si="10"/>
        <v>Nasopharynx (C11)MaleNon-Māori</v>
      </c>
      <c r="B505">
        <v>12</v>
      </c>
      <c r="C505" t="s">
        <v>77</v>
      </c>
      <c r="D505" t="s">
        <v>1</v>
      </c>
      <c r="E505" t="s">
        <v>158</v>
      </c>
      <c r="F505">
        <v>8</v>
      </c>
      <c r="G505">
        <v>0.30618366231149502</v>
      </c>
    </row>
    <row r="506" spans="1:7">
      <c r="A506" t="str">
        <f t="shared" si="10"/>
        <v>Pyriform sinus (C12)AllSexNon-Māori</v>
      </c>
      <c r="B506">
        <v>13</v>
      </c>
      <c r="C506" t="s">
        <v>78</v>
      </c>
      <c r="D506" t="s">
        <v>4</v>
      </c>
      <c r="E506" t="s">
        <v>158</v>
      </c>
      <c r="F506">
        <v>6</v>
      </c>
      <c r="G506">
        <v>0.10809402291581199</v>
      </c>
    </row>
    <row r="507" spans="1:7">
      <c r="A507" t="str">
        <f t="shared" si="10"/>
        <v>Pyriform sinus (C12)FemaleNon-Māori</v>
      </c>
      <c r="B507">
        <v>13</v>
      </c>
      <c r="C507" t="s">
        <v>78</v>
      </c>
      <c r="D507" t="s">
        <v>0</v>
      </c>
      <c r="E507" t="s">
        <v>158</v>
      </c>
      <c r="F507">
        <v>4</v>
      </c>
      <c r="G507">
        <v>0.14882491382476701</v>
      </c>
    </row>
    <row r="508" spans="1:7">
      <c r="A508" t="str">
        <f t="shared" si="10"/>
        <v>Pyriform sinus (C12)MaleNon-Māori</v>
      </c>
      <c r="B508">
        <v>13</v>
      </c>
      <c r="C508" t="s">
        <v>78</v>
      </c>
      <c r="D508" t="s">
        <v>1</v>
      </c>
      <c r="E508" t="s">
        <v>158</v>
      </c>
      <c r="F508">
        <v>2</v>
      </c>
      <c r="G508" s="1">
        <v>6.6265355896600903E-2</v>
      </c>
    </row>
    <row r="509" spans="1:7">
      <c r="A509" t="str">
        <f t="shared" si="10"/>
        <v>Hypopharynx (C13)AllSexNon-Māori</v>
      </c>
      <c r="B509">
        <v>14</v>
      </c>
      <c r="C509" t="s">
        <v>79</v>
      </c>
      <c r="D509" t="s">
        <v>4</v>
      </c>
      <c r="E509" t="s">
        <v>158</v>
      </c>
      <c r="F509">
        <v>5</v>
      </c>
      <c r="G509">
        <v>6.0906044588123001E-2</v>
      </c>
    </row>
    <row r="510" spans="1:7">
      <c r="A510" t="str">
        <f t="shared" si="10"/>
        <v>Hypopharynx (C13)FemaleNon-Māori</v>
      </c>
      <c r="B510">
        <v>14</v>
      </c>
      <c r="C510" t="s">
        <v>79</v>
      </c>
      <c r="D510" t="s">
        <v>0</v>
      </c>
      <c r="E510" t="s">
        <v>158</v>
      </c>
      <c r="F510">
        <v>1</v>
      </c>
      <c r="G510" s="1">
        <v>2.7757913774205299E-2</v>
      </c>
    </row>
    <row r="511" spans="1:7">
      <c r="A511" t="str">
        <f t="shared" si="10"/>
        <v>Hypopharynx (C13)MaleNon-Māori</v>
      </c>
      <c r="B511">
        <v>14</v>
      </c>
      <c r="C511" t="s">
        <v>79</v>
      </c>
      <c r="D511" t="s">
        <v>1</v>
      </c>
      <c r="E511" t="s">
        <v>158</v>
      </c>
      <c r="F511">
        <v>4</v>
      </c>
      <c r="G511">
        <v>0.107228689147308</v>
      </c>
    </row>
    <row r="512" spans="1:7">
      <c r="A512" t="str">
        <f t="shared" si="10"/>
        <v>Lip, oral cavity and pharynx - other and ill-defined sites (C14)AllSexNon-Māori</v>
      </c>
      <c r="B512">
        <v>15</v>
      </c>
      <c r="C512" t="s">
        <v>80</v>
      </c>
      <c r="D512" t="s">
        <v>4</v>
      </c>
      <c r="E512" t="s">
        <v>158</v>
      </c>
      <c r="F512">
        <v>6</v>
      </c>
      <c r="G512">
        <v>0.10356919449779201</v>
      </c>
    </row>
    <row r="513" spans="1:7">
      <c r="A513" t="str">
        <f t="shared" si="10"/>
        <v>Lip, oral cavity and pharynx - other and ill-defined sites (C14)FemaleNon-Māori</v>
      </c>
      <c r="B513">
        <v>15</v>
      </c>
      <c r="C513" t="s">
        <v>80</v>
      </c>
      <c r="D513" t="s">
        <v>0</v>
      </c>
      <c r="E513" t="s">
        <v>158</v>
      </c>
    </row>
    <row r="514" spans="1:7">
      <c r="A514" t="str">
        <f t="shared" si="10"/>
        <v>Lip, oral cavity and pharynx - other and ill-defined sites (C14)MaleNon-Māori</v>
      </c>
      <c r="B514">
        <v>15</v>
      </c>
      <c r="C514" t="s">
        <v>80</v>
      </c>
      <c r="D514" t="s">
        <v>1</v>
      </c>
      <c r="E514" t="s">
        <v>158</v>
      </c>
      <c r="F514">
        <v>6</v>
      </c>
      <c r="G514">
        <v>0.21696759989377501</v>
      </c>
    </row>
    <row r="515" spans="1:7">
      <c r="A515" t="str">
        <f t="shared" ref="A515:A581" si="11">C515&amp;D515&amp;E515</f>
        <v>Oesophagus (C15)AllSexNon-Māori</v>
      </c>
      <c r="B515">
        <v>16</v>
      </c>
      <c r="C515" t="s">
        <v>81</v>
      </c>
      <c r="D515" t="s">
        <v>4</v>
      </c>
      <c r="E515" t="s">
        <v>158</v>
      </c>
      <c r="F515">
        <v>205</v>
      </c>
      <c r="G515">
        <v>2.9439036623475099</v>
      </c>
    </row>
    <row r="516" spans="1:7">
      <c r="A516" t="str">
        <f t="shared" si="11"/>
        <v>Oesophagus (C15)FemaleNon-Māori</v>
      </c>
      <c r="B516">
        <v>16</v>
      </c>
      <c r="C516" t="s">
        <v>81</v>
      </c>
      <c r="D516" t="s">
        <v>0</v>
      </c>
      <c r="E516" t="s">
        <v>158</v>
      </c>
      <c r="F516">
        <v>59</v>
      </c>
      <c r="G516">
        <v>1.4339002173466899</v>
      </c>
    </row>
    <row r="517" spans="1:7">
      <c r="A517" t="str">
        <f t="shared" si="11"/>
        <v>Oesophagus (C15)MaleNon-Māori</v>
      </c>
      <c r="B517">
        <v>16</v>
      </c>
      <c r="C517" t="s">
        <v>81</v>
      </c>
      <c r="D517" t="s">
        <v>1</v>
      </c>
      <c r="E517" t="s">
        <v>158</v>
      </c>
      <c r="F517">
        <v>146</v>
      </c>
      <c r="G517">
        <v>4.6503195331281404</v>
      </c>
    </row>
    <row r="518" spans="1:7">
      <c r="A518" t="str">
        <f t="shared" si="11"/>
        <v>Stomach (C16)AllSexNon-Māori</v>
      </c>
      <c r="B518">
        <v>17</v>
      </c>
      <c r="C518" t="s">
        <v>82</v>
      </c>
      <c r="D518" t="s">
        <v>4</v>
      </c>
      <c r="E518" t="s">
        <v>158</v>
      </c>
      <c r="F518">
        <v>242</v>
      </c>
      <c r="G518">
        <v>3.5242458145312101</v>
      </c>
    </row>
    <row r="519" spans="1:7">
      <c r="A519" t="str">
        <f t="shared" si="11"/>
        <v>Stomach (C16)FemaleNon-Māori</v>
      </c>
      <c r="B519">
        <v>17</v>
      </c>
      <c r="C519" t="s">
        <v>82</v>
      </c>
      <c r="D519" t="s">
        <v>0</v>
      </c>
      <c r="E519" t="s">
        <v>158</v>
      </c>
      <c r="F519">
        <v>98</v>
      </c>
      <c r="G519">
        <v>2.5528237159978899</v>
      </c>
    </row>
    <row r="520" spans="1:7">
      <c r="A520" t="str">
        <f t="shared" si="11"/>
        <v>Stomach (C16)MaleNon-Māori</v>
      </c>
      <c r="B520">
        <v>17</v>
      </c>
      <c r="C520" t="s">
        <v>82</v>
      </c>
      <c r="D520" t="s">
        <v>1</v>
      </c>
      <c r="E520" t="s">
        <v>158</v>
      </c>
      <c r="F520">
        <v>144</v>
      </c>
      <c r="G520">
        <v>4.6509230580265504</v>
      </c>
    </row>
    <row r="521" spans="1:7">
      <c r="A521" t="str">
        <f t="shared" si="11"/>
        <v>Small intestine (C17)AllSexNon-Māori</v>
      </c>
      <c r="B521">
        <v>18</v>
      </c>
      <c r="C521" t="s">
        <v>83</v>
      </c>
      <c r="D521" t="s">
        <v>4</v>
      </c>
      <c r="E521" t="s">
        <v>158</v>
      </c>
      <c r="F521">
        <v>36</v>
      </c>
      <c r="G521">
        <v>0.51559105744117195</v>
      </c>
    </row>
    <row r="522" spans="1:7">
      <c r="A522" t="str">
        <f t="shared" si="11"/>
        <v>Small intestine (C17)FemaleNon-Māori</v>
      </c>
      <c r="B522">
        <v>18</v>
      </c>
      <c r="C522" t="s">
        <v>83</v>
      </c>
      <c r="D522" t="s">
        <v>0</v>
      </c>
      <c r="E522" t="s">
        <v>158</v>
      </c>
      <c r="F522">
        <v>18</v>
      </c>
      <c r="G522">
        <v>0.45455314705566802</v>
      </c>
    </row>
    <row r="523" spans="1:7">
      <c r="A523" t="str">
        <f t="shared" si="11"/>
        <v>Small intestine (C17)MaleNon-Māori</v>
      </c>
      <c r="B523">
        <v>18</v>
      </c>
      <c r="C523" t="s">
        <v>83</v>
      </c>
      <c r="D523" t="s">
        <v>1</v>
      </c>
      <c r="E523" t="s">
        <v>158</v>
      </c>
      <c r="F523">
        <v>18</v>
      </c>
      <c r="G523">
        <v>0.57894536367445804</v>
      </c>
    </row>
    <row r="524" spans="1:7">
      <c r="A524" t="str">
        <f t="shared" si="11"/>
        <v>Colorectum (C18–C20)AllSexNon-Māori</v>
      </c>
      <c r="B524">
        <v>19</v>
      </c>
      <c r="C524" t="s">
        <v>189</v>
      </c>
      <c r="D524" t="s">
        <v>4</v>
      </c>
      <c r="E524" t="s">
        <v>158</v>
      </c>
      <c r="F524">
        <v>1202</v>
      </c>
      <c r="G524">
        <v>17.1188250993495</v>
      </c>
    </row>
    <row r="525" spans="1:7">
      <c r="A525" t="str">
        <f t="shared" si="11"/>
        <v>Colorectum (C18–C20)FemaleNon-Māori</v>
      </c>
      <c r="B525">
        <v>19</v>
      </c>
      <c r="C525" t="s">
        <v>189</v>
      </c>
      <c r="D525" t="s">
        <v>0</v>
      </c>
      <c r="E525" t="s">
        <v>158</v>
      </c>
      <c r="F525">
        <v>582</v>
      </c>
      <c r="G525">
        <v>14.829695215258001</v>
      </c>
    </row>
    <row r="526" spans="1:7">
      <c r="A526" t="str">
        <f t="shared" si="11"/>
        <v>Colorectum (C18–C20)MaleNon-Māori</v>
      </c>
      <c r="B526">
        <v>19</v>
      </c>
      <c r="C526" t="s">
        <v>189</v>
      </c>
      <c r="D526" t="s">
        <v>1</v>
      </c>
      <c r="E526" t="s">
        <v>158</v>
      </c>
      <c r="F526">
        <v>620</v>
      </c>
      <c r="G526">
        <v>19.720565339688498</v>
      </c>
    </row>
    <row r="527" spans="1:7">
      <c r="A527" t="str">
        <f t="shared" ref="A527:A529" si="12">C527&amp;D527&amp;E527</f>
        <v>Anus (C21)AllSexNon-Māori</v>
      </c>
      <c r="B527">
        <v>19</v>
      </c>
      <c r="C527" t="s">
        <v>190</v>
      </c>
      <c r="D527" t="s">
        <v>4</v>
      </c>
      <c r="E527" t="s">
        <v>158</v>
      </c>
      <c r="F527">
        <v>16</v>
      </c>
      <c r="G527">
        <v>0.25366919843638702</v>
      </c>
    </row>
    <row r="528" spans="1:7">
      <c r="A528" t="str">
        <f t="shared" si="12"/>
        <v>Anus (C21)FemaleNon-Māori</v>
      </c>
      <c r="B528">
        <v>19</v>
      </c>
      <c r="C528" t="s">
        <v>190</v>
      </c>
      <c r="D528" t="s">
        <v>0</v>
      </c>
      <c r="E528" t="s">
        <v>158</v>
      </c>
      <c r="F528">
        <v>8</v>
      </c>
      <c r="G528">
        <v>0.26271527342663198</v>
      </c>
    </row>
    <row r="529" spans="1:7">
      <c r="A529" t="str">
        <f t="shared" si="12"/>
        <v>Anus (C21)MaleNon-Māori</v>
      </c>
      <c r="B529">
        <v>19</v>
      </c>
      <c r="C529" t="s">
        <v>190</v>
      </c>
      <c r="D529" t="s">
        <v>1</v>
      </c>
      <c r="E529" t="s">
        <v>158</v>
      </c>
      <c r="F529">
        <v>8</v>
      </c>
      <c r="G529">
        <v>0.25321791650577702</v>
      </c>
    </row>
    <row r="530" spans="1:7">
      <c r="A530" t="str">
        <f t="shared" si="11"/>
        <v>Liver and intrahepatic bile ducts (C22)AllSexNon-Māori</v>
      </c>
      <c r="B530">
        <v>20</v>
      </c>
      <c r="C530" t="s">
        <v>85</v>
      </c>
      <c r="D530" t="s">
        <v>4</v>
      </c>
      <c r="E530" t="s">
        <v>158</v>
      </c>
      <c r="F530">
        <v>192</v>
      </c>
      <c r="G530">
        <v>2.9802878951510698</v>
      </c>
    </row>
    <row r="531" spans="1:7">
      <c r="A531" t="str">
        <f t="shared" si="11"/>
        <v>Liver and intrahepatic bile ducts (C22)FemaleNon-Māori</v>
      </c>
      <c r="B531">
        <v>20</v>
      </c>
      <c r="C531" t="s">
        <v>85</v>
      </c>
      <c r="D531" t="s">
        <v>0</v>
      </c>
      <c r="E531" t="s">
        <v>158</v>
      </c>
      <c r="F531">
        <v>69</v>
      </c>
      <c r="G531">
        <v>1.93600148054284</v>
      </c>
    </row>
    <row r="532" spans="1:7">
      <c r="A532" t="str">
        <f t="shared" si="11"/>
        <v>Liver and intrahepatic bile ducts (C22)MaleNon-Māori</v>
      </c>
      <c r="B532">
        <v>20</v>
      </c>
      <c r="C532" t="s">
        <v>85</v>
      </c>
      <c r="D532" t="s">
        <v>1</v>
      </c>
      <c r="E532" t="s">
        <v>158</v>
      </c>
      <c r="F532">
        <v>123</v>
      </c>
      <c r="G532">
        <v>4.1308598508437804</v>
      </c>
    </row>
    <row r="533" spans="1:7">
      <c r="A533" t="str">
        <f t="shared" si="11"/>
        <v>Gallbladder (C23)AllSexNon-Māori</v>
      </c>
      <c r="B533">
        <v>21</v>
      </c>
      <c r="C533" t="s">
        <v>86</v>
      </c>
      <c r="D533" t="s">
        <v>4</v>
      </c>
      <c r="E533" t="s">
        <v>158</v>
      </c>
      <c r="F533">
        <v>34</v>
      </c>
      <c r="G533">
        <v>0.51656054762674197</v>
      </c>
    </row>
    <row r="534" spans="1:7">
      <c r="A534" t="str">
        <f t="shared" si="11"/>
        <v>Gallbladder (C23)FemaleNon-Māori</v>
      </c>
      <c r="B534">
        <v>21</v>
      </c>
      <c r="C534" t="s">
        <v>86</v>
      </c>
      <c r="D534" t="s">
        <v>0</v>
      </c>
      <c r="E534" t="s">
        <v>158</v>
      </c>
      <c r="F534">
        <v>26</v>
      </c>
      <c r="G534">
        <v>0.728636258033866</v>
      </c>
    </row>
    <row r="535" spans="1:7">
      <c r="A535" t="str">
        <f t="shared" si="11"/>
        <v>Gallbladder (C23)MaleNon-Māori</v>
      </c>
      <c r="B535">
        <v>21</v>
      </c>
      <c r="C535" t="s">
        <v>86</v>
      </c>
      <c r="D535" t="s">
        <v>1</v>
      </c>
      <c r="E535" t="s">
        <v>158</v>
      </c>
      <c r="F535">
        <v>8</v>
      </c>
      <c r="G535">
        <v>0.27761695987855101</v>
      </c>
    </row>
    <row r="536" spans="1:7">
      <c r="A536" t="str">
        <f t="shared" si="11"/>
        <v>Biliary tract - other and unspecified parts (C24)AllSexNon-Māori</v>
      </c>
      <c r="B536">
        <v>22</v>
      </c>
      <c r="C536" t="s">
        <v>87</v>
      </c>
      <c r="D536" t="s">
        <v>4</v>
      </c>
      <c r="E536" t="s">
        <v>158</v>
      </c>
      <c r="F536">
        <v>38</v>
      </c>
      <c r="G536">
        <v>0.522895716484721</v>
      </c>
    </row>
    <row r="537" spans="1:7">
      <c r="A537" t="str">
        <f t="shared" si="11"/>
        <v>Biliary tract - other and unspecified parts (C24)FemaleNon-Māori</v>
      </c>
      <c r="B537">
        <v>22</v>
      </c>
      <c r="C537" t="s">
        <v>87</v>
      </c>
      <c r="D537" t="s">
        <v>0</v>
      </c>
      <c r="E537" t="s">
        <v>158</v>
      </c>
      <c r="F537">
        <v>16</v>
      </c>
      <c r="G537">
        <v>0.38110504871616302</v>
      </c>
    </row>
    <row r="538" spans="1:7">
      <c r="A538" t="str">
        <f t="shared" si="11"/>
        <v>Biliary tract - other and unspecified parts (C24)MaleNon-Māori</v>
      </c>
      <c r="B538">
        <v>22</v>
      </c>
      <c r="C538" t="s">
        <v>87</v>
      </c>
      <c r="D538" t="s">
        <v>1</v>
      </c>
      <c r="E538" t="s">
        <v>158</v>
      </c>
      <c r="F538">
        <v>22</v>
      </c>
      <c r="G538">
        <v>0.67875386007084904</v>
      </c>
    </row>
    <row r="539" spans="1:7">
      <c r="A539" t="str">
        <f t="shared" si="11"/>
        <v>Pancreas (C25)AllSexNon-Māori</v>
      </c>
      <c r="B539">
        <v>23</v>
      </c>
      <c r="C539" t="s">
        <v>88</v>
      </c>
      <c r="D539" t="s">
        <v>4</v>
      </c>
      <c r="E539" t="s">
        <v>158</v>
      </c>
      <c r="F539">
        <v>424</v>
      </c>
      <c r="G539">
        <v>5.9444951555491299</v>
      </c>
    </row>
    <row r="540" spans="1:7">
      <c r="A540" t="str">
        <f t="shared" si="11"/>
        <v>Pancreas (C25)FemaleNon-Māori</v>
      </c>
      <c r="B540">
        <v>23</v>
      </c>
      <c r="C540" t="s">
        <v>88</v>
      </c>
      <c r="D540" t="s">
        <v>0</v>
      </c>
      <c r="E540" t="s">
        <v>158</v>
      </c>
      <c r="F540">
        <v>214</v>
      </c>
      <c r="G540">
        <v>5.5672738204033196</v>
      </c>
    </row>
    <row r="541" spans="1:7">
      <c r="A541" t="str">
        <f t="shared" si="11"/>
        <v>Pancreas (C25)MaleNon-Māori</v>
      </c>
      <c r="B541">
        <v>23</v>
      </c>
      <c r="C541" t="s">
        <v>88</v>
      </c>
      <c r="D541" t="s">
        <v>1</v>
      </c>
      <c r="E541" t="s">
        <v>158</v>
      </c>
      <c r="F541">
        <v>210</v>
      </c>
      <c r="G541">
        <v>6.47687532142678</v>
      </c>
    </row>
    <row r="542" spans="1:7">
      <c r="A542" t="str">
        <f t="shared" si="11"/>
        <v>Digestive organs - other and ill-defined (C26)AllSexNon-Māori</v>
      </c>
      <c r="B542">
        <v>24</v>
      </c>
      <c r="C542" t="s">
        <v>89</v>
      </c>
      <c r="D542" t="s">
        <v>4</v>
      </c>
      <c r="E542" t="s">
        <v>158</v>
      </c>
      <c r="F542">
        <v>95</v>
      </c>
      <c r="G542">
        <v>1.1930062295086401</v>
      </c>
    </row>
    <row r="543" spans="1:7">
      <c r="A543" t="str">
        <f t="shared" si="11"/>
        <v>Digestive organs - other and ill-defined (C26)FemaleNon-Māori</v>
      </c>
      <c r="B543">
        <v>24</v>
      </c>
      <c r="C543" t="s">
        <v>89</v>
      </c>
      <c r="D543" t="s">
        <v>0</v>
      </c>
      <c r="E543" t="s">
        <v>158</v>
      </c>
      <c r="F543">
        <v>56</v>
      </c>
      <c r="G543">
        <v>1.17091395491289</v>
      </c>
    </row>
    <row r="544" spans="1:7">
      <c r="A544" t="str">
        <f t="shared" si="11"/>
        <v>Digestive organs - other and ill-defined (C26)MaleNon-Māori</v>
      </c>
      <c r="B544">
        <v>24</v>
      </c>
      <c r="C544" t="s">
        <v>89</v>
      </c>
      <c r="D544" t="s">
        <v>1</v>
      </c>
      <c r="E544" t="s">
        <v>158</v>
      </c>
      <c r="F544">
        <v>39</v>
      </c>
      <c r="G544">
        <v>1.1823066273139999</v>
      </c>
    </row>
    <row r="545" spans="1:7">
      <c r="A545" t="str">
        <f t="shared" si="11"/>
        <v>Nasal cavity and middle ear (C30)AllSexNon-Māori</v>
      </c>
      <c r="B545">
        <v>25</v>
      </c>
      <c r="C545" t="s">
        <v>90</v>
      </c>
      <c r="D545" t="s">
        <v>4</v>
      </c>
      <c r="E545" t="s">
        <v>158</v>
      </c>
      <c r="F545">
        <v>1</v>
      </c>
      <c r="G545" s="1">
        <v>1.1315855205871399E-2</v>
      </c>
    </row>
    <row r="546" spans="1:7">
      <c r="A546" t="str">
        <f t="shared" si="11"/>
        <v>Nasal cavity and middle ear (C30)FemaleNon-Māori</v>
      </c>
      <c r="B546">
        <v>25</v>
      </c>
      <c r="C546" t="s">
        <v>90</v>
      </c>
      <c r="D546" t="s">
        <v>0</v>
      </c>
      <c r="E546" t="s">
        <v>158</v>
      </c>
      <c r="F546">
        <v>1</v>
      </c>
      <c r="G546" s="1">
        <v>2.0246641442243501E-2</v>
      </c>
    </row>
    <row r="547" spans="1:7">
      <c r="A547" t="str">
        <f t="shared" si="11"/>
        <v>Nasal cavity and middle ear (C30)MaleNon-Māori</v>
      </c>
      <c r="B547">
        <v>25</v>
      </c>
      <c r="C547" t="s">
        <v>90</v>
      </c>
      <c r="D547" t="s">
        <v>1</v>
      </c>
      <c r="E547" t="s">
        <v>158</v>
      </c>
    </row>
    <row r="548" spans="1:7">
      <c r="A548" t="str">
        <f t="shared" si="11"/>
        <v>Accessory sinuses (C31)AllSexNon-Māori</v>
      </c>
      <c r="B548">
        <v>26</v>
      </c>
      <c r="C548" t="s">
        <v>91</v>
      </c>
      <c r="D548" t="s">
        <v>4</v>
      </c>
      <c r="E548" t="s">
        <v>158</v>
      </c>
      <c r="F548">
        <v>7</v>
      </c>
      <c r="G548">
        <v>0.10691896799462</v>
      </c>
    </row>
    <row r="549" spans="1:7">
      <c r="A549" t="str">
        <f t="shared" si="11"/>
        <v>Accessory sinuses (C31)FemaleNon-Māori</v>
      </c>
      <c r="B549">
        <v>26</v>
      </c>
      <c r="C549" t="s">
        <v>91</v>
      </c>
      <c r="D549" t="s">
        <v>0</v>
      </c>
      <c r="E549" t="s">
        <v>158</v>
      </c>
      <c r="F549">
        <v>1</v>
      </c>
      <c r="G549" s="1">
        <v>3.3635116678726498E-2</v>
      </c>
    </row>
    <row r="550" spans="1:7">
      <c r="A550" t="str">
        <f t="shared" si="11"/>
        <v>Accessory sinuses (C31)MaleNon-Māori</v>
      </c>
      <c r="B550">
        <v>26</v>
      </c>
      <c r="C550" t="s">
        <v>91</v>
      </c>
      <c r="D550" t="s">
        <v>1</v>
      </c>
      <c r="E550" t="s">
        <v>158</v>
      </c>
      <c r="F550">
        <v>6</v>
      </c>
      <c r="G550">
        <v>0.19354263450737799</v>
      </c>
    </row>
    <row r="551" spans="1:7">
      <c r="A551" t="str">
        <f t="shared" si="11"/>
        <v>Larynx (C32)AllSexNon-Māori</v>
      </c>
      <c r="B551">
        <v>27</v>
      </c>
      <c r="C551" t="s">
        <v>92</v>
      </c>
      <c r="D551" t="s">
        <v>4</v>
      </c>
      <c r="E551" t="s">
        <v>158</v>
      </c>
      <c r="F551">
        <v>38</v>
      </c>
      <c r="G551">
        <v>0.53741337514469201</v>
      </c>
    </row>
    <row r="552" spans="1:7">
      <c r="A552" t="str">
        <f t="shared" si="11"/>
        <v>Larynx (C32)FemaleNon-Māori</v>
      </c>
      <c r="B552">
        <v>27</v>
      </c>
      <c r="C552" t="s">
        <v>92</v>
      </c>
      <c r="D552" t="s">
        <v>0</v>
      </c>
      <c r="E552" t="s">
        <v>158</v>
      </c>
      <c r="F552">
        <v>3</v>
      </c>
      <c r="G552">
        <v>7.3697835100895004E-2</v>
      </c>
    </row>
    <row r="553" spans="1:7">
      <c r="A553" t="str">
        <f t="shared" si="11"/>
        <v>Larynx (C32)MaleNon-Māori</v>
      </c>
      <c r="B553">
        <v>27</v>
      </c>
      <c r="C553" t="s">
        <v>92</v>
      </c>
      <c r="D553" t="s">
        <v>1</v>
      </c>
      <c r="E553" t="s">
        <v>158</v>
      </c>
      <c r="F553">
        <v>35</v>
      </c>
      <c r="G553">
        <v>1.0879207827291699</v>
      </c>
    </row>
    <row r="554" spans="1:7">
      <c r="A554" t="str">
        <f t="shared" si="11"/>
        <v>Lung (C33–C34)AllSexNon-Māori</v>
      </c>
      <c r="B554">
        <v>28</v>
      </c>
      <c r="C554" t="s">
        <v>93</v>
      </c>
      <c r="D554" t="s">
        <v>4</v>
      </c>
      <c r="E554" t="s">
        <v>158</v>
      </c>
      <c r="F554">
        <v>1320</v>
      </c>
      <c r="G554">
        <v>19.490958937551099</v>
      </c>
    </row>
    <row r="555" spans="1:7">
      <c r="A555" t="str">
        <f t="shared" si="11"/>
        <v>Lung (C33–C34)FemaleNon-Māori</v>
      </c>
      <c r="B555">
        <v>28</v>
      </c>
      <c r="C555" t="s">
        <v>93</v>
      </c>
      <c r="D555" t="s">
        <v>0</v>
      </c>
      <c r="E555" t="s">
        <v>158</v>
      </c>
      <c r="F555">
        <v>569</v>
      </c>
      <c r="G555">
        <v>15.7174886586218</v>
      </c>
    </row>
    <row r="556" spans="1:7">
      <c r="A556" t="str">
        <f t="shared" si="11"/>
        <v>Lung (C33–C34)MaleNon-Māori</v>
      </c>
      <c r="B556">
        <v>28</v>
      </c>
      <c r="C556" t="s">
        <v>93</v>
      </c>
      <c r="D556" t="s">
        <v>1</v>
      </c>
      <c r="E556" t="s">
        <v>158</v>
      </c>
      <c r="F556">
        <v>751</v>
      </c>
      <c r="G556">
        <v>23.888889431711</v>
      </c>
    </row>
    <row r="557" spans="1:7">
      <c r="A557" t="str">
        <f t="shared" si="11"/>
        <v>Thymus (C37)AllSexNon-Māori</v>
      </c>
      <c r="B557">
        <v>29</v>
      </c>
      <c r="C557" t="s">
        <v>94</v>
      </c>
      <c r="D557" t="s">
        <v>4</v>
      </c>
      <c r="E557" t="s">
        <v>158</v>
      </c>
      <c r="F557">
        <v>4</v>
      </c>
      <c r="G557">
        <v>6.5967608797050006E-2</v>
      </c>
    </row>
    <row r="558" spans="1:7">
      <c r="A558" t="str">
        <f t="shared" si="11"/>
        <v>Thymus (C37)FemaleNon-Māori</v>
      </c>
      <c r="B558">
        <v>29</v>
      </c>
      <c r="C558" t="s">
        <v>94</v>
      </c>
      <c r="D558" t="s">
        <v>0</v>
      </c>
      <c r="E558" t="s">
        <v>158</v>
      </c>
      <c r="F558">
        <v>2</v>
      </c>
      <c r="G558" s="1">
        <v>6.6796205461463407E-2</v>
      </c>
    </row>
    <row r="559" spans="1:7">
      <c r="A559" t="str">
        <f t="shared" si="11"/>
        <v>Thymus (C37)MaleNon-Māori</v>
      </c>
      <c r="B559">
        <v>29</v>
      </c>
      <c r="C559" t="s">
        <v>94</v>
      </c>
      <c r="D559" t="s">
        <v>1</v>
      </c>
      <c r="E559" t="s">
        <v>158</v>
      </c>
      <c r="F559">
        <v>2</v>
      </c>
      <c r="G559" s="1">
        <v>6.42076082005269E-2</v>
      </c>
    </row>
    <row r="560" spans="1:7">
      <c r="A560" t="str">
        <f t="shared" si="11"/>
        <v>Heart, mediastinum and pleura (C38)AllSexNon-Māori</v>
      </c>
      <c r="B560">
        <v>30</v>
      </c>
      <c r="C560" t="s">
        <v>95</v>
      </c>
      <c r="D560" t="s">
        <v>4</v>
      </c>
      <c r="E560" t="s">
        <v>158</v>
      </c>
      <c r="F560">
        <v>3</v>
      </c>
      <c r="G560" s="1">
        <v>4.8273764854496699E-2</v>
      </c>
    </row>
    <row r="561" spans="1:7">
      <c r="A561" t="str">
        <f t="shared" si="11"/>
        <v>Heart, mediastinum and pleura (C38)FemaleNon-Māori</v>
      </c>
      <c r="B561">
        <v>30</v>
      </c>
      <c r="C561" t="s">
        <v>95</v>
      </c>
      <c r="D561" t="s">
        <v>0</v>
      </c>
      <c r="E561" t="s">
        <v>158</v>
      </c>
    </row>
    <row r="562" spans="1:7">
      <c r="A562" t="str">
        <f t="shared" si="11"/>
        <v>Heart, mediastinum and pleura (C38)MaleNon-Māori</v>
      </c>
      <c r="B562">
        <v>30</v>
      </c>
      <c r="C562" t="s">
        <v>95</v>
      </c>
      <c r="D562" t="s">
        <v>1</v>
      </c>
      <c r="E562" t="s">
        <v>158</v>
      </c>
      <c r="F562">
        <v>3</v>
      </c>
      <c r="G562">
        <v>0.101100672986022</v>
      </c>
    </row>
    <row r="563" spans="1:7">
      <c r="A563" t="str">
        <f t="shared" si="11"/>
        <v>Respiratory system and intrathoracic organs - other and ill-defined sites (C39)AllSexNon-Māori</v>
      </c>
      <c r="B563">
        <v>31</v>
      </c>
      <c r="C563" t="s">
        <v>96</v>
      </c>
      <c r="D563" t="s">
        <v>4</v>
      </c>
      <c r="E563" t="s">
        <v>158</v>
      </c>
      <c r="F563">
        <v>2</v>
      </c>
      <c r="G563" s="1">
        <v>2.3431429028387699E-2</v>
      </c>
    </row>
    <row r="564" spans="1:7">
      <c r="A564" t="str">
        <f t="shared" si="11"/>
        <v>Respiratory system and intrathoracic organs - other and ill-defined sites (C39)FemaleNon-Māori</v>
      </c>
      <c r="B564">
        <v>31</v>
      </c>
      <c r="C564" t="s">
        <v>96</v>
      </c>
      <c r="D564" t="s">
        <v>0</v>
      </c>
      <c r="E564" t="s">
        <v>158</v>
      </c>
      <c r="F564">
        <v>1</v>
      </c>
      <c r="G564" s="1">
        <v>1.33665571699305E-2</v>
      </c>
    </row>
    <row r="565" spans="1:7">
      <c r="A565" t="str">
        <f t="shared" si="11"/>
        <v>Respiratory system and intrathoracic organs - other and ill-defined sites (C39)MaleNon-Māori</v>
      </c>
      <c r="B565">
        <v>31</v>
      </c>
      <c r="C565" t="s">
        <v>96</v>
      </c>
      <c r="D565" t="s">
        <v>1</v>
      </c>
      <c r="E565" t="s">
        <v>158</v>
      </c>
      <c r="F565">
        <v>1</v>
      </c>
      <c r="G565">
        <v>3.1894798488664999E-2</v>
      </c>
    </row>
    <row r="566" spans="1:7">
      <c r="A566" t="str">
        <f t="shared" si="11"/>
        <v>Bone and articular cartilage of limbs (C40)AllSexNon-Māori</v>
      </c>
      <c r="B566">
        <v>32</v>
      </c>
      <c r="C566" t="s">
        <v>97</v>
      </c>
      <c r="D566" t="s">
        <v>4</v>
      </c>
      <c r="E566" t="s">
        <v>158</v>
      </c>
      <c r="F566">
        <v>7</v>
      </c>
      <c r="G566">
        <v>0.15583266600342899</v>
      </c>
    </row>
    <row r="567" spans="1:7">
      <c r="A567" t="str">
        <f t="shared" si="11"/>
        <v>Bone and articular cartilage of limbs (C40)FemaleNon-Māori</v>
      </c>
      <c r="B567">
        <v>32</v>
      </c>
      <c r="C567" t="s">
        <v>97</v>
      </c>
      <c r="D567" t="s">
        <v>0</v>
      </c>
      <c r="E567" t="s">
        <v>158</v>
      </c>
      <c r="F567">
        <v>2</v>
      </c>
      <c r="G567">
        <v>0.109945876442815</v>
      </c>
    </row>
    <row r="568" spans="1:7">
      <c r="A568" t="str">
        <f t="shared" si="11"/>
        <v>Bone and articular cartilage of limbs (C40)MaleNon-Māori</v>
      </c>
      <c r="B568">
        <v>32</v>
      </c>
      <c r="C568" t="s">
        <v>97</v>
      </c>
      <c r="D568" t="s">
        <v>1</v>
      </c>
      <c r="E568" t="s">
        <v>158</v>
      </c>
      <c r="F568">
        <v>5</v>
      </c>
      <c r="G568">
        <v>0.21391775964738299</v>
      </c>
    </row>
    <row r="569" spans="1:7">
      <c r="A569" t="str">
        <f t="shared" si="11"/>
        <v>Bone and articular cartilage of other and unspecified sites (C41)AllSexNon-Māori</v>
      </c>
      <c r="B569">
        <v>33</v>
      </c>
      <c r="C569" t="s">
        <v>98</v>
      </c>
      <c r="D569" t="s">
        <v>4</v>
      </c>
      <c r="E569" t="s">
        <v>158</v>
      </c>
      <c r="F569">
        <v>5</v>
      </c>
      <c r="G569" s="1">
        <v>8.0083512439250604E-2</v>
      </c>
    </row>
    <row r="570" spans="1:7">
      <c r="A570" t="str">
        <f t="shared" si="11"/>
        <v>Bone and articular cartilage of other and unspecified sites (C41)FemaleNon-Māori</v>
      </c>
      <c r="B570">
        <v>33</v>
      </c>
      <c r="C570" t="s">
        <v>98</v>
      </c>
      <c r="D570" t="s">
        <v>0</v>
      </c>
      <c r="E570" t="s">
        <v>158</v>
      </c>
      <c r="F570">
        <v>4</v>
      </c>
      <c r="G570">
        <v>0.10769462678326799</v>
      </c>
    </row>
    <row r="571" spans="1:7">
      <c r="A571" t="str">
        <f t="shared" si="11"/>
        <v>Bone and articular cartilage of other and unspecified sites (C41)MaleNon-Māori</v>
      </c>
      <c r="B571">
        <v>33</v>
      </c>
      <c r="C571" t="s">
        <v>98</v>
      </c>
      <c r="D571" t="s">
        <v>1</v>
      </c>
      <c r="E571" t="s">
        <v>158</v>
      </c>
      <c r="F571">
        <v>1</v>
      </c>
      <c r="G571" s="1">
        <v>4.5353314053932198E-2</v>
      </c>
    </row>
    <row r="572" spans="1:7">
      <c r="A572" t="str">
        <f t="shared" si="11"/>
        <v>Melanoma (C43)AllSexNon-Māori</v>
      </c>
      <c r="B572">
        <v>34</v>
      </c>
      <c r="C572" t="s">
        <v>99</v>
      </c>
      <c r="D572" t="s">
        <v>4</v>
      </c>
      <c r="E572" t="s">
        <v>158</v>
      </c>
      <c r="F572">
        <v>351</v>
      </c>
      <c r="G572">
        <v>5.3814386005649801</v>
      </c>
    </row>
    <row r="573" spans="1:7">
      <c r="A573" t="str">
        <f t="shared" si="11"/>
        <v>Melanoma (C43)FemaleNon-Māori</v>
      </c>
      <c r="B573">
        <v>34</v>
      </c>
      <c r="C573" t="s">
        <v>99</v>
      </c>
      <c r="D573" t="s">
        <v>0</v>
      </c>
      <c r="E573" t="s">
        <v>158</v>
      </c>
      <c r="F573">
        <v>130</v>
      </c>
      <c r="G573">
        <v>3.8299060434047201</v>
      </c>
    </row>
    <row r="574" spans="1:7">
      <c r="A574" t="str">
        <f t="shared" si="11"/>
        <v>Melanoma (C43)MaleNon-Māori</v>
      </c>
      <c r="B574">
        <v>34</v>
      </c>
      <c r="C574" t="s">
        <v>99</v>
      </c>
      <c r="D574" t="s">
        <v>1</v>
      </c>
      <c r="E574" t="s">
        <v>158</v>
      </c>
      <c r="F574">
        <v>221</v>
      </c>
      <c r="G574">
        <v>7.1965209374325001</v>
      </c>
    </row>
    <row r="575" spans="1:7">
      <c r="A575" t="str">
        <f t="shared" si="11"/>
        <v>Skin - other (C44)AllSexNon-Māori</v>
      </c>
      <c r="B575">
        <v>35</v>
      </c>
      <c r="C575" t="s">
        <v>100</v>
      </c>
      <c r="D575" t="s">
        <v>4</v>
      </c>
      <c r="E575" t="s">
        <v>158</v>
      </c>
      <c r="F575">
        <v>131</v>
      </c>
      <c r="G575">
        <v>1.5159635838983001</v>
      </c>
    </row>
    <row r="576" spans="1:7">
      <c r="A576" t="str">
        <f t="shared" si="11"/>
        <v>Skin - other (C44)FemaleNon-Māori</v>
      </c>
      <c r="B576">
        <v>35</v>
      </c>
      <c r="C576" t="s">
        <v>100</v>
      </c>
      <c r="D576" t="s">
        <v>0</v>
      </c>
      <c r="E576" t="s">
        <v>158</v>
      </c>
      <c r="F576">
        <v>61</v>
      </c>
      <c r="G576">
        <v>1.19899557408618</v>
      </c>
    </row>
    <row r="577" spans="1:7">
      <c r="A577" t="str">
        <f t="shared" si="11"/>
        <v>Skin - other (C44)MaleNon-Māori</v>
      </c>
      <c r="B577">
        <v>35</v>
      </c>
      <c r="C577" t="s">
        <v>100</v>
      </c>
      <c r="D577" t="s">
        <v>1</v>
      </c>
      <c r="E577" t="s">
        <v>158</v>
      </c>
      <c r="F577">
        <v>70</v>
      </c>
      <c r="G577">
        <v>1.93915763893281</v>
      </c>
    </row>
    <row r="578" spans="1:7">
      <c r="A578" t="str">
        <f t="shared" si="11"/>
        <v>Mesothelioma (C45)AllSexNon-Māori</v>
      </c>
      <c r="B578">
        <v>36</v>
      </c>
      <c r="C578" t="s">
        <v>101</v>
      </c>
      <c r="D578" t="s">
        <v>4</v>
      </c>
      <c r="E578" t="s">
        <v>158</v>
      </c>
      <c r="F578">
        <v>73</v>
      </c>
      <c r="G578">
        <v>1.03237201933741</v>
      </c>
    </row>
    <row r="579" spans="1:7">
      <c r="A579" t="str">
        <f t="shared" si="11"/>
        <v>Mesothelioma (C45)FemaleNon-Māori</v>
      </c>
      <c r="B579">
        <v>36</v>
      </c>
      <c r="C579" t="s">
        <v>101</v>
      </c>
      <c r="D579" t="s">
        <v>0</v>
      </c>
      <c r="E579" t="s">
        <v>158</v>
      </c>
      <c r="F579">
        <v>8</v>
      </c>
      <c r="G579">
        <v>0.21879882591592001</v>
      </c>
    </row>
    <row r="580" spans="1:7">
      <c r="A580" t="str">
        <f t="shared" si="11"/>
        <v>Mesothelioma (C45)MaleNon-Māori</v>
      </c>
      <c r="B580">
        <v>36</v>
      </c>
      <c r="C580" t="s">
        <v>101</v>
      </c>
      <c r="D580" t="s">
        <v>1</v>
      </c>
      <c r="E580" t="s">
        <v>158</v>
      </c>
      <c r="F580">
        <v>65</v>
      </c>
      <c r="G580">
        <v>1.98172873923864</v>
      </c>
    </row>
    <row r="581" spans="1:7">
      <c r="A581" t="str">
        <f t="shared" si="11"/>
        <v>Kaposi sarcoma (C46)AllSexNon-Māori</v>
      </c>
      <c r="B581">
        <v>37</v>
      </c>
      <c r="C581" t="s">
        <v>102</v>
      </c>
      <c r="D581" t="s">
        <v>4</v>
      </c>
      <c r="E581" t="s">
        <v>158</v>
      </c>
    </row>
    <row r="582" spans="1:7">
      <c r="A582" t="str">
        <f t="shared" ref="A582:A642" si="13">C582&amp;D582&amp;E582</f>
        <v>Kaposi sarcoma (C46)FemaleNon-Māori</v>
      </c>
      <c r="B582">
        <v>37</v>
      </c>
      <c r="C582" t="s">
        <v>102</v>
      </c>
      <c r="D582" t="s">
        <v>0</v>
      </c>
      <c r="E582" t="s">
        <v>158</v>
      </c>
    </row>
    <row r="583" spans="1:7">
      <c r="A583" t="str">
        <f t="shared" si="13"/>
        <v>Kaposi sarcoma (C46)MaleNon-Māori</v>
      </c>
      <c r="B583">
        <v>37</v>
      </c>
      <c r="C583" t="s">
        <v>102</v>
      </c>
      <c r="D583" t="s">
        <v>1</v>
      </c>
      <c r="E583" t="s">
        <v>158</v>
      </c>
    </row>
    <row r="584" spans="1:7">
      <c r="A584" t="str">
        <f t="shared" si="13"/>
        <v>Peripheral nerves and autonomic nervous system (C47)AllSexNon-Māori</v>
      </c>
      <c r="B584">
        <v>38</v>
      </c>
      <c r="C584" t="s">
        <v>103</v>
      </c>
      <c r="D584" t="s">
        <v>4</v>
      </c>
      <c r="E584" t="s">
        <v>158</v>
      </c>
      <c r="F584">
        <v>3</v>
      </c>
      <c r="G584" s="1">
        <v>9.5574020218004305E-2</v>
      </c>
    </row>
    <row r="585" spans="1:7">
      <c r="A585" t="str">
        <f t="shared" si="13"/>
        <v>Peripheral nerves and autonomic nervous system (C47)FemaleNon-Māori</v>
      </c>
      <c r="B585">
        <v>38</v>
      </c>
      <c r="C585" t="s">
        <v>103</v>
      </c>
      <c r="D585" t="s">
        <v>0</v>
      </c>
      <c r="E585" t="s">
        <v>158</v>
      </c>
      <c r="F585">
        <v>2</v>
      </c>
      <c r="G585">
        <v>0.16404418090831799</v>
      </c>
    </row>
    <row r="586" spans="1:7">
      <c r="A586" t="str">
        <f t="shared" si="13"/>
        <v>Peripheral nerves and autonomic nervous system (C47)MaleNon-Māori</v>
      </c>
      <c r="B586">
        <v>38</v>
      </c>
      <c r="C586" t="s">
        <v>103</v>
      </c>
      <c r="D586" t="s">
        <v>1</v>
      </c>
      <c r="E586" t="s">
        <v>158</v>
      </c>
      <c r="F586">
        <v>1</v>
      </c>
      <c r="G586" s="1">
        <v>3.2312809711861901E-2</v>
      </c>
    </row>
    <row r="587" spans="1:7">
      <c r="A587" t="str">
        <f t="shared" si="13"/>
        <v>Retroperitoneum and peritoneum (C48)AllSexNon-Māori</v>
      </c>
      <c r="B587">
        <v>39</v>
      </c>
      <c r="C587" t="s">
        <v>104</v>
      </c>
      <c r="D587" t="s">
        <v>4</v>
      </c>
      <c r="E587" t="s">
        <v>158</v>
      </c>
      <c r="F587">
        <v>21</v>
      </c>
      <c r="G587">
        <v>0.35798630219854599</v>
      </c>
    </row>
    <row r="588" spans="1:7">
      <c r="A588" t="str">
        <f t="shared" si="13"/>
        <v>Retroperitoneum and peritoneum (C48)FemaleNon-Māori</v>
      </c>
      <c r="B588">
        <v>39</v>
      </c>
      <c r="C588" t="s">
        <v>104</v>
      </c>
      <c r="D588" t="s">
        <v>0</v>
      </c>
      <c r="E588" t="s">
        <v>158</v>
      </c>
      <c r="F588">
        <v>15</v>
      </c>
      <c r="G588">
        <v>0.50794766722525297</v>
      </c>
    </row>
    <row r="589" spans="1:7">
      <c r="A589" t="str">
        <f t="shared" si="13"/>
        <v>Retroperitoneum and peritoneum (C48)MaleNon-Māori</v>
      </c>
      <c r="B589">
        <v>39</v>
      </c>
      <c r="C589" t="s">
        <v>104</v>
      </c>
      <c r="D589" t="s">
        <v>1</v>
      </c>
      <c r="E589" t="s">
        <v>158</v>
      </c>
      <c r="F589">
        <v>6</v>
      </c>
      <c r="G589">
        <v>0.21110403339762901</v>
      </c>
    </row>
    <row r="590" spans="1:7">
      <c r="A590" t="str">
        <f t="shared" si="13"/>
        <v>Other connective and soft tissue (C49)AllSexNon-Māori</v>
      </c>
      <c r="B590">
        <v>40</v>
      </c>
      <c r="C590" t="s">
        <v>105</v>
      </c>
      <c r="D590" t="s">
        <v>4</v>
      </c>
      <c r="E590" t="s">
        <v>158</v>
      </c>
      <c r="F590">
        <v>47</v>
      </c>
      <c r="G590">
        <v>0.83848962303538699</v>
      </c>
    </row>
    <row r="591" spans="1:7">
      <c r="A591" t="str">
        <f t="shared" si="13"/>
        <v>Other connective and soft tissue (C49)FemaleNon-Māori</v>
      </c>
      <c r="B591">
        <v>40</v>
      </c>
      <c r="C591" t="s">
        <v>105</v>
      </c>
      <c r="D591" t="s">
        <v>0</v>
      </c>
      <c r="E591" t="s">
        <v>158</v>
      </c>
      <c r="F591">
        <v>20</v>
      </c>
      <c r="G591">
        <v>0.73342279096737395</v>
      </c>
    </row>
    <row r="592" spans="1:7">
      <c r="A592" t="str">
        <f t="shared" si="13"/>
        <v>Other connective and soft tissue (C49)MaleNon-Māori</v>
      </c>
      <c r="B592">
        <v>40</v>
      </c>
      <c r="C592" t="s">
        <v>105</v>
      </c>
      <c r="D592" t="s">
        <v>1</v>
      </c>
      <c r="E592" t="s">
        <v>158</v>
      </c>
      <c r="F592">
        <v>27</v>
      </c>
      <c r="G592">
        <v>0.97176893909277895</v>
      </c>
    </row>
    <row r="593" spans="1:7">
      <c r="A593" t="str">
        <f t="shared" si="13"/>
        <v>Breast (C50)AllSexNon-Māori</v>
      </c>
      <c r="B593">
        <v>41</v>
      </c>
      <c r="C593" t="s">
        <v>58</v>
      </c>
      <c r="D593" t="s">
        <v>4</v>
      </c>
      <c r="E593" t="s">
        <v>158</v>
      </c>
      <c r="F593">
        <v>545</v>
      </c>
      <c r="G593">
        <v>8.9041639948055291</v>
      </c>
    </row>
    <row r="594" spans="1:7">
      <c r="A594" t="str">
        <f t="shared" si="13"/>
        <v>Breast (C50)FemaleNon-Māori</v>
      </c>
      <c r="B594">
        <v>41</v>
      </c>
      <c r="C594" t="s">
        <v>58</v>
      </c>
      <c r="D594" t="s">
        <v>0</v>
      </c>
      <c r="E594" t="s">
        <v>158</v>
      </c>
      <c r="F594">
        <v>544</v>
      </c>
      <c r="G594">
        <v>16.8609842493548</v>
      </c>
    </row>
    <row r="595" spans="1:7">
      <c r="A595" t="str">
        <f t="shared" si="13"/>
        <v>Breast (C50)MaleNon-Māori</v>
      </c>
      <c r="B595">
        <v>41</v>
      </c>
      <c r="C595" t="s">
        <v>58</v>
      </c>
      <c r="D595" t="s">
        <v>1</v>
      </c>
      <c r="E595" t="s">
        <v>158</v>
      </c>
      <c r="F595">
        <v>1</v>
      </c>
      <c r="G595" s="1">
        <v>4.0682995073891601E-2</v>
      </c>
    </row>
    <row r="596" spans="1:7">
      <c r="A596" t="str">
        <f t="shared" si="13"/>
        <v>Vulva (C51)AllSexNon-Māori</v>
      </c>
      <c r="B596">
        <v>42</v>
      </c>
      <c r="C596" t="s">
        <v>106</v>
      </c>
      <c r="D596" t="s">
        <v>4</v>
      </c>
      <c r="E596" t="s">
        <v>158</v>
      </c>
      <c r="F596">
        <v>12</v>
      </c>
      <c r="G596">
        <v>0.177811772897569</v>
      </c>
    </row>
    <row r="597" spans="1:7">
      <c r="A597" t="str">
        <f t="shared" si="13"/>
        <v>Vulva (C51)FemaleNon-Māori</v>
      </c>
      <c r="B597">
        <v>42</v>
      </c>
      <c r="C597" t="s">
        <v>106</v>
      </c>
      <c r="D597" t="s">
        <v>0</v>
      </c>
      <c r="E597" t="s">
        <v>158</v>
      </c>
      <c r="F597">
        <v>12</v>
      </c>
      <c r="G597">
        <v>0.331539773225629</v>
      </c>
    </row>
    <row r="598" spans="1:7">
      <c r="A598" t="str">
        <f t="shared" si="13"/>
        <v>Vulva (C51)MaleNon-Māori</v>
      </c>
      <c r="B598">
        <v>42</v>
      </c>
      <c r="C598" t="s">
        <v>106</v>
      </c>
      <c r="D598" t="s">
        <v>1</v>
      </c>
      <c r="E598" t="s">
        <v>158</v>
      </c>
      <c r="F598" t="s">
        <v>178</v>
      </c>
    </row>
    <row r="599" spans="1:7">
      <c r="A599" t="str">
        <f t="shared" si="13"/>
        <v>Vagina (C52)AllSexNon-Māori</v>
      </c>
      <c r="B599">
        <v>43</v>
      </c>
      <c r="C599" t="s">
        <v>107</v>
      </c>
      <c r="D599" t="s">
        <v>4</v>
      </c>
      <c r="E599" t="s">
        <v>158</v>
      </c>
      <c r="F599">
        <v>5</v>
      </c>
      <c r="G599" s="1">
        <v>8.3223330836403403E-2</v>
      </c>
    </row>
    <row r="600" spans="1:7">
      <c r="A600" t="str">
        <f t="shared" si="13"/>
        <v>Vagina (C52)FemaleNon-Māori</v>
      </c>
      <c r="B600">
        <v>43</v>
      </c>
      <c r="C600" t="s">
        <v>107</v>
      </c>
      <c r="D600" t="s">
        <v>0</v>
      </c>
      <c r="E600" t="s">
        <v>158</v>
      </c>
      <c r="F600">
        <v>5</v>
      </c>
      <c r="G600">
        <v>0.16229838048911099</v>
      </c>
    </row>
    <row r="601" spans="1:7">
      <c r="A601" t="str">
        <f t="shared" si="13"/>
        <v>Vagina (C52)MaleNon-Māori</v>
      </c>
      <c r="B601">
        <v>43</v>
      </c>
      <c r="C601" t="s">
        <v>107</v>
      </c>
      <c r="D601" t="s">
        <v>1</v>
      </c>
      <c r="E601" t="s">
        <v>158</v>
      </c>
      <c r="F601" t="s">
        <v>178</v>
      </c>
    </row>
    <row r="602" spans="1:7">
      <c r="A602" t="str">
        <f t="shared" si="13"/>
        <v>Cervix (C53)AllSexNon-Māori</v>
      </c>
      <c r="B602">
        <v>44</v>
      </c>
      <c r="C602" t="s">
        <v>108</v>
      </c>
      <c r="D602" t="s">
        <v>4</v>
      </c>
      <c r="E602" t="s">
        <v>158</v>
      </c>
      <c r="F602">
        <v>45</v>
      </c>
      <c r="G602">
        <v>0.81929388877614595</v>
      </c>
    </row>
    <row r="603" spans="1:7">
      <c r="A603" t="str">
        <f t="shared" si="13"/>
        <v>Cervix (C53)FemaleNon-Māori</v>
      </c>
      <c r="B603">
        <v>44</v>
      </c>
      <c r="C603" t="s">
        <v>108</v>
      </c>
      <c r="D603" t="s">
        <v>0</v>
      </c>
      <c r="E603" t="s">
        <v>158</v>
      </c>
      <c r="F603">
        <v>45</v>
      </c>
      <c r="G603">
        <v>1.5675191434458899</v>
      </c>
    </row>
    <row r="604" spans="1:7">
      <c r="A604" t="str">
        <f t="shared" si="13"/>
        <v>Cervix (C53)MaleNon-Māori</v>
      </c>
      <c r="B604">
        <v>44</v>
      </c>
      <c r="C604" t="s">
        <v>108</v>
      </c>
      <c r="D604" t="s">
        <v>1</v>
      </c>
      <c r="E604" t="s">
        <v>158</v>
      </c>
      <c r="F604" t="s">
        <v>178</v>
      </c>
    </row>
    <row r="605" spans="1:7" s="114" customFormat="1">
      <c r="A605" s="114" t="str">
        <f t="shared" si="13"/>
        <v>Uterus (C54–C55)AllSexNon-Māori</v>
      </c>
      <c r="B605" s="114">
        <v>45</v>
      </c>
      <c r="C605" s="114" t="s">
        <v>358</v>
      </c>
      <c r="D605" s="114" t="s">
        <v>4</v>
      </c>
      <c r="E605" s="114" t="s">
        <v>158</v>
      </c>
      <c r="F605" s="114">
        <v>104</v>
      </c>
      <c r="G605" s="114">
        <v>1.5544695947228</v>
      </c>
    </row>
    <row r="606" spans="1:7" s="114" customFormat="1">
      <c r="A606" s="114" t="str">
        <f t="shared" si="13"/>
        <v>Uterus (C54–C55)FemaleNon-Māori</v>
      </c>
      <c r="B606" s="114">
        <v>45</v>
      </c>
      <c r="C606" s="114" t="s">
        <v>358</v>
      </c>
      <c r="D606" s="114" t="s">
        <v>0</v>
      </c>
      <c r="E606" s="114" t="s">
        <v>158</v>
      </c>
      <c r="F606" s="114">
        <v>104</v>
      </c>
      <c r="G606" s="114">
        <v>2.9309797122333698</v>
      </c>
    </row>
    <row r="607" spans="1:7" s="114" customFormat="1">
      <c r="A607" s="114" t="str">
        <f t="shared" si="13"/>
        <v>Uterus (C54–C55)MaleNon-Māori</v>
      </c>
      <c r="B607" s="114">
        <v>45</v>
      </c>
      <c r="C607" s="114" t="s">
        <v>358</v>
      </c>
      <c r="D607" s="114" t="s">
        <v>1</v>
      </c>
      <c r="E607" s="114" t="s">
        <v>158</v>
      </c>
      <c r="F607" s="114" t="s">
        <v>178</v>
      </c>
    </row>
    <row r="608" spans="1:7">
      <c r="A608" t="str">
        <f t="shared" si="13"/>
        <v>Ovary (C56)AllSexNon-Māori</v>
      </c>
      <c r="B608">
        <v>47</v>
      </c>
      <c r="C608" t="s">
        <v>109</v>
      </c>
      <c r="D608" t="s">
        <v>4</v>
      </c>
      <c r="E608" t="s">
        <v>158</v>
      </c>
      <c r="F608">
        <v>160</v>
      </c>
      <c r="G608">
        <v>2.5070357997389698</v>
      </c>
    </row>
    <row r="609" spans="1:7">
      <c r="A609" t="str">
        <f t="shared" si="13"/>
        <v>Ovary (C56)FemaleNon-Māori</v>
      </c>
      <c r="B609">
        <v>47</v>
      </c>
      <c r="C609" t="s">
        <v>109</v>
      </c>
      <c r="D609" t="s">
        <v>0</v>
      </c>
      <c r="E609" t="s">
        <v>158</v>
      </c>
      <c r="F609">
        <v>160</v>
      </c>
      <c r="G609">
        <v>4.74930969110184</v>
      </c>
    </row>
    <row r="610" spans="1:7">
      <c r="A610" t="str">
        <f t="shared" si="13"/>
        <v>Ovary (C56)MaleNon-Māori</v>
      </c>
      <c r="B610">
        <v>47</v>
      </c>
      <c r="C610" t="s">
        <v>109</v>
      </c>
      <c r="D610" t="s">
        <v>1</v>
      </c>
      <c r="E610" t="s">
        <v>158</v>
      </c>
      <c r="F610" t="s">
        <v>178</v>
      </c>
    </row>
    <row r="611" spans="1:7">
      <c r="A611" t="str">
        <f t="shared" si="13"/>
        <v>Female genital organs - other and unspecified (C57)AllSexNon-Māori</v>
      </c>
      <c r="B611">
        <v>48</v>
      </c>
      <c r="C611" t="s">
        <v>179</v>
      </c>
      <c r="D611" t="s">
        <v>4</v>
      </c>
      <c r="E611" t="s">
        <v>158</v>
      </c>
      <c r="F611">
        <v>20</v>
      </c>
      <c r="G611">
        <v>0.28913382694422801</v>
      </c>
    </row>
    <row r="612" spans="1:7">
      <c r="A612" t="str">
        <f t="shared" si="13"/>
        <v>Female genital organs - other and unspecified (C57)FemaleNon-Māori</v>
      </c>
      <c r="B612">
        <v>48</v>
      </c>
      <c r="C612" t="s">
        <v>179</v>
      </c>
      <c r="D612" t="s">
        <v>0</v>
      </c>
      <c r="E612" t="s">
        <v>158</v>
      </c>
      <c r="F612">
        <v>20</v>
      </c>
      <c r="G612">
        <v>0.54141729317158305</v>
      </c>
    </row>
    <row r="613" spans="1:7">
      <c r="A613" t="str">
        <f t="shared" si="13"/>
        <v>Female genital organs - other and unspecified (C57)MaleNon-Māori</v>
      </c>
      <c r="B613">
        <v>48</v>
      </c>
      <c r="C613" t="s">
        <v>179</v>
      </c>
      <c r="D613" t="s">
        <v>1</v>
      </c>
      <c r="E613" t="s">
        <v>158</v>
      </c>
      <c r="F613" t="s">
        <v>178</v>
      </c>
    </row>
    <row r="614" spans="1:7">
      <c r="A614" t="str">
        <f t="shared" si="13"/>
        <v>Placenta (C58)AllSexNon-Māori</v>
      </c>
      <c r="B614">
        <v>49</v>
      </c>
      <c r="C614" t="s">
        <v>110</v>
      </c>
      <c r="D614" t="s">
        <v>4</v>
      </c>
      <c r="E614" t="s">
        <v>158</v>
      </c>
    </row>
    <row r="615" spans="1:7">
      <c r="A615" t="str">
        <f t="shared" si="13"/>
        <v>Placenta (C58)FemaleNon-Māori</v>
      </c>
      <c r="B615">
        <v>49</v>
      </c>
      <c r="C615" t="s">
        <v>110</v>
      </c>
      <c r="D615" t="s">
        <v>0</v>
      </c>
      <c r="E615" t="s">
        <v>158</v>
      </c>
    </row>
    <row r="616" spans="1:7">
      <c r="A616" t="str">
        <f t="shared" si="13"/>
        <v>Placenta (C58)MaleNon-Māori</v>
      </c>
      <c r="B616">
        <v>49</v>
      </c>
      <c r="C616" t="s">
        <v>110</v>
      </c>
      <c r="D616" t="s">
        <v>1</v>
      </c>
      <c r="E616" t="s">
        <v>158</v>
      </c>
      <c r="F616" t="s">
        <v>178</v>
      </c>
    </row>
    <row r="617" spans="1:7">
      <c r="A617" t="str">
        <f t="shared" si="13"/>
        <v>Penis (C60)AllSexNon-Māori</v>
      </c>
      <c r="B617">
        <v>50</v>
      </c>
      <c r="C617" t="s">
        <v>111</v>
      </c>
      <c r="D617" t="s">
        <v>4</v>
      </c>
      <c r="E617" t="s">
        <v>158</v>
      </c>
      <c r="F617">
        <v>2</v>
      </c>
      <c r="G617" s="1">
        <v>3.2604982861305198E-2</v>
      </c>
    </row>
    <row r="618" spans="1:7">
      <c r="A618" t="str">
        <f t="shared" si="13"/>
        <v>Penis (C60)FemaleNon-Māori</v>
      </c>
      <c r="B618">
        <v>50</v>
      </c>
      <c r="C618" t="s">
        <v>111</v>
      </c>
      <c r="D618" t="s">
        <v>0</v>
      </c>
      <c r="E618" t="s">
        <v>158</v>
      </c>
      <c r="F618" t="s">
        <v>178</v>
      </c>
    </row>
    <row r="619" spans="1:7">
      <c r="A619" t="str">
        <f t="shared" si="13"/>
        <v>Penis (C60)MaleNon-Māori</v>
      </c>
      <c r="B619">
        <v>50</v>
      </c>
      <c r="C619" t="s">
        <v>111</v>
      </c>
      <c r="D619" t="s">
        <v>1</v>
      </c>
      <c r="E619" t="s">
        <v>158</v>
      </c>
      <c r="F619">
        <v>2</v>
      </c>
      <c r="G619" s="1">
        <v>6.70767481992883E-2</v>
      </c>
    </row>
    <row r="620" spans="1:7">
      <c r="A620" t="str">
        <f t="shared" si="13"/>
        <v>Prostate (C61)AllSexNon-Māori</v>
      </c>
      <c r="B620">
        <v>51</v>
      </c>
      <c r="C620" t="s">
        <v>112</v>
      </c>
      <c r="D620" t="s">
        <v>4</v>
      </c>
      <c r="E620" t="s">
        <v>158</v>
      </c>
      <c r="F620">
        <v>575</v>
      </c>
      <c r="G620">
        <v>7.1789395473250996</v>
      </c>
    </row>
    <row r="621" spans="1:7">
      <c r="A621" t="str">
        <f t="shared" si="13"/>
        <v>Prostate (C61)FemaleNon-Māori</v>
      </c>
      <c r="B621">
        <v>51</v>
      </c>
      <c r="C621" t="s">
        <v>112</v>
      </c>
      <c r="D621" t="s">
        <v>0</v>
      </c>
      <c r="E621" t="s">
        <v>158</v>
      </c>
      <c r="F621" t="s">
        <v>178</v>
      </c>
    </row>
    <row r="622" spans="1:7">
      <c r="A622" t="str">
        <f t="shared" si="13"/>
        <v>Prostate (C61)MaleNon-Māori</v>
      </c>
      <c r="B622">
        <v>51</v>
      </c>
      <c r="C622" t="s">
        <v>112</v>
      </c>
      <c r="D622" t="s">
        <v>1</v>
      </c>
      <c r="E622" t="s">
        <v>158</v>
      </c>
      <c r="F622">
        <v>575</v>
      </c>
      <c r="G622">
        <v>16.395887958796699</v>
      </c>
    </row>
    <row r="623" spans="1:7">
      <c r="A623" t="str">
        <f t="shared" si="13"/>
        <v>Testis (C62)AllSexNon-Māori</v>
      </c>
      <c r="B623">
        <v>52</v>
      </c>
      <c r="C623" t="s">
        <v>113</v>
      </c>
      <c r="D623" t="s">
        <v>4</v>
      </c>
      <c r="E623" t="s">
        <v>158</v>
      </c>
      <c r="F623">
        <v>5</v>
      </c>
      <c r="G623">
        <v>0.11731959407430501</v>
      </c>
    </row>
    <row r="624" spans="1:7">
      <c r="A624" t="str">
        <f t="shared" si="13"/>
        <v>Testis (C62)FemaleNon-Māori</v>
      </c>
      <c r="B624">
        <v>52</v>
      </c>
      <c r="C624" t="s">
        <v>113</v>
      </c>
      <c r="D624" t="s">
        <v>0</v>
      </c>
      <c r="E624" t="s">
        <v>158</v>
      </c>
      <c r="F624" t="s">
        <v>178</v>
      </c>
    </row>
    <row r="625" spans="1:7">
      <c r="A625" t="str">
        <f t="shared" si="13"/>
        <v>Testis (C62)MaleNon-Māori</v>
      </c>
      <c r="B625">
        <v>52</v>
      </c>
      <c r="C625" t="s">
        <v>113</v>
      </c>
      <c r="D625" t="s">
        <v>1</v>
      </c>
      <c r="E625" t="s">
        <v>158</v>
      </c>
      <c r="F625">
        <v>5</v>
      </c>
      <c r="G625">
        <v>0.23914886660320001</v>
      </c>
    </row>
    <row r="626" spans="1:7">
      <c r="A626" t="str">
        <f t="shared" si="13"/>
        <v>Male genital organs - other and unspecified (C63)AllSexNon-Māori</v>
      </c>
      <c r="B626">
        <v>53</v>
      </c>
      <c r="C626" t="s">
        <v>114</v>
      </c>
      <c r="D626" t="s">
        <v>4</v>
      </c>
      <c r="E626" t="s">
        <v>158</v>
      </c>
    </row>
    <row r="627" spans="1:7">
      <c r="A627" t="str">
        <f t="shared" si="13"/>
        <v>Male genital organs - other and unspecified (C63)FemaleNon-Māori</v>
      </c>
      <c r="B627">
        <v>53</v>
      </c>
      <c r="C627" t="s">
        <v>114</v>
      </c>
      <c r="D627" t="s">
        <v>0</v>
      </c>
      <c r="E627" t="s">
        <v>158</v>
      </c>
      <c r="F627" t="s">
        <v>178</v>
      </c>
    </row>
    <row r="628" spans="1:7">
      <c r="A628" t="str">
        <f t="shared" si="13"/>
        <v>Male genital organs - other and unspecified (C63)MaleNon-Māori</v>
      </c>
      <c r="B628">
        <v>53</v>
      </c>
      <c r="C628" t="s">
        <v>114</v>
      </c>
      <c r="D628" t="s">
        <v>1</v>
      </c>
      <c r="E628" t="s">
        <v>158</v>
      </c>
    </row>
    <row r="629" spans="1:7">
      <c r="A629" t="str">
        <f t="shared" si="13"/>
        <v>Kidney - except renal pelvis (C64)AllSexNon-Māori</v>
      </c>
      <c r="B629">
        <v>54</v>
      </c>
      <c r="C629" t="s">
        <v>115</v>
      </c>
      <c r="D629" t="s">
        <v>4</v>
      </c>
      <c r="E629" t="s">
        <v>158</v>
      </c>
      <c r="F629">
        <v>167</v>
      </c>
      <c r="G629">
        <v>2.4901256013131299</v>
      </c>
    </row>
    <row r="630" spans="1:7">
      <c r="A630" t="str">
        <f t="shared" si="13"/>
        <v>Kidney - except renal pelvis (C64)FemaleNon-Māori</v>
      </c>
      <c r="B630">
        <v>54</v>
      </c>
      <c r="C630" t="s">
        <v>115</v>
      </c>
      <c r="D630" t="s">
        <v>0</v>
      </c>
      <c r="E630" t="s">
        <v>158</v>
      </c>
      <c r="F630">
        <v>50</v>
      </c>
      <c r="G630">
        <v>1.3781945917117</v>
      </c>
    </row>
    <row r="631" spans="1:7">
      <c r="A631" t="str">
        <f t="shared" si="13"/>
        <v>Kidney - except renal pelvis (C64)MaleNon-Māori</v>
      </c>
      <c r="B631">
        <v>54</v>
      </c>
      <c r="C631" t="s">
        <v>115</v>
      </c>
      <c r="D631" t="s">
        <v>1</v>
      </c>
      <c r="E631" t="s">
        <v>158</v>
      </c>
      <c r="F631">
        <v>117</v>
      </c>
      <c r="G631">
        <v>3.77946516023749</v>
      </c>
    </row>
    <row r="632" spans="1:7">
      <c r="A632" t="str">
        <f t="shared" si="13"/>
        <v>Renal pelvis (C65)AllSexNon-Māori</v>
      </c>
      <c r="B632">
        <v>55</v>
      </c>
      <c r="C632" t="s">
        <v>116</v>
      </c>
      <c r="D632" t="s">
        <v>4</v>
      </c>
      <c r="E632" t="s">
        <v>158</v>
      </c>
      <c r="F632">
        <v>12</v>
      </c>
      <c r="G632">
        <v>0.18049504679577399</v>
      </c>
    </row>
    <row r="633" spans="1:7">
      <c r="A633" t="str">
        <f t="shared" si="13"/>
        <v>Renal pelvis (C65)FemaleNon-Māori</v>
      </c>
      <c r="B633">
        <v>55</v>
      </c>
      <c r="C633" t="s">
        <v>116</v>
      </c>
      <c r="D633" t="s">
        <v>0</v>
      </c>
      <c r="E633" t="s">
        <v>158</v>
      </c>
      <c r="F633">
        <v>8</v>
      </c>
      <c r="G633">
        <v>0.22141896074501399</v>
      </c>
    </row>
    <row r="634" spans="1:7">
      <c r="A634" t="str">
        <f t="shared" si="13"/>
        <v>Renal pelvis (C65)MaleNon-Māori</v>
      </c>
      <c r="B634">
        <v>55</v>
      </c>
      <c r="C634" t="s">
        <v>116</v>
      </c>
      <c r="D634" t="s">
        <v>1</v>
      </c>
      <c r="E634" t="s">
        <v>158</v>
      </c>
      <c r="F634">
        <v>4</v>
      </c>
      <c r="G634">
        <v>0.133413482697884</v>
      </c>
    </row>
    <row r="635" spans="1:7">
      <c r="A635" t="str">
        <f t="shared" si="13"/>
        <v>Ureter (C66)AllSexNon-Māori</v>
      </c>
      <c r="B635">
        <v>56</v>
      </c>
      <c r="C635" t="s">
        <v>117</v>
      </c>
      <c r="D635" t="s">
        <v>4</v>
      </c>
      <c r="E635" t="s">
        <v>158</v>
      </c>
      <c r="F635">
        <v>8</v>
      </c>
      <c r="G635">
        <v>0.10917980944262</v>
      </c>
    </row>
    <row r="636" spans="1:7">
      <c r="A636" t="str">
        <f t="shared" si="13"/>
        <v>Ureter (C66)FemaleNon-Māori</v>
      </c>
      <c r="B636">
        <v>56</v>
      </c>
      <c r="C636" t="s">
        <v>117</v>
      </c>
      <c r="D636" t="s">
        <v>0</v>
      </c>
      <c r="E636" t="s">
        <v>158</v>
      </c>
      <c r="F636">
        <v>3</v>
      </c>
      <c r="G636" s="1">
        <v>7.9305524949413606E-2</v>
      </c>
    </row>
    <row r="637" spans="1:7">
      <c r="A637" t="str">
        <f t="shared" si="13"/>
        <v>Ureter (C66)MaleNon-Māori</v>
      </c>
      <c r="B637">
        <v>56</v>
      </c>
      <c r="C637" t="s">
        <v>117</v>
      </c>
      <c r="D637" t="s">
        <v>1</v>
      </c>
      <c r="E637" t="s">
        <v>158</v>
      </c>
      <c r="F637">
        <v>5</v>
      </c>
      <c r="G637">
        <v>0.14823368669869599</v>
      </c>
    </row>
    <row r="638" spans="1:7">
      <c r="A638" t="str">
        <f t="shared" si="13"/>
        <v>Bladder (C67)AllSexNon-Māori</v>
      </c>
      <c r="B638">
        <v>57</v>
      </c>
      <c r="C638" t="s">
        <v>118</v>
      </c>
      <c r="D638" t="s">
        <v>4</v>
      </c>
      <c r="E638" t="s">
        <v>158</v>
      </c>
      <c r="F638">
        <v>195</v>
      </c>
      <c r="G638">
        <v>2.4610972145680701</v>
      </c>
    </row>
    <row r="639" spans="1:7">
      <c r="A639" t="str">
        <f t="shared" si="13"/>
        <v>Bladder (C67)FemaleNon-Māori</v>
      </c>
      <c r="B639">
        <v>57</v>
      </c>
      <c r="C639" t="s">
        <v>118</v>
      </c>
      <c r="D639" t="s">
        <v>0</v>
      </c>
      <c r="E639" t="s">
        <v>158</v>
      </c>
      <c r="F639">
        <v>67</v>
      </c>
      <c r="G639">
        <v>1.5216600927280901</v>
      </c>
    </row>
    <row r="640" spans="1:7">
      <c r="A640" t="str">
        <f t="shared" si="13"/>
        <v>Bladder (C67)MaleNon-Māori</v>
      </c>
      <c r="B640">
        <v>57</v>
      </c>
      <c r="C640" t="s">
        <v>118</v>
      </c>
      <c r="D640" t="s">
        <v>1</v>
      </c>
      <c r="E640" t="s">
        <v>158</v>
      </c>
      <c r="F640">
        <v>128</v>
      </c>
      <c r="G640">
        <v>3.6909073376866299</v>
      </c>
    </row>
    <row r="641" spans="1:7">
      <c r="A641" t="str">
        <f t="shared" si="13"/>
        <v>Urinary organs - other and unspecified (C68)AllSexNon-Māori</v>
      </c>
      <c r="B641">
        <v>58</v>
      </c>
      <c r="C641" t="s">
        <v>119</v>
      </c>
      <c r="D641" t="s">
        <v>4</v>
      </c>
      <c r="E641" t="s">
        <v>158</v>
      </c>
      <c r="F641">
        <v>6</v>
      </c>
      <c r="G641" s="1">
        <v>7.7984788698607296E-2</v>
      </c>
    </row>
    <row r="642" spans="1:7">
      <c r="A642" t="str">
        <f t="shared" si="13"/>
        <v>Urinary organs - other and unspecified (C68)FemaleNon-Māori</v>
      </c>
      <c r="B642">
        <v>58</v>
      </c>
      <c r="C642" t="s">
        <v>119</v>
      </c>
      <c r="D642" t="s">
        <v>0</v>
      </c>
      <c r="E642" t="s">
        <v>158</v>
      </c>
      <c r="F642">
        <v>3</v>
      </c>
      <c r="G642" s="1">
        <v>4.6979755782104497E-2</v>
      </c>
    </row>
    <row r="643" spans="1:7">
      <c r="A643" t="str">
        <f t="shared" ref="A643:A703" si="14">C643&amp;D643&amp;E643</f>
        <v>Urinary organs - other and unspecified (C68)MaleNon-Māori</v>
      </c>
      <c r="B643">
        <v>58</v>
      </c>
      <c r="C643" t="s">
        <v>119</v>
      </c>
      <c r="D643" t="s">
        <v>1</v>
      </c>
      <c r="E643" t="s">
        <v>158</v>
      </c>
      <c r="F643">
        <v>3</v>
      </c>
      <c r="G643">
        <v>0.10322964063017701</v>
      </c>
    </row>
    <row r="644" spans="1:7">
      <c r="A644" t="str">
        <f t="shared" si="14"/>
        <v>Eye and adnexa (C69)AllSexNon-Māori</v>
      </c>
      <c r="B644">
        <v>59</v>
      </c>
      <c r="C644" t="s">
        <v>120</v>
      </c>
      <c r="D644" t="s">
        <v>4</v>
      </c>
      <c r="E644" t="s">
        <v>158</v>
      </c>
      <c r="F644">
        <v>17</v>
      </c>
      <c r="G644">
        <v>0.29281254427419801</v>
      </c>
    </row>
    <row r="645" spans="1:7">
      <c r="A645" t="str">
        <f t="shared" si="14"/>
        <v>Eye and adnexa (C69)FemaleNon-Māori</v>
      </c>
      <c r="B645">
        <v>59</v>
      </c>
      <c r="C645" t="s">
        <v>120</v>
      </c>
      <c r="D645" t="s">
        <v>0</v>
      </c>
      <c r="E645" t="s">
        <v>158</v>
      </c>
      <c r="F645">
        <v>10</v>
      </c>
      <c r="G645">
        <v>0.33046534339781403</v>
      </c>
    </row>
    <row r="646" spans="1:7">
      <c r="A646" t="str">
        <f t="shared" si="14"/>
        <v>Eye and adnexa (C69)MaleNon-Māori</v>
      </c>
      <c r="B646">
        <v>59</v>
      </c>
      <c r="C646" t="s">
        <v>120</v>
      </c>
      <c r="D646" t="s">
        <v>1</v>
      </c>
      <c r="E646" t="s">
        <v>158</v>
      </c>
      <c r="F646">
        <v>7</v>
      </c>
      <c r="G646">
        <v>0.24737183269229601</v>
      </c>
    </row>
    <row r="647" spans="1:7">
      <c r="A647" t="str">
        <f t="shared" si="14"/>
        <v>Meninges (C70)AllSexNon-Māori</v>
      </c>
      <c r="B647">
        <v>60</v>
      </c>
      <c r="C647" t="s">
        <v>121</v>
      </c>
      <c r="D647" t="s">
        <v>4</v>
      </c>
      <c r="E647" t="s">
        <v>158</v>
      </c>
      <c r="F647">
        <v>3</v>
      </c>
      <c r="G647" s="1">
        <v>4.3294232254910303E-2</v>
      </c>
    </row>
    <row r="648" spans="1:7">
      <c r="A648" t="str">
        <f t="shared" si="14"/>
        <v>Meninges (C70)FemaleNon-Māori</v>
      </c>
      <c r="B648">
        <v>60</v>
      </c>
      <c r="C648" t="s">
        <v>121</v>
      </c>
      <c r="D648" t="s">
        <v>0</v>
      </c>
      <c r="E648" t="s">
        <v>158</v>
      </c>
      <c r="F648">
        <v>3</v>
      </c>
      <c r="G648" s="1">
        <v>7.9936713009062493E-2</v>
      </c>
    </row>
    <row r="649" spans="1:7">
      <c r="A649" t="str">
        <f t="shared" si="14"/>
        <v>Meninges (C70)MaleNon-Māori</v>
      </c>
      <c r="B649">
        <v>60</v>
      </c>
      <c r="C649" t="s">
        <v>121</v>
      </c>
      <c r="D649" t="s">
        <v>1</v>
      </c>
      <c r="E649" t="s">
        <v>158</v>
      </c>
    </row>
    <row r="650" spans="1:7">
      <c r="A650" t="str">
        <f t="shared" si="14"/>
        <v>Brain (C71)AllSexNon-Māori</v>
      </c>
      <c r="B650">
        <v>61</v>
      </c>
      <c r="C650" t="s">
        <v>122</v>
      </c>
      <c r="D650" t="s">
        <v>4</v>
      </c>
      <c r="E650" t="s">
        <v>158</v>
      </c>
      <c r="F650">
        <v>261</v>
      </c>
      <c r="G650">
        <v>4.6679635290413799</v>
      </c>
    </row>
    <row r="651" spans="1:7">
      <c r="A651" t="str">
        <f t="shared" si="14"/>
        <v>Brain (C71)FemaleNon-Māori</v>
      </c>
      <c r="B651">
        <v>61</v>
      </c>
      <c r="C651" t="s">
        <v>122</v>
      </c>
      <c r="D651" t="s">
        <v>0</v>
      </c>
      <c r="E651" t="s">
        <v>158</v>
      </c>
      <c r="F651">
        <v>91</v>
      </c>
      <c r="G651">
        <v>2.9401753169465001</v>
      </c>
    </row>
    <row r="652" spans="1:7">
      <c r="A652" t="str">
        <f t="shared" si="14"/>
        <v>Brain (C71)MaleNon-Māori</v>
      </c>
      <c r="B652">
        <v>61</v>
      </c>
      <c r="C652" t="s">
        <v>122</v>
      </c>
      <c r="D652" t="s">
        <v>1</v>
      </c>
      <c r="E652" t="s">
        <v>158</v>
      </c>
      <c r="F652">
        <v>170</v>
      </c>
      <c r="G652">
        <v>6.5141794525749797</v>
      </c>
    </row>
    <row r="653" spans="1:7">
      <c r="A653" t="str">
        <f t="shared" si="14"/>
        <v>Spinal cord, cranial nerves and other parts of central nervous system (C72)AllSexNon-Māori</v>
      </c>
      <c r="B653">
        <v>62</v>
      </c>
      <c r="C653" t="s">
        <v>123</v>
      </c>
      <c r="D653" t="s">
        <v>4</v>
      </c>
      <c r="E653" t="s">
        <v>158</v>
      </c>
      <c r="F653">
        <v>4</v>
      </c>
      <c r="G653" s="1">
        <v>8.3132962045914596E-2</v>
      </c>
    </row>
    <row r="654" spans="1:7">
      <c r="A654" t="str">
        <f t="shared" si="14"/>
        <v>Spinal cord, cranial nerves and other parts of central nervous system (C72)FemaleNon-Māori</v>
      </c>
      <c r="B654">
        <v>62</v>
      </c>
      <c r="C654" t="s">
        <v>123</v>
      </c>
      <c r="D654" t="s">
        <v>0</v>
      </c>
      <c r="E654" t="s">
        <v>158</v>
      </c>
      <c r="F654">
        <v>1</v>
      </c>
      <c r="G654" s="1">
        <v>2.7757913774205299E-2</v>
      </c>
    </row>
    <row r="655" spans="1:7">
      <c r="A655" t="str">
        <f t="shared" si="14"/>
        <v>Spinal cord, cranial nerves and other parts of central nervous system (C72)MaleNon-Māori</v>
      </c>
      <c r="B655">
        <v>62</v>
      </c>
      <c r="C655" t="s">
        <v>123</v>
      </c>
      <c r="D655" t="s">
        <v>1</v>
      </c>
      <c r="E655" t="s">
        <v>158</v>
      </c>
      <c r="F655">
        <v>3</v>
      </c>
      <c r="G655">
        <v>0.135973903847636</v>
      </c>
    </row>
    <row r="656" spans="1:7">
      <c r="A656" t="str">
        <f t="shared" si="14"/>
        <v>Thyroid gland (C73)AllSexNon-Māori</v>
      </c>
      <c r="B656">
        <v>63</v>
      </c>
      <c r="C656" t="s">
        <v>124</v>
      </c>
      <c r="D656" t="s">
        <v>4</v>
      </c>
      <c r="E656" t="s">
        <v>158</v>
      </c>
      <c r="F656">
        <v>21</v>
      </c>
      <c r="G656">
        <v>0.29373795197234798</v>
      </c>
    </row>
    <row r="657" spans="1:7">
      <c r="A657" t="str">
        <f t="shared" si="14"/>
        <v>Thyroid gland (C73)FemaleNon-Māori</v>
      </c>
      <c r="B657">
        <v>63</v>
      </c>
      <c r="C657" t="s">
        <v>124</v>
      </c>
      <c r="D657" t="s">
        <v>0</v>
      </c>
      <c r="E657" t="s">
        <v>158</v>
      </c>
      <c r="F657">
        <v>13</v>
      </c>
      <c r="G657">
        <v>0.267427686146536</v>
      </c>
    </row>
    <row r="658" spans="1:7">
      <c r="A658" t="str">
        <f t="shared" si="14"/>
        <v>Thyroid gland (C73)MaleNon-Māori</v>
      </c>
      <c r="B658">
        <v>63</v>
      </c>
      <c r="C658" t="s">
        <v>124</v>
      </c>
      <c r="D658" t="s">
        <v>1</v>
      </c>
      <c r="E658" t="s">
        <v>158</v>
      </c>
      <c r="F658">
        <v>8</v>
      </c>
      <c r="G658">
        <v>0.296312804697002</v>
      </c>
    </row>
    <row r="659" spans="1:7">
      <c r="A659" t="str">
        <f t="shared" si="14"/>
        <v>Adrenal gland (C74)AllSexNon-Māori</v>
      </c>
      <c r="B659">
        <v>64</v>
      </c>
      <c r="C659" t="s">
        <v>125</v>
      </c>
      <c r="D659" t="s">
        <v>4</v>
      </c>
      <c r="E659" t="s">
        <v>158</v>
      </c>
      <c r="F659">
        <v>4</v>
      </c>
      <c r="G659">
        <v>0.14213944430095099</v>
      </c>
    </row>
    <row r="660" spans="1:7">
      <c r="A660" t="str">
        <f t="shared" si="14"/>
        <v>Adrenal gland (C74)FemaleNon-Māori</v>
      </c>
      <c r="B660">
        <v>64</v>
      </c>
      <c r="C660" t="s">
        <v>125</v>
      </c>
      <c r="D660" t="s">
        <v>0</v>
      </c>
      <c r="E660" t="s">
        <v>158</v>
      </c>
      <c r="F660">
        <v>1</v>
      </c>
      <c r="G660" s="1">
        <v>8.2022090454159202E-2</v>
      </c>
    </row>
    <row r="661" spans="1:7">
      <c r="A661" t="str">
        <f t="shared" si="14"/>
        <v>Adrenal gland (C74)MaleNon-Māori</v>
      </c>
      <c r="B661">
        <v>64</v>
      </c>
      <c r="C661" t="s">
        <v>125</v>
      </c>
      <c r="D661" t="s">
        <v>1</v>
      </c>
      <c r="E661" t="s">
        <v>158</v>
      </c>
      <c r="F661">
        <v>3</v>
      </c>
      <c r="G661">
        <v>0.206691528827048</v>
      </c>
    </row>
    <row r="662" spans="1:7">
      <c r="A662" t="str">
        <f t="shared" si="14"/>
        <v>Endocrine glands and related structures - other (C75)AllSexNon-Māori</v>
      </c>
      <c r="B662">
        <v>65</v>
      </c>
      <c r="C662" t="s">
        <v>126</v>
      </c>
      <c r="D662" t="s">
        <v>4</v>
      </c>
      <c r="E662" t="s">
        <v>158</v>
      </c>
      <c r="F662">
        <v>2</v>
      </c>
      <c r="G662" s="1">
        <v>3.9041481458450503E-2</v>
      </c>
    </row>
    <row r="663" spans="1:7">
      <c r="A663" t="str">
        <f t="shared" si="14"/>
        <v>Endocrine glands and related structures - other (C75)FemaleNon-Māori</v>
      </c>
      <c r="B663">
        <v>65</v>
      </c>
      <c r="C663" t="s">
        <v>126</v>
      </c>
      <c r="D663" t="s">
        <v>0</v>
      </c>
      <c r="E663" t="s">
        <v>158</v>
      </c>
      <c r="F663">
        <v>1</v>
      </c>
      <c r="G663" s="1">
        <v>4.25263184955628E-2</v>
      </c>
    </row>
    <row r="664" spans="1:7">
      <c r="A664" t="str">
        <f t="shared" si="14"/>
        <v>Endocrine glands and related structures - other (C75)MaleNon-Māori</v>
      </c>
      <c r="B664">
        <v>65</v>
      </c>
      <c r="C664" t="s">
        <v>126</v>
      </c>
      <c r="D664" t="s">
        <v>1</v>
      </c>
      <c r="E664" t="s">
        <v>158</v>
      </c>
      <c r="F664">
        <v>1</v>
      </c>
      <c r="G664" s="1">
        <v>3.4763938487426399E-2</v>
      </c>
    </row>
    <row r="665" spans="1:7">
      <c r="A665" t="str">
        <f t="shared" si="14"/>
        <v>Other and ill-defined sites (C76)AllSexNon-Māori</v>
      </c>
      <c r="B665">
        <v>66</v>
      </c>
      <c r="C665" t="s">
        <v>127</v>
      </c>
      <c r="D665" t="s">
        <v>4</v>
      </c>
      <c r="E665" t="s">
        <v>158</v>
      </c>
      <c r="F665">
        <v>12</v>
      </c>
      <c r="G665">
        <v>0.12873257567595101</v>
      </c>
    </row>
    <row r="666" spans="1:7">
      <c r="A666" t="str">
        <f t="shared" si="14"/>
        <v>Other and ill-defined sites (C76)FemaleNon-Māori</v>
      </c>
      <c r="B666">
        <v>66</v>
      </c>
      <c r="C666" t="s">
        <v>127</v>
      </c>
      <c r="D666" t="s">
        <v>0</v>
      </c>
      <c r="E666" t="s">
        <v>158</v>
      </c>
      <c r="F666">
        <v>7</v>
      </c>
      <c r="G666">
        <v>0.14198598484721001</v>
      </c>
    </row>
    <row r="667" spans="1:7">
      <c r="A667" t="str">
        <f t="shared" si="14"/>
        <v>Other and ill-defined sites (C76)MaleNon-Māori</v>
      </c>
      <c r="B667">
        <v>66</v>
      </c>
      <c r="C667" t="s">
        <v>127</v>
      </c>
      <c r="D667" t="s">
        <v>1</v>
      </c>
      <c r="E667" t="s">
        <v>158</v>
      </c>
      <c r="F667">
        <v>5</v>
      </c>
      <c r="G667">
        <v>0.12338671427711401</v>
      </c>
    </row>
    <row r="668" spans="1:7">
      <c r="A668" t="str">
        <f t="shared" si="14"/>
        <v>Lymph nodes - secondary and unspecified (C77)AllSexNon-Māori</v>
      </c>
      <c r="B668">
        <v>67</v>
      </c>
      <c r="C668" t="s">
        <v>128</v>
      </c>
      <c r="D668" t="s">
        <v>4</v>
      </c>
      <c r="E668" t="s">
        <v>158</v>
      </c>
    </row>
    <row r="669" spans="1:7">
      <c r="A669" t="str">
        <f t="shared" si="14"/>
        <v>Lymph nodes - secondary and unspecified (C77)FemaleNon-Māori</v>
      </c>
      <c r="B669">
        <v>67</v>
      </c>
      <c r="C669" t="s">
        <v>128</v>
      </c>
      <c r="D669" t="s">
        <v>0</v>
      </c>
      <c r="E669" t="s">
        <v>158</v>
      </c>
    </row>
    <row r="670" spans="1:7">
      <c r="A670" t="str">
        <f t="shared" si="14"/>
        <v>Lymph nodes - secondary and unspecified (C77)MaleNon-Māori</v>
      </c>
      <c r="B670">
        <v>67</v>
      </c>
      <c r="C670" t="s">
        <v>128</v>
      </c>
      <c r="D670" t="s">
        <v>1</v>
      </c>
      <c r="E670" t="s">
        <v>158</v>
      </c>
    </row>
    <row r="671" spans="1:7">
      <c r="A671" t="str">
        <f t="shared" si="14"/>
        <v>Respiratory and digestive organs - secondary (C78)AllSexNon-Māori</v>
      </c>
      <c r="B671">
        <v>68</v>
      </c>
      <c r="C671" t="s">
        <v>129</v>
      </c>
      <c r="D671" t="s">
        <v>4</v>
      </c>
      <c r="E671" t="s">
        <v>158</v>
      </c>
    </row>
    <row r="672" spans="1:7">
      <c r="A672" t="str">
        <f t="shared" si="14"/>
        <v>Respiratory and digestive organs - secondary (C78)FemaleNon-Māori</v>
      </c>
      <c r="B672">
        <v>68</v>
      </c>
      <c r="C672" t="s">
        <v>129</v>
      </c>
      <c r="D672" t="s">
        <v>0</v>
      </c>
      <c r="E672" t="s">
        <v>158</v>
      </c>
    </row>
    <row r="673" spans="1:7">
      <c r="A673" t="str">
        <f t="shared" si="14"/>
        <v>Respiratory and digestive organs - secondary (C78)MaleNon-Māori</v>
      </c>
      <c r="B673">
        <v>68</v>
      </c>
      <c r="C673" t="s">
        <v>129</v>
      </c>
      <c r="D673" t="s">
        <v>1</v>
      </c>
      <c r="E673" t="s">
        <v>158</v>
      </c>
    </row>
    <row r="674" spans="1:7">
      <c r="A674" t="str">
        <f t="shared" si="14"/>
        <v>Secondary other sites (C79)AllSexNon-Māori</v>
      </c>
      <c r="B674">
        <v>69</v>
      </c>
      <c r="C674" t="s">
        <v>130</v>
      </c>
      <c r="D674" t="s">
        <v>4</v>
      </c>
      <c r="E674" t="s">
        <v>158</v>
      </c>
    </row>
    <row r="675" spans="1:7">
      <c r="A675" t="str">
        <f t="shared" si="14"/>
        <v>Secondary other sites (C79)FemaleNon-Māori</v>
      </c>
      <c r="B675">
        <v>69</v>
      </c>
      <c r="C675" t="s">
        <v>130</v>
      </c>
      <c r="D675" t="s">
        <v>0</v>
      </c>
      <c r="E675" t="s">
        <v>158</v>
      </c>
    </row>
    <row r="676" spans="1:7">
      <c r="A676" t="str">
        <f t="shared" si="14"/>
        <v>Secondary other sites (C79)MaleNon-Māori</v>
      </c>
      <c r="B676">
        <v>69</v>
      </c>
      <c r="C676" t="s">
        <v>130</v>
      </c>
      <c r="D676" t="s">
        <v>1</v>
      </c>
      <c r="E676" t="s">
        <v>158</v>
      </c>
    </row>
    <row r="677" spans="1:7">
      <c r="A677" t="str">
        <f t="shared" si="14"/>
        <v>Malignant neoplasm without specification of site (C80)AllSexNon-Māori</v>
      </c>
      <c r="B677">
        <v>70</v>
      </c>
      <c r="C677" t="s">
        <v>131</v>
      </c>
      <c r="D677" t="s">
        <v>4</v>
      </c>
      <c r="E677" t="s">
        <v>158</v>
      </c>
      <c r="F677">
        <v>342</v>
      </c>
      <c r="G677">
        <v>4.5202034589893598</v>
      </c>
    </row>
    <row r="678" spans="1:7">
      <c r="A678" t="str">
        <f t="shared" si="14"/>
        <v>Malignant neoplasm without specification of site (C80)FemaleNon-Māori</v>
      </c>
      <c r="B678">
        <v>70</v>
      </c>
      <c r="C678" t="s">
        <v>131</v>
      </c>
      <c r="D678" t="s">
        <v>0</v>
      </c>
      <c r="E678" t="s">
        <v>158</v>
      </c>
      <c r="F678">
        <v>161</v>
      </c>
      <c r="G678">
        <v>3.6726262193101702</v>
      </c>
    </row>
    <row r="679" spans="1:7">
      <c r="A679" t="str">
        <f t="shared" si="14"/>
        <v>Malignant neoplasm without specification of site (C80)MaleNon-Māori</v>
      </c>
      <c r="B679">
        <v>70</v>
      </c>
      <c r="C679" t="s">
        <v>131</v>
      </c>
      <c r="D679" t="s">
        <v>1</v>
      </c>
      <c r="E679" t="s">
        <v>158</v>
      </c>
      <c r="F679">
        <v>181</v>
      </c>
      <c r="G679">
        <v>5.5087035582331501</v>
      </c>
    </row>
    <row r="680" spans="1:7">
      <c r="A680" t="str">
        <f t="shared" si="14"/>
        <v>Hodgkin lymphoma (C81)AllSexNon-Māori</v>
      </c>
      <c r="B680">
        <v>71</v>
      </c>
      <c r="C680" t="s">
        <v>132</v>
      </c>
      <c r="D680" t="s">
        <v>4</v>
      </c>
      <c r="E680" t="s">
        <v>158</v>
      </c>
      <c r="F680">
        <v>25</v>
      </c>
      <c r="G680">
        <v>0.45056403941962703</v>
      </c>
    </row>
    <row r="681" spans="1:7">
      <c r="A681" t="str">
        <f t="shared" si="14"/>
        <v>Hodgkin lymphoma (C81)FemaleNon-Māori</v>
      </c>
      <c r="B681">
        <v>71</v>
      </c>
      <c r="C681" t="s">
        <v>132</v>
      </c>
      <c r="D681" t="s">
        <v>0</v>
      </c>
      <c r="E681" t="s">
        <v>158</v>
      </c>
      <c r="F681">
        <v>15</v>
      </c>
      <c r="G681">
        <v>0.52336137653722203</v>
      </c>
    </row>
    <row r="682" spans="1:7">
      <c r="A682" t="str">
        <f t="shared" si="14"/>
        <v>Hodgkin lymphoma (C81)MaleNon-Māori</v>
      </c>
      <c r="B682">
        <v>71</v>
      </c>
      <c r="C682" t="s">
        <v>132</v>
      </c>
      <c r="D682" t="s">
        <v>1</v>
      </c>
      <c r="E682" t="s">
        <v>158</v>
      </c>
      <c r="F682">
        <v>10</v>
      </c>
      <c r="G682">
        <v>0.37338290585955403</v>
      </c>
    </row>
    <row r="683" spans="1:7">
      <c r="A683" t="str">
        <f t="shared" si="14"/>
        <v>Non-Hodgkin lymphoma (C82–C85, C96)AllSexNon-Māori</v>
      </c>
      <c r="B683">
        <v>72</v>
      </c>
      <c r="C683" t="s">
        <v>133</v>
      </c>
      <c r="D683" t="s">
        <v>4</v>
      </c>
      <c r="E683" t="s">
        <v>158</v>
      </c>
      <c r="F683">
        <v>248</v>
      </c>
      <c r="G683">
        <v>3.81421716087547</v>
      </c>
    </row>
    <row r="684" spans="1:7">
      <c r="A684" t="str">
        <f t="shared" si="14"/>
        <v>Non-Hodgkin lymphoma (C82–C85, C96)FemaleNon-Māori</v>
      </c>
      <c r="B684">
        <v>72</v>
      </c>
      <c r="C684" t="s">
        <v>133</v>
      </c>
      <c r="D684" t="s">
        <v>0</v>
      </c>
      <c r="E684" t="s">
        <v>158</v>
      </c>
      <c r="F684">
        <v>108</v>
      </c>
      <c r="G684">
        <v>3.0113005078134401</v>
      </c>
    </row>
    <row r="685" spans="1:7">
      <c r="A685" t="str">
        <f t="shared" si="14"/>
        <v>Non-Hodgkin lymphoma (C82–C85, C96)MaleNon-Māori</v>
      </c>
      <c r="B685">
        <v>72</v>
      </c>
      <c r="C685" t="s">
        <v>133</v>
      </c>
      <c r="D685" t="s">
        <v>1</v>
      </c>
      <c r="E685" t="s">
        <v>158</v>
      </c>
      <c r="F685">
        <v>140</v>
      </c>
      <c r="G685">
        <v>4.7448480185805</v>
      </c>
    </row>
    <row r="686" spans="1:7">
      <c r="A686" t="str">
        <f t="shared" si="14"/>
        <v>Malignant immunoproliferative diseases (C88)AllSexNon-Māori</v>
      </c>
      <c r="B686">
        <v>73</v>
      </c>
      <c r="C686" t="s">
        <v>134</v>
      </c>
      <c r="D686" t="s">
        <v>4</v>
      </c>
      <c r="E686" t="s">
        <v>158</v>
      </c>
      <c r="F686">
        <v>9</v>
      </c>
      <c r="G686" s="1">
        <v>8.6278427516629494E-2</v>
      </c>
    </row>
    <row r="687" spans="1:7">
      <c r="A687" t="str">
        <f t="shared" si="14"/>
        <v>Malignant immunoproliferative diseases (C88)FemaleNon-Māori</v>
      </c>
      <c r="B687">
        <v>73</v>
      </c>
      <c r="C687" t="s">
        <v>134</v>
      </c>
      <c r="D687" t="s">
        <v>0</v>
      </c>
      <c r="E687" t="s">
        <v>158</v>
      </c>
      <c r="F687">
        <v>3</v>
      </c>
      <c r="G687" s="1">
        <v>4.0099671509791497E-2</v>
      </c>
    </row>
    <row r="688" spans="1:7">
      <c r="A688" t="str">
        <f t="shared" si="14"/>
        <v>Malignant immunoproliferative diseases (C88)MaleNon-Māori</v>
      </c>
      <c r="B688">
        <v>73</v>
      </c>
      <c r="C688" t="s">
        <v>134</v>
      </c>
      <c r="D688" t="s">
        <v>1</v>
      </c>
      <c r="E688" t="s">
        <v>158</v>
      </c>
      <c r="F688">
        <v>6</v>
      </c>
      <c r="G688">
        <v>0.15365418515031101</v>
      </c>
    </row>
    <row r="689" spans="1:7">
      <c r="A689" t="str">
        <f t="shared" si="14"/>
        <v>Multiple myeloma and malignant plasma cell neoplasms (C90)AllSexNon-Māori</v>
      </c>
      <c r="B689">
        <v>74</v>
      </c>
      <c r="C689" t="s">
        <v>135</v>
      </c>
      <c r="D689" t="s">
        <v>4</v>
      </c>
      <c r="E689" t="s">
        <v>158</v>
      </c>
      <c r="F689">
        <v>140</v>
      </c>
      <c r="G689">
        <v>2.0098739934915302</v>
      </c>
    </row>
    <row r="690" spans="1:7">
      <c r="A690" t="str">
        <f t="shared" si="14"/>
        <v>Multiple myeloma and malignant plasma cell neoplasms (C90)FemaleNon-Māori</v>
      </c>
      <c r="B690">
        <v>74</v>
      </c>
      <c r="C690" t="s">
        <v>135</v>
      </c>
      <c r="D690" t="s">
        <v>0</v>
      </c>
      <c r="E690" t="s">
        <v>158</v>
      </c>
      <c r="F690">
        <v>55</v>
      </c>
      <c r="G690">
        <v>1.4099631245283</v>
      </c>
    </row>
    <row r="691" spans="1:7">
      <c r="A691" t="str">
        <f t="shared" si="14"/>
        <v>Multiple myeloma and malignant plasma cell neoplasms (C90)MaleNon-Māori</v>
      </c>
      <c r="B691">
        <v>74</v>
      </c>
      <c r="C691" t="s">
        <v>135</v>
      </c>
      <c r="D691" t="s">
        <v>1</v>
      </c>
      <c r="E691" t="s">
        <v>158</v>
      </c>
      <c r="F691">
        <v>85</v>
      </c>
      <c r="G691">
        <v>2.7010269765355401</v>
      </c>
    </row>
    <row r="692" spans="1:7">
      <c r="A692" t="str">
        <f t="shared" si="14"/>
        <v>Leukaemia (C91–C95)AllSexNon-Māori</v>
      </c>
      <c r="B692">
        <v>75</v>
      </c>
      <c r="C692" t="s">
        <v>136</v>
      </c>
      <c r="D692" t="s">
        <v>4</v>
      </c>
      <c r="E692" t="s">
        <v>158</v>
      </c>
      <c r="F692">
        <v>313</v>
      </c>
      <c r="G692">
        <v>4.7364123854349103</v>
      </c>
    </row>
    <row r="693" spans="1:7">
      <c r="A693" t="str">
        <f t="shared" si="14"/>
        <v>Leukaemia (C91–C95)FemaleNon-Māori</v>
      </c>
      <c r="B693">
        <v>75</v>
      </c>
      <c r="C693" t="s">
        <v>136</v>
      </c>
      <c r="D693" t="s">
        <v>0</v>
      </c>
      <c r="E693" t="s">
        <v>158</v>
      </c>
      <c r="F693">
        <v>132</v>
      </c>
      <c r="G693">
        <v>3.8551615876868599</v>
      </c>
    </row>
    <row r="694" spans="1:7">
      <c r="A694" t="str">
        <f t="shared" si="14"/>
        <v>Leukaemia (C91–C95)MaleNon-Māori</v>
      </c>
      <c r="B694">
        <v>75</v>
      </c>
      <c r="C694" t="s">
        <v>136</v>
      </c>
      <c r="D694" t="s">
        <v>1</v>
      </c>
      <c r="E694" t="s">
        <v>158</v>
      </c>
      <c r="F694">
        <v>181</v>
      </c>
      <c r="G694">
        <v>5.8479248130477401</v>
      </c>
    </row>
    <row r="695" spans="1:7">
      <c r="A695" t="str">
        <f t="shared" si="14"/>
        <v>Polycythaemia vera (D45)AllSexNon-Māori</v>
      </c>
      <c r="B695">
        <v>76</v>
      </c>
      <c r="C695" t="s">
        <v>137</v>
      </c>
      <c r="D695" t="s">
        <v>4</v>
      </c>
      <c r="E695" t="s">
        <v>158</v>
      </c>
      <c r="F695">
        <v>8</v>
      </c>
      <c r="G695" s="1">
        <v>8.5396767561297104E-2</v>
      </c>
    </row>
    <row r="696" spans="1:7">
      <c r="A696" t="str">
        <f t="shared" si="14"/>
        <v>Polycythaemia vera (D45)FemaleNon-Māori</v>
      </c>
      <c r="B696">
        <v>76</v>
      </c>
      <c r="C696" t="s">
        <v>137</v>
      </c>
      <c r="D696" t="s">
        <v>0</v>
      </c>
      <c r="E696" t="s">
        <v>158</v>
      </c>
      <c r="F696">
        <v>4</v>
      </c>
      <c r="G696">
        <v>6.7226397224348006E-2</v>
      </c>
    </row>
    <row r="697" spans="1:7">
      <c r="A697" t="str">
        <f t="shared" si="14"/>
        <v>Polycythaemia vera (D45)MaleNon-Māori</v>
      </c>
      <c r="B697">
        <v>76</v>
      </c>
      <c r="C697" t="s">
        <v>137</v>
      </c>
      <c r="D697" t="s">
        <v>1</v>
      </c>
      <c r="E697" t="s">
        <v>158</v>
      </c>
      <c r="F697">
        <v>4</v>
      </c>
      <c r="G697">
        <v>0.108470501530601</v>
      </c>
    </row>
    <row r="698" spans="1:7">
      <c r="A698" t="str">
        <f t="shared" si="14"/>
        <v>Myelodysplastic syndromes (D46)AllSexNon-Māori</v>
      </c>
      <c r="B698">
        <v>77</v>
      </c>
      <c r="C698" t="s">
        <v>138</v>
      </c>
      <c r="D698" t="s">
        <v>4</v>
      </c>
      <c r="E698" t="s">
        <v>158</v>
      </c>
      <c r="F698">
        <v>71</v>
      </c>
      <c r="G698">
        <v>0.83327464911684501</v>
      </c>
    </row>
    <row r="699" spans="1:7">
      <c r="A699" t="str">
        <f t="shared" si="14"/>
        <v>Myelodysplastic syndromes (D46)FemaleNon-Māori</v>
      </c>
      <c r="B699">
        <v>77</v>
      </c>
      <c r="C699" t="s">
        <v>138</v>
      </c>
      <c r="D699" t="s">
        <v>0</v>
      </c>
      <c r="E699" t="s">
        <v>158</v>
      </c>
      <c r="F699">
        <v>29</v>
      </c>
      <c r="G699">
        <v>0.56611250589293105</v>
      </c>
    </row>
    <row r="700" spans="1:7">
      <c r="A700" t="str">
        <f t="shared" si="14"/>
        <v>Myelodysplastic syndromes (D46)MaleNon-Māori</v>
      </c>
      <c r="B700">
        <v>77</v>
      </c>
      <c r="C700" t="s">
        <v>138</v>
      </c>
      <c r="D700" t="s">
        <v>1</v>
      </c>
      <c r="E700" t="s">
        <v>158</v>
      </c>
      <c r="F700">
        <v>42</v>
      </c>
      <c r="G700">
        <v>1.17583986493829</v>
      </c>
    </row>
    <row r="701" spans="1:7">
      <c r="A701" t="str">
        <f t="shared" si="14"/>
        <v>Lymphoid, haematopoietic and related tissue - other neoplasms of uncertain or unknown behaviour (D47)AllSexNon-Māori</v>
      </c>
      <c r="B701">
        <v>78</v>
      </c>
      <c r="C701" t="s">
        <v>139</v>
      </c>
      <c r="D701" t="s">
        <v>4</v>
      </c>
      <c r="E701" t="s">
        <v>158</v>
      </c>
      <c r="F701">
        <v>26</v>
      </c>
      <c r="G701">
        <v>0.305738982204459</v>
      </c>
    </row>
    <row r="702" spans="1:7">
      <c r="A702" t="str">
        <f t="shared" si="14"/>
        <v>Lymphoid, haematopoietic and related tissue - other neoplasms of uncertain or unknown behaviour (D47)FemaleNon-Māori</v>
      </c>
      <c r="B702">
        <v>78</v>
      </c>
      <c r="C702" t="s">
        <v>139</v>
      </c>
      <c r="D702" t="s">
        <v>0</v>
      </c>
      <c r="E702" t="s">
        <v>158</v>
      </c>
      <c r="F702">
        <v>14</v>
      </c>
      <c r="G702">
        <v>0.288049675474081</v>
      </c>
    </row>
    <row r="703" spans="1:7">
      <c r="A703" t="str">
        <f t="shared" si="14"/>
        <v>Lymphoid, haematopoietic and related tissue - other neoplasms of uncertain or unknown behaviour (D47)MaleNon-Māori</v>
      </c>
      <c r="B703">
        <v>78</v>
      </c>
      <c r="C703" t="s">
        <v>139</v>
      </c>
      <c r="D703" t="s">
        <v>1</v>
      </c>
      <c r="E703" t="s">
        <v>158</v>
      </c>
      <c r="F703">
        <v>12</v>
      </c>
      <c r="G703">
        <v>0.33593642677944602</v>
      </c>
    </row>
    <row r="705" spans="1:5" s="19" customFormat="1" ht="18">
      <c r="A705" s="19" t="s">
        <v>150</v>
      </c>
    </row>
    <row r="706" spans="1:5">
      <c r="A706" t="s">
        <v>33</v>
      </c>
      <c r="B706" t="s">
        <v>11</v>
      </c>
      <c r="C706" t="s">
        <v>41</v>
      </c>
      <c r="D706" t="s">
        <v>3</v>
      </c>
      <c r="E706" t="s">
        <v>7</v>
      </c>
    </row>
    <row r="707" spans="1:5">
      <c r="A707" t="str">
        <f>B707&amp;C707&amp;D707</f>
        <v>Tongue - base of (C01)3Male</v>
      </c>
      <c r="B707" t="s">
        <v>67</v>
      </c>
      <c r="C707">
        <v>3</v>
      </c>
      <c r="D707" t="s">
        <v>1</v>
      </c>
      <c r="E707">
        <v>3</v>
      </c>
    </row>
    <row r="708" spans="1:5">
      <c r="A708" t="str">
        <f t="shared" ref="A708:A771" si="15">B708&amp;C708&amp;D708</f>
        <v>Tongue - base of (C01)4Female</v>
      </c>
      <c r="B708" t="s">
        <v>67</v>
      </c>
      <c r="C708">
        <v>4</v>
      </c>
      <c r="D708" t="s">
        <v>0</v>
      </c>
      <c r="E708">
        <v>2</v>
      </c>
    </row>
    <row r="709" spans="1:5">
      <c r="A709" t="str">
        <f t="shared" si="15"/>
        <v>Tongue - base of (C01)5Male</v>
      </c>
      <c r="B709" t="s">
        <v>67</v>
      </c>
      <c r="C709">
        <v>5</v>
      </c>
      <c r="D709" t="s">
        <v>1</v>
      </c>
      <c r="E709">
        <v>2</v>
      </c>
    </row>
    <row r="710" spans="1:5">
      <c r="A710" t="str">
        <f t="shared" si="15"/>
        <v>Tongue - other and unspecified (C02)2Male</v>
      </c>
      <c r="B710" t="s">
        <v>68</v>
      </c>
      <c r="C710">
        <v>2</v>
      </c>
      <c r="D710" t="s">
        <v>1</v>
      </c>
      <c r="E710">
        <v>1</v>
      </c>
    </row>
    <row r="711" spans="1:5">
      <c r="A711" t="str">
        <f t="shared" si="15"/>
        <v>Tongue - other and unspecified (C02)3Female</v>
      </c>
      <c r="B711" t="s">
        <v>68</v>
      </c>
      <c r="C711">
        <v>3</v>
      </c>
      <c r="D711" t="s">
        <v>0</v>
      </c>
      <c r="E711">
        <v>4</v>
      </c>
    </row>
    <row r="712" spans="1:5">
      <c r="A712" t="str">
        <f t="shared" si="15"/>
        <v>Tongue - other and unspecified (C02)3Male</v>
      </c>
      <c r="B712" t="s">
        <v>68</v>
      </c>
      <c r="C712">
        <v>3</v>
      </c>
      <c r="D712" t="s">
        <v>1</v>
      </c>
      <c r="E712">
        <v>4</v>
      </c>
    </row>
    <row r="713" spans="1:5">
      <c r="A713" t="str">
        <f t="shared" si="15"/>
        <v>Tongue - other and unspecified (C02)4Male</v>
      </c>
      <c r="B713" t="s">
        <v>68</v>
      </c>
      <c r="C713">
        <v>4</v>
      </c>
      <c r="D713" t="s">
        <v>1</v>
      </c>
      <c r="E713">
        <v>3</v>
      </c>
    </row>
    <row r="714" spans="1:5">
      <c r="A714" t="str">
        <f t="shared" si="15"/>
        <v>Tongue - other and unspecified (C02)5Female</v>
      </c>
      <c r="B714" t="s">
        <v>68</v>
      </c>
      <c r="C714">
        <v>5</v>
      </c>
      <c r="D714" t="s">
        <v>0</v>
      </c>
      <c r="E714">
        <v>5</v>
      </c>
    </row>
    <row r="715" spans="1:5">
      <c r="A715" t="str">
        <f t="shared" si="15"/>
        <v>Tongue - other and unspecified (C02)5Male</v>
      </c>
      <c r="B715" t="s">
        <v>68</v>
      </c>
      <c r="C715">
        <v>5</v>
      </c>
      <c r="D715" t="s">
        <v>1</v>
      </c>
      <c r="E715">
        <v>1</v>
      </c>
    </row>
    <row r="716" spans="1:5">
      <c r="A716" t="str">
        <f t="shared" si="15"/>
        <v>Gum (C03)4Male</v>
      </c>
      <c r="B716" t="s">
        <v>69</v>
      </c>
      <c r="C716">
        <v>4</v>
      </c>
      <c r="D716" t="s">
        <v>1</v>
      </c>
      <c r="E716">
        <v>1</v>
      </c>
    </row>
    <row r="717" spans="1:5">
      <c r="A717" t="str">
        <f t="shared" si="15"/>
        <v>Gum (C03)5Male</v>
      </c>
      <c r="B717" t="s">
        <v>69</v>
      </c>
      <c r="C717">
        <v>5</v>
      </c>
      <c r="D717" t="s">
        <v>1</v>
      </c>
      <c r="E717">
        <v>1</v>
      </c>
    </row>
    <row r="718" spans="1:5">
      <c r="A718" t="str">
        <f t="shared" si="15"/>
        <v>Mouth - floor of (C04)3Female</v>
      </c>
      <c r="B718" t="s">
        <v>70</v>
      </c>
      <c r="C718">
        <v>3</v>
      </c>
      <c r="D718" t="s">
        <v>0</v>
      </c>
      <c r="E718">
        <v>1</v>
      </c>
    </row>
    <row r="719" spans="1:5">
      <c r="A719" t="str">
        <f t="shared" si="15"/>
        <v>Mouth - floor of (C04)3Male</v>
      </c>
      <c r="B719" t="s">
        <v>70</v>
      </c>
      <c r="C719">
        <v>3</v>
      </c>
      <c r="D719" t="s">
        <v>1</v>
      </c>
      <c r="E719">
        <v>2</v>
      </c>
    </row>
    <row r="720" spans="1:5">
      <c r="A720" t="str">
        <f t="shared" si="15"/>
        <v>Mouth - floor of (C04)4Female</v>
      </c>
      <c r="B720" t="s">
        <v>70</v>
      </c>
      <c r="C720">
        <v>4</v>
      </c>
      <c r="D720" t="s">
        <v>0</v>
      </c>
      <c r="E720">
        <v>1</v>
      </c>
    </row>
    <row r="721" spans="1:5">
      <c r="A721" t="str">
        <f t="shared" si="15"/>
        <v>Mouth - floor of (C04)4Male</v>
      </c>
      <c r="B721" t="s">
        <v>70</v>
      </c>
      <c r="C721">
        <v>4</v>
      </c>
      <c r="D721" t="s">
        <v>1</v>
      </c>
      <c r="E721">
        <v>1</v>
      </c>
    </row>
    <row r="722" spans="1:5">
      <c r="A722" t="str">
        <f t="shared" si="15"/>
        <v>Mouth - floor of (C04)5Male</v>
      </c>
      <c r="B722" t="s">
        <v>70</v>
      </c>
      <c r="C722">
        <v>5</v>
      </c>
      <c r="D722" t="s">
        <v>1</v>
      </c>
      <c r="E722">
        <v>2</v>
      </c>
    </row>
    <row r="723" spans="1:5">
      <c r="A723" t="str">
        <f t="shared" si="15"/>
        <v>Palate (C05)5Female</v>
      </c>
      <c r="B723" t="s">
        <v>71</v>
      </c>
      <c r="C723">
        <v>5</v>
      </c>
      <c r="D723" t="s">
        <v>0</v>
      </c>
      <c r="E723">
        <v>1</v>
      </c>
    </row>
    <row r="724" spans="1:5">
      <c r="A724" t="str">
        <f t="shared" si="15"/>
        <v>Palate (C05)5Male</v>
      </c>
      <c r="B724" t="s">
        <v>71</v>
      </c>
      <c r="C724">
        <v>5</v>
      </c>
      <c r="D724" t="s">
        <v>1</v>
      </c>
      <c r="E724">
        <v>2</v>
      </c>
    </row>
    <row r="725" spans="1:5">
      <c r="A725" t="str">
        <f t="shared" si="15"/>
        <v>Mouth - other and unspecified (C06)3Female</v>
      </c>
      <c r="B725" t="s">
        <v>72</v>
      </c>
      <c r="C725">
        <v>3</v>
      </c>
      <c r="D725" t="s">
        <v>0</v>
      </c>
      <c r="E725">
        <v>2</v>
      </c>
    </row>
    <row r="726" spans="1:5">
      <c r="A726" t="str">
        <f t="shared" si="15"/>
        <v>Mouth - other and unspecified (C06)3Male</v>
      </c>
      <c r="B726" t="s">
        <v>72</v>
      </c>
      <c r="C726">
        <v>3</v>
      </c>
      <c r="D726" t="s">
        <v>1</v>
      </c>
      <c r="E726">
        <v>4</v>
      </c>
    </row>
    <row r="727" spans="1:5">
      <c r="A727" t="str">
        <f t="shared" si="15"/>
        <v>Mouth - other and unspecified (C06)4Female</v>
      </c>
      <c r="B727" t="s">
        <v>72</v>
      </c>
      <c r="C727">
        <v>4</v>
      </c>
      <c r="D727" t="s">
        <v>0</v>
      </c>
      <c r="E727">
        <v>2</v>
      </c>
    </row>
    <row r="728" spans="1:5">
      <c r="A728" t="str">
        <f t="shared" si="15"/>
        <v>Mouth - other and unspecified (C06)4Male</v>
      </c>
      <c r="B728" t="s">
        <v>72</v>
      </c>
      <c r="C728">
        <v>4</v>
      </c>
      <c r="D728" t="s">
        <v>1</v>
      </c>
      <c r="E728">
        <v>2</v>
      </c>
    </row>
    <row r="729" spans="1:5">
      <c r="A729" t="str">
        <f t="shared" si="15"/>
        <v>Mouth - other and unspecified (C06)5Female</v>
      </c>
      <c r="B729" t="s">
        <v>72</v>
      </c>
      <c r="C729">
        <v>5</v>
      </c>
      <c r="D729" t="s">
        <v>0</v>
      </c>
      <c r="E729">
        <v>4</v>
      </c>
    </row>
    <row r="730" spans="1:5">
      <c r="A730" t="str">
        <f t="shared" si="15"/>
        <v>Mouth - other and unspecified (C06)5Male</v>
      </c>
      <c r="B730" t="s">
        <v>72</v>
      </c>
      <c r="C730">
        <v>5</v>
      </c>
      <c r="D730" t="s">
        <v>1</v>
      </c>
      <c r="E730">
        <v>1</v>
      </c>
    </row>
    <row r="731" spans="1:5">
      <c r="A731" t="str">
        <f t="shared" si="15"/>
        <v>Parotid gland (C07)3Male</v>
      </c>
      <c r="B731" t="s">
        <v>73</v>
      </c>
      <c r="C731">
        <v>3</v>
      </c>
      <c r="D731" t="s">
        <v>1</v>
      </c>
      <c r="E731">
        <v>1</v>
      </c>
    </row>
    <row r="732" spans="1:5">
      <c r="A732" t="str">
        <f t="shared" si="15"/>
        <v>Parotid gland (C07)4Male</v>
      </c>
      <c r="B732" t="s">
        <v>73</v>
      </c>
      <c r="C732">
        <v>4</v>
      </c>
      <c r="D732" t="s">
        <v>1</v>
      </c>
      <c r="E732">
        <v>2</v>
      </c>
    </row>
    <row r="733" spans="1:5">
      <c r="A733" t="str">
        <f t="shared" si="15"/>
        <v>Parotid gland (C07)5Female</v>
      </c>
      <c r="B733" t="s">
        <v>73</v>
      </c>
      <c r="C733">
        <v>5</v>
      </c>
      <c r="D733" t="s">
        <v>0</v>
      </c>
      <c r="E733">
        <v>3</v>
      </c>
    </row>
    <row r="734" spans="1:5">
      <c r="A734" t="str">
        <f t="shared" si="15"/>
        <v>Parotid gland (C07)5Male</v>
      </c>
      <c r="B734" t="s">
        <v>73</v>
      </c>
      <c r="C734">
        <v>5</v>
      </c>
      <c r="D734" t="s">
        <v>1</v>
      </c>
      <c r="E734">
        <v>2</v>
      </c>
    </row>
    <row r="735" spans="1:5">
      <c r="A735" t="str">
        <f t="shared" si="15"/>
        <v>Tonsil (C09)2Male</v>
      </c>
      <c r="B735" t="s">
        <v>75</v>
      </c>
      <c r="C735">
        <v>2</v>
      </c>
      <c r="D735" t="s">
        <v>1</v>
      </c>
      <c r="E735">
        <v>2</v>
      </c>
    </row>
    <row r="736" spans="1:5">
      <c r="A736" t="str">
        <f t="shared" si="15"/>
        <v>Tonsil (C09)3Female</v>
      </c>
      <c r="B736" t="s">
        <v>75</v>
      </c>
      <c r="C736">
        <v>3</v>
      </c>
      <c r="D736" t="s">
        <v>0</v>
      </c>
      <c r="E736">
        <v>1</v>
      </c>
    </row>
    <row r="737" spans="1:5">
      <c r="A737" t="str">
        <f t="shared" si="15"/>
        <v>Tonsil (C09)3Male</v>
      </c>
      <c r="B737" t="s">
        <v>75</v>
      </c>
      <c r="C737">
        <v>3</v>
      </c>
      <c r="D737" t="s">
        <v>1</v>
      </c>
      <c r="E737">
        <v>6</v>
      </c>
    </row>
    <row r="738" spans="1:5">
      <c r="A738" t="str">
        <f t="shared" si="15"/>
        <v>Tonsil (C09)4Female</v>
      </c>
      <c r="B738" t="s">
        <v>75</v>
      </c>
      <c r="C738">
        <v>4</v>
      </c>
      <c r="D738" t="s">
        <v>0</v>
      </c>
      <c r="E738">
        <v>2</v>
      </c>
    </row>
    <row r="739" spans="1:5">
      <c r="A739" t="str">
        <f t="shared" si="15"/>
        <v>Tonsil (C09)4Male</v>
      </c>
      <c r="B739" t="s">
        <v>75</v>
      </c>
      <c r="C739">
        <v>4</v>
      </c>
      <c r="D739" t="s">
        <v>1</v>
      </c>
      <c r="E739">
        <v>2</v>
      </c>
    </row>
    <row r="740" spans="1:5">
      <c r="A740" t="str">
        <f t="shared" si="15"/>
        <v>Tonsil (C09)5Female</v>
      </c>
      <c r="B740" t="s">
        <v>75</v>
      </c>
      <c r="C740">
        <v>5</v>
      </c>
      <c r="D740" t="s">
        <v>0</v>
      </c>
      <c r="E740">
        <v>1</v>
      </c>
    </row>
    <row r="741" spans="1:5">
      <c r="A741" t="str">
        <f t="shared" si="15"/>
        <v>Tonsil (C09)5Male</v>
      </c>
      <c r="B741" t="s">
        <v>75</v>
      </c>
      <c r="C741">
        <v>5</v>
      </c>
      <c r="D741" t="s">
        <v>1</v>
      </c>
      <c r="E741">
        <v>2</v>
      </c>
    </row>
    <row r="742" spans="1:5">
      <c r="A742" t="str">
        <f t="shared" si="15"/>
        <v>Oropharynx (C10)2Female</v>
      </c>
      <c r="B742" t="s">
        <v>76</v>
      </c>
      <c r="C742">
        <v>2</v>
      </c>
      <c r="D742" t="s">
        <v>0</v>
      </c>
      <c r="E742">
        <v>1</v>
      </c>
    </row>
    <row r="743" spans="1:5">
      <c r="A743" t="str">
        <f t="shared" si="15"/>
        <v>Oropharynx (C10)3Male</v>
      </c>
      <c r="B743" t="s">
        <v>76</v>
      </c>
      <c r="C743">
        <v>3</v>
      </c>
      <c r="D743" t="s">
        <v>1</v>
      </c>
      <c r="E743">
        <v>1</v>
      </c>
    </row>
    <row r="744" spans="1:5">
      <c r="A744" t="str">
        <f t="shared" si="15"/>
        <v>Oropharynx (C10)4Male</v>
      </c>
      <c r="B744" t="s">
        <v>76</v>
      </c>
      <c r="C744">
        <v>4</v>
      </c>
      <c r="D744" t="s">
        <v>1</v>
      </c>
      <c r="E744">
        <v>5</v>
      </c>
    </row>
    <row r="745" spans="1:5">
      <c r="A745" t="str">
        <f t="shared" si="15"/>
        <v>Oropharynx (C10)5Female</v>
      </c>
      <c r="B745" t="s">
        <v>76</v>
      </c>
      <c r="C745">
        <v>5</v>
      </c>
      <c r="D745" t="s">
        <v>0</v>
      </c>
      <c r="E745">
        <v>1</v>
      </c>
    </row>
    <row r="746" spans="1:5">
      <c r="A746" t="str">
        <f t="shared" si="15"/>
        <v>Nasopharynx (C11)1Female</v>
      </c>
      <c r="B746" t="s">
        <v>77</v>
      </c>
      <c r="C746">
        <v>1</v>
      </c>
      <c r="D746" t="s">
        <v>0</v>
      </c>
      <c r="E746">
        <v>1</v>
      </c>
    </row>
    <row r="747" spans="1:5">
      <c r="A747" t="str">
        <f t="shared" si="15"/>
        <v>Nasopharynx (C11)2Female</v>
      </c>
      <c r="B747" t="s">
        <v>77</v>
      </c>
      <c r="C747">
        <v>2</v>
      </c>
      <c r="D747" t="s">
        <v>0</v>
      </c>
      <c r="E747">
        <v>2</v>
      </c>
    </row>
    <row r="748" spans="1:5">
      <c r="A748" t="str">
        <f t="shared" si="15"/>
        <v>Nasopharynx (C11)3Female</v>
      </c>
      <c r="B748" t="s">
        <v>77</v>
      </c>
      <c r="C748">
        <v>3</v>
      </c>
      <c r="D748" t="s">
        <v>0</v>
      </c>
      <c r="E748">
        <v>2</v>
      </c>
    </row>
    <row r="749" spans="1:5">
      <c r="A749" t="str">
        <f t="shared" si="15"/>
        <v>Nasopharynx (C11)3Male</v>
      </c>
      <c r="B749" t="s">
        <v>77</v>
      </c>
      <c r="C749">
        <v>3</v>
      </c>
      <c r="D749" t="s">
        <v>1</v>
      </c>
      <c r="E749">
        <v>7</v>
      </c>
    </row>
    <row r="750" spans="1:5">
      <c r="A750" t="str">
        <f t="shared" si="15"/>
        <v>Nasopharynx (C11)4Male</v>
      </c>
      <c r="B750" t="s">
        <v>77</v>
      </c>
      <c r="C750">
        <v>4</v>
      </c>
      <c r="D750" t="s">
        <v>1</v>
      </c>
      <c r="E750">
        <v>2</v>
      </c>
    </row>
    <row r="751" spans="1:5">
      <c r="A751" t="str">
        <f t="shared" si="15"/>
        <v>Pyriform sinus (C12)3Female</v>
      </c>
      <c r="B751" t="s">
        <v>78</v>
      </c>
      <c r="C751">
        <v>3</v>
      </c>
      <c r="D751" t="s">
        <v>0</v>
      </c>
      <c r="E751">
        <v>4</v>
      </c>
    </row>
    <row r="752" spans="1:5">
      <c r="A752" t="str">
        <f t="shared" si="15"/>
        <v>Pyriform sinus (C12)4Male</v>
      </c>
      <c r="B752" t="s">
        <v>78</v>
      </c>
      <c r="C752">
        <v>4</v>
      </c>
      <c r="D752" t="s">
        <v>1</v>
      </c>
      <c r="E752">
        <v>2</v>
      </c>
    </row>
    <row r="753" spans="1:5">
      <c r="A753" t="str">
        <f t="shared" si="15"/>
        <v>Hypopharynx (C13)5Female</v>
      </c>
      <c r="B753" t="s">
        <v>79</v>
      </c>
      <c r="C753">
        <v>5</v>
      </c>
      <c r="D753" t="s">
        <v>0</v>
      </c>
      <c r="E753">
        <v>1</v>
      </c>
    </row>
    <row r="754" spans="1:5">
      <c r="A754" t="str">
        <f t="shared" si="15"/>
        <v>Hypopharynx (C13)5Male</v>
      </c>
      <c r="B754" t="s">
        <v>79</v>
      </c>
      <c r="C754">
        <v>5</v>
      </c>
      <c r="D754" t="s">
        <v>1</v>
      </c>
      <c r="E754">
        <v>4</v>
      </c>
    </row>
    <row r="755" spans="1:5">
      <c r="A755" t="str">
        <f t="shared" si="15"/>
        <v>Lip, oral cavity and pharynx - other and ill-defined sites (C14)2Male</v>
      </c>
      <c r="B755" t="s">
        <v>80</v>
      </c>
      <c r="C755">
        <v>2</v>
      </c>
      <c r="D755" t="s">
        <v>1</v>
      </c>
      <c r="E755">
        <v>1</v>
      </c>
    </row>
    <row r="756" spans="1:5">
      <c r="A756" t="str">
        <f t="shared" si="15"/>
        <v>Lip, oral cavity and pharynx - other and ill-defined sites (C14)3Male</v>
      </c>
      <c r="B756" t="s">
        <v>80</v>
      </c>
      <c r="C756">
        <v>3</v>
      </c>
      <c r="D756" t="s">
        <v>1</v>
      </c>
      <c r="E756">
        <v>1</v>
      </c>
    </row>
    <row r="757" spans="1:5">
      <c r="A757" t="str">
        <f t="shared" si="15"/>
        <v>Lip, oral cavity and pharynx - other and ill-defined sites (C14)4Male</v>
      </c>
      <c r="B757" t="s">
        <v>80</v>
      </c>
      <c r="C757">
        <v>4</v>
      </c>
      <c r="D757" t="s">
        <v>1</v>
      </c>
      <c r="E757">
        <v>2</v>
      </c>
    </row>
    <row r="758" spans="1:5">
      <c r="A758" t="str">
        <f t="shared" si="15"/>
        <v>Lip, oral cavity and pharynx - other and ill-defined sites (C14)5Male</v>
      </c>
      <c r="B758" t="s">
        <v>80</v>
      </c>
      <c r="C758">
        <v>5</v>
      </c>
      <c r="D758" t="s">
        <v>1</v>
      </c>
      <c r="E758">
        <v>2</v>
      </c>
    </row>
    <row r="759" spans="1:5">
      <c r="A759" t="str">
        <f t="shared" si="15"/>
        <v>Oesophagus (C15)2Male</v>
      </c>
      <c r="B759" t="s">
        <v>81</v>
      </c>
      <c r="C759">
        <v>2</v>
      </c>
      <c r="D759" t="s">
        <v>1</v>
      </c>
      <c r="E759">
        <v>1</v>
      </c>
    </row>
    <row r="760" spans="1:5">
      <c r="A760" t="str">
        <f t="shared" si="15"/>
        <v>Oesophagus (C15)3Female</v>
      </c>
      <c r="B760" t="s">
        <v>81</v>
      </c>
      <c r="C760">
        <v>3</v>
      </c>
      <c r="D760" t="s">
        <v>0</v>
      </c>
      <c r="E760">
        <v>12</v>
      </c>
    </row>
    <row r="761" spans="1:5">
      <c r="A761" t="str">
        <f t="shared" si="15"/>
        <v>Oesophagus (C15)3Male</v>
      </c>
      <c r="B761" t="s">
        <v>81</v>
      </c>
      <c r="C761">
        <v>3</v>
      </c>
      <c r="D761" t="s">
        <v>1</v>
      </c>
      <c r="E761">
        <v>46</v>
      </c>
    </row>
    <row r="762" spans="1:5">
      <c r="A762" t="str">
        <f t="shared" si="15"/>
        <v>Oesophagus (C15)4Female</v>
      </c>
      <c r="B762" t="s">
        <v>81</v>
      </c>
      <c r="C762">
        <v>4</v>
      </c>
      <c r="D762" t="s">
        <v>0</v>
      </c>
      <c r="E762">
        <v>19</v>
      </c>
    </row>
    <row r="763" spans="1:5">
      <c r="A763" t="str">
        <f t="shared" si="15"/>
        <v>Oesophagus (C15)4Male</v>
      </c>
      <c r="B763" t="s">
        <v>81</v>
      </c>
      <c r="C763">
        <v>4</v>
      </c>
      <c r="D763" t="s">
        <v>1</v>
      </c>
      <c r="E763">
        <v>43</v>
      </c>
    </row>
    <row r="764" spans="1:5">
      <c r="A764" t="str">
        <f t="shared" si="15"/>
        <v>Oesophagus (C15)5Female</v>
      </c>
      <c r="B764" t="s">
        <v>81</v>
      </c>
      <c r="C764">
        <v>5</v>
      </c>
      <c r="D764" t="s">
        <v>0</v>
      </c>
      <c r="E764">
        <v>35</v>
      </c>
    </row>
    <row r="765" spans="1:5">
      <c r="A765" t="str">
        <f t="shared" si="15"/>
        <v>Oesophagus (C15)5Male</v>
      </c>
      <c r="B765" t="s">
        <v>81</v>
      </c>
      <c r="C765">
        <v>5</v>
      </c>
      <c r="D765" t="s">
        <v>1</v>
      </c>
      <c r="E765">
        <v>71</v>
      </c>
    </row>
    <row r="766" spans="1:5">
      <c r="A766" t="str">
        <f t="shared" si="15"/>
        <v>Stomach (C16)2Female</v>
      </c>
      <c r="B766" t="s">
        <v>82</v>
      </c>
      <c r="C766">
        <v>2</v>
      </c>
      <c r="D766" t="s">
        <v>0</v>
      </c>
      <c r="E766">
        <v>6</v>
      </c>
    </row>
    <row r="767" spans="1:5">
      <c r="A767" t="str">
        <f t="shared" si="15"/>
        <v>Stomach (C16)2Male</v>
      </c>
      <c r="B767" t="s">
        <v>82</v>
      </c>
      <c r="C767">
        <v>2</v>
      </c>
      <c r="D767" t="s">
        <v>1</v>
      </c>
      <c r="E767">
        <v>8</v>
      </c>
    </row>
    <row r="768" spans="1:5">
      <c r="A768" t="str">
        <f t="shared" si="15"/>
        <v>Stomach (C16)3Female</v>
      </c>
      <c r="B768" t="s">
        <v>82</v>
      </c>
      <c r="C768">
        <v>3</v>
      </c>
      <c r="D768" t="s">
        <v>0</v>
      </c>
      <c r="E768">
        <v>30</v>
      </c>
    </row>
    <row r="769" spans="1:5">
      <c r="A769" t="str">
        <f t="shared" si="15"/>
        <v>Stomach (C16)3Male</v>
      </c>
      <c r="B769" t="s">
        <v>82</v>
      </c>
      <c r="C769">
        <v>3</v>
      </c>
      <c r="D769" t="s">
        <v>1</v>
      </c>
      <c r="E769">
        <v>45</v>
      </c>
    </row>
    <row r="770" spans="1:5">
      <c r="A770" t="str">
        <f t="shared" si="15"/>
        <v>Stomach (C16)4Female</v>
      </c>
      <c r="B770" t="s">
        <v>82</v>
      </c>
      <c r="C770">
        <v>4</v>
      </c>
      <c r="D770" t="s">
        <v>0</v>
      </c>
      <c r="E770">
        <v>23</v>
      </c>
    </row>
    <row r="771" spans="1:5">
      <c r="A771" t="str">
        <f t="shared" si="15"/>
        <v>Stomach (C16)4Male</v>
      </c>
      <c r="B771" t="s">
        <v>82</v>
      </c>
      <c r="C771">
        <v>4</v>
      </c>
      <c r="D771" t="s">
        <v>1</v>
      </c>
      <c r="E771">
        <v>48</v>
      </c>
    </row>
    <row r="772" spans="1:5">
      <c r="A772" t="str">
        <f t="shared" ref="A772:A841" si="16">B772&amp;C772&amp;D772</f>
        <v>Stomach (C16)5Female</v>
      </c>
      <c r="B772" t="s">
        <v>82</v>
      </c>
      <c r="C772">
        <v>5</v>
      </c>
      <c r="D772" t="s">
        <v>0</v>
      </c>
      <c r="E772">
        <v>64</v>
      </c>
    </row>
    <row r="773" spans="1:5">
      <c r="A773" t="str">
        <f t="shared" si="16"/>
        <v>Stomach (C16)5Male</v>
      </c>
      <c r="B773" t="s">
        <v>82</v>
      </c>
      <c r="C773">
        <v>5</v>
      </c>
      <c r="D773" t="s">
        <v>1</v>
      </c>
      <c r="E773">
        <v>78</v>
      </c>
    </row>
    <row r="774" spans="1:5">
      <c r="A774" t="str">
        <f t="shared" si="16"/>
        <v>Small intestine (C17)2Female</v>
      </c>
      <c r="B774" t="s">
        <v>83</v>
      </c>
      <c r="C774">
        <v>2</v>
      </c>
      <c r="D774" t="s">
        <v>0</v>
      </c>
      <c r="E774">
        <v>1</v>
      </c>
    </row>
    <row r="775" spans="1:5">
      <c r="A775" t="str">
        <f t="shared" si="16"/>
        <v>Small intestine (C17)3Female</v>
      </c>
      <c r="B775" t="s">
        <v>83</v>
      </c>
      <c r="C775">
        <v>3</v>
      </c>
      <c r="D775" t="s">
        <v>0</v>
      </c>
      <c r="E775">
        <v>3</v>
      </c>
    </row>
    <row r="776" spans="1:5">
      <c r="A776" t="str">
        <f t="shared" si="16"/>
        <v>Small intestine (C17)3Male</v>
      </c>
      <c r="B776" t="s">
        <v>83</v>
      </c>
      <c r="C776">
        <v>3</v>
      </c>
      <c r="D776" t="s">
        <v>1</v>
      </c>
      <c r="E776">
        <v>6</v>
      </c>
    </row>
    <row r="777" spans="1:5">
      <c r="A777" t="str">
        <f t="shared" si="16"/>
        <v>Small intestine (C17)4Female</v>
      </c>
      <c r="B777" t="s">
        <v>83</v>
      </c>
      <c r="C777">
        <v>4</v>
      </c>
      <c r="D777" t="s">
        <v>0</v>
      </c>
      <c r="E777">
        <v>5</v>
      </c>
    </row>
    <row r="778" spans="1:5">
      <c r="A778" t="str">
        <f t="shared" si="16"/>
        <v>Small intestine (C17)4Male</v>
      </c>
      <c r="B778" t="s">
        <v>83</v>
      </c>
      <c r="C778">
        <v>4</v>
      </c>
      <c r="D778" t="s">
        <v>1</v>
      </c>
      <c r="E778">
        <v>2</v>
      </c>
    </row>
    <row r="779" spans="1:5">
      <c r="A779" t="str">
        <f t="shared" si="16"/>
        <v>Small intestine (C17)5Female</v>
      </c>
      <c r="B779" t="s">
        <v>83</v>
      </c>
      <c r="C779">
        <v>5</v>
      </c>
      <c r="D779" t="s">
        <v>0</v>
      </c>
      <c r="E779">
        <v>13</v>
      </c>
    </row>
    <row r="780" spans="1:5">
      <c r="A780" t="str">
        <f t="shared" si="16"/>
        <v>Small intestine (C17)5Male</v>
      </c>
      <c r="B780" t="s">
        <v>83</v>
      </c>
      <c r="C780">
        <v>5</v>
      </c>
      <c r="D780" t="s">
        <v>1</v>
      </c>
      <c r="E780">
        <v>12</v>
      </c>
    </row>
    <row r="781" spans="1:5">
      <c r="A781" t="str">
        <f t="shared" si="16"/>
        <v>Colorectum (C18–C20)1Male</v>
      </c>
      <c r="B781" t="s">
        <v>189</v>
      </c>
      <c r="C781">
        <v>1</v>
      </c>
      <c r="D781" t="s">
        <v>1</v>
      </c>
      <c r="E781">
        <v>2</v>
      </c>
    </row>
    <row r="782" spans="1:5">
      <c r="A782" t="str">
        <f t="shared" si="16"/>
        <v>Colorectum (C18–C20)2Male</v>
      </c>
      <c r="B782" t="s">
        <v>189</v>
      </c>
      <c r="C782">
        <v>2</v>
      </c>
      <c r="D782" t="s">
        <v>1</v>
      </c>
      <c r="E782">
        <v>13</v>
      </c>
    </row>
    <row r="783" spans="1:5">
      <c r="A783" t="str">
        <f t="shared" si="16"/>
        <v>Colorectum (C18–C20)3Male</v>
      </c>
      <c r="B783" t="s">
        <v>189</v>
      </c>
      <c r="C783">
        <v>3</v>
      </c>
      <c r="D783" t="s">
        <v>1</v>
      </c>
      <c r="E783">
        <v>138</v>
      </c>
    </row>
    <row r="784" spans="1:5">
      <c r="A784" t="str">
        <f t="shared" si="16"/>
        <v>Colorectum (C18–C20)4Male</v>
      </c>
      <c r="B784" t="s">
        <v>189</v>
      </c>
      <c r="C784">
        <v>4</v>
      </c>
      <c r="D784" t="s">
        <v>1</v>
      </c>
      <c r="E784">
        <v>200</v>
      </c>
    </row>
    <row r="785" spans="1:5">
      <c r="A785" t="str">
        <f t="shared" si="16"/>
        <v>Colorectum (C18–C20)5Male</v>
      </c>
      <c r="B785" t="s">
        <v>189</v>
      </c>
      <c r="C785">
        <v>5</v>
      </c>
      <c r="D785" t="s">
        <v>1</v>
      </c>
      <c r="E785">
        <v>300</v>
      </c>
    </row>
    <row r="786" spans="1:5">
      <c r="A786" t="str">
        <f t="shared" si="16"/>
        <v>Colorectum (C18–C20)2Female</v>
      </c>
      <c r="B786" t="s">
        <v>189</v>
      </c>
      <c r="C786">
        <v>2</v>
      </c>
      <c r="D786" t="s">
        <v>0</v>
      </c>
      <c r="E786">
        <v>20</v>
      </c>
    </row>
    <row r="787" spans="1:5">
      <c r="A787" t="str">
        <f t="shared" si="16"/>
        <v>Colorectum (C18–C20)3Female</v>
      </c>
      <c r="B787" t="s">
        <v>189</v>
      </c>
      <c r="C787">
        <v>3</v>
      </c>
      <c r="D787" t="s">
        <v>0</v>
      </c>
      <c r="E787">
        <v>112</v>
      </c>
    </row>
    <row r="788" spans="1:5">
      <c r="A788" t="str">
        <f t="shared" si="16"/>
        <v>Colorectum (C18–C20)4Female</v>
      </c>
      <c r="B788" t="s">
        <v>189</v>
      </c>
      <c r="C788">
        <v>4</v>
      </c>
      <c r="D788" t="s">
        <v>0</v>
      </c>
      <c r="E788">
        <v>129</v>
      </c>
    </row>
    <row r="789" spans="1:5">
      <c r="A789" t="str">
        <f t="shared" si="16"/>
        <v>Colorectum (C18–C20)5Female</v>
      </c>
      <c r="B789" t="s">
        <v>189</v>
      </c>
      <c r="C789">
        <v>5</v>
      </c>
      <c r="D789" t="s">
        <v>0</v>
      </c>
      <c r="E789">
        <v>349</v>
      </c>
    </row>
    <row r="790" spans="1:5">
      <c r="A790" t="str">
        <f t="shared" si="16"/>
        <v>Anus (C21)3Male</v>
      </c>
      <c r="B790" t="s">
        <v>190</v>
      </c>
      <c r="C790">
        <v>3</v>
      </c>
      <c r="D790" t="s">
        <v>1</v>
      </c>
      <c r="E790">
        <v>2</v>
      </c>
    </row>
    <row r="791" spans="1:5">
      <c r="A791" t="str">
        <f t="shared" si="16"/>
        <v>Anus (C21)4Male</v>
      </c>
      <c r="B791" t="s">
        <v>190</v>
      </c>
      <c r="C791">
        <v>4</v>
      </c>
      <c r="D791" t="s">
        <v>1</v>
      </c>
      <c r="E791">
        <v>6</v>
      </c>
    </row>
    <row r="792" spans="1:5">
      <c r="A792" t="str">
        <f t="shared" si="16"/>
        <v>Anus (C21)5Male</v>
      </c>
      <c r="B792" t="s">
        <v>190</v>
      </c>
      <c r="C792">
        <v>5</v>
      </c>
      <c r="D792" t="s">
        <v>1</v>
      </c>
      <c r="E792">
        <v>3</v>
      </c>
    </row>
    <row r="793" spans="1:5">
      <c r="A793" t="str">
        <f t="shared" si="16"/>
        <v>Anus (C21)3Female</v>
      </c>
      <c r="B793" t="s">
        <v>190</v>
      </c>
      <c r="C793">
        <v>3</v>
      </c>
      <c r="D793" t="s">
        <v>0</v>
      </c>
      <c r="E793">
        <v>4</v>
      </c>
    </row>
    <row r="794" spans="1:5">
      <c r="A794" t="str">
        <f t="shared" si="16"/>
        <v>Anus (C21)4Female</v>
      </c>
      <c r="B794" t="s">
        <v>190</v>
      </c>
      <c r="C794">
        <v>4</v>
      </c>
      <c r="D794" t="s">
        <v>0</v>
      </c>
      <c r="E794">
        <v>3</v>
      </c>
    </row>
    <row r="795" spans="1:5">
      <c r="A795" t="str">
        <f t="shared" si="16"/>
        <v>Anus (C21)5Female</v>
      </c>
      <c r="B795" t="s">
        <v>190</v>
      </c>
      <c r="C795">
        <v>5</v>
      </c>
      <c r="D795" t="s">
        <v>0</v>
      </c>
      <c r="E795">
        <v>2</v>
      </c>
    </row>
    <row r="796" spans="1:5">
      <c r="A796" t="str">
        <f t="shared" si="16"/>
        <v>Liver and intrahepatic bile ducts (C22)1Female</v>
      </c>
      <c r="B796" t="s">
        <v>85</v>
      </c>
      <c r="C796">
        <v>1</v>
      </c>
      <c r="D796" t="s">
        <v>0</v>
      </c>
      <c r="E796">
        <v>1</v>
      </c>
    </row>
    <row r="797" spans="1:5">
      <c r="A797" t="str">
        <f t="shared" si="16"/>
        <v>Liver and intrahepatic bile ducts (C22)2Female</v>
      </c>
      <c r="B797" t="s">
        <v>85</v>
      </c>
      <c r="C797">
        <v>2</v>
      </c>
      <c r="D797" t="s">
        <v>0</v>
      </c>
      <c r="E797">
        <v>6</v>
      </c>
    </row>
    <row r="798" spans="1:5">
      <c r="A798" t="str">
        <f t="shared" si="16"/>
        <v>Liver and intrahepatic bile ducts (C22)2Male</v>
      </c>
      <c r="B798" t="s">
        <v>85</v>
      </c>
      <c r="C798">
        <v>2</v>
      </c>
      <c r="D798" t="s">
        <v>1</v>
      </c>
      <c r="E798">
        <v>3</v>
      </c>
    </row>
    <row r="799" spans="1:5">
      <c r="A799" t="str">
        <f t="shared" si="16"/>
        <v>Liver and intrahepatic bile ducts (C22)3Female</v>
      </c>
      <c r="B799" t="s">
        <v>85</v>
      </c>
      <c r="C799">
        <v>3</v>
      </c>
      <c r="D799" t="s">
        <v>0</v>
      </c>
      <c r="E799">
        <v>20</v>
      </c>
    </row>
    <row r="800" spans="1:5">
      <c r="A800" t="str">
        <f t="shared" si="16"/>
        <v>Liver and intrahepatic bile ducts (C22)3Male</v>
      </c>
      <c r="B800" t="s">
        <v>85</v>
      </c>
      <c r="C800">
        <v>3</v>
      </c>
      <c r="D800" t="s">
        <v>1</v>
      </c>
      <c r="E800">
        <v>61</v>
      </c>
    </row>
    <row r="801" spans="1:5">
      <c r="A801" t="str">
        <f t="shared" si="16"/>
        <v>Liver and intrahepatic bile ducts (C22)4Female</v>
      </c>
      <c r="B801" t="s">
        <v>85</v>
      </c>
      <c r="C801">
        <v>4</v>
      </c>
      <c r="D801" t="s">
        <v>0</v>
      </c>
      <c r="E801">
        <v>22</v>
      </c>
    </row>
    <row r="802" spans="1:5">
      <c r="A802" t="str">
        <f t="shared" si="16"/>
        <v>Liver and intrahepatic bile ducts (C22)4Male</v>
      </c>
      <c r="B802" t="s">
        <v>85</v>
      </c>
      <c r="C802">
        <v>4</v>
      </c>
      <c r="D802" t="s">
        <v>1</v>
      </c>
      <c r="E802">
        <v>45</v>
      </c>
    </row>
    <row r="803" spans="1:5">
      <c r="A803" t="str">
        <f t="shared" si="16"/>
        <v>Liver and intrahepatic bile ducts (C22)5Female</v>
      </c>
      <c r="B803" t="s">
        <v>85</v>
      </c>
      <c r="C803">
        <v>5</v>
      </c>
      <c r="D803" t="s">
        <v>0</v>
      </c>
      <c r="E803">
        <v>33</v>
      </c>
    </row>
    <row r="804" spans="1:5">
      <c r="A804" t="str">
        <f t="shared" si="16"/>
        <v>Liver and intrahepatic bile ducts (C22)5Male</v>
      </c>
      <c r="B804" t="s">
        <v>85</v>
      </c>
      <c r="C804">
        <v>5</v>
      </c>
      <c r="D804" t="s">
        <v>1</v>
      </c>
      <c r="E804">
        <v>45</v>
      </c>
    </row>
    <row r="805" spans="1:5">
      <c r="A805" t="str">
        <f t="shared" si="16"/>
        <v>Gallbladder (C23)2Male</v>
      </c>
      <c r="B805" t="s">
        <v>86</v>
      </c>
      <c r="C805">
        <v>2</v>
      </c>
      <c r="D805" t="s">
        <v>1</v>
      </c>
      <c r="E805">
        <v>1</v>
      </c>
    </row>
    <row r="806" spans="1:5">
      <c r="A806" t="str">
        <f t="shared" si="16"/>
        <v>Gallbladder (C23)3Female</v>
      </c>
      <c r="B806" t="s">
        <v>86</v>
      </c>
      <c r="C806">
        <v>3</v>
      </c>
      <c r="D806" t="s">
        <v>0</v>
      </c>
      <c r="E806">
        <v>10</v>
      </c>
    </row>
    <row r="807" spans="1:5">
      <c r="A807" t="str">
        <f t="shared" si="16"/>
        <v>Gallbladder (C23)3Male</v>
      </c>
      <c r="B807" t="s">
        <v>86</v>
      </c>
      <c r="C807">
        <v>3</v>
      </c>
      <c r="D807" t="s">
        <v>1</v>
      </c>
      <c r="E807">
        <v>4</v>
      </c>
    </row>
    <row r="808" spans="1:5">
      <c r="A808" t="str">
        <f t="shared" si="16"/>
        <v>Gallbladder (C23)4Female</v>
      </c>
      <c r="B808" t="s">
        <v>86</v>
      </c>
      <c r="C808">
        <v>4</v>
      </c>
      <c r="D808" t="s">
        <v>0</v>
      </c>
      <c r="E808">
        <v>9</v>
      </c>
    </row>
    <row r="809" spans="1:5">
      <c r="A809" t="str">
        <f t="shared" si="16"/>
        <v>Gallbladder (C23)4Male</v>
      </c>
      <c r="B809" t="s">
        <v>86</v>
      </c>
      <c r="C809">
        <v>4</v>
      </c>
      <c r="D809" t="s">
        <v>1</v>
      </c>
      <c r="E809">
        <v>1</v>
      </c>
    </row>
    <row r="810" spans="1:5">
      <c r="A810" t="str">
        <f t="shared" si="16"/>
        <v>Gallbladder (C23)5Female</v>
      </c>
      <c r="B810" t="s">
        <v>86</v>
      </c>
      <c r="C810">
        <v>5</v>
      </c>
      <c r="D810" t="s">
        <v>0</v>
      </c>
      <c r="E810">
        <v>14</v>
      </c>
    </row>
    <row r="811" spans="1:5">
      <c r="A811" t="str">
        <f t="shared" si="16"/>
        <v>Gallbladder (C23)5Male</v>
      </c>
      <c r="B811" t="s">
        <v>86</v>
      </c>
      <c r="C811">
        <v>5</v>
      </c>
      <c r="D811" t="s">
        <v>1</v>
      </c>
      <c r="E811">
        <v>3</v>
      </c>
    </row>
    <row r="812" spans="1:5">
      <c r="A812" t="str">
        <f t="shared" si="16"/>
        <v>Biliary tract - other and unspecified parts (C24)3Female</v>
      </c>
      <c r="B812" t="s">
        <v>87</v>
      </c>
      <c r="C812">
        <v>3</v>
      </c>
      <c r="D812" t="s">
        <v>0</v>
      </c>
      <c r="E812">
        <v>2</v>
      </c>
    </row>
    <row r="813" spans="1:5">
      <c r="A813" t="str">
        <f t="shared" si="16"/>
        <v>Biliary tract - other and unspecified parts (C24)3Male</v>
      </c>
      <c r="B813" t="s">
        <v>87</v>
      </c>
      <c r="C813">
        <v>3</v>
      </c>
      <c r="D813" t="s">
        <v>1</v>
      </c>
      <c r="E813">
        <v>5</v>
      </c>
    </row>
    <row r="814" spans="1:5">
      <c r="A814" t="str">
        <f t="shared" si="16"/>
        <v>Biliary tract - other and unspecified parts (C24)4Female</v>
      </c>
      <c r="B814" t="s">
        <v>87</v>
      </c>
      <c r="C814">
        <v>4</v>
      </c>
      <c r="D814" t="s">
        <v>0</v>
      </c>
      <c r="E814">
        <v>4</v>
      </c>
    </row>
    <row r="815" spans="1:5">
      <c r="A815" t="str">
        <f t="shared" si="16"/>
        <v>Biliary tract - other and unspecified parts (C24)4Male</v>
      </c>
      <c r="B815" t="s">
        <v>87</v>
      </c>
      <c r="C815">
        <v>4</v>
      </c>
      <c r="D815" t="s">
        <v>1</v>
      </c>
      <c r="E815">
        <v>8</v>
      </c>
    </row>
    <row r="816" spans="1:5">
      <c r="A816" t="str">
        <f t="shared" si="16"/>
        <v>Biliary tract - other and unspecified parts (C24)5Female</v>
      </c>
      <c r="B816" t="s">
        <v>87</v>
      </c>
      <c r="C816">
        <v>5</v>
      </c>
      <c r="D816" t="s">
        <v>0</v>
      </c>
      <c r="E816">
        <v>10</v>
      </c>
    </row>
    <row r="817" spans="1:5">
      <c r="A817" t="str">
        <f t="shared" si="16"/>
        <v>Biliary tract - other and unspecified parts (C24)5Male</v>
      </c>
      <c r="B817" t="s">
        <v>87</v>
      </c>
      <c r="C817">
        <v>5</v>
      </c>
      <c r="D817" t="s">
        <v>1</v>
      </c>
      <c r="E817">
        <v>10</v>
      </c>
    </row>
    <row r="818" spans="1:5">
      <c r="A818" t="str">
        <f t="shared" si="16"/>
        <v>Pancreas (C25)1Female</v>
      </c>
      <c r="B818" t="s">
        <v>88</v>
      </c>
      <c r="C818">
        <v>1</v>
      </c>
      <c r="D818" t="s">
        <v>0</v>
      </c>
      <c r="E818">
        <v>2</v>
      </c>
    </row>
    <row r="819" spans="1:5">
      <c r="A819" t="str">
        <f t="shared" si="16"/>
        <v>Pancreas (C25)2Female</v>
      </c>
      <c r="B819" t="s">
        <v>88</v>
      </c>
      <c r="C819">
        <v>2</v>
      </c>
      <c r="D819" t="s">
        <v>0</v>
      </c>
      <c r="E819">
        <v>3</v>
      </c>
    </row>
    <row r="820" spans="1:5">
      <c r="A820" t="str">
        <f t="shared" si="16"/>
        <v>Pancreas (C25)2Male</v>
      </c>
      <c r="B820" t="s">
        <v>88</v>
      </c>
      <c r="C820">
        <v>2</v>
      </c>
      <c r="D820" t="s">
        <v>1</v>
      </c>
      <c r="E820">
        <v>4</v>
      </c>
    </row>
    <row r="821" spans="1:5">
      <c r="A821" t="str">
        <f t="shared" si="16"/>
        <v>Pancreas (C25)3Female</v>
      </c>
      <c r="B821" t="s">
        <v>88</v>
      </c>
      <c r="C821">
        <v>3</v>
      </c>
      <c r="D821" t="s">
        <v>0</v>
      </c>
      <c r="E821">
        <v>47</v>
      </c>
    </row>
    <row r="822" spans="1:5">
      <c r="A822" t="str">
        <f t="shared" si="16"/>
        <v>Pancreas (C25)3Male</v>
      </c>
      <c r="B822" t="s">
        <v>88</v>
      </c>
      <c r="C822">
        <v>3</v>
      </c>
      <c r="D822" t="s">
        <v>1</v>
      </c>
      <c r="E822">
        <v>45</v>
      </c>
    </row>
    <row r="823" spans="1:5">
      <c r="A823" t="str">
        <f t="shared" si="16"/>
        <v>Pancreas (C25)4Female</v>
      </c>
      <c r="B823" t="s">
        <v>88</v>
      </c>
      <c r="C823">
        <v>4</v>
      </c>
      <c r="D823" t="s">
        <v>0</v>
      </c>
      <c r="E823">
        <v>63</v>
      </c>
    </row>
    <row r="824" spans="1:5">
      <c r="A824" t="str">
        <f t="shared" si="16"/>
        <v>Pancreas (C25)4Male</v>
      </c>
      <c r="B824" t="s">
        <v>88</v>
      </c>
      <c r="C824">
        <v>4</v>
      </c>
      <c r="D824" t="s">
        <v>1</v>
      </c>
      <c r="E824">
        <v>64</v>
      </c>
    </row>
    <row r="825" spans="1:5">
      <c r="A825" t="str">
        <f t="shared" si="16"/>
        <v>Pancreas (C25)5Female</v>
      </c>
      <c r="B825" t="s">
        <v>88</v>
      </c>
      <c r="C825">
        <v>5</v>
      </c>
      <c r="D825" t="s">
        <v>0</v>
      </c>
      <c r="E825">
        <v>119</v>
      </c>
    </row>
    <row r="826" spans="1:5">
      <c r="A826" t="str">
        <f t="shared" si="16"/>
        <v>Pancreas (C25)5Male</v>
      </c>
      <c r="B826" t="s">
        <v>88</v>
      </c>
      <c r="C826">
        <v>5</v>
      </c>
      <c r="D826" t="s">
        <v>1</v>
      </c>
      <c r="E826">
        <v>116</v>
      </c>
    </row>
    <row r="827" spans="1:5">
      <c r="A827" t="str">
        <f t="shared" si="16"/>
        <v>Digestive organs - other and ill-defined (C26)2Male</v>
      </c>
      <c r="B827" t="s">
        <v>89</v>
      </c>
      <c r="C827">
        <v>2</v>
      </c>
      <c r="D827" t="s">
        <v>1</v>
      </c>
      <c r="E827">
        <v>1</v>
      </c>
    </row>
    <row r="828" spans="1:5">
      <c r="A828" t="str">
        <f t="shared" si="16"/>
        <v>Digestive organs - other and ill-defined (C26)3Female</v>
      </c>
      <c r="B828" t="s">
        <v>89</v>
      </c>
      <c r="C828">
        <v>3</v>
      </c>
      <c r="D828" t="s">
        <v>0</v>
      </c>
      <c r="E828">
        <v>8</v>
      </c>
    </row>
    <row r="829" spans="1:5">
      <c r="A829" t="str">
        <f t="shared" si="16"/>
        <v>Digestive organs - other and ill-defined (C26)3Male</v>
      </c>
      <c r="B829" t="s">
        <v>89</v>
      </c>
      <c r="C829">
        <v>3</v>
      </c>
      <c r="D829" t="s">
        <v>1</v>
      </c>
      <c r="E829">
        <v>6</v>
      </c>
    </row>
    <row r="830" spans="1:5">
      <c r="A830" t="str">
        <f t="shared" si="16"/>
        <v>Digestive organs - other and ill-defined (C26)4Female</v>
      </c>
      <c r="B830" t="s">
        <v>89</v>
      </c>
      <c r="C830">
        <v>4</v>
      </c>
      <c r="D830" t="s">
        <v>0</v>
      </c>
      <c r="E830">
        <v>9</v>
      </c>
    </row>
    <row r="831" spans="1:5">
      <c r="A831" t="str">
        <f t="shared" si="16"/>
        <v>Digestive organs - other and ill-defined (C26)4Male</v>
      </c>
      <c r="B831" t="s">
        <v>89</v>
      </c>
      <c r="C831">
        <v>4</v>
      </c>
      <c r="D831" t="s">
        <v>1</v>
      </c>
      <c r="E831">
        <v>18</v>
      </c>
    </row>
    <row r="832" spans="1:5">
      <c r="A832" t="str">
        <f t="shared" si="16"/>
        <v>Digestive organs - other and ill-defined (C26)5Female</v>
      </c>
      <c r="B832" t="s">
        <v>89</v>
      </c>
      <c r="C832">
        <v>5</v>
      </c>
      <c r="D832" t="s">
        <v>0</v>
      </c>
      <c r="E832">
        <v>45</v>
      </c>
    </row>
    <row r="833" spans="1:5">
      <c r="A833" t="str">
        <f t="shared" si="16"/>
        <v>Digestive organs - other and ill-defined (C26)5Male</v>
      </c>
      <c r="B833" t="s">
        <v>89</v>
      </c>
      <c r="C833">
        <v>5</v>
      </c>
      <c r="D833" t="s">
        <v>1</v>
      </c>
      <c r="E833">
        <v>20</v>
      </c>
    </row>
    <row r="834" spans="1:5">
      <c r="A834" t="str">
        <f t="shared" si="16"/>
        <v>Nasal cavity and middle ear (C30)3Female</v>
      </c>
      <c r="B834" t="s">
        <v>90</v>
      </c>
      <c r="C834">
        <v>3</v>
      </c>
      <c r="D834" t="s">
        <v>0</v>
      </c>
      <c r="E834">
        <v>1</v>
      </c>
    </row>
    <row r="835" spans="1:5">
      <c r="A835" t="str">
        <f t="shared" si="16"/>
        <v>Nasal cavity and middle ear (C30)5Female</v>
      </c>
      <c r="B835" t="s">
        <v>90</v>
      </c>
      <c r="C835">
        <v>5</v>
      </c>
      <c r="D835" t="s">
        <v>0</v>
      </c>
      <c r="E835">
        <v>1</v>
      </c>
    </row>
    <row r="836" spans="1:5">
      <c r="A836" t="str">
        <f t="shared" si="16"/>
        <v>Accessory sinuses (C31)3Female</v>
      </c>
      <c r="B836" t="s">
        <v>91</v>
      </c>
      <c r="C836">
        <v>3</v>
      </c>
      <c r="D836" t="s">
        <v>0</v>
      </c>
      <c r="E836">
        <v>1</v>
      </c>
    </row>
    <row r="837" spans="1:5">
      <c r="A837" t="str">
        <f t="shared" si="16"/>
        <v>Accessory sinuses (C31)3Male</v>
      </c>
      <c r="B837" t="s">
        <v>91</v>
      </c>
      <c r="C837">
        <v>3</v>
      </c>
      <c r="D837" t="s">
        <v>1</v>
      </c>
      <c r="E837">
        <v>1</v>
      </c>
    </row>
    <row r="838" spans="1:5">
      <c r="A838" t="str">
        <f t="shared" si="16"/>
        <v>Accessory sinuses (C31)4Male</v>
      </c>
      <c r="B838" t="s">
        <v>91</v>
      </c>
      <c r="C838">
        <v>4</v>
      </c>
      <c r="D838" t="s">
        <v>1</v>
      </c>
      <c r="E838">
        <v>3</v>
      </c>
    </row>
    <row r="839" spans="1:5">
      <c r="A839" t="str">
        <f t="shared" si="16"/>
        <v>Accessory sinuses (C31)5Female</v>
      </c>
      <c r="B839" t="s">
        <v>91</v>
      </c>
      <c r="C839">
        <v>5</v>
      </c>
      <c r="D839" t="s">
        <v>0</v>
      </c>
      <c r="E839">
        <v>1</v>
      </c>
    </row>
    <row r="840" spans="1:5">
      <c r="A840" t="str">
        <f t="shared" si="16"/>
        <v>Accessory sinuses (C31)5Male</v>
      </c>
      <c r="B840" t="s">
        <v>91</v>
      </c>
      <c r="C840">
        <v>5</v>
      </c>
      <c r="D840" t="s">
        <v>1</v>
      </c>
      <c r="E840">
        <v>2</v>
      </c>
    </row>
    <row r="841" spans="1:5">
      <c r="A841" t="str">
        <f t="shared" si="16"/>
        <v>Larynx (C32)3Male</v>
      </c>
      <c r="B841" t="s">
        <v>92</v>
      </c>
      <c r="C841">
        <v>3</v>
      </c>
      <c r="D841" t="s">
        <v>1</v>
      </c>
      <c r="E841">
        <v>4</v>
      </c>
    </row>
    <row r="842" spans="1:5">
      <c r="A842" t="str">
        <f t="shared" ref="A842:A905" si="17">B842&amp;C842&amp;D842</f>
        <v>Larynx (C32)4Female</v>
      </c>
      <c r="B842" t="s">
        <v>92</v>
      </c>
      <c r="C842">
        <v>4</v>
      </c>
      <c r="D842" t="s">
        <v>0</v>
      </c>
      <c r="E842">
        <v>1</v>
      </c>
    </row>
    <row r="843" spans="1:5">
      <c r="A843" t="str">
        <f t="shared" si="17"/>
        <v>Larynx (C32)4Male</v>
      </c>
      <c r="B843" t="s">
        <v>92</v>
      </c>
      <c r="C843">
        <v>4</v>
      </c>
      <c r="D843" t="s">
        <v>1</v>
      </c>
      <c r="E843">
        <v>16</v>
      </c>
    </row>
    <row r="844" spans="1:5">
      <c r="A844" t="str">
        <f t="shared" si="17"/>
        <v>Larynx (C32)5Female</v>
      </c>
      <c r="B844" t="s">
        <v>92</v>
      </c>
      <c r="C844">
        <v>5</v>
      </c>
      <c r="D844" t="s">
        <v>0</v>
      </c>
      <c r="E844">
        <v>2</v>
      </c>
    </row>
    <row r="845" spans="1:5">
      <c r="A845" t="str">
        <f t="shared" si="17"/>
        <v>Larynx (C32)5Male</v>
      </c>
      <c r="B845" t="s">
        <v>92</v>
      </c>
      <c r="C845">
        <v>5</v>
      </c>
      <c r="D845" t="s">
        <v>1</v>
      </c>
      <c r="E845">
        <v>17</v>
      </c>
    </row>
    <row r="846" spans="1:5">
      <c r="A846" t="str">
        <f t="shared" si="17"/>
        <v>Lung (C33–C34)2Female</v>
      </c>
      <c r="B846" t="s">
        <v>93</v>
      </c>
      <c r="C846">
        <v>2</v>
      </c>
      <c r="D846" t="s">
        <v>0</v>
      </c>
      <c r="E846">
        <v>11</v>
      </c>
    </row>
    <row r="847" spans="1:5">
      <c r="A847" t="str">
        <f t="shared" si="17"/>
        <v>Lung (C33–C34)2Male</v>
      </c>
      <c r="B847" t="s">
        <v>93</v>
      </c>
      <c r="C847">
        <v>2</v>
      </c>
      <c r="D847" t="s">
        <v>1</v>
      </c>
      <c r="E847">
        <v>12</v>
      </c>
    </row>
    <row r="848" spans="1:5">
      <c r="A848" t="str">
        <f t="shared" si="17"/>
        <v>Lung (C33–C34)3Female</v>
      </c>
      <c r="B848" t="s">
        <v>93</v>
      </c>
      <c r="C848">
        <v>3</v>
      </c>
      <c r="D848" t="s">
        <v>0</v>
      </c>
      <c r="E848">
        <v>188</v>
      </c>
    </row>
    <row r="849" spans="1:5">
      <c r="A849" t="str">
        <f t="shared" si="17"/>
        <v>Lung (C33–C34)3Male</v>
      </c>
      <c r="B849" t="s">
        <v>93</v>
      </c>
      <c r="C849">
        <v>3</v>
      </c>
      <c r="D849" t="s">
        <v>1</v>
      </c>
      <c r="E849">
        <v>214</v>
      </c>
    </row>
    <row r="850" spans="1:5">
      <c r="A850" t="str">
        <f t="shared" si="17"/>
        <v>Lung (C33–C34)4Female</v>
      </c>
      <c r="B850" t="s">
        <v>93</v>
      </c>
      <c r="C850">
        <v>4</v>
      </c>
      <c r="D850" t="s">
        <v>0</v>
      </c>
      <c r="E850">
        <v>236</v>
      </c>
    </row>
    <row r="851" spans="1:5">
      <c r="A851" t="str">
        <f t="shared" si="17"/>
        <v>Lung (C33–C34)4Male</v>
      </c>
      <c r="B851" t="s">
        <v>93</v>
      </c>
      <c r="C851">
        <v>4</v>
      </c>
      <c r="D851" t="s">
        <v>1</v>
      </c>
      <c r="E851">
        <v>296</v>
      </c>
    </row>
    <row r="852" spans="1:5">
      <c r="A852" t="str">
        <f t="shared" si="17"/>
        <v>Lung (C33–C34)5Female</v>
      </c>
      <c r="B852" t="s">
        <v>93</v>
      </c>
      <c r="C852">
        <v>5</v>
      </c>
      <c r="D852" t="s">
        <v>0</v>
      </c>
      <c r="E852">
        <v>302</v>
      </c>
    </row>
    <row r="853" spans="1:5">
      <c r="A853" t="str">
        <f t="shared" si="17"/>
        <v>Lung (C33–C34)5Male</v>
      </c>
      <c r="B853" t="s">
        <v>93</v>
      </c>
      <c r="C853">
        <v>5</v>
      </c>
      <c r="D853" t="s">
        <v>1</v>
      </c>
      <c r="E853">
        <v>369</v>
      </c>
    </row>
    <row r="854" spans="1:5">
      <c r="A854" t="str">
        <f t="shared" si="17"/>
        <v>Thymus (C37)2Female</v>
      </c>
      <c r="B854" t="s">
        <v>94</v>
      </c>
      <c r="C854">
        <v>2</v>
      </c>
      <c r="D854" t="s">
        <v>0</v>
      </c>
      <c r="E854">
        <v>1</v>
      </c>
    </row>
    <row r="855" spans="1:5">
      <c r="A855" t="str">
        <f t="shared" si="17"/>
        <v>Thymus (C37)4Male</v>
      </c>
      <c r="B855" t="s">
        <v>94</v>
      </c>
      <c r="C855">
        <v>4</v>
      </c>
      <c r="D855" t="s">
        <v>1</v>
      </c>
      <c r="E855">
        <v>2</v>
      </c>
    </row>
    <row r="856" spans="1:5">
      <c r="A856" t="str">
        <f t="shared" si="17"/>
        <v>Thymus (C37)5Female</v>
      </c>
      <c r="B856" t="s">
        <v>94</v>
      </c>
      <c r="C856">
        <v>5</v>
      </c>
      <c r="D856" t="s">
        <v>0</v>
      </c>
      <c r="E856">
        <v>1</v>
      </c>
    </row>
    <row r="857" spans="1:5">
      <c r="A857" t="str">
        <f t="shared" si="17"/>
        <v>Thymus (C37)5Male</v>
      </c>
      <c r="B857" t="s">
        <v>94</v>
      </c>
      <c r="C857">
        <v>5</v>
      </c>
      <c r="D857" t="s">
        <v>1</v>
      </c>
      <c r="E857">
        <v>1</v>
      </c>
    </row>
    <row r="858" spans="1:5">
      <c r="A858" t="str">
        <f t="shared" si="17"/>
        <v>Heart, mediastinum and pleura (C38)3Male</v>
      </c>
      <c r="B858" t="s">
        <v>95</v>
      </c>
      <c r="C858">
        <v>3</v>
      </c>
      <c r="D858" t="s">
        <v>1</v>
      </c>
      <c r="E858">
        <v>2</v>
      </c>
    </row>
    <row r="859" spans="1:5">
      <c r="A859" t="str">
        <f t="shared" si="17"/>
        <v>Heart, mediastinum and pleura (C38)5Male</v>
      </c>
      <c r="B859" t="s">
        <v>95</v>
      </c>
      <c r="C859">
        <v>5</v>
      </c>
      <c r="D859" t="s">
        <v>1</v>
      </c>
      <c r="E859">
        <v>1</v>
      </c>
    </row>
    <row r="860" spans="1:5">
      <c r="A860" t="str">
        <f t="shared" si="17"/>
        <v>Respiratory system and intrathoracic organs - other and ill-defined sites (C39)5Female</v>
      </c>
      <c r="B860" t="s">
        <v>96</v>
      </c>
      <c r="C860">
        <v>5</v>
      </c>
      <c r="D860" t="s">
        <v>0</v>
      </c>
      <c r="E860">
        <v>1</v>
      </c>
    </row>
    <row r="861" spans="1:5">
      <c r="A861" t="str">
        <f t="shared" si="17"/>
        <v>Respiratory system and intrathoracic organs - other and ill-defined sites (C39)5Male</v>
      </c>
      <c r="B861" t="s">
        <v>96</v>
      </c>
      <c r="C861">
        <v>5</v>
      </c>
      <c r="D861" t="s">
        <v>1</v>
      </c>
      <c r="E861">
        <v>1</v>
      </c>
    </row>
    <row r="862" spans="1:5">
      <c r="A862" t="str">
        <f t="shared" si="17"/>
        <v>Bone and articular cartilage of limbs (C40)1Female</v>
      </c>
      <c r="B862" t="s">
        <v>97</v>
      </c>
      <c r="C862">
        <v>1</v>
      </c>
      <c r="D862" t="s">
        <v>0</v>
      </c>
      <c r="E862">
        <v>2</v>
      </c>
    </row>
    <row r="863" spans="1:5">
      <c r="A863" t="str">
        <f t="shared" si="17"/>
        <v>Bone and articular cartilage of limbs (C40)2Male</v>
      </c>
      <c r="B863" t="s">
        <v>97</v>
      </c>
      <c r="C863">
        <v>2</v>
      </c>
      <c r="D863" t="s">
        <v>1</v>
      </c>
      <c r="E863">
        <v>2</v>
      </c>
    </row>
    <row r="864" spans="1:5">
      <c r="A864" t="str">
        <f t="shared" si="17"/>
        <v>Bone and articular cartilage of limbs (C40)3Female</v>
      </c>
      <c r="B864" t="s">
        <v>97</v>
      </c>
      <c r="C864">
        <v>3</v>
      </c>
      <c r="D864" t="s">
        <v>0</v>
      </c>
      <c r="E864">
        <v>1</v>
      </c>
    </row>
    <row r="865" spans="1:5">
      <c r="A865" t="str">
        <f t="shared" si="17"/>
        <v>Bone and articular cartilage of limbs (C40)3Male</v>
      </c>
      <c r="B865" t="s">
        <v>97</v>
      </c>
      <c r="C865">
        <v>3</v>
      </c>
      <c r="D865" t="s">
        <v>1</v>
      </c>
      <c r="E865">
        <v>1</v>
      </c>
    </row>
    <row r="866" spans="1:5">
      <c r="A866" t="str">
        <f t="shared" si="17"/>
        <v>Bone and articular cartilage of limbs (C40)4Male</v>
      </c>
      <c r="B866" t="s">
        <v>97</v>
      </c>
      <c r="C866">
        <v>4</v>
      </c>
      <c r="D866" t="s">
        <v>1</v>
      </c>
      <c r="E866">
        <v>1</v>
      </c>
    </row>
    <row r="867" spans="1:5">
      <c r="A867" t="str">
        <f t="shared" si="17"/>
        <v>Bone and articular cartilage of limbs (C40)5Male</v>
      </c>
      <c r="B867" t="s">
        <v>97</v>
      </c>
      <c r="C867">
        <v>5</v>
      </c>
      <c r="D867" t="s">
        <v>1</v>
      </c>
      <c r="E867">
        <v>1</v>
      </c>
    </row>
    <row r="868" spans="1:5">
      <c r="A868" t="str">
        <f t="shared" si="17"/>
        <v>Bone and articular cartilage of other and unspecified sites (C41)2Male</v>
      </c>
      <c r="B868" t="s">
        <v>98</v>
      </c>
      <c r="C868">
        <v>2</v>
      </c>
      <c r="D868" t="s">
        <v>1</v>
      </c>
      <c r="E868">
        <v>1</v>
      </c>
    </row>
    <row r="869" spans="1:5">
      <c r="A869" t="str">
        <f t="shared" si="17"/>
        <v>Bone and articular cartilage of other and unspecified sites (C41)3Female</v>
      </c>
      <c r="B869" t="s">
        <v>98</v>
      </c>
      <c r="C869">
        <v>3</v>
      </c>
      <c r="D869" t="s">
        <v>0</v>
      </c>
      <c r="E869">
        <v>1</v>
      </c>
    </row>
    <row r="870" spans="1:5">
      <c r="A870" t="str">
        <f t="shared" si="17"/>
        <v>Bone and articular cartilage of other and unspecified sites (C41)3Male</v>
      </c>
      <c r="B870" t="s">
        <v>98</v>
      </c>
      <c r="C870">
        <v>3</v>
      </c>
      <c r="D870" t="s">
        <v>1</v>
      </c>
      <c r="E870">
        <v>2</v>
      </c>
    </row>
    <row r="871" spans="1:5">
      <c r="A871" t="str">
        <f t="shared" si="17"/>
        <v>Bone and articular cartilage of other and unspecified sites (C41)5Female</v>
      </c>
      <c r="B871" t="s">
        <v>98</v>
      </c>
      <c r="C871">
        <v>5</v>
      </c>
      <c r="D871" t="s">
        <v>0</v>
      </c>
      <c r="E871">
        <v>3</v>
      </c>
    </row>
    <row r="872" spans="1:5">
      <c r="A872" t="str">
        <f t="shared" si="17"/>
        <v>Melanoma (C43)2Female</v>
      </c>
      <c r="B872" t="s">
        <v>99</v>
      </c>
      <c r="C872">
        <v>2</v>
      </c>
      <c r="D872" t="s">
        <v>0</v>
      </c>
      <c r="E872">
        <v>12</v>
      </c>
    </row>
    <row r="873" spans="1:5">
      <c r="A873" t="str">
        <f t="shared" si="17"/>
        <v>Melanoma (C43)2Male</v>
      </c>
      <c r="B873" t="s">
        <v>99</v>
      </c>
      <c r="C873">
        <v>2</v>
      </c>
      <c r="D873" t="s">
        <v>1</v>
      </c>
      <c r="E873">
        <v>5</v>
      </c>
    </row>
    <row r="874" spans="1:5">
      <c r="A874" t="str">
        <f t="shared" si="17"/>
        <v>Melanoma (C43)3Female</v>
      </c>
      <c r="B874" t="s">
        <v>99</v>
      </c>
      <c r="C874">
        <v>3</v>
      </c>
      <c r="D874" t="s">
        <v>0</v>
      </c>
      <c r="E874">
        <v>38</v>
      </c>
    </row>
    <row r="875" spans="1:5">
      <c r="A875" t="str">
        <f t="shared" si="17"/>
        <v>Melanoma (C43)3Male</v>
      </c>
      <c r="B875" t="s">
        <v>99</v>
      </c>
      <c r="C875">
        <v>3</v>
      </c>
      <c r="D875" t="s">
        <v>1</v>
      </c>
      <c r="E875">
        <v>51</v>
      </c>
    </row>
    <row r="876" spans="1:5">
      <c r="A876" t="str">
        <f t="shared" si="17"/>
        <v>Melanoma (C43)4Female</v>
      </c>
      <c r="B876" t="s">
        <v>99</v>
      </c>
      <c r="C876">
        <v>4</v>
      </c>
      <c r="D876" t="s">
        <v>0</v>
      </c>
      <c r="E876">
        <v>23</v>
      </c>
    </row>
    <row r="877" spans="1:5">
      <c r="A877" t="str">
        <f t="shared" si="17"/>
        <v>Melanoma (C43)4Male</v>
      </c>
      <c r="B877" t="s">
        <v>99</v>
      </c>
      <c r="C877">
        <v>4</v>
      </c>
      <c r="D877" t="s">
        <v>1</v>
      </c>
      <c r="E877">
        <v>76</v>
      </c>
    </row>
    <row r="878" spans="1:5">
      <c r="A878" t="str">
        <f t="shared" si="17"/>
        <v>Melanoma (C43)5Female</v>
      </c>
      <c r="B878" t="s">
        <v>99</v>
      </c>
      <c r="C878">
        <v>5</v>
      </c>
      <c r="D878" t="s">
        <v>0</v>
      </c>
      <c r="E878">
        <v>59</v>
      </c>
    </row>
    <row r="879" spans="1:5">
      <c r="A879" t="str">
        <f t="shared" si="17"/>
        <v>Melanoma (C43)5Male</v>
      </c>
      <c r="B879" t="s">
        <v>99</v>
      </c>
      <c r="C879">
        <v>5</v>
      </c>
      <c r="D879" t="s">
        <v>1</v>
      </c>
      <c r="E879">
        <v>90</v>
      </c>
    </row>
    <row r="880" spans="1:5">
      <c r="A880" t="str">
        <f t="shared" si="17"/>
        <v>Skin - other (C44)2Female</v>
      </c>
      <c r="B880" t="s">
        <v>100</v>
      </c>
      <c r="C880">
        <v>2</v>
      </c>
      <c r="D880" t="s">
        <v>0</v>
      </c>
      <c r="E880">
        <v>1</v>
      </c>
    </row>
    <row r="881" spans="1:5">
      <c r="A881" t="str">
        <f t="shared" si="17"/>
        <v>Skin - other (C44)3Female</v>
      </c>
      <c r="B881" t="s">
        <v>100</v>
      </c>
      <c r="C881">
        <v>3</v>
      </c>
      <c r="D881" t="s">
        <v>0</v>
      </c>
      <c r="E881">
        <v>2</v>
      </c>
    </row>
    <row r="882" spans="1:5">
      <c r="A882" t="str">
        <f t="shared" si="17"/>
        <v>Skin - other (C44)3Male</v>
      </c>
      <c r="B882" t="s">
        <v>100</v>
      </c>
      <c r="C882">
        <v>3</v>
      </c>
      <c r="D882" t="s">
        <v>1</v>
      </c>
      <c r="E882">
        <v>6</v>
      </c>
    </row>
    <row r="883" spans="1:5">
      <c r="A883" t="str">
        <f t="shared" si="17"/>
        <v>Skin - other (C44)4Female</v>
      </c>
      <c r="B883" t="s">
        <v>100</v>
      </c>
      <c r="C883">
        <v>4</v>
      </c>
      <c r="D883" t="s">
        <v>0</v>
      </c>
      <c r="E883">
        <v>10</v>
      </c>
    </row>
    <row r="884" spans="1:5">
      <c r="A884" t="str">
        <f t="shared" si="17"/>
        <v>Skin - other (C44)4Male</v>
      </c>
      <c r="B884" t="s">
        <v>100</v>
      </c>
      <c r="C884">
        <v>4</v>
      </c>
      <c r="D884" t="s">
        <v>1</v>
      </c>
      <c r="E884">
        <v>11</v>
      </c>
    </row>
    <row r="885" spans="1:5">
      <c r="A885" t="str">
        <f t="shared" si="17"/>
        <v>Skin - other (C44)5Female</v>
      </c>
      <c r="B885" t="s">
        <v>100</v>
      </c>
      <c r="C885">
        <v>5</v>
      </c>
      <c r="D885" t="s">
        <v>0</v>
      </c>
      <c r="E885">
        <v>49</v>
      </c>
    </row>
    <row r="886" spans="1:5">
      <c r="A886" t="str">
        <f t="shared" si="17"/>
        <v>Skin - other (C44)5Male</v>
      </c>
      <c r="B886" t="s">
        <v>100</v>
      </c>
      <c r="C886">
        <v>5</v>
      </c>
      <c r="D886" t="s">
        <v>1</v>
      </c>
      <c r="E886">
        <v>53</v>
      </c>
    </row>
    <row r="887" spans="1:5">
      <c r="A887" t="str">
        <f t="shared" si="17"/>
        <v>Mesothelioma (C45)3Female</v>
      </c>
      <c r="B887" t="s">
        <v>101</v>
      </c>
      <c r="C887">
        <v>3</v>
      </c>
      <c r="D887" t="s">
        <v>0</v>
      </c>
      <c r="E887">
        <v>2</v>
      </c>
    </row>
    <row r="888" spans="1:5">
      <c r="A888" t="str">
        <f t="shared" si="17"/>
        <v>Mesothelioma (C45)3Male</v>
      </c>
      <c r="B888" t="s">
        <v>101</v>
      </c>
      <c r="C888">
        <v>3</v>
      </c>
      <c r="D888" t="s">
        <v>1</v>
      </c>
      <c r="E888">
        <v>13</v>
      </c>
    </row>
    <row r="889" spans="1:5">
      <c r="A889" t="str">
        <f t="shared" si="17"/>
        <v>Mesothelioma (C45)4Female</v>
      </c>
      <c r="B889" t="s">
        <v>101</v>
      </c>
      <c r="C889">
        <v>4</v>
      </c>
      <c r="D889" t="s">
        <v>0</v>
      </c>
      <c r="E889">
        <v>3</v>
      </c>
    </row>
    <row r="890" spans="1:5">
      <c r="A890" t="str">
        <f t="shared" si="17"/>
        <v>Mesothelioma (C45)4Male</v>
      </c>
      <c r="B890" t="s">
        <v>101</v>
      </c>
      <c r="C890">
        <v>4</v>
      </c>
      <c r="D890" t="s">
        <v>1</v>
      </c>
      <c r="E890">
        <v>24</v>
      </c>
    </row>
    <row r="891" spans="1:5">
      <c r="A891" t="str">
        <f t="shared" si="17"/>
        <v>Mesothelioma (C45)5Female</v>
      </c>
      <c r="B891" t="s">
        <v>101</v>
      </c>
      <c r="C891">
        <v>5</v>
      </c>
      <c r="D891" t="s">
        <v>0</v>
      </c>
      <c r="E891">
        <v>4</v>
      </c>
    </row>
    <row r="892" spans="1:5">
      <c r="A892" t="str">
        <f t="shared" si="17"/>
        <v>Mesothelioma (C45)5Male</v>
      </c>
      <c r="B892" t="s">
        <v>101</v>
      </c>
      <c r="C892">
        <v>5</v>
      </c>
      <c r="D892" t="s">
        <v>1</v>
      </c>
      <c r="E892">
        <v>29</v>
      </c>
    </row>
    <row r="893" spans="1:5">
      <c r="A893" t="str">
        <f t="shared" si="17"/>
        <v>Peripheral nerves and autonomic nervous system (C47)1Female</v>
      </c>
      <c r="B893" t="s">
        <v>103</v>
      </c>
      <c r="C893">
        <v>1</v>
      </c>
      <c r="D893" t="s">
        <v>0</v>
      </c>
      <c r="E893">
        <v>2</v>
      </c>
    </row>
    <row r="894" spans="1:5">
      <c r="A894" t="str">
        <f t="shared" si="17"/>
        <v>Peripheral nerves and autonomic nervous system (C47)4Male</v>
      </c>
      <c r="B894" t="s">
        <v>103</v>
      </c>
      <c r="C894">
        <v>4</v>
      </c>
      <c r="D894" t="s">
        <v>1</v>
      </c>
      <c r="E894">
        <v>1</v>
      </c>
    </row>
    <row r="895" spans="1:5">
      <c r="A895" t="str">
        <f t="shared" si="17"/>
        <v>Retroperitoneum and peritoneum (C48)1Female</v>
      </c>
      <c r="B895" t="s">
        <v>104</v>
      </c>
      <c r="C895">
        <v>1</v>
      </c>
      <c r="D895" t="s">
        <v>0</v>
      </c>
      <c r="E895">
        <v>1</v>
      </c>
    </row>
    <row r="896" spans="1:5">
      <c r="A896" t="str">
        <f t="shared" si="17"/>
        <v>Retroperitoneum and peritoneum (C48)2Female</v>
      </c>
      <c r="B896" t="s">
        <v>104</v>
      </c>
      <c r="C896">
        <v>2</v>
      </c>
      <c r="D896" t="s">
        <v>0</v>
      </c>
      <c r="E896">
        <v>1</v>
      </c>
    </row>
    <row r="897" spans="1:5">
      <c r="A897" t="str">
        <f t="shared" si="17"/>
        <v>Retroperitoneum and peritoneum (C48)2Male</v>
      </c>
      <c r="B897" t="s">
        <v>104</v>
      </c>
      <c r="C897">
        <v>2</v>
      </c>
      <c r="D897" t="s">
        <v>1</v>
      </c>
      <c r="E897">
        <v>1</v>
      </c>
    </row>
    <row r="898" spans="1:5">
      <c r="A898" t="str">
        <f t="shared" si="17"/>
        <v>Retroperitoneum and peritoneum (C48)3Female</v>
      </c>
      <c r="B898" t="s">
        <v>104</v>
      </c>
      <c r="C898">
        <v>3</v>
      </c>
      <c r="D898" t="s">
        <v>0</v>
      </c>
      <c r="E898">
        <v>7</v>
      </c>
    </row>
    <row r="899" spans="1:5">
      <c r="A899" t="str">
        <f t="shared" si="17"/>
        <v>Retroperitoneum and peritoneum (C48)3Male</v>
      </c>
      <c r="B899" t="s">
        <v>104</v>
      </c>
      <c r="C899">
        <v>3</v>
      </c>
      <c r="D899" t="s">
        <v>1</v>
      </c>
      <c r="E899">
        <v>1</v>
      </c>
    </row>
    <row r="900" spans="1:5">
      <c r="A900" t="str">
        <f t="shared" si="17"/>
        <v>Retroperitoneum and peritoneum (C48)4Female</v>
      </c>
      <c r="B900" t="s">
        <v>104</v>
      </c>
      <c r="C900">
        <v>4</v>
      </c>
      <c r="D900" t="s">
        <v>0</v>
      </c>
      <c r="E900">
        <v>8</v>
      </c>
    </row>
    <row r="901" spans="1:5">
      <c r="A901" t="str">
        <f t="shared" si="17"/>
        <v>Retroperitoneum and peritoneum (C48)4Male</v>
      </c>
      <c r="B901" t="s">
        <v>104</v>
      </c>
      <c r="C901">
        <v>4</v>
      </c>
      <c r="D901" t="s">
        <v>1</v>
      </c>
      <c r="E901">
        <v>1</v>
      </c>
    </row>
    <row r="902" spans="1:5">
      <c r="A902" t="str">
        <f t="shared" si="17"/>
        <v>Retroperitoneum and peritoneum (C48)5Female</v>
      </c>
      <c r="B902" t="s">
        <v>104</v>
      </c>
      <c r="C902">
        <v>5</v>
      </c>
      <c r="D902" t="s">
        <v>0</v>
      </c>
      <c r="E902">
        <v>2</v>
      </c>
    </row>
    <row r="903" spans="1:5">
      <c r="A903" t="str">
        <f t="shared" si="17"/>
        <v>Retroperitoneum and peritoneum (C48)5Male</v>
      </c>
      <c r="B903" t="s">
        <v>104</v>
      </c>
      <c r="C903">
        <v>5</v>
      </c>
      <c r="D903" t="s">
        <v>1</v>
      </c>
      <c r="E903">
        <v>3</v>
      </c>
    </row>
    <row r="904" spans="1:5">
      <c r="A904" t="str">
        <f t="shared" si="17"/>
        <v>Other connective and soft tissue (C49)1Female</v>
      </c>
      <c r="B904" t="s">
        <v>105</v>
      </c>
      <c r="C904">
        <v>1</v>
      </c>
      <c r="D904" t="s">
        <v>0</v>
      </c>
      <c r="E904">
        <v>4</v>
      </c>
    </row>
    <row r="905" spans="1:5">
      <c r="A905" t="str">
        <f t="shared" si="17"/>
        <v>Other connective and soft tissue (C49)1Male</v>
      </c>
      <c r="B905" t="s">
        <v>105</v>
      </c>
      <c r="C905">
        <v>1</v>
      </c>
      <c r="D905" t="s">
        <v>1</v>
      </c>
      <c r="E905">
        <v>4</v>
      </c>
    </row>
    <row r="906" spans="1:5">
      <c r="A906" t="str">
        <f t="shared" ref="A906:A1021" si="18">B906&amp;C906&amp;D906</f>
        <v>Other connective and soft tissue (C49)2Male</v>
      </c>
      <c r="B906" t="s">
        <v>105</v>
      </c>
      <c r="C906">
        <v>2</v>
      </c>
      <c r="D906" t="s">
        <v>1</v>
      </c>
      <c r="E906">
        <v>3</v>
      </c>
    </row>
    <row r="907" spans="1:5">
      <c r="A907" t="str">
        <f t="shared" si="18"/>
        <v>Other connective and soft tissue (C49)3Female</v>
      </c>
      <c r="B907" t="s">
        <v>105</v>
      </c>
      <c r="C907">
        <v>3</v>
      </c>
      <c r="D907" t="s">
        <v>0</v>
      </c>
      <c r="E907">
        <v>10</v>
      </c>
    </row>
    <row r="908" spans="1:5">
      <c r="A908" t="str">
        <f t="shared" si="18"/>
        <v>Other connective and soft tissue (C49)3Male</v>
      </c>
      <c r="B908" t="s">
        <v>105</v>
      </c>
      <c r="C908">
        <v>3</v>
      </c>
      <c r="D908" t="s">
        <v>1</v>
      </c>
      <c r="E908">
        <v>8</v>
      </c>
    </row>
    <row r="909" spans="1:5">
      <c r="A909" t="str">
        <f t="shared" si="18"/>
        <v>Other connective and soft tissue (C49)4Female</v>
      </c>
      <c r="B909" t="s">
        <v>105</v>
      </c>
      <c r="C909">
        <v>4</v>
      </c>
      <c r="D909" t="s">
        <v>0</v>
      </c>
      <c r="E909">
        <v>4</v>
      </c>
    </row>
    <row r="910" spans="1:5">
      <c r="A910" t="str">
        <f t="shared" si="18"/>
        <v>Other connective and soft tissue (C49)4Male</v>
      </c>
      <c r="B910" t="s">
        <v>105</v>
      </c>
      <c r="C910">
        <v>4</v>
      </c>
      <c r="D910" t="s">
        <v>1</v>
      </c>
      <c r="E910">
        <v>7</v>
      </c>
    </row>
    <row r="911" spans="1:5">
      <c r="A911" t="str">
        <f t="shared" si="18"/>
        <v>Other connective and soft tissue (C49)5Female</v>
      </c>
      <c r="B911" t="s">
        <v>105</v>
      </c>
      <c r="C911">
        <v>5</v>
      </c>
      <c r="D911" t="s">
        <v>0</v>
      </c>
      <c r="E911">
        <v>4</v>
      </c>
    </row>
    <row r="912" spans="1:5">
      <c r="A912" t="str">
        <f t="shared" si="18"/>
        <v>Other connective and soft tissue (C49)5Male</v>
      </c>
      <c r="B912" t="s">
        <v>105</v>
      </c>
      <c r="C912">
        <v>5</v>
      </c>
      <c r="D912" t="s">
        <v>1</v>
      </c>
      <c r="E912">
        <v>10</v>
      </c>
    </row>
    <row r="913" spans="1:5">
      <c r="A913" t="str">
        <f t="shared" si="18"/>
        <v>Breast (C50)2Female</v>
      </c>
      <c r="B913" t="s">
        <v>58</v>
      </c>
      <c r="C913">
        <v>2</v>
      </c>
      <c r="D913" t="s">
        <v>0</v>
      </c>
      <c r="E913">
        <v>50</v>
      </c>
    </row>
    <row r="914" spans="1:5">
      <c r="A914" t="str">
        <f t="shared" si="18"/>
        <v>Breast (C50)3Female</v>
      </c>
      <c r="B914" t="s">
        <v>58</v>
      </c>
      <c r="C914">
        <v>3</v>
      </c>
      <c r="D914" t="s">
        <v>0</v>
      </c>
      <c r="E914">
        <v>234</v>
      </c>
    </row>
    <row r="915" spans="1:5">
      <c r="A915" t="str">
        <f t="shared" si="18"/>
        <v>Breast (C50)3Male</v>
      </c>
      <c r="B915" t="s">
        <v>58</v>
      </c>
      <c r="C915">
        <v>3</v>
      </c>
      <c r="D915" t="s">
        <v>1</v>
      </c>
      <c r="E915">
        <v>1</v>
      </c>
    </row>
    <row r="916" spans="1:5">
      <c r="A916" t="str">
        <f t="shared" si="18"/>
        <v>Breast (C50)4Female</v>
      </c>
      <c r="B916" t="s">
        <v>58</v>
      </c>
      <c r="C916">
        <v>4</v>
      </c>
      <c r="D916" t="s">
        <v>0</v>
      </c>
      <c r="E916">
        <v>129</v>
      </c>
    </row>
    <row r="917" spans="1:5">
      <c r="A917" t="str">
        <f t="shared" si="18"/>
        <v>Breast (C50)5Female</v>
      </c>
      <c r="B917" t="s">
        <v>58</v>
      </c>
      <c r="C917">
        <v>5</v>
      </c>
      <c r="D917" t="s">
        <v>0</v>
      </c>
      <c r="E917">
        <v>204</v>
      </c>
    </row>
    <row r="918" spans="1:5">
      <c r="A918" t="str">
        <f t="shared" si="18"/>
        <v>Vulva (C51)2Female</v>
      </c>
      <c r="B918" t="s">
        <v>106</v>
      </c>
      <c r="C918">
        <v>2</v>
      </c>
      <c r="D918" t="s">
        <v>0</v>
      </c>
      <c r="E918">
        <v>1</v>
      </c>
    </row>
    <row r="919" spans="1:5">
      <c r="A919" t="str">
        <f t="shared" si="18"/>
        <v>Vulva (C51)3Female</v>
      </c>
      <c r="B919" t="s">
        <v>106</v>
      </c>
      <c r="C919">
        <v>3</v>
      </c>
      <c r="D919" t="s">
        <v>0</v>
      </c>
      <c r="E919">
        <v>4</v>
      </c>
    </row>
    <row r="920" spans="1:5">
      <c r="A920" t="str">
        <f t="shared" si="18"/>
        <v>Vulva (C51)4Female</v>
      </c>
      <c r="B920" t="s">
        <v>106</v>
      </c>
      <c r="C920">
        <v>4</v>
      </c>
      <c r="D920" t="s">
        <v>0</v>
      </c>
      <c r="E920">
        <v>3</v>
      </c>
    </row>
    <row r="921" spans="1:5">
      <c r="A921" t="str">
        <f t="shared" si="18"/>
        <v>Vulva (C51)5Female</v>
      </c>
      <c r="B921" t="s">
        <v>106</v>
      </c>
      <c r="C921">
        <v>5</v>
      </c>
      <c r="D921" t="s">
        <v>0</v>
      </c>
      <c r="E921">
        <v>6</v>
      </c>
    </row>
    <row r="922" spans="1:5">
      <c r="A922" t="str">
        <f t="shared" si="18"/>
        <v>Vagina (C52)3Female</v>
      </c>
      <c r="B922" t="s">
        <v>107</v>
      </c>
      <c r="C922">
        <v>3</v>
      </c>
      <c r="D922" t="s">
        <v>0</v>
      </c>
      <c r="E922">
        <v>6</v>
      </c>
    </row>
    <row r="923" spans="1:5">
      <c r="A923" t="str">
        <f t="shared" si="18"/>
        <v>Vagina (C52)5Female</v>
      </c>
      <c r="B923" t="s">
        <v>107</v>
      </c>
      <c r="C923">
        <v>5</v>
      </c>
      <c r="D923" t="s">
        <v>0</v>
      </c>
      <c r="E923">
        <v>2</v>
      </c>
    </row>
    <row r="924" spans="1:5">
      <c r="A924" t="str">
        <f t="shared" si="18"/>
        <v>Cervix (C53)2Female</v>
      </c>
      <c r="B924" t="s">
        <v>108</v>
      </c>
      <c r="C924">
        <v>2</v>
      </c>
      <c r="D924" t="s">
        <v>0</v>
      </c>
      <c r="E924">
        <v>11</v>
      </c>
    </row>
    <row r="925" spans="1:5">
      <c r="A925" t="str">
        <f t="shared" si="18"/>
        <v>Cervix (C53)3Female</v>
      </c>
      <c r="B925" t="s">
        <v>108</v>
      </c>
      <c r="C925">
        <v>3</v>
      </c>
      <c r="D925" t="s">
        <v>0</v>
      </c>
      <c r="E925">
        <v>24</v>
      </c>
    </row>
    <row r="926" spans="1:5">
      <c r="A926" t="str">
        <f t="shared" si="18"/>
        <v>Cervix (C53)4Female</v>
      </c>
      <c r="B926" t="s">
        <v>108</v>
      </c>
      <c r="C926">
        <v>4</v>
      </c>
      <c r="D926" t="s">
        <v>0</v>
      </c>
      <c r="E926">
        <v>6</v>
      </c>
    </row>
    <row r="927" spans="1:5">
      <c r="A927" t="str">
        <f t="shared" si="18"/>
        <v>Cervix (C53)5Female</v>
      </c>
      <c r="B927" t="s">
        <v>108</v>
      </c>
      <c r="C927">
        <v>5</v>
      </c>
      <c r="D927" t="s">
        <v>0</v>
      </c>
      <c r="E927">
        <v>15</v>
      </c>
    </row>
    <row r="928" spans="1:5" s="114" customFormat="1">
      <c r="A928" s="114" t="str">
        <f t="shared" si="18"/>
        <v>Uterus (C54–C55)2Female</v>
      </c>
      <c r="B928" s="114" t="s">
        <v>358</v>
      </c>
      <c r="C928" s="114">
        <v>2</v>
      </c>
      <c r="D928" s="114" t="s">
        <v>0</v>
      </c>
      <c r="E928" s="114">
        <v>2</v>
      </c>
    </row>
    <row r="929" spans="1:5" s="114" customFormat="1">
      <c r="A929" s="114" t="str">
        <f t="shared" si="18"/>
        <v>Uterus (C54–C55)3Female</v>
      </c>
      <c r="B929" s="114" t="s">
        <v>358</v>
      </c>
      <c r="C929" s="114">
        <v>3</v>
      </c>
      <c r="D929" s="114" t="s">
        <v>0</v>
      </c>
      <c r="E929" s="114">
        <v>30</v>
      </c>
    </row>
    <row r="930" spans="1:5" s="114" customFormat="1">
      <c r="A930" s="114" t="str">
        <f t="shared" si="18"/>
        <v>Uterus (C54–C55)4Female</v>
      </c>
      <c r="B930" s="114" t="s">
        <v>358</v>
      </c>
      <c r="C930" s="114">
        <v>4</v>
      </c>
      <c r="D930" s="114" t="s">
        <v>0</v>
      </c>
      <c r="E930" s="114">
        <v>36</v>
      </c>
    </row>
    <row r="931" spans="1:5" s="114" customFormat="1">
      <c r="A931" s="114" t="str">
        <f t="shared" si="18"/>
        <v>Uterus (C54–C55)5Female</v>
      </c>
      <c r="B931" s="114" t="s">
        <v>358</v>
      </c>
      <c r="C931" s="114">
        <v>5</v>
      </c>
      <c r="D931" s="114" t="s">
        <v>0</v>
      </c>
      <c r="E931" s="114">
        <v>53</v>
      </c>
    </row>
    <row r="932" spans="1:5">
      <c r="A932" t="str">
        <f t="shared" si="18"/>
        <v>Ovary (C56)2Female</v>
      </c>
      <c r="B932" t="s">
        <v>109</v>
      </c>
      <c r="C932">
        <v>2</v>
      </c>
      <c r="D932" t="s">
        <v>0</v>
      </c>
      <c r="E932">
        <v>6</v>
      </c>
    </row>
    <row r="933" spans="1:5">
      <c r="A933" t="str">
        <f t="shared" si="18"/>
        <v>Ovary (C56)3Female</v>
      </c>
      <c r="B933" t="s">
        <v>109</v>
      </c>
      <c r="C933">
        <v>3</v>
      </c>
      <c r="D933" t="s">
        <v>0</v>
      </c>
      <c r="E933">
        <v>60</v>
      </c>
    </row>
    <row r="934" spans="1:5">
      <c r="A934" t="str">
        <f t="shared" si="18"/>
        <v>Ovary (C56)4Female</v>
      </c>
      <c r="B934" t="s">
        <v>109</v>
      </c>
      <c r="C934">
        <v>4</v>
      </c>
      <c r="D934" t="s">
        <v>0</v>
      </c>
      <c r="E934">
        <v>43</v>
      </c>
    </row>
    <row r="935" spans="1:5">
      <c r="A935" t="str">
        <f t="shared" si="18"/>
        <v>Ovary (C56)5Female</v>
      </c>
      <c r="B935" t="s">
        <v>109</v>
      </c>
      <c r="C935">
        <v>5</v>
      </c>
      <c r="D935" t="s">
        <v>0</v>
      </c>
      <c r="E935">
        <v>66</v>
      </c>
    </row>
    <row r="936" spans="1:5">
      <c r="A936" t="str">
        <f t="shared" si="18"/>
        <v>Female genital organs - other and unspecified (C57)3Female</v>
      </c>
      <c r="B936" t="s">
        <v>179</v>
      </c>
      <c r="C936">
        <v>3</v>
      </c>
      <c r="D936" t="s">
        <v>0</v>
      </c>
      <c r="E936">
        <v>4</v>
      </c>
    </row>
    <row r="937" spans="1:5">
      <c r="A937" t="str">
        <f t="shared" si="18"/>
        <v>Female genital organs - other and unspecified (C57)4Female</v>
      </c>
      <c r="B937" t="s">
        <v>179</v>
      </c>
      <c r="C937">
        <v>4</v>
      </c>
      <c r="D937" t="s">
        <v>0</v>
      </c>
      <c r="E937">
        <v>7</v>
      </c>
    </row>
    <row r="938" spans="1:5">
      <c r="A938" t="str">
        <f t="shared" si="18"/>
        <v>Female genital organs - other and unspecified (C57)5Female</v>
      </c>
      <c r="B938" t="s">
        <v>179</v>
      </c>
      <c r="C938">
        <v>5</v>
      </c>
      <c r="D938" t="s">
        <v>0</v>
      </c>
      <c r="E938">
        <v>9</v>
      </c>
    </row>
    <row r="939" spans="1:5">
      <c r="A939" t="str">
        <f t="shared" si="18"/>
        <v>Vulva (C51)1Male</v>
      </c>
      <c r="B939" t="s">
        <v>106</v>
      </c>
      <c r="C939">
        <v>1</v>
      </c>
      <c r="D939" t="s">
        <v>1</v>
      </c>
      <c r="E939" t="s">
        <v>178</v>
      </c>
    </row>
    <row r="940" spans="1:5">
      <c r="A940" t="str">
        <f t="shared" ref="A940:A968" si="19">B940&amp;C940&amp;D940</f>
        <v>Vulva (C51)2Male</v>
      </c>
      <c r="B940" t="s">
        <v>106</v>
      </c>
      <c r="C940">
        <v>2</v>
      </c>
      <c r="D940" t="s">
        <v>1</v>
      </c>
      <c r="E940" t="s">
        <v>178</v>
      </c>
    </row>
    <row r="941" spans="1:5">
      <c r="A941" t="str">
        <f t="shared" si="19"/>
        <v>Vulva (C51)3Male</v>
      </c>
      <c r="B941" t="s">
        <v>106</v>
      </c>
      <c r="C941">
        <v>3</v>
      </c>
      <c r="D941" t="s">
        <v>1</v>
      </c>
      <c r="E941" t="s">
        <v>178</v>
      </c>
    </row>
    <row r="942" spans="1:5">
      <c r="A942" t="str">
        <f t="shared" si="19"/>
        <v>Vulva (C51)4Male</v>
      </c>
      <c r="B942" t="s">
        <v>106</v>
      </c>
      <c r="C942">
        <v>4</v>
      </c>
      <c r="D942" t="s">
        <v>1</v>
      </c>
      <c r="E942" t="s">
        <v>178</v>
      </c>
    </row>
    <row r="943" spans="1:5">
      <c r="A943" t="str">
        <f t="shared" si="19"/>
        <v>Vulva (C51)5Male</v>
      </c>
      <c r="B943" t="s">
        <v>106</v>
      </c>
      <c r="C943">
        <v>5</v>
      </c>
      <c r="D943" t="s">
        <v>1</v>
      </c>
      <c r="E943" t="s">
        <v>178</v>
      </c>
    </row>
    <row r="944" spans="1:5">
      <c r="A944" t="str">
        <f t="shared" si="19"/>
        <v>Vagina (C52)1Male</v>
      </c>
      <c r="B944" t="s">
        <v>107</v>
      </c>
      <c r="C944">
        <v>1</v>
      </c>
      <c r="D944" t="s">
        <v>1</v>
      </c>
      <c r="E944" t="s">
        <v>178</v>
      </c>
    </row>
    <row r="945" spans="1:5">
      <c r="A945" t="str">
        <f t="shared" si="19"/>
        <v>Vagina (C52)2Male</v>
      </c>
      <c r="B945" t="s">
        <v>107</v>
      </c>
      <c r="C945">
        <v>2</v>
      </c>
      <c r="D945" t="s">
        <v>1</v>
      </c>
      <c r="E945" t="s">
        <v>178</v>
      </c>
    </row>
    <row r="946" spans="1:5">
      <c r="A946" t="str">
        <f t="shared" ref="A946:A947" si="20">B946&amp;C946&amp;D946</f>
        <v>Vagina (C52)3Male</v>
      </c>
      <c r="B946" t="s">
        <v>107</v>
      </c>
      <c r="C946">
        <v>3</v>
      </c>
      <c r="D946" t="s">
        <v>1</v>
      </c>
      <c r="E946" t="s">
        <v>178</v>
      </c>
    </row>
    <row r="947" spans="1:5">
      <c r="A947" t="str">
        <f t="shared" si="20"/>
        <v>Vagina (C52)4Male</v>
      </c>
      <c r="B947" t="s">
        <v>107</v>
      </c>
      <c r="C947">
        <v>4</v>
      </c>
      <c r="D947" t="s">
        <v>1</v>
      </c>
      <c r="E947" t="s">
        <v>178</v>
      </c>
    </row>
    <row r="948" spans="1:5">
      <c r="A948" t="str">
        <f t="shared" ref="A948:A949" si="21">B948&amp;C948&amp;D948</f>
        <v>Vagina (C52)5Male</v>
      </c>
      <c r="B948" t="s">
        <v>107</v>
      </c>
      <c r="C948">
        <v>5</v>
      </c>
      <c r="D948" t="s">
        <v>1</v>
      </c>
      <c r="E948" t="s">
        <v>178</v>
      </c>
    </row>
    <row r="949" spans="1:5">
      <c r="A949" t="str">
        <f t="shared" si="21"/>
        <v>Cervix (C53)1Male</v>
      </c>
      <c r="B949" t="s">
        <v>108</v>
      </c>
      <c r="C949">
        <v>1</v>
      </c>
      <c r="D949" t="s">
        <v>1</v>
      </c>
      <c r="E949" t="s">
        <v>178</v>
      </c>
    </row>
    <row r="950" spans="1:5">
      <c r="A950" t="str">
        <f t="shared" si="19"/>
        <v>Cervix (C53)2Male</v>
      </c>
      <c r="B950" t="s">
        <v>108</v>
      </c>
      <c r="C950">
        <v>2</v>
      </c>
      <c r="D950" t="s">
        <v>1</v>
      </c>
      <c r="E950" t="s">
        <v>178</v>
      </c>
    </row>
    <row r="951" spans="1:5">
      <c r="A951" t="str">
        <f t="shared" si="19"/>
        <v>Cervix (C53)3Male</v>
      </c>
      <c r="B951" t="s">
        <v>108</v>
      </c>
      <c r="C951">
        <v>3</v>
      </c>
      <c r="D951" t="s">
        <v>1</v>
      </c>
      <c r="E951" t="s">
        <v>178</v>
      </c>
    </row>
    <row r="952" spans="1:5">
      <c r="A952" t="str">
        <f t="shared" si="19"/>
        <v>Cervix (C53)4Male</v>
      </c>
      <c r="B952" t="s">
        <v>108</v>
      </c>
      <c r="C952">
        <v>4</v>
      </c>
      <c r="D952" t="s">
        <v>1</v>
      </c>
      <c r="E952" t="s">
        <v>178</v>
      </c>
    </row>
    <row r="953" spans="1:5">
      <c r="A953" t="str">
        <f t="shared" si="19"/>
        <v>Cervix (C53)5Male</v>
      </c>
      <c r="B953" t="s">
        <v>108</v>
      </c>
      <c r="C953">
        <v>5</v>
      </c>
      <c r="D953" t="s">
        <v>1</v>
      </c>
      <c r="E953" t="s">
        <v>178</v>
      </c>
    </row>
    <row r="954" spans="1:5">
      <c r="A954" t="str">
        <f t="shared" ref="A954" si="22">B954&amp;C954&amp;D954</f>
        <v>Uterus (C54–C55)1Male</v>
      </c>
      <c r="B954" t="s">
        <v>358</v>
      </c>
      <c r="C954">
        <v>1</v>
      </c>
      <c r="D954" t="s">
        <v>1</v>
      </c>
      <c r="E954" t="s">
        <v>178</v>
      </c>
    </row>
    <row r="955" spans="1:5">
      <c r="A955" t="str">
        <f t="shared" si="19"/>
        <v>Uterus (C54–C55)2Male</v>
      </c>
      <c r="B955" t="s">
        <v>358</v>
      </c>
      <c r="C955">
        <v>2</v>
      </c>
      <c r="D955" t="s">
        <v>1</v>
      </c>
      <c r="E955" t="s">
        <v>178</v>
      </c>
    </row>
    <row r="956" spans="1:5">
      <c r="A956" t="str">
        <f t="shared" si="19"/>
        <v>Uterus (C54–C55)3Male</v>
      </c>
      <c r="B956" t="s">
        <v>358</v>
      </c>
      <c r="C956">
        <v>3</v>
      </c>
      <c r="D956" t="s">
        <v>1</v>
      </c>
      <c r="E956" t="s">
        <v>178</v>
      </c>
    </row>
    <row r="957" spans="1:5">
      <c r="A957" t="str">
        <f t="shared" si="19"/>
        <v>Uterus (C54–C55)4Male</v>
      </c>
      <c r="B957" t="s">
        <v>358</v>
      </c>
      <c r="C957">
        <v>4</v>
      </c>
      <c r="D957" t="s">
        <v>1</v>
      </c>
      <c r="E957" t="s">
        <v>178</v>
      </c>
    </row>
    <row r="958" spans="1:5">
      <c r="A958" t="str">
        <f t="shared" si="19"/>
        <v>Uterus (C54–C55)5Male</v>
      </c>
      <c r="B958" t="s">
        <v>358</v>
      </c>
      <c r="C958">
        <v>5</v>
      </c>
      <c r="D958" t="s">
        <v>1</v>
      </c>
      <c r="E958" t="s">
        <v>178</v>
      </c>
    </row>
    <row r="959" spans="1:5">
      <c r="A959" t="str">
        <f t="shared" ref="A959" si="23">B959&amp;C959&amp;D959</f>
        <v>Ovary (C56)1Male</v>
      </c>
      <c r="B959" t="s">
        <v>109</v>
      </c>
      <c r="C959">
        <v>1</v>
      </c>
      <c r="D959" t="s">
        <v>1</v>
      </c>
      <c r="E959" t="s">
        <v>178</v>
      </c>
    </row>
    <row r="960" spans="1:5">
      <c r="A960" t="str">
        <f t="shared" si="19"/>
        <v>Ovary (C56)2Male</v>
      </c>
      <c r="B960" t="s">
        <v>109</v>
      </c>
      <c r="C960">
        <v>2</v>
      </c>
      <c r="D960" t="s">
        <v>1</v>
      </c>
      <c r="E960" t="s">
        <v>178</v>
      </c>
    </row>
    <row r="961" spans="1:5">
      <c r="A961" t="str">
        <f t="shared" si="19"/>
        <v>Ovary (C56)3Male</v>
      </c>
      <c r="B961" t="s">
        <v>109</v>
      </c>
      <c r="C961">
        <v>3</v>
      </c>
      <c r="D961" t="s">
        <v>1</v>
      </c>
      <c r="E961" t="s">
        <v>178</v>
      </c>
    </row>
    <row r="962" spans="1:5">
      <c r="A962" t="str">
        <f t="shared" si="19"/>
        <v>Ovary (C56)4Male</v>
      </c>
      <c r="B962" t="s">
        <v>109</v>
      </c>
      <c r="C962">
        <v>4</v>
      </c>
      <c r="D962" t="s">
        <v>1</v>
      </c>
      <c r="E962" t="s">
        <v>178</v>
      </c>
    </row>
    <row r="963" spans="1:5">
      <c r="A963" t="str">
        <f t="shared" si="19"/>
        <v>Ovary (C56)5Male</v>
      </c>
      <c r="B963" t="s">
        <v>109</v>
      </c>
      <c r="C963">
        <v>5</v>
      </c>
      <c r="D963" t="s">
        <v>1</v>
      </c>
      <c r="E963" t="s">
        <v>178</v>
      </c>
    </row>
    <row r="964" spans="1:5">
      <c r="A964" t="str">
        <f t="shared" ref="A964:A965" si="24">B964&amp;C964&amp;D964</f>
        <v>Female genital organs - other and unspecified (C57)1Male</v>
      </c>
      <c r="B964" t="s">
        <v>179</v>
      </c>
      <c r="C964">
        <v>1</v>
      </c>
      <c r="D964" t="s">
        <v>1</v>
      </c>
      <c r="E964" t="s">
        <v>178</v>
      </c>
    </row>
    <row r="965" spans="1:5">
      <c r="A965" t="str">
        <f t="shared" si="24"/>
        <v>Female genital organs - other and unspecified (C57)2Male</v>
      </c>
      <c r="B965" t="s">
        <v>179</v>
      </c>
      <c r="C965">
        <v>2</v>
      </c>
      <c r="D965" t="s">
        <v>1</v>
      </c>
      <c r="E965" t="s">
        <v>178</v>
      </c>
    </row>
    <row r="966" spans="1:5">
      <c r="A966" t="str">
        <f t="shared" si="19"/>
        <v>Female genital organs - other and unspecified (C57)3Male</v>
      </c>
      <c r="B966" t="s">
        <v>179</v>
      </c>
      <c r="C966">
        <v>3</v>
      </c>
      <c r="D966" t="s">
        <v>1</v>
      </c>
      <c r="E966" t="s">
        <v>178</v>
      </c>
    </row>
    <row r="967" spans="1:5">
      <c r="A967" t="str">
        <f t="shared" si="19"/>
        <v>Female genital organs - other and unspecified (C57)4Male</v>
      </c>
      <c r="B967" t="s">
        <v>179</v>
      </c>
      <c r="C967">
        <v>4</v>
      </c>
      <c r="D967" t="s">
        <v>1</v>
      </c>
      <c r="E967" t="s">
        <v>178</v>
      </c>
    </row>
    <row r="968" spans="1:5">
      <c r="A968" t="str">
        <f t="shared" si="19"/>
        <v>Female genital organs - other and unspecified (C57)5Male</v>
      </c>
      <c r="B968" t="s">
        <v>179</v>
      </c>
      <c r="C968">
        <v>5</v>
      </c>
      <c r="D968" t="s">
        <v>1</v>
      </c>
      <c r="E968" t="s">
        <v>178</v>
      </c>
    </row>
    <row r="969" spans="1:5">
      <c r="A969" t="str">
        <f>B969&amp;C969&amp;D969</f>
        <v>Placenta (C58)1Male</v>
      </c>
      <c r="B969" t="s">
        <v>110</v>
      </c>
      <c r="C969">
        <v>1</v>
      </c>
      <c r="D969" t="s">
        <v>1</v>
      </c>
      <c r="E969" t="s">
        <v>178</v>
      </c>
    </row>
    <row r="970" spans="1:5">
      <c r="A970" t="str">
        <f t="shared" ref="A970:A973" si="25">B970&amp;C970&amp;D970</f>
        <v>Placenta (C58)2Male</v>
      </c>
      <c r="B970" t="s">
        <v>110</v>
      </c>
      <c r="C970">
        <v>2</v>
      </c>
      <c r="D970" t="s">
        <v>1</v>
      </c>
      <c r="E970" t="s">
        <v>178</v>
      </c>
    </row>
    <row r="971" spans="1:5">
      <c r="A971" t="str">
        <f t="shared" si="25"/>
        <v>Placenta (C58)3Male</v>
      </c>
      <c r="B971" t="s">
        <v>110</v>
      </c>
      <c r="C971">
        <v>3</v>
      </c>
      <c r="D971" t="s">
        <v>1</v>
      </c>
      <c r="E971" t="s">
        <v>178</v>
      </c>
    </row>
    <row r="972" spans="1:5">
      <c r="A972" t="str">
        <f t="shared" si="25"/>
        <v>Placenta (C58)4Male</v>
      </c>
      <c r="B972" t="s">
        <v>110</v>
      </c>
      <c r="C972">
        <v>4</v>
      </c>
      <c r="D972" t="s">
        <v>1</v>
      </c>
      <c r="E972" t="s">
        <v>178</v>
      </c>
    </row>
    <row r="973" spans="1:5">
      <c r="A973" t="str">
        <f t="shared" si="25"/>
        <v>Placenta (C58)5Male</v>
      </c>
      <c r="B973" t="s">
        <v>110</v>
      </c>
      <c r="C973">
        <v>5</v>
      </c>
      <c r="D973" t="s">
        <v>1</v>
      </c>
      <c r="E973" t="s">
        <v>178</v>
      </c>
    </row>
    <row r="974" spans="1:5">
      <c r="A974" t="str">
        <f t="shared" si="18"/>
        <v>Penis (C60)3Male</v>
      </c>
      <c r="B974" t="s">
        <v>111</v>
      </c>
      <c r="C974">
        <v>3</v>
      </c>
      <c r="D974" t="s">
        <v>1</v>
      </c>
      <c r="E974">
        <v>1</v>
      </c>
    </row>
    <row r="975" spans="1:5">
      <c r="A975" t="str">
        <f t="shared" si="18"/>
        <v>Penis (C60)4Male</v>
      </c>
      <c r="B975" t="s">
        <v>111</v>
      </c>
      <c r="C975">
        <v>4</v>
      </c>
      <c r="D975" t="s">
        <v>1</v>
      </c>
      <c r="E975">
        <v>1</v>
      </c>
    </row>
    <row r="976" spans="1:5">
      <c r="A976" t="str">
        <f t="shared" si="18"/>
        <v>Prostate (C61)3Male</v>
      </c>
      <c r="B976" t="s">
        <v>112</v>
      </c>
      <c r="C976">
        <v>3</v>
      </c>
      <c r="D976" t="s">
        <v>1</v>
      </c>
      <c r="E976">
        <v>44</v>
      </c>
    </row>
    <row r="977" spans="1:5">
      <c r="A977" t="str">
        <f t="shared" si="18"/>
        <v>Prostate (C61)4Male</v>
      </c>
      <c r="B977" t="s">
        <v>112</v>
      </c>
      <c r="C977">
        <v>4</v>
      </c>
      <c r="D977" t="s">
        <v>1</v>
      </c>
      <c r="E977">
        <v>142</v>
      </c>
    </row>
    <row r="978" spans="1:5">
      <c r="A978" t="str">
        <f t="shared" si="18"/>
        <v>Prostate (C61)5Male</v>
      </c>
      <c r="B978" t="s">
        <v>112</v>
      </c>
      <c r="C978">
        <v>5</v>
      </c>
      <c r="D978" t="s">
        <v>1</v>
      </c>
      <c r="E978">
        <v>421</v>
      </c>
    </row>
    <row r="979" spans="1:5">
      <c r="A979" t="str">
        <f t="shared" si="18"/>
        <v>Testis (C62)2Male</v>
      </c>
      <c r="B979" t="s">
        <v>113</v>
      </c>
      <c r="C979">
        <v>2</v>
      </c>
      <c r="D979" t="s">
        <v>1</v>
      </c>
      <c r="E979">
        <v>4</v>
      </c>
    </row>
    <row r="980" spans="1:5">
      <c r="A980" t="str">
        <f t="shared" si="18"/>
        <v>Testis (C62)3Male</v>
      </c>
      <c r="B980" t="s">
        <v>113</v>
      </c>
      <c r="C980">
        <v>3</v>
      </c>
      <c r="D980" t="s">
        <v>1</v>
      </c>
      <c r="E980">
        <v>2</v>
      </c>
    </row>
    <row r="981" spans="1:5">
      <c r="A981" t="str">
        <f t="shared" si="18"/>
        <v>Testis (C62)5Male</v>
      </c>
      <c r="B981" t="s">
        <v>113</v>
      </c>
      <c r="C981">
        <v>5</v>
      </c>
      <c r="D981" t="s">
        <v>1</v>
      </c>
      <c r="E981">
        <v>1</v>
      </c>
    </row>
    <row r="982" spans="1:5">
      <c r="A982" t="str">
        <f t="shared" ref="A982:A994" si="26">B982&amp;C982&amp;D982</f>
        <v>Penis (C60)1Female</v>
      </c>
      <c r="B982" t="s">
        <v>111</v>
      </c>
      <c r="C982">
        <v>1</v>
      </c>
      <c r="D982" t="s">
        <v>0</v>
      </c>
      <c r="E982" t="s">
        <v>178</v>
      </c>
    </row>
    <row r="983" spans="1:5">
      <c r="A983" t="str">
        <f t="shared" si="26"/>
        <v>Penis (C60)2Female</v>
      </c>
      <c r="B983" t="s">
        <v>111</v>
      </c>
      <c r="C983">
        <v>2</v>
      </c>
      <c r="D983" t="s">
        <v>0</v>
      </c>
      <c r="E983" t="s">
        <v>178</v>
      </c>
    </row>
    <row r="984" spans="1:5">
      <c r="A984" t="str">
        <f t="shared" ref="A984:A985" si="27">B984&amp;C984&amp;D984</f>
        <v>Penis (C60)3Female</v>
      </c>
      <c r="B984" t="s">
        <v>111</v>
      </c>
      <c r="C984">
        <v>3</v>
      </c>
      <c r="D984" t="s">
        <v>0</v>
      </c>
      <c r="E984" t="s">
        <v>178</v>
      </c>
    </row>
    <row r="985" spans="1:5">
      <c r="A985" t="str">
        <f t="shared" si="27"/>
        <v>Penis (C60)4Female</v>
      </c>
      <c r="B985" t="s">
        <v>111</v>
      </c>
      <c r="C985">
        <v>4</v>
      </c>
      <c r="D985" t="s">
        <v>0</v>
      </c>
      <c r="E985" t="s">
        <v>178</v>
      </c>
    </row>
    <row r="986" spans="1:5">
      <c r="A986" t="str">
        <f t="shared" ref="A986" si="28">B986&amp;C986&amp;D986</f>
        <v>Penis (C60)5Female</v>
      </c>
      <c r="B986" t="s">
        <v>111</v>
      </c>
      <c r="C986">
        <v>5</v>
      </c>
      <c r="D986" t="s">
        <v>0</v>
      </c>
      <c r="E986" t="s">
        <v>178</v>
      </c>
    </row>
    <row r="987" spans="1:5">
      <c r="A987" t="str">
        <f t="shared" si="26"/>
        <v>Prostate (C61)1Female</v>
      </c>
      <c r="B987" t="s">
        <v>112</v>
      </c>
      <c r="C987">
        <v>1</v>
      </c>
      <c r="D987" t="s">
        <v>0</v>
      </c>
      <c r="E987" t="s">
        <v>178</v>
      </c>
    </row>
    <row r="988" spans="1:5">
      <c r="A988" t="str">
        <f t="shared" si="26"/>
        <v>Prostate (C61)2Female</v>
      </c>
      <c r="B988" t="s">
        <v>112</v>
      </c>
      <c r="C988">
        <v>2</v>
      </c>
      <c r="D988" t="s">
        <v>0</v>
      </c>
      <c r="E988" t="s">
        <v>178</v>
      </c>
    </row>
    <row r="989" spans="1:5">
      <c r="A989" t="str">
        <f t="shared" si="26"/>
        <v>Prostate (C61)3Female</v>
      </c>
      <c r="B989" t="s">
        <v>112</v>
      </c>
      <c r="C989">
        <v>3</v>
      </c>
      <c r="D989" t="s">
        <v>0</v>
      </c>
      <c r="E989" t="s">
        <v>178</v>
      </c>
    </row>
    <row r="990" spans="1:5">
      <c r="A990" t="str">
        <f t="shared" ref="A990:A991" si="29">B990&amp;C990&amp;D990</f>
        <v>Prostate (C61)4Female</v>
      </c>
      <c r="B990" t="s">
        <v>112</v>
      </c>
      <c r="C990">
        <v>4</v>
      </c>
      <c r="D990" t="s">
        <v>0</v>
      </c>
      <c r="E990" t="s">
        <v>178</v>
      </c>
    </row>
    <row r="991" spans="1:5">
      <c r="A991" t="str">
        <f t="shared" si="29"/>
        <v>Prostate (C61)5Female</v>
      </c>
      <c r="B991" t="s">
        <v>112</v>
      </c>
      <c r="C991">
        <v>5</v>
      </c>
      <c r="D991" t="s">
        <v>0</v>
      </c>
      <c r="E991" t="s">
        <v>178</v>
      </c>
    </row>
    <row r="992" spans="1:5">
      <c r="A992" t="str">
        <f t="shared" si="26"/>
        <v>Testis (C62)1Female</v>
      </c>
      <c r="B992" t="s">
        <v>113</v>
      </c>
      <c r="C992">
        <v>1</v>
      </c>
      <c r="D992" t="s">
        <v>0</v>
      </c>
      <c r="E992" t="s">
        <v>178</v>
      </c>
    </row>
    <row r="993" spans="1:5">
      <c r="A993" t="str">
        <f t="shared" si="26"/>
        <v>Testis (C62)2Female</v>
      </c>
      <c r="B993" t="s">
        <v>113</v>
      </c>
      <c r="C993">
        <v>2</v>
      </c>
      <c r="D993" t="s">
        <v>0</v>
      </c>
      <c r="E993" t="s">
        <v>178</v>
      </c>
    </row>
    <row r="994" spans="1:5">
      <c r="A994" t="str">
        <f t="shared" si="26"/>
        <v>Testis (C62)3Female</v>
      </c>
      <c r="B994" t="s">
        <v>113</v>
      </c>
      <c r="C994">
        <v>3</v>
      </c>
      <c r="D994" t="s">
        <v>0</v>
      </c>
      <c r="E994" t="s">
        <v>178</v>
      </c>
    </row>
    <row r="995" spans="1:5">
      <c r="A995" t="str">
        <f t="shared" ref="A995:A996" si="30">B995&amp;C995&amp;D995</f>
        <v>Testis (C62)4Female</v>
      </c>
      <c r="B995" t="s">
        <v>113</v>
      </c>
      <c r="C995">
        <v>4</v>
      </c>
      <c r="D995" t="s">
        <v>0</v>
      </c>
      <c r="E995" t="s">
        <v>178</v>
      </c>
    </row>
    <row r="996" spans="1:5">
      <c r="A996" t="str">
        <f t="shared" si="30"/>
        <v>Testis (C62)5Female</v>
      </c>
      <c r="B996" t="s">
        <v>113</v>
      </c>
      <c r="C996">
        <v>5</v>
      </c>
      <c r="D996" t="s">
        <v>0</v>
      </c>
      <c r="E996" t="s">
        <v>178</v>
      </c>
    </row>
    <row r="997" spans="1:5">
      <c r="A997" t="str">
        <f>B997&amp;C997&amp;D997</f>
        <v>Male genital organs - other and unspecified (C63)1Female</v>
      </c>
      <c r="B997" t="s">
        <v>114</v>
      </c>
      <c r="C997">
        <v>1</v>
      </c>
      <c r="D997" t="s">
        <v>0</v>
      </c>
      <c r="E997" t="s">
        <v>178</v>
      </c>
    </row>
    <row r="998" spans="1:5">
      <c r="A998" t="str">
        <f t="shared" ref="A998:A1001" si="31">B998&amp;C998&amp;D998</f>
        <v>Male genital organs - other and unspecified (C63)2Female</v>
      </c>
      <c r="B998" t="s">
        <v>114</v>
      </c>
      <c r="C998">
        <v>2</v>
      </c>
      <c r="D998" t="s">
        <v>0</v>
      </c>
      <c r="E998" t="s">
        <v>178</v>
      </c>
    </row>
    <row r="999" spans="1:5">
      <c r="A999" t="str">
        <f t="shared" si="31"/>
        <v>Male genital organs - other and unspecified (C63)3Female</v>
      </c>
      <c r="B999" t="s">
        <v>114</v>
      </c>
      <c r="C999">
        <v>3</v>
      </c>
      <c r="D999" t="s">
        <v>0</v>
      </c>
      <c r="E999" t="s">
        <v>178</v>
      </c>
    </row>
    <row r="1000" spans="1:5">
      <c r="A1000" t="str">
        <f t="shared" si="31"/>
        <v>Male genital organs - other and unspecified (C63)4Female</v>
      </c>
      <c r="B1000" t="s">
        <v>114</v>
      </c>
      <c r="C1000">
        <v>4</v>
      </c>
      <c r="D1000" t="s">
        <v>0</v>
      </c>
      <c r="E1000" t="s">
        <v>178</v>
      </c>
    </row>
    <row r="1001" spans="1:5">
      <c r="A1001" t="str">
        <f t="shared" si="31"/>
        <v>Male genital organs - other and unspecified (C63)5Female</v>
      </c>
      <c r="B1001" t="s">
        <v>114</v>
      </c>
      <c r="C1001">
        <v>5</v>
      </c>
      <c r="D1001" t="s">
        <v>0</v>
      </c>
      <c r="E1001" t="s">
        <v>178</v>
      </c>
    </row>
    <row r="1002" spans="1:5">
      <c r="A1002" t="str">
        <f t="shared" si="18"/>
        <v>Kidney - except renal pelvis (C64)2Male</v>
      </c>
      <c r="B1002" t="s">
        <v>115</v>
      </c>
      <c r="C1002">
        <v>2</v>
      </c>
      <c r="D1002" t="s">
        <v>1</v>
      </c>
      <c r="E1002">
        <v>1</v>
      </c>
    </row>
    <row r="1003" spans="1:5">
      <c r="A1003" t="str">
        <f t="shared" si="18"/>
        <v>Kidney - except renal pelvis (C64)3Female</v>
      </c>
      <c r="B1003" t="s">
        <v>115</v>
      </c>
      <c r="C1003">
        <v>3</v>
      </c>
      <c r="D1003" t="s">
        <v>0</v>
      </c>
      <c r="E1003">
        <v>14</v>
      </c>
    </row>
    <row r="1004" spans="1:5">
      <c r="A1004" t="str">
        <f t="shared" si="18"/>
        <v>Kidney - except renal pelvis (C64)3Male</v>
      </c>
      <c r="B1004" t="s">
        <v>115</v>
      </c>
      <c r="C1004">
        <v>3</v>
      </c>
      <c r="D1004" t="s">
        <v>1</v>
      </c>
      <c r="E1004">
        <v>36</v>
      </c>
    </row>
    <row r="1005" spans="1:5">
      <c r="A1005" t="str">
        <f t="shared" si="18"/>
        <v>Kidney - except renal pelvis (C64)4Female</v>
      </c>
      <c r="B1005" t="s">
        <v>115</v>
      </c>
      <c r="C1005">
        <v>4</v>
      </c>
      <c r="D1005" t="s">
        <v>0</v>
      </c>
      <c r="E1005">
        <v>15</v>
      </c>
    </row>
    <row r="1006" spans="1:5">
      <c r="A1006" t="str">
        <f t="shared" si="18"/>
        <v>Kidney - except renal pelvis (C64)4Male</v>
      </c>
      <c r="B1006" t="s">
        <v>115</v>
      </c>
      <c r="C1006">
        <v>4</v>
      </c>
      <c r="D1006" t="s">
        <v>1</v>
      </c>
      <c r="E1006">
        <v>36</v>
      </c>
    </row>
    <row r="1007" spans="1:5">
      <c r="A1007" t="str">
        <f t="shared" si="18"/>
        <v>Kidney - except renal pelvis (C64)5Female</v>
      </c>
      <c r="B1007" t="s">
        <v>115</v>
      </c>
      <c r="C1007">
        <v>5</v>
      </c>
      <c r="D1007" t="s">
        <v>0</v>
      </c>
      <c r="E1007">
        <v>25</v>
      </c>
    </row>
    <row r="1008" spans="1:5">
      <c r="A1008" t="str">
        <f t="shared" si="18"/>
        <v>Kidney - except renal pelvis (C64)5Male</v>
      </c>
      <c r="B1008" t="s">
        <v>115</v>
      </c>
      <c r="C1008">
        <v>5</v>
      </c>
      <c r="D1008" t="s">
        <v>1</v>
      </c>
      <c r="E1008">
        <v>56</v>
      </c>
    </row>
    <row r="1009" spans="1:5">
      <c r="A1009" t="str">
        <f t="shared" si="18"/>
        <v>Renal pelvis (C65)3Female</v>
      </c>
      <c r="B1009" t="s">
        <v>116</v>
      </c>
      <c r="C1009">
        <v>3</v>
      </c>
      <c r="D1009" t="s">
        <v>0</v>
      </c>
      <c r="E1009">
        <v>2</v>
      </c>
    </row>
    <row r="1010" spans="1:5">
      <c r="A1010" t="str">
        <f t="shared" si="18"/>
        <v>Renal pelvis (C65)3Male</v>
      </c>
      <c r="B1010" t="s">
        <v>116</v>
      </c>
      <c r="C1010">
        <v>3</v>
      </c>
      <c r="D1010" t="s">
        <v>1</v>
      </c>
      <c r="E1010">
        <v>2</v>
      </c>
    </row>
    <row r="1011" spans="1:5">
      <c r="A1011" t="str">
        <f t="shared" si="18"/>
        <v>Renal pelvis (C65)4Female</v>
      </c>
      <c r="B1011" t="s">
        <v>116</v>
      </c>
      <c r="C1011">
        <v>4</v>
      </c>
      <c r="D1011" t="s">
        <v>0</v>
      </c>
      <c r="E1011">
        <v>3</v>
      </c>
    </row>
    <row r="1012" spans="1:5">
      <c r="A1012" t="str">
        <f t="shared" si="18"/>
        <v>Renal pelvis (C65)4Male</v>
      </c>
      <c r="B1012" t="s">
        <v>116</v>
      </c>
      <c r="C1012">
        <v>4</v>
      </c>
      <c r="D1012" t="s">
        <v>1</v>
      </c>
      <c r="E1012">
        <v>1</v>
      </c>
    </row>
    <row r="1013" spans="1:5">
      <c r="A1013" t="str">
        <f t="shared" si="18"/>
        <v>Renal pelvis (C65)5Female</v>
      </c>
      <c r="B1013" t="s">
        <v>116</v>
      </c>
      <c r="C1013">
        <v>5</v>
      </c>
      <c r="D1013" t="s">
        <v>0</v>
      </c>
      <c r="E1013">
        <v>4</v>
      </c>
    </row>
    <row r="1014" spans="1:5">
      <c r="A1014" t="str">
        <f t="shared" si="18"/>
        <v>Renal pelvis (C65)5Male</v>
      </c>
      <c r="B1014" t="s">
        <v>116</v>
      </c>
      <c r="C1014">
        <v>5</v>
      </c>
      <c r="D1014" t="s">
        <v>1</v>
      </c>
      <c r="E1014">
        <v>1</v>
      </c>
    </row>
    <row r="1015" spans="1:5">
      <c r="A1015" t="str">
        <f t="shared" si="18"/>
        <v>Ureter (C66)3Female</v>
      </c>
      <c r="B1015" t="s">
        <v>117</v>
      </c>
      <c r="C1015">
        <v>3</v>
      </c>
      <c r="D1015" t="s">
        <v>0</v>
      </c>
      <c r="E1015">
        <v>1</v>
      </c>
    </row>
    <row r="1016" spans="1:5">
      <c r="A1016" t="str">
        <f t="shared" si="18"/>
        <v>Ureter (C66)3Male</v>
      </c>
      <c r="B1016" t="s">
        <v>117</v>
      </c>
      <c r="C1016">
        <v>3</v>
      </c>
      <c r="D1016" t="s">
        <v>1</v>
      </c>
      <c r="E1016">
        <v>1</v>
      </c>
    </row>
    <row r="1017" spans="1:5">
      <c r="A1017" t="str">
        <f t="shared" si="18"/>
        <v>Ureter (C66)5Female</v>
      </c>
      <c r="B1017" t="s">
        <v>117</v>
      </c>
      <c r="C1017">
        <v>5</v>
      </c>
      <c r="D1017" t="s">
        <v>0</v>
      </c>
      <c r="E1017">
        <v>2</v>
      </c>
    </row>
    <row r="1018" spans="1:5">
      <c r="A1018" t="str">
        <f t="shared" si="18"/>
        <v>Ureter (C66)5Male</v>
      </c>
      <c r="B1018" t="s">
        <v>117</v>
      </c>
      <c r="C1018">
        <v>5</v>
      </c>
      <c r="D1018" t="s">
        <v>1</v>
      </c>
      <c r="E1018">
        <v>4</v>
      </c>
    </row>
    <row r="1019" spans="1:5">
      <c r="A1019" t="str">
        <f t="shared" si="18"/>
        <v>Bladder (C67)2Female</v>
      </c>
      <c r="B1019" t="s">
        <v>118</v>
      </c>
      <c r="C1019">
        <v>2</v>
      </c>
      <c r="D1019" t="s">
        <v>0</v>
      </c>
      <c r="E1019">
        <v>2</v>
      </c>
    </row>
    <row r="1020" spans="1:5">
      <c r="A1020" t="str">
        <f t="shared" si="18"/>
        <v>Bladder (C67)2Male</v>
      </c>
      <c r="B1020" t="s">
        <v>118</v>
      </c>
      <c r="C1020">
        <v>2</v>
      </c>
      <c r="D1020" t="s">
        <v>1</v>
      </c>
      <c r="E1020">
        <v>1</v>
      </c>
    </row>
    <row r="1021" spans="1:5">
      <c r="A1021" t="str">
        <f t="shared" si="18"/>
        <v>Bladder (C67)3Female</v>
      </c>
      <c r="B1021" t="s">
        <v>118</v>
      </c>
      <c r="C1021">
        <v>3</v>
      </c>
      <c r="D1021" t="s">
        <v>0</v>
      </c>
      <c r="E1021">
        <v>9</v>
      </c>
    </row>
    <row r="1022" spans="1:5">
      <c r="A1022" t="str">
        <f t="shared" ref="A1022:A1085" si="32">B1022&amp;C1022&amp;D1022</f>
        <v>Bladder (C67)3Male</v>
      </c>
      <c r="B1022" t="s">
        <v>118</v>
      </c>
      <c r="C1022">
        <v>3</v>
      </c>
      <c r="D1022" t="s">
        <v>1</v>
      </c>
      <c r="E1022">
        <v>15</v>
      </c>
    </row>
    <row r="1023" spans="1:5">
      <c r="A1023" t="str">
        <f t="shared" si="32"/>
        <v>Bladder (C67)4Female</v>
      </c>
      <c r="B1023" t="s">
        <v>118</v>
      </c>
      <c r="C1023">
        <v>4</v>
      </c>
      <c r="D1023" t="s">
        <v>0</v>
      </c>
      <c r="E1023">
        <v>11</v>
      </c>
    </row>
    <row r="1024" spans="1:5">
      <c r="A1024" t="str">
        <f t="shared" si="32"/>
        <v>Bladder (C67)4Male</v>
      </c>
      <c r="B1024" t="s">
        <v>118</v>
      </c>
      <c r="C1024">
        <v>4</v>
      </c>
      <c r="D1024" t="s">
        <v>1</v>
      </c>
      <c r="E1024">
        <v>25</v>
      </c>
    </row>
    <row r="1025" spans="1:5">
      <c r="A1025" t="str">
        <f t="shared" si="32"/>
        <v>Bladder (C67)5Female</v>
      </c>
      <c r="B1025" t="s">
        <v>118</v>
      </c>
      <c r="C1025">
        <v>5</v>
      </c>
      <c r="D1025" t="s">
        <v>0</v>
      </c>
      <c r="E1025">
        <v>52</v>
      </c>
    </row>
    <row r="1026" spans="1:5">
      <c r="A1026" t="str">
        <f t="shared" si="32"/>
        <v>Bladder (C67)5Male</v>
      </c>
      <c r="B1026" t="s">
        <v>118</v>
      </c>
      <c r="C1026">
        <v>5</v>
      </c>
      <c r="D1026" t="s">
        <v>1</v>
      </c>
      <c r="E1026">
        <v>92</v>
      </c>
    </row>
    <row r="1027" spans="1:5">
      <c r="A1027" t="str">
        <f t="shared" si="32"/>
        <v>Urinary organs - other and unspecified (C68)3Male</v>
      </c>
      <c r="B1027" t="s">
        <v>119</v>
      </c>
      <c r="C1027">
        <v>3</v>
      </c>
      <c r="D1027" t="s">
        <v>1</v>
      </c>
      <c r="E1027">
        <v>1</v>
      </c>
    </row>
    <row r="1028" spans="1:5">
      <c r="A1028" t="str">
        <f t="shared" si="32"/>
        <v>Urinary organs - other and unspecified (C68)4Male</v>
      </c>
      <c r="B1028" t="s">
        <v>119</v>
      </c>
      <c r="C1028">
        <v>4</v>
      </c>
      <c r="D1028" t="s">
        <v>1</v>
      </c>
      <c r="E1028">
        <v>1</v>
      </c>
    </row>
    <row r="1029" spans="1:5">
      <c r="A1029" t="str">
        <f t="shared" si="32"/>
        <v>Urinary organs - other and unspecified (C68)5Female</v>
      </c>
      <c r="B1029" t="s">
        <v>119</v>
      </c>
      <c r="C1029">
        <v>5</v>
      </c>
      <c r="D1029" t="s">
        <v>0</v>
      </c>
      <c r="E1029">
        <v>3</v>
      </c>
    </row>
    <row r="1030" spans="1:5">
      <c r="A1030" t="str">
        <f t="shared" si="32"/>
        <v>Urinary organs - other and unspecified (C68)5Male</v>
      </c>
      <c r="B1030" t="s">
        <v>119</v>
      </c>
      <c r="C1030">
        <v>5</v>
      </c>
      <c r="D1030" t="s">
        <v>1</v>
      </c>
      <c r="E1030">
        <v>1</v>
      </c>
    </row>
    <row r="1031" spans="1:5">
      <c r="A1031" t="str">
        <f t="shared" si="32"/>
        <v>Eye and adnexa (C69)2Female</v>
      </c>
      <c r="B1031" t="s">
        <v>120</v>
      </c>
      <c r="C1031">
        <v>2</v>
      </c>
      <c r="D1031" t="s">
        <v>0</v>
      </c>
      <c r="E1031">
        <v>1</v>
      </c>
    </row>
    <row r="1032" spans="1:5">
      <c r="A1032" t="str">
        <f t="shared" si="32"/>
        <v>Eye and adnexa (C69)3Female</v>
      </c>
      <c r="B1032" t="s">
        <v>120</v>
      </c>
      <c r="C1032">
        <v>3</v>
      </c>
      <c r="D1032" t="s">
        <v>0</v>
      </c>
      <c r="E1032">
        <v>5</v>
      </c>
    </row>
    <row r="1033" spans="1:5">
      <c r="A1033" t="str">
        <f t="shared" si="32"/>
        <v>Eye and adnexa (C69)3Male</v>
      </c>
      <c r="B1033" t="s">
        <v>120</v>
      </c>
      <c r="C1033">
        <v>3</v>
      </c>
      <c r="D1033" t="s">
        <v>1</v>
      </c>
      <c r="E1033">
        <v>4</v>
      </c>
    </row>
    <row r="1034" spans="1:5">
      <c r="A1034" t="str">
        <f t="shared" si="32"/>
        <v>Eye and adnexa (C69)4Female</v>
      </c>
      <c r="B1034" t="s">
        <v>120</v>
      </c>
      <c r="C1034">
        <v>4</v>
      </c>
      <c r="D1034" t="s">
        <v>0</v>
      </c>
      <c r="E1034">
        <v>1</v>
      </c>
    </row>
    <row r="1035" spans="1:5">
      <c r="A1035" t="str">
        <f t="shared" si="32"/>
        <v>Eye and adnexa (C69)4Male</v>
      </c>
      <c r="B1035" t="s">
        <v>120</v>
      </c>
      <c r="C1035">
        <v>4</v>
      </c>
      <c r="D1035" t="s">
        <v>1</v>
      </c>
      <c r="E1035">
        <v>2</v>
      </c>
    </row>
    <row r="1036" spans="1:5">
      <c r="A1036" t="str">
        <f t="shared" si="32"/>
        <v>Eye and adnexa (C69)5Female</v>
      </c>
      <c r="B1036" t="s">
        <v>120</v>
      </c>
      <c r="C1036">
        <v>5</v>
      </c>
      <c r="D1036" t="s">
        <v>0</v>
      </c>
      <c r="E1036">
        <v>3</v>
      </c>
    </row>
    <row r="1037" spans="1:5">
      <c r="A1037" t="str">
        <f t="shared" si="32"/>
        <v>Eye and adnexa (C69)5Male</v>
      </c>
      <c r="B1037" t="s">
        <v>120</v>
      </c>
      <c r="C1037">
        <v>5</v>
      </c>
      <c r="D1037" t="s">
        <v>1</v>
      </c>
      <c r="E1037">
        <v>1</v>
      </c>
    </row>
    <row r="1038" spans="1:5">
      <c r="A1038" t="str">
        <f t="shared" si="32"/>
        <v>Meninges (C70)3Female</v>
      </c>
      <c r="B1038" t="s">
        <v>121</v>
      </c>
      <c r="C1038">
        <v>3</v>
      </c>
      <c r="D1038" t="s">
        <v>0</v>
      </c>
      <c r="E1038">
        <v>1</v>
      </c>
    </row>
    <row r="1039" spans="1:5">
      <c r="A1039" t="str">
        <f t="shared" si="32"/>
        <v>Meninges (C70)5Female</v>
      </c>
      <c r="B1039" t="s">
        <v>121</v>
      </c>
      <c r="C1039">
        <v>5</v>
      </c>
      <c r="D1039" t="s">
        <v>0</v>
      </c>
      <c r="E1039">
        <v>2</v>
      </c>
    </row>
    <row r="1040" spans="1:5">
      <c r="A1040" t="str">
        <f t="shared" si="32"/>
        <v>Brain (C71)1Female</v>
      </c>
      <c r="B1040" t="s">
        <v>122</v>
      </c>
      <c r="C1040">
        <v>1</v>
      </c>
      <c r="D1040" t="s">
        <v>0</v>
      </c>
      <c r="E1040">
        <v>2</v>
      </c>
    </row>
    <row r="1041" spans="1:5">
      <c r="A1041" t="str">
        <f t="shared" si="32"/>
        <v>Brain (C71)1Male</v>
      </c>
      <c r="B1041" t="s">
        <v>122</v>
      </c>
      <c r="C1041">
        <v>1</v>
      </c>
      <c r="D1041" t="s">
        <v>1</v>
      </c>
      <c r="E1041">
        <v>11</v>
      </c>
    </row>
    <row r="1042" spans="1:5">
      <c r="A1042" t="str">
        <f t="shared" si="32"/>
        <v>Brain (C71)2Female</v>
      </c>
      <c r="B1042" t="s">
        <v>122</v>
      </c>
      <c r="C1042">
        <v>2</v>
      </c>
      <c r="D1042" t="s">
        <v>0</v>
      </c>
      <c r="E1042">
        <v>7</v>
      </c>
    </row>
    <row r="1043" spans="1:5">
      <c r="A1043" t="str">
        <f t="shared" si="32"/>
        <v>Brain (C71)2Male</v>
      </c>
      <c r="B1043" t="s">
        <v>122</v>
      </c>
      <c r="C1043">
        <v>2</v>
      </c>
      <c r="D1043" t="s">
        <v>1</v>
      </c>
      <c r="E1043">
        <v>19</v>
      </c>
    </row>
    <row r="1044" spans="1:5">
      <c r="A1044" t="str">
        <f t="shared" si="32"/>
        <v>Brain (C71)3Female</v>
      </c>
      <c r="B1044" t="s">
        <v>122</v>
      </c>
      <c r="C1044">
        <v>3</v>
      </c>
      <c r="D1044" t="s">
        <v>0</v>
      </c>
      <c r="E1044">
        <v>36</v>
      </c>
    </row>
    <row r="1045" spans="1:5">
      <c r="A1045" t="str">
        <f t="shared" si="32"/>
        <v>Brain (C71)3Male</v>
      </c>
      <c r="B1045" t="s">
        <v>122</v>
      </c>
      <c r="C1045">
        <v>3</v>
      </c>
      <c r="D1045" t="s">
        <v>1</v>
      </c>
      <c r="E1045">
        <v>61</v>
      </c>
    </row>
    <row r="1046" spans="1:5">
      <c r="A1046" t="str">
        <f t="shared" si="32"/>
        <v>Brain (C71)4Female</v>
      </c>
      <c r="B1046" t="s">
        <v>122</v>
      </c>
      <c r="C1046">
        <v>4</v>
      </c>
      <c r="D1046" t="s">
        <v>0</v>
      </c>
      <c r="E1046">
        <v>26</v>
      </c>
    </row>
    <row r="1047" spans="1:5">
      <c r="A1047" t="str">
        <f t="shared" si="32"/>
        <v>Brain (C71)4Male</v>
      </c>
      <c r="B1047" t="s">
        <v>122</v>
      </c>
      <c r="C1047">
        <v>4</v>
      </c>
      <c r="D1047" t="s">
        <v>1</v>
      </c>
      <c r="E1047">
        <v>54</v>
      </c>
    </row>
    <row r="1048" spans="1:5">
      <c r="A1048" t="str">
        <f t="shared" si="32"/>
        <v>Brain (C71)5Female</v>
      </c>
      <c r="B1048" t="s">
        <v>122</v>
      </c>
      <c r="C1048">
        <v>5</v>
      </c>
      <c r="D1048" t="s">
        <v>0</v>
      </c>
      <c r="E1048">
        <v>24</v>
      </c>
    </row>
    <row r="1049" spans="1:5">
      <c r="A1049" t="str">
        <f t="shared" si="32"/>
        <v>Brain (C71)5Male</v>
      </c>
      <c r="B1049" t="s">
        <v>122</v>
      </c>
      <c r="C1049">
        <v>5</v>
      </c>
      <c r="D1049" t="s">
        <v>1</v>
      </c>
      <c r="E1049">
        <v>38</v>
      </c>
    </row>
    <row r="1050" spans="1:5">
      <c r="A1050" t="str">
        <f t="shared" si="32"/>
        <v>Spinal cord, cranial nerves and other parts of central nervous system (C72)1Male</v>
      </c>
      <c r="B1050" t="s">
        <v>123</v>
      </c>
      <c r="C1050">
        <v>1</v>
      </c>
      <c r="D1050" t="s">
        <v>1</v>
      </c>
      <c r="E1050">
        <v>1</v>
      </c>
    </row>
    <row r="1051" spans="1:5">
      <c r="A1051" t="str">
        <f t="shared" si="32"/>
        <v>Spinal cord, cranial nerves and other parts of central nervous system (C72)3Male</v>
      </c>
      <c r="B1051" t="s">
        <v>123</v>
      </c>
      <c r="C1051">
        <v>3</v>
      </c>
      <c r="D1051" t="s">
        <v>1</v>
      </c>
      <c r="E1051">
        <v>1</v>
      </c>
    </row>
    <row r="1052" spans="1:5">
      <c r="A1052" t="str">
        <f t="shared" si="32"/>
        <v>Spinal cord, cranial nerves and other parts of central nervous system (C72)4Male</v>
      </c>
      <c r="B1052" t="s">
        <v>123</v>
      </c>
      <c r="C1052">
        <v>4</v>
      </c>
      <c r="D1052" t="s">
        <v>1</v>
      </c>
      <c r="E1052">
        <v>1</v>
      </c>
    </row>
    <row r="1053" spans="1:5">
      <c r="A1053" t="str">
        <f t="shared" si="32"/>
        <v>Spinal cord, cranial nerves and other parts of central nervous system (C72)5Female</v>
      </c>
      <c r="B1053" t="s">
        <v>123</v>
      </c>
      <c r="C1053">
        <v>5</v>
      </c>
      <c r="D1053" t="s">
        <v>0</v>
      </c>
      <c r="E1053">
        <v>1</v>
      </c>
    </row>
    <row r="1054" spans="1:5">
      <c r="A1054" t="str">
        <f t="shared" si="32"/>
        <v>Thyroid gland (C73)1Male</v>
      </c>
      <c r="B1054" t="s">
        <v>124</v>
      </c>
      <c r="C1054">
        <v>1</v>
      </c>
      <c r="D1054" t="s">
        <v>1</v>
      </c>
      <c r="E1054">
        <v>1</v>
      </c>
    </row>
    <row r="1055" spans="1:5">
      <c r="A1055" t="str">
        <f t="shared" si="32"/>
        <v>Thyroid gland (C73)2Male</v>
      </c>
      <c r="B1055" t="s">
        <v>124</v>
      </c>
      <c r="C1055">
        <v>2</v>
      </c>
      <c r="D1055" t="s">
        <v>1</v>
      </c>
      <c r="E1055">
        <v>1</v>
      </c>
    </row>
    <row r="1056" spans="1:5">
      <c r="A1056" t="str">
        <f t="shared" si="32"/>
        <v>Thyroid gland (C73)3Female</v>
      </c>
      <c r="B1056" t="s">
        <v>124</v>
      </c>
      <c r="C1056">
        <v>3</v>
      </c>
      <c r="D1056" t="s">
        <v>0</v>
      </c>
      <c r="E1056">
        <v>3</v>
      </c>
    </row>
    <row r="1057" spans="1:5">
      <c r="A1057" t="str">
        <f t="shared" si="32"/>
        <v>Thyroid gland (C73)3Male</v>
      </c>
      <c r="B1057" t="s">
        <v>124</v>
      </c>
      <c r="C1057">
        <v>3</v>
      </c>
      <c r="D1057" t="s">
        <v>1</v>
      </c>
      <c r="E1057">
        <v>4</v>
      </c>
    </row>
    <row r="1058" spans="1:5">
      <c r="A1058" t="str">
        <f t="shared" si="32"/>
        <v>Thyroid gland (C73)4Female</v>
      </c>
      <c r="B1058" t="s">
        <v>124</v>
      </c>
      <c r="C1058">
        <v>4</v>
      </c>
      <c r="D1058" t="s">
        <v>0</v>
      </c>
      <c r="E1058">
        <v>3</v>
      </c>
    </row>
    <row r="1059" spans="1:5">
      <c r="A1059" t="str">
        <f t="shared" si="32"/>
        <v>Thyroid gland (C73)4Male</v>
      </c>
      <c r="B1059" t="s">
        <v>124</v>
      </c>
      <c r="C1059">
        <v>4</v>
      </c>
      <c r="D1059" t="s">
        <v>1</v>
      </c>
      <c r="E1059">
        <v>3</v>
      </c>
    </row>
    <row r="1060" spans="1:5">
      <c r="A1060" t="str">
        <f t="shared" si="32"/>
        <v>Thyroid gland (C73)5Female</v>
      </c>
      <c r="B1060" t="s">
        <v>124</v>
      </c>
      <c r="C1060">
        <v>5</v>
      </c>
      <c r="D1060" t="s">
        <v>0</v>
      </c>
      <c r="E1060">
        <v>12</v>
      </c>
    </row>
    <row r="1061" spans="1:5">
      <c r="A1061" t="str">
        <f t="shared" si="32"/>
        <v>Thyroid gland (C73)5Male</v>
      </c>
      <c r="B1061" t="s">
        <v>124</v>
      </c>
      <c r="C1061">
        <v>5</v>
      </c>
      <c r="D1061" t="s">
        <v>1</v>
      </c>
      <c r="E1061">
        <v>3</v>
      </c>
    </row>
    <row r="1062" spans="1:5">
      <c r="A1062" t="str">
        <f t="shared" si="32"/>
        <v>Adrenal gland (C74)1Female</v>
      </c>
      <c r="B1062" t="s">
        <v>125</v>
      </c>
      <c r="C1062">
        <v>1</v>
      </c>
      <c r="D1062" t="s">
        <v>0</v>
      </c>
      <c r="E1062">
        <v>1</v>
      </c>
    </row>
    <row r="1063" spans="1:5">
      <c r="A1063" t="str">
        <f t="shared" si="32"/>
        <v>Adrenal gland (C74)1Male</v>
      </c>
      <c r="B1063" t="s">
        <v>125</v>
      </c>
      <c r="C1063">
        <v>1</v>
      </c>
      <c r="D1063" t="s">
        <v>1</v>
      </c>
      <c r="E1063">
        <v>1</v>
      </c>
    </row>
    <row r="1064" spans="1:5">
      <c r="A1064" t="str">
        <f t="shared" si="32"/>
        <v>Adrenal gland (C74)2Male</v>
      </c>
      <c r="B1064" t="s">
        <v>125</v>
      </c>
      <c r="C1064">
        <v>2</v>
      </c>
      <c r="D1064" t="s">
        <v>1</v>
      </c>
      <c r="E1064">
        <v>3</v>
      </c>
    </row>
    <row r="1065" spans="1:5">
      <c r="A1065" t="str">
        <f t="shared" si="32"/>
        <v>Endocrine glands and related structures - other (C75)1Female</v>
      </c>
      <c r="B1065" t="s">
        <v>126</v>
      </c>
      <c r="C1065">
        <v>1</v>
      </c>
      <c r="D1065" t="s">
        <v>0</v>
      </c>
      <c r="E1065">
        <v>1</v>
      </c>
    </row>
    <row r="1066" spans="1:5">
      <c r="A1066" t="str">
        <f t="shared" si="32"/>
        <v>Endocrine glands and related structures - other (C75)3Female</v>
      </c>
      <c r="B1066" t="s">
        <v>126</v>
      </c>
      <c r="C1066">
        <v>3</v>
      </c>
      <c r="D1066" t="s">
        <v>0</v>
      </c>
      <c r="E1066">
        <v>1</v>
      </c>
    </row>
    <row r="1067" spans="1:5">
      <c r="A1067" t="str">
        <f t="shared" si="32"/>
        <v>Endocrine glands and related structures - other (C75)3Male</v>
      </c>
      <c r="B1067" t="s">
        <v>126</v>
      </c>
      <c r="C1067">
        <v>3</v>
      </c>
      <c r="D1067" t="s">
        <v>1</v>
      </c>
      <c r="E1067">
        <v>1</v>
      </c>
    </row>
    <row r="1068" spans="1:5">
      <c r="A1068" t="str">
        <f t="shared" si="32"/>
        <v>Other and ill-defined sites (C76)3Female</v>
      </c>
      <c r="B1068" t="s">
        <v>127</v>
      </c>
      <c r="C1068">
        <v>3</v>
      </c>
      <c r="D1068" t="s">
        <v>0</v>
      </c>
      <c r="E1068">
        <v>1</v>
      </c>
    </row>
    <row r="1069" spans="1:5">
      <c r="A1069" t="str">
        <f t="shared" si="32"/>
        <v>Other and ill-defined sites (C76)5Female</v>
      </c>
      <c r="B1069" t="s">
        <v>127</v>
      </c>
      <c r="C1069">
        <v>5</v>
      </c>
      <c r="D1069" t="s">
        <v>0</v>
      </c>
      <c r="E1069">
        <v>6</v>
      </c>
    </row>
    <row r="1070" spans="1:5">
      <c r="A1070" t="str">
        <f t="shared" si="32"/>
        <v>Other and ill-defined sites (C76)5Male</v>
      </c>
      <c r="B1070" t="s">
        <v>127</v>
      </c>
      <c r="C1070">
        <v>5</v>
      </c>
      <c r="D1070" t="s">
        <v>1</v>
      </c>
      <c r="E1070">
        <v>5</v>
      </c>
    </row>
    <row r="1071" spans="1:5">
      <c r="A1071" t="str">
        <f t="shared" si="32"/>
        <v>Malignant neoplasm without specification of site (C80)2Female</v>
      </c>
      <c r="B1071" t="s">
        <v>131</v>
      </c>
      <c r="C1071">
        <v>2</v>
      </c>
      <c r="D1071" t="s">
        <v>0</v>
      </c>
      <c r="E1071">
        <v>4</v>
      </c>
    </row>
    <row r="1072" spans="1:5">
      <c r="A1072" t="str">
        <f t="shared" si="32"/>
        <v>Malignant neoplasm without specification of site (C80)2Male</v>
      </c>
      <c r="B1072" t="s">
        <v>131</v>
      </c>
      <c r="C1072">
        <v>2</v>
      </c>
      <c r="D1072" t="s">
        <v>1</v>
      </c>
      <c r="E1072">
        <v>3</v>
      </c>
    </row>
    <row r="1073" spans="1:5">
      <c r="A1073" t="str">
        <f t="shared" si="32"/>
        <v>Malignant neoplasm without specification of site (C80)3Female</v>
      </c>
      <c r="B1073" t="s">
        <v>131</v>
      </c>
      <c r="C1073">
        <v>3</v>
      </c>
      <c r="D1073" t="s">
        <v>0</v>
      </c>
      <c r="E1073">
        <v>28</v>
      </c>
    </row>
    <row r="1074" spans="1:5">
      <c r="A1074" t="str">
        <f t="shared" si="32"/>
        <v>Malignant neoplasm without specification of site (C80)3Male</v>
      </c>
      <c r="B1074" t="s">
        <v>131</v>
      </c>
      <c r="C1074">
        <v>3</v>
      </c>
      <c r="D1074" t="s">
        <v>1</v>
      </c>
      <c r="E1074">
        <v>36</v>
      </c>
    </row>
    <row r="1075" spans="1:5">
      <c r="A1075" t="str">
        <f t="shared" si="32"/>
        <v>Malignant neoplasm without specification of site (C80)4Female</v>
      </c>
      <c r="B1075" t="s">
        <v>131</v>
      </c>
      <c r="C1075">
        <v>4</v>
      </c>
      <c r="D1075" t="s">
        <v>0</v>
      </c>
      <c r="E1075">
        <v>36</v>
      </c>
    </row>
    <row r="1076" spans="1:5">
      <c r="A1076" t="str">
        <f t="shared" si="32"/>
        <v>Malignant neoplasm without specification of site (C80)4Male</v>
      </c>
      <c r="B1076" t="s">
        <v>131</v>
      </c>
      <c r="C1076">
        <v>4</v>
      </c>
      <c r="D1076" t="s">
        <v>1</v>
      </c>
      <c r="E1076">
        <v>46</v>
      </c>
    </row>
    <row r="1077" spans="1:5">
      <c r="A1077" t="str">
        <f t="shared" si="32"/>
        <v>Malignant neoplasm without specification of site (C80)5Female</v>
      </c>
      <c r="B1077" t="s">
        <v>131</v>
      </c>
      <c r="C1077">
        <v>5</v>
      </c>
      <c r="D1077" t="s">
        <v>0</v>
      </c>
      <c r="E1077">
        <v>115</v>
      </c>
    </row>
    <row r="1078" spans="1:5">
      <c r="A1078" t="str">
        <f t="shared" si="32"/>
        <v>Malignant neoplasm without specification of site (C80)5Male</v>
      </c>
      <c r="B1078" t="s">
        <v>131</v>
      </c>
      <c r="C1078">
        <v>5</v>
      </c>
      <c r="D1078" t="s">
        <v>1</v>
      </c>
      <c r="E1078">
        <v>114</v>
      </c>
    </row>
    <row r="1079" spans="1:5">
      <c r="A1079" t="str">
        <f t="shared" si="32"/>
        <v>Hodgkin lymphoma (C81)2Female</v>
      </c>
      <c r="B1079" t="s">
        <v>132</v>
      </c>
      <c r="C1079">
        <v>2</v>
      </c>
      <c r="D1079" t="s">
        <v>0</v>
      </c>
      <c r="E1079">
        <v>3</v>
      </c>
    </row>
    <row r="1080" spans="1:5">
      <c r="A1080" t="str">
        <f t="shared" si="32"/>
        <v>Hodgkin lymphoma (C81)2Male</v>
      </c>
      <c r="B1080" t="s">
        <v>132</v>
      </c>
      <c r="C1080">
        <v>2</v>
      </c>
      <c r="D1080" t="s">
        <v>1</v>
      </c>
      <c r="E1080">
        <v>2</v>
      </c>
    </row>
    <row r="1081" spans="1:5">
      <c r="A1081" t="str">
        <f t="shared" si="32"/>
        <v>Hodgkin lymphoma (C81)3Female</v>
      </c>
      <c r="B1081" t="s">
        <v>132</v>
      </c>
      <c r="C1081">
        <v>3</v>
      </c>
      <c r="D1081" t="s">
        <v>0</v>
      </c>
      <c r="E1081">
        <v>3</v>
      </c>
    </row>
    <row r="1082" spans="1:5">
      <c r="A1082" t="str">
        <f t="shared" si="32"/>
        <v>Hodgkin lymphoma (C81)3Male</v>
      </c>
      <c r="B1082" t="s">
        <v>132</v>
      </c>
      <c r="C1082">
        <v>3</v>
      </c>
      <c r="D1082" t="s">
        <v>1</v>
      </c>
      <c r="E1082">
        <v>2</v>
      </c>
    </row>
    <row r="1083" spans="1:5">
      <c r="A1083" t="str">
        <f t="shared" si="32"/>
        <v>Hodgkin lymphoma (C81)4Female</v>
      </c>
      <c r="B1083" t="s">
        <v>132</v>
      </c>
      <c r="C1083">
        <v>4</v>
      </c>
      <c r="D1083" t="s">
        <v>0</v>
      </c>
      <c r="E1083">
        <v>2</v>
      </c>
    </row>
    <row r="1084" spans="1:5">
      <c r="A1084" t="str">
        <f t="shared" si="32"/>
        <v>Hodgkin lymphoma (C81)4Male</v>
      </c>
      <c r="B1084" t="s">
        <v>132</v>
      </c>
      <c r="C1084">
        <v>4</v>
      </c>
      <c r="D1084" t="s">
        <v>1</v>
      </c>
      <c r="E1084">
        <v>2</v>
      </c>
    </row>
    <row r="1085" spans="1:5">
      <c r="A1085" t="str">
        <f t="shared" si="32"/>
        <v>Hodgkin lymphoma (C81)5Female</v>
      </c>
      <c r="B1085" t="s">
        <v>132</v>
      </c>
      <c r="C1085">
        <v>5</v>
      </c>
      <c r="D1085" t="s">
        <v>0</v>
      </c>
      <c r="E1085">
        <v>8</v>
      </c>
    </row>
    <row r="1086" spans="1:5">
      <c r="A1086" t="str">
        <f t="shared" ref="A1086:A1129" si="33">B1086&amp;C1086&amp;D1086</f>
        <v>Hodgkin lymphoma (C81)5Male</v>
      </c>
      <c r="B1086" t="s">
        <v>132</v>
      </c>
      <c r="C1086">
        <v>5</v>
      </c>
      <c r="D1086" t="s">
        <v>1</v>
      </c>
      <c r="E1086">
        <v>4</v>
      </c>
    </row>
    <row r="1087" spans="1:5">
      <c r="A1087" t="str">
        <f t="shared" si="33"/>
        <v>Non-Hodgkin lymphoma (C82–C85, C96)1Female</v>
      </c>
      <c r="B1087" t="s">
        <v>133</v>
      </c>
      <c r="C1087">
        <v>1</v>
      </c>
      <c r="D1087" t="s">
        <v>0</v>
      </c>
      <c r="E1087">
        <v>2</v>
      </c>
    </row>
    <row r="1088" spans="1:5">
      <c r="A1088" t="str">
        <f t="shared" si="33"/>
        <v>Non-Hodgkin lymphoma (C82–C85, C96)1Male</v>
      </c>
      <c r="B1088" t="s">
        <v>133</v>
      </c>
      <c r="C1088">
        <v>1</v>
      </c>
      <c r="D1088" t="s">
        <v>1</v>
      </c>
      <c r="E1088">
        <v>2</v>
      </c>
    </row>
    <row r="1089" spans="1:5">
      <c r="A1089" t="str">
        <f t="shared" si="33"/>
        <v>Non-Hodgkin lymphoma (C82–C85, C96)2Female</v>
      </c>
      <c r="B1089" t="s">
        <v>133</v>
      </c>
      <c r="C1089">
        <v>2</v>
      </c>
      <c r="D1089" t="s">
        <v>0</v>
      </c>
      <c r="E1089">
        <v>4</v>
      </c>
    </row>
    <row r="1090" spans="1:5">
      <c r="A1090" t="str">
        <f t="shared" si="33"/>
        <v>Non-Hodgkin lymphoma (C82–C85, C96)2Male</v>
      </c>
      <c r="B1090" t="s">
        <v>133</v>
      </c>
      <c r="C1090">
        <v>2</v>
      </c>
      <c r="D1090" t="s">
        <v>1</v>
      </c>
      <c r="E1090">
        <v>8</v>
      </c>
    </row>
    <row r="1091" spans="1:5">
      <c r="A1091" t="str">
        <f t="shared" si="33"/>
        <v>Non-Hodgkin lymphoma (C82–C85, C96)3Female</v>
      </c>
      <c r="B1091" t="s">
        <v>133</v>
      </c>
      <c r="C1091">
        <v>3</v>
      </c>
      <c r="D1091" t="s">
        <v>0</v>
      </c>
      <c r="E1091">
        <v>20</v>
      </c>
    </row>
    <row r="1092" spans="1:5">
      <c r="A1092" t="str">
        <f t="shared" si="33"/>
        <v>Non-Hodgkin lymphoma (C82–C85, C96)3Male</v>
      </c>
      <c r="B1092" t="s">
        <v>133</v>
      </c>
      <c r="C1092">
        <v>3</v>
      </c>
      <c r="D1092" t="s">
        <v>1</v>
      </c>
      <c r="E1092">
        <v>39</v>
      </c>
    </row>
    <row r="1093" spans="1:5">
      <c r="A1093" t="str">
        <f t="shared" si="33"/>
        <v>Non-Hodgkin lymphoma (C82–C85, C96)4Female</v>
      </c>
      <c r="B1093" t="s">
        <v>133</v>
      </c>
      <c r="C1093">
        <v>4</v>
      </c>
      <c r="D1093" t="s">
        <v>0</v>
      </c>
      <c r="E1093">
        <v>34</v>
      </c>
    </row>
    <row r="1094" spans="1:5">
      <c r="A1094" t="str">
        <f t="shared" si="33"/>
        <v>Non-Hodgkin lymphoma (C82–C85, C96)4Male</v>
      </c>
      <c r="B1094" t="s">
        <v>133</v>
      </c>
      <c r="C1094">
        <v>4</v>
      </c>
      <c r="D1094" t="s">
        <v>1</v>
      </c>
      <c r="E1094">
        <v>42</v>
      </c>
    </row>
    <row r="1095" spans="1:5">
      <c r="A1095" t="str">
        <f t="shared" si="33"/>
        <v>Non-Hodgkin lymphoma (C82–C85, C96)5Female</v>
      </c>
      <c r="B1095" t="s">
        <v>133</v>
      </c>
      <c r="C1095">
        <v>5</v>
      </c>
      <c r="D1095" t="s">
        <v>0</v>
      </c>
      <c r="E1095">
        <v>61</v>
      </c>
    </row>
    <row r="1096" spans="1:5">
      <c r="A1096" t="str">
        <f t="shared" si="33"/>
        <v>Non-Hodgkin lymphoma (C82–C85, C96)5Male</v>
      </c>
      <c r="B1096" t="s">
        <v>133</v>
      </c>
      <c r="C1096">
        <v>5</v>
      </c>
      <c r="D1096" t="s">
        <v>1</v>
      </c>
      <c r="E1096">
        <v>62</v>
      </c>
    </row>
    <row r="1097" spans="1:5">
      <c r="A1097" t="str">
        <f t="shared" si="33"/>
        <v>Malignant immunoproliferative diseases (C88)5Female</v>
      </c>
      <c r="B1097" t="s">
        <v>134</v>
      </c>
      <c r="C1097">
        <v>5</v>
      </c>
      <c r="D1097" t="s">
        <v>0</v>
      </c>
      <c r="E1097">
        <v>3</v>
      </c>
    </row>
    <row r="1098" spans="1:5">
      <c r="A1098" t="str">
        <f t="shared" si="33"/>
        <v>Malignant immunoproliferative diseases (C88)5Male</v>
      </c>
      <c r="B1098" t="s">
        <v>134</v>
      </c>
      <c r="C1098">
        <v>5</v>
      </c>
      <c r="D1098" t="s">
        <v>1</v>
      </c>
      <c r="E1098">
        <v>6</v>
      </c>
    </row>
    <row r="1099" spans="1:5">
      <c r="A1099" t="str">
        <f t="shared" si="33"/>
        <v>Multiple myeloma and malignant plasma cell neoplasms (C90)2Male</v>
      </c>
      <c r="B1099" t="s">
        <v>135</v>
      </c>
      <c r="C1099">
        <v>2</v>
      </c>
      <c r="D1099" t="s">
        <v>1</v>
      </c>
      <c r="E1099">
        <v>2</v>
      </c>
    </row>
    <row r="1100" spans="1:5">
      <c r="A1100" t="str">
        <f t="shared" si="33"/>
        <v>Multiple myeloma and malignant plasma cell neoplasms (C90)3Female</v>
      </c>
      <c r="B1100" t="s">
        <v>135</v>
      </c>
      <c r="C1100">
        <v>3</v>
      </c>
      <c r="D1100" t="s">
        <v>0</v>
      </c>
      <c r="E1100">
        <v>12</v>
      </c>
    </row>
    <row r="1101" spans="1:5">
      <c r="A1101" t="str">
        <f t="shared" si="33"/>
        <v>Multiple myeloma and malignant plasma cell neoplasms (C90)3Male</v>
      </c>
      <c r="B1101" t="s">
        <v>135</v>
      </c>
      <c r="C1101">
        <v>3</v>
      </c>
      <c r="D1101" t="s">
        <v>1</v>
      </c>
      <c r="E1101">
        <v>21</v>
      </c>
    </row>
    <row r="1102" spans="1:5">
      <c r="A1102" t="str">
        <f t="shared" si="33"/>
        <v>Multiple myeloma and malignant plasma cell neoplasms (C90)4Female</v>
      </c>
      <c r="B1102" t="s">
        <v>135</v>
      </c>
      <c r="C1102">
        <v>4</v>
      </c>
      <c r="D1102" t="s">
        <v>0</v>
      </c>
      <c r="E1102">
        <v>18</v>
      </c>
    </row>
    <row r="1103" spans="1:5">
      <c r="A1103" t="str">
        <f t="shared" si="33"/>
        <v>Multiple myeloma and malignant plasma cell neoplasms (C90)4Male</v>
      </c>
      <c r="B1103" t="s">
        <v>135</v>
      </c>
      <c r="C1103">
        <v>4</v>
      </c>
      <c r="D1103" t="s">
        <v>1</v>
      </c>
      <c r="E1103">
        <v>28</v>
      </c>
    </row>
    <row r="1104" spans="1:5">
      <c r="A1104" t="str">
        <f t="shared" si="33"/>
        <v>Multiple myeloma and malignant plasma cell neoplasms (C90)5Female</v>
      </c>
      <c r="B1104" t="s">
        <v>135</v>
      </c>
      <c r="C1104">
        <v>5</v>
      </c>
      <c r="D1104" t="s">
        <v>0</v>
      </c>
      <c r="E1104">
        <v>30</v>
      </c>
    </row>
    <row r="1105" spans="1:5">
      <c r="A1105" t="str">
        <f t="shared" si="33"/>
        <v>Multiple myeloma and malignant plasma cell neoplasms (C90)5Male</v>
      </c>
      <c r="B1105" t="s">
        <v>135</v>
      </c>
      <c r="C1105">
        <v>5</v>
      </c>
      <c r="D1105" t="s">
        <v>1</v>
      </c>
      <c r="E1105">
        <v>45</v>
      </c>
    </row>
    <row r="1106" spans="1:5">
      <c r="A1106" t="str">
        <f t="shared" si="33"/>
        <v>Leukaemia (C91–C95)1Female</v>
      </c>
      <c r="B1106" t="s">
        <v>136</v>
      </c>
      <c r="C1106">
        <v>1</v>
      </c>
      <c r="D1106" t="s">
        <v>0</v>
      </c>
      <c r="E1106">
        <v>6</v>
      </c>
    </row>
    <row r="1107" spans="1:5">
      <c r="A1107" t="str">
        <f t="shared" si="33"/>
        <v>Leukaemia (C91–C95)1Male</v>
      </c>
      <c r="B1107" t="s">
        <v>136</v>
      </c>
      <c r="C1107">
        <v>1</v>
      </c>
      <c r="D1107" t="s">
        <v>1</v>
      </c>
      <c r="E1107">
        <v>7</v>
      </c>
    </row>
    <row r="1108" spans="1:5">
      <c r="A1108" t="str">
        <f t="shared" si="33"/>
        <v>Leukaemia (C91–C95)2Female</v>
      </c>
      <c r="B1108" t="s">
        <v>136</v>
      </c>
      <c r="C1108">
        <v>2</v>
      </c>
      <c r="D1108" t="s">
        <v>0</v>
      </c>
      <c r="E1108">
        <v>10</v>
      </c>
    </row>
    <row r="1109" spans="1:5">
      <c r="A1109" t="str">
        <f t="shared" si="33"/>
        <v>Leukaemia (C91–C95)2Male</v>
      </c>
      <c r="B1109" t="s">
        <v>136</v>
      </c>
      <c r="C1109">
        <v>2</v>
      </c>
      <c r="D1109" t="s">
        <v>1</v>
      </c>
      <c r="E1109">
        <v>4</v>
      </c>
    </row>
    <row r="1110" spans="1:5">
      <c r="A1110" t="str">
        <f t="shared" si="33"/>
        <v>Leukaemia (C91–C95)3Female</v>
      </c>
      <c r="B1110" t="s">
        <v>136</v>
      </c>
      <c r="C1110">
        <v>3</v>
      </c>
      <c r="D1110" t="s">
        <v>0</v>
      </c>
      <c r="E1110">
        <v>29</v>
      </c>
    </row>
    <row r="1111" spans="1:5">
      <c r="A1111" t="str">
        <f t="shared" si="33"/>
        <v>Leukaemia (C91–C95)3Male</v>
      </c>
      <c r="B1111" t="s">
        <v>136</v>
      </c>
      <c r="C1111">
        <v>3</v>
      </c>
      <c r="D1111" t="s">
        <v>1</v>
      </c>
      <c r="E1111">
        <v>39</v>
      </c>
    </row>
    <row r="1112" spans="1:5">
      <c r="A1112" t="str">
        <f t="shared" si="33"/>
        <v>Leukaemia (C91–C95)4Female</v>
      </c>
      <c r="B1112" t="s">
        <v>136</v>
      </c>
      <c r="C1112">
        <v>4</v>
      </c>
      <c r="D1112" t="s">
        <v>0</v>
      </c>
      <c r="E1112">
        <v>28</v>
      </c>
    </row>
    <row r="1113" spans="1:5">
      <c r="A1113" t="str">
        <f t="shared" si="33"/>
        <v>Leukaemia (C91–C95)4Male</v>
      </c>
      <c r="B1113" t="s">
        <v>136</v>
      </c>
      <c r="C1113">
        <v>4</v>
      </c>
      <c r="D1113" t="s">
        <v>1</v>
      </c>
      <c r="E1113">
        <v>53</v>
      </c>
    </row>
    <row r="1114" spans="1:5">
      <c r="A1114" t="str">
        <f t="shared" si="33"/>
        <v>Leukaemia (C91–C95)5Female</v>
      </c>
      <c r="B1114" t="s">
        <v>136</v>
      </c>
      <c r="C1114">
        <v>5</v>
      </c>
      <c r="D1114" t="s">
        <v>0</v>
      </c>
      <c r="E1114">
        <v>75</v>
      </c>
    </row>
    <row r="1115" spans="1:5">
      <c r="A1115" t="str">
        <f t="shared" si="33"/>
        <v>Leukaemia (C91–C95)5Male</v>
      </c>
      <c r="B1115" t="s">
        <v>136</v>
      </c>
      <c r="C1115">
        <v>5</v>
      </c>
      <c r="D1115" t="s">
        <v>1</v>
      </c>
      <c r="E1115">
        <v>95</v>
      </c>
    </row>
    <row r="1116" spans="1:5">
      <c r="A1116" t="str">
        <f t="shared" si="33"/>
        <v>Polycythaemia vera (D45)3Male</v>
      </c>
      <c r="B1116" t="s">
        <v>137</v>
      </c>
      <c r="C1116">
        <v>3</v>
      </c>
      <c r="D1116" t="s">
        <v>1</v>
      </c>
      <c r="E1116">
        <v>1</v>
      </c>
    </row>
    <row r="1117" spans="1:5">
      <c r="A1117" t="str">
        <f t="shared" si="33"/>
        <v>Polycythaemia vera (D45)5Female</v>
      </c>
      <c r="B1117" t="s">
        <v>137</v>
      </c>
      <c r="C1117">
        <v>5</v>
      </c>
      <c r="D1117" t="s">
        <v>0</v>
      </c>
      <c r="E1117">
        <v>4</v>
      </c>
    </row>
    <row r="1118" spans="1:5">
      <c r="A1118" t="str">
        <f t="shared" si="33"/>
        <v>Polycythaemia vera (D45)5Male</v>
      </c>
      <c r="B1118" t="s">
        <v>137</v>
      </c>
      <c r="C1118">
        <v>5</v>
      </c>
      <c r="D1118" t="s">
        <v>1</v>
      </c>
      <c r="E1118">
        <v>3</v>
      </c>
    </row>
    <row r="1119" spans="1:5">
      <c r="A1119" t="str">
        <f t="shared" si="33"/>
        <v>Myelodysplastic syndromes (D46)3Female</v>
      </c>
      <c r="B1119" t="s">
        <v>138</v>
      </c>
      <c r="C1119">
        <v>3</v>
      </c>
      <c r="D1119" t="s">
        <v>0</v>
      </c>
      <c r="E1119">
        <v>1</v>
      </c>
    </row>
    <row r="1120" spans="1:5">
      <c r="A1120" t="str">
        <f t="shared" si="33"/>
        <v>Myelodysplastic syndromes (D46)3Male</v>
      </c>
      <c r="B1120" t="s">
        <v>138</v>
      </c>
      <c r="C1120">
        <v>3</v>
      </c>
      <c r="D1120" t="s">
        <v>1</v>
      </c>
      <c r="E1120">
        <v>3</v>
      </c>
    </row>
    <row r="1121" spans="1:5">
      <c r="A1121" t="str">
        <f t="shared" si="33"/>
        <v>Myelodysplastic syndromes (D46)4Female</v>
      </c>
      <c r="B1121" t="s">
        <v>138</v>
      </c>
      <c r="C1121">
        <v>4</v>
      </c>
      <c r="D1121" t="s">
        <v>0</v>
      </c>
      <c r="E1121">
        <v>2</v>
      </c>
    </row>
    <row r="1122" spans="1:5">
      <c r="A1122" t="str">
        <f t="shared" si="33"/>
        <v>Myelodysplastic syndromes (D46)4Male</v>
      </c>
      <c r="B1122" t="s">
        <v>138</v>
      </c>
      <c r="C1122">
        <v>4</v>
      </c>
      <c r="D1122" t="s">
        <v>1</v>
      </c>
      <c r="E1122">
        <v>9</v>
      </c>
    </row>
    <row r="1123" spans="1:5">
      <c r="A1123" t="str">
        <f t="shared" si="33"/>
        <v>Myelodysplastic syndromes (D46)5Female</v>
      </c>
      <c r="B1123" t="s">
        <v>138</v>
      </c>
      <c r="C1123">
        <v>5</v>
      </c>
      <c r="D1123" t="s">
        <v>0</v>
      </c>
      <c r="E1123">
        <v>27</v>
      </c>
    </row>
    <row r="1124" spans="1:5">
      <c r="A1124" t="str">
        <f t="shared" si="33"/>
        <v>Myelodysplastic syndromes (D46)5Male</v>
      </c>
      <c r="B1124" t="s">
        <v>138</v>
      </c>
      <c r="C1124">
        <v>5</v>
      </c>
      <c r="D1124" t="s">
        <v>1</v>
      </c>
      <c r="E1124">
        <v>34</v>
      </c>
    </row>
    <row r="1125" spans="1:5">
      <c r="A1125" t="str">
        <f t="shared" si="33"/>
        <v>Lymphoid, haematopoietic and related tissue - other neoplasms of uncertain or unknown behaviour (D47)3Male</v>
      </c>
      <c r="B1125" t="s">
        <v>139</v>
      </c>
      <c r="C1125">
        <v>3</v>
      </c>
      <c r="D1125" t="s">
        <v>1</v>
      </c>
      <c r="E1125">
        <v>1</v>
      </c>
    </row>
    <row r="1126" spans="1:5">
      <c r="A1126" t="str">
        <f t="shared" si="33"/>
        <v>Lymphoid, haematopoietic and related tissue - other neoplasms of uncertain or unknown behaviour (D47)4Female</v>
      </c>
      <c r="B1126" t="s">
        <v>139</v>
      </c>
      <c r="C1126">
        <v>4</v>
      </c>
      <c r="D1126" t="s">
        <v>0</v>
      </c>
      <c r="E1126">
        <v>5</v>
      </c>
    </row>
    <row r="1127" spans="1:5">
      <c r="A1127" t="str">
        <f t="shared" si="33"/>
        <v>Lymphoid, haematopoietic and related tissue - other neoplasms of uncertain or unknown behaviour (D47)4Male</v>
      </c>
      <c r="B1127" t="s">
        <v>139</v>
      </c>
      <c r="C1127">
        <v>4</v>
      </c>
      <c r="D1127" t="s">
        <v>1</v>
      </c>
      <c r="E1127">
        <v>2</v>
      </c>
    </row>
    <row r="1128" spans="1:5">
      <c r="A1128" t="str">
        <f t="shared" si="33"/>
        <v>Lymphoid, haematopoietic and related tissue - other neoplasms of uncertain or unknown behaviour (D47)5Female</v>
      </c>
      <c r="B1128" t="s">
        <v>139</v>
      </c>
      <c r="C1128">
        <v>5</v>
      </c>
      <c r="D1128" t="s">
        <v>0</v>
      </c>
      <c r="E1128">
        <v>11</v>
      </c>
    </row>
    <row r="1129" spans="1:5">
      <c r="A1129" t="str">
        <f t="shared" si="33"/>
        <v>Lymphoid, haematopoietic and related tissue - other neoplasms of uncertain or unknown behaviour (D47)5Male</v>
      </c>
      <c r="B1129" t="s">
        <v>139</v>
      </c>
      <c r="C1129">
        <v>5</v>
      </c>
      <c r="D1129" t="s">
        <v>1</v>
      </c>
      <c r="E1129">
        <v>10</v>
      </c>
    </row>
    <row r="1130" spans="1:5">
      <c r="E1130">
        <f>SUM(E707:E1129)</f>
        <v>8905</v>
      </c>
    </row>
    <row r="1131" spans="1:5" s="19" customFormat="1" ht="18">
      <c r="A1131" s="19" t="s">
        <v>151</v>
      </c>
    </row>
    <row r="1132" spans="1:5">
      <c r="A1132" t="s">
        <v>33</v>
      </c>
      <c r="B1132" t="s">
        <v>11</v>
      </c>
      <c r="C1132" t="s">
        <v>46</v>
      </c>
      <c r="D1132" t="s">
        <v>3</v>
      </c>
      <c r="E1132" t="s">
        <v>7</v>
      </c>
    </row>
    <row r="1133" spans="1:5">
      <c r="A1133" t="str">
        <f>B1133&amp;C1133&amp;D1133</f>
        <v>Tongue - base of (C01)1Female</v>
      </c>
      <c r="B1133" t="s">
        <v>67</v>
      </c>
      <c r="C1133">
        <v>1</v>
      </c>
      <c r="D1133" t="s">
        <v>0</v>
      </c>
      <c r="E1133">
        <v>1</v>
      </c>
    </row>
    <row r="1134" spans="1:5">
      <c r="A1134" t="str">
        <f t="shared" ref="A1134:A1197" si="34">B1134&amp;C1134&amp;D1134</f>
        <v>Tongue - base of (C01)1Male</v>
      </c>
      <c r="B1134" t="s">
        <v>67</v>
      </c>
      <c r="C1134">
        <v>1</v>
      </c>
      <c r="D1134" t="s">
        <v>1</v>
      </c>
      <c r="E1134">
        <v>1</v>
      </c>
    </row>
    <row r="1135" spans="1:5">
      <c r="A1135" t="str">
        <f t="shared" si="34"/>
        <v>Tongue - base of (C01)2Male</v>
      </c>
      <c r="B1135" t="s">
        <v>67</v>
      </c>
      <c r="C1135">
        <v>2</v>
      </c>
      <c r="D1135" t="s">
        <v>1</v>
      </c>
      <c r="E1135">
        <v>1</v>
      </c>
    </row>
    <row r="1136" spans="1:5">
      <c r="A1136" t="str">
        <f t="shared" si="34"/>
        <v>Tongue - base of (C01)3Female</v>
      </c>
      <c r="B1136" t="s">
        <v>67</v>
      </c>
      <c r="C1136">
        <v>3</v>
      </c>
      <c r="D1136" t="s">
        <v>0</v>
      </c>
      <c r="E1136">
        <v>1</v>
      </c>
    </row>
    <row r="1137" spans="1:5">
      <c r="A1137" t="str">
        <f t="shared" si="34"/>
        <v>Tongue - base of (C01)3Male</v>
      </c>
      <c r="B1137" t="s">
        <v>67</v>
      </c>
      <c r="C1137">
        <v>3</v>
      </c>
      <c r="D1137" t="s">
        <v>1</v>
      </c>
      <c r="E1137">
        <v>1</v>
      </c>
    </row>
    <row r="1138" spans="1:5">
      <c r="A1138" t="str">
        <f t="shared" si="34"/>
        <v>Tongue - base of (C01)4Male</v>
      </c>
      <c r="B1138" t="s">
        <v>67</v>
      </c>
      <c r="C1138">
        <v>4</v>
      </c>
      <c r="D1138" t="s">
        <v>1</v>
      </c>
      <c r="E1138">
        <v>1</v>
      </c>
    </row>
    <row r="1139" spans="1:5">
      <c r="A1139" t="str">
        <f t="shared" si="34"/>
        <v>Tongue - base of (C01)5Male</v>
      </c>
      <c r="B1139" t="s">
        <v>67</v>
      </c>
      <c r="C1139">
        <v>5</v>
      </c>
      <c r="D1139" t="s">
        <v>1</v>
      </c>
      <c r="E1139">
        <v>1</v>
      </c>
    </row>
    <row r="1140" spans="1:5">
      <c r="A1140" t="str">
        <f t="shared" si="34"/>
        <v>Tongue - other and unspecified (C02)1Male</v>
      </c>
      <c r="B1140" t="s">
        <v>68</v>
      </c>
      <c r="C1140">
        <v>1</v>
      </c>
      <c r="D1140" t="s">
        <v>1</v>
      </c>
      <c r="E1140">
        <v>3</v>
      </c>
    </row>
    <row r="1141" spans="1:5">
      <c r="A1141" t="str">
        <f t="shared" si="34"/>
        <v>Tongue - other and unspecified (C02)2Female</v>
      </c>
      <c r="B1141" t="s">
        <v>68</v>
      </c>
      <c r="C1141">
        <v>2</v>
      </c>
      <c r="D1141" t="s">
        <v>0</v>
      </c>
      <c r="E1141">
        <v>3</v>
      </c>
    </row>
    <row r="1142" spans="1:5">
      <c r="A1142" t="str">
        <f t="shared" si="34"/>
        <v>Tongue - other and unspecified (C02)2Male</v>
      </c>
      <c r="B1142" t="s">
        <v>68</v>
      </c>
      <c r="C1142">
        <v>2</v>
      </c>
      <c r="D1142" t="s">
        <v>1</v>
      </c>
      <c r="E1142">
        <v>1</v>
      </c>
    </row>
    <row r="1143" spans="1:5">
      <c r="A1143" t="str">
        <f t="shared" si="34"/>
        <v>Tongue - other and unspecified (C02)3Female</v>
      </c>
      <c r="B1143" t="s">
        <v>68</v>
      </c>
      <c r="C1143">
        <v>3</v>
      </c>
      <c r="D1143" t="s">
        <v>0</v>
      </c>
      <c r="E1143">
        <v>1</v>
      </c>
    </row>
    <row r="1144" spans="1:5">
      <c r="A1144" t="str">
        <f t="shared" si="34"/>
        <v>Tongue - other and unspecified (C02)3Male</v>
      </c>
      <c r="B1144" t="s">
        <v>68</v>
      </c>
      <c r="C1144">
        <v>3</v>
      </c>
      <c r="D1144" t="s">
        <v>1</v>
      </c>
      <c r="E1144">
        <v>1</v>
      </c>
    </row>
    <row r="1145" spans="1:5">
      <c r="A1145" t="str">
        <f t="shared" si="34"/>
        <v>Tongue - other and unspecified (C02)4Female</v>
      </c>
      <c r="B1145" t="s">
        <v>68</v>
      </c>
      <c r="C1145">
        <v>4</v>
      </c>
      <c r="D1145" t="s">
        <v>0</v>
      </c>
      <c r="E1145">
        <v>4</v>
      </c>
    </row>
    <row r="1146" spans="1:5">
      <c r="A1146" t="str">
        <f t="shared" si="34"/>
        <v>Tongue - other and unspecified (C02)4Male</v>
      </c>
      <c r="B1146" t="s">
        <v>68</v>
      </c>
      <c r="C1146">
        <v>4</v>
      </c>
      <c r="D1146" t="s">
        <v>1</v>
      </c>
      <c r="E1146">
        <v>1</v>
      </c>
    </row>
    <row r="1147" spans="1:5">
      <c r="A1147" t="str">
        <f t="shared" si="34"/>
        <v>Tongue - other and unspecified (C02)5Female</v>
      </c>
      <c r="B1147" t="s">
        <v>68</v>
      </c>
      <c r="C1147">
        <v>5</v>
      </c>
      <c r="D1147" t="s">
        <v>0</v>
      </c>
      <c r="E1147">
        <v>1</v>
      </c>
    </row>
    <row r="1148" spans="1:5">
      <c r="A1148" t="str">
        <f t="shared" si="34"/>
        <v>Tongue - other and unspecified (C02)5Male</v>
      </c>
      <c r="B1148" t="s">
        <v>68</v>
      </c>
      <c r="C1148">
        <v>5</v>
      </c>
      <c r="D1148" t="s">
        <v>1</v>
      </c>
      <c r="E1148">
        <v>3</v>
      </c>
    </row>
    <row r="1149" spans="1:5">
      <c r="A1149" t="str">
        <f t="shared" si="34"/>
        <v>Gum (C03)5Male</v>
      </c>
      <c r="B1149" t="s">
        <v>69</v>
      </c>
      <c r="C1149">
        <v>5</v>
      </c>
      <c r="D1149" t="s">
        <v>1</v>
      </c>
      <c r="E1149">
        <v>2</v>
      </c>
    </row>
    <row r="1150" spans="1:5">
      <c r="A1150" t="str">
        <f t="shared" si="34"/>
        <v>Mouth - floor of (C04)1Male</v>
      </c>
      <c r="B1150" t="s">
        <v>70</v>
      </c>
      <c r="C1150">
        <v>1</v>
      </c>
      <c r="D1150" t="s">
        <v>1</v>
      </c>
      <c r="E1150">
        <v>1</v>
      </c>
    </row>
    <row r="1151" spans="1:5">
      <c r="A1151" t="str">
        <f t="shared" si="34"/>
        <v>Mouth - floor of (C04)2Male</v>
      </c>
      <c r="B1151" t="s">
        <v>70</v>
      </c>
      <c r="C1151">
        <v>2</v>
      </c>
      <c r="D1151" t="s">
        <v>1</v>
      </c>
      <c r="E1151">
        <v>1</v>
      </c>
    </row>
    <row r="1152" spans="1:5">
      <c r="A1152" t="str">
        <f t="shared" si="34"/>
        <v>Mouth - floor of (C04)3Female</v>
      </c>
      <c r="B1152" t="s">
        <v>70</v>
      </c>
      <c r="C1152">
        <v>3</v>
      </c>
      <c r="D1152" t="s">
        <v>0</v>
      </c>
      <c r="E1152">
        <v>1</v>
      </c>
    </row>
    <row r="1153" spans="1:5">
      <c r="A1153" t="str">
        <f t="shared" si="34"/>
        <v>Mouth - floor of (C04)4Female</v>
      </c>
      <c r="B1153" t="s">
        <v>70</v>
      </c>
      <c r="C1153">
        <v>4</v>
      </c>
      <c r="D1153" t="s">
        <v>0</v>
      </c>
      <c r="E1153">
        <v>1</v>
      </c>
    </row>
    <row r="1154" spans="1:5">
      <c r="A1154" t="str">
        <f t="shared" si="34"/>
        <v>Mouth - floor of (C04)4Male</v>
      </c>
      <c r="B1154" t="s">
        <v>70</v>
      </c>
      <c r="C1154">
        <v>4</v>
      </c>
      <c r="D1154" t="s">
        <v>1</v>
      </c>
      <c r="E1154">
        <v>2</v>
      </c>
    </row>
    <row r="1155" spans="1:5">
      <c r="A1155" t="str">
        <f t="shared" si="34"/>
        <v>Mouth - floor of (C04)5Male</v>
      </c>
      <c r="B1155" t="s">
        <v>70</v>
      </c>
      <c r="C1155">
        <v>5</v>
      </c>
      <c r="D1155" t="s">
        <v>1</v>
      </c>
      <c r="E1155">
        <v>1</v>
      </c>
    </row>
    <row r="1156" spans="1:5">
      <c r="A1156" t="str">
        <f t="shared" si="34"/>
        <v>Palate (C05)2Male</v>
      </c>
      <c r="B1156" t="s">
        <v>71</v>
      </c>
      <c r="C1156">
        <v>2</v>
      </c>
      <c r="D1156" t="s">
        <v>1</v>
      </c>
      <c r="E1156">
        <v>1</v>
      </c>
    </row>
    <row r="1157" spans="1:5">
      <c r="A1157" t="str">
        <f t="shared" si="34"/>
        <v>Palate (C05)4Female</v>
      </c>
      <c r="B1157" t="s">
        <v>71</v>
      </c>
      <c r="C1157">
        <v>4</v>
      </c>
      <c r="D1157" t="s">
        <v>0</v>
      </c>
      <c r="E1157">
        <v>1</v>
      </c>
    </row>
    <row r="1158" spans="1:5">
      <c r="A1158" t="str">
        <f t="shared" si="34"/>
        <v>Palate (C05)4Male</v>
      </c>
      <c r="B1158" t="s">
        <v>71</v>
      </c>
      <c r="C1158">
        <v>4</v>
      </c>
      <c r="D1158" t="s">
        <v>1</v>
      </c>
      <c r="E1158">
        <v>1</v>
      </c>
    </row>
    <row r="1159" spans="1:5">
      <c r="A1159" t="str">
        <f t="shared" si="34"/>
        <v>Mouth - other and unspecified (C06)2Female</v>
      </c>
      <c r="B1159" t="s">
        <v>72</v>
      </c>
      <c r="C1159">
        <v>2</v>
      </c>
      <c r="D1159" t="s">
        <v>0</v>
      </c>
      <c r="E1159">
        <v>1</v>
      </c>
    </row>
    <row r="1160" spans="1:5">
      <c r="A1160" t="str">
        <f t="shared" si="34"/>
        <v>Mouth - other and unspecified (C06)2Male</v>
      </c>
      <c r="B1160" t="s">
        <v>72</v>
      </c>
      <c r="C1160">
        <v>2</v>
      </c>
      <c r="D1160" t="s">
        <v>1</v>
      </c>
      <c r="E1160">
        <v>2</v>
      </c>
    </row>
    <row r="1161" spans="1:5">
      <c r="A1161" t="str">
        <f t="shared" si="34"/>
        <v>Mouth - other and unspecified (C06)3Female</v>
      </c>
      <c r="B1161" t="s">
        <v>72</v>
      </c>
      <c r="C1161">
        <v>3</v>
      </c>
      <c r="D1161" t="s">
        <v>0</v>
      </c>
      <c r="E1161">
        <v>1</v>
      </c>
    </row>
    <row r="1162" spans="1:5">
      <c r="A1162" t="str">
        <f t="shared" si="34"/>
        <v>Mouth - other and unspecified (C06)3Male</v>
      </c>
      <c r="B1162" t="s">
        <v>72</v>
      </c>
      <c r="C1162">
        <v>3</v>
      </c>
      <c r="D1162" t="s">
        <v>1</v>
      </c>
      <c r="E1162">
        <v>1</v>
      </c>
    </row>
    <row r="1163" spans="1:5">
      <c r="A1163" t="str">
        <f t="shared" si="34"/>
        <v>Mouth - other and unspecified (C06)4Female</v>
      </c>
      <c r="B1163" t="s">
        <v>72</v>
      </c>
      <c r="C1163">
        <v>4</v>
      </c>
      <c r="D1163" t="s">
        <v>0</v>
      </c>
      <c r="E1163">
        <v>3</v>
      </c>
    </row>
    <row r="1164" spans="1:5">
      <c r="A1164" t="str">
        <f t="shared" si="34"/>
        <v>Mouth - other and unspecified (C06)5Female</v>
      </c>
      <c r="B1164" t="s">
        <v>72</v>
      </c>
      <c r="C1164">
        <v>5</v>
      </c>
      <c r="D1164" t="s">
        <v>0</v>
      </c>
      <c r="E1164">
        <v>3</v>
      </c>
    </row>
    <row r="1165" spans="1:5">
      <c r="A1165" t="str">
        <f t="shared" si="34"/>
        <v>Mouth - other and unspecified (C06)5Male</v>
      </c>
      <c r="B1165" t="s">
        <v>72</v>
      </c>
      <c r="C1165">
        <v>5</v>
      </c>
      <c r="D1165" t="s">
        <v>1</v>
      </c>
      <c r="E1165">
        <v>4</v>
      </c>
    </row>
    <row r="1166" spans="1:5">
      <c r="A1166" t="str">
        <f t="shared" si="34"/>
        <v>Parotid gland (C07)2Female</v>
      </c>
      <c r="B1166" t="s">
        <v>73</v>
      </c>
      <c r="C1166">
        <v>2</v>
      </c>
      <c r="D1166" t="s">
        <v>0</v>
      </c>
      <c r="E1166">
        <v>1</v>
      </c>
    </row>
    <row r="1167" spans="1:5">
      <c r="A1167" t="str">
        <f t="shared" si="34"/>
        <v>Parotid gland (C07)3Male</v>
      </c>
      <c r="B1167" t="s">
        <v>73</v>
      </c>
      <c r="C1167">
        <v>3</v>
      </c>
      <c r="D1167" t="s">
        <v>1</v>
      </c>
      <c r="E1167">
        <v>2</v>
      </c>
    </row>
    <row r="1168" spans="1:5">
      <c r="A1168" t="str">
        <f t="shared" si="34"/>
        <v>Parotid gland (C07)4Female</v>
      </c>
      <c r="B1168" t="s">
        <v>73</v>
      </c>
      <c r="C1168">
        <v>4</v>
      </c>
      <c r="D1168" t="s">
        <v>0</v>
      </c>
      <c r="E1168">
        <v>2</v>
      </c>
    </row>
    <row r="1169" spans="1:5">
      <c r="A1169" t="str">
        <f t="shared" si="34"/>
        <v>Parotid gland (C07)5Male</v>
      </c>
      <c r="B1169" t="s">
        <v>73</v>
      </c>
      <c r="C1169">
        <v>5</v>
      </c>
      <c r="D1169" t="s">
        <v>1</v>
      </c>
      <c r="E1169">
        <v>3</v>
      </c>
    </row>
    <row r="1170" spans="1:5">
      <c r="A1170" t="str">
        <f t="shared" si="34"/>
        <v>Tonsil (C09)2Male</v>
      </c>
      <c r="B1170" t="s">
        <v>75</v>
      </c>
      <c r="C1170">
        <v>2</v>
      </c>
      <c r="D1170" t="s">
        <v>1</v>
      </c>
      <c r="E1170">
        <v>2</v>
      </c>
    </row>
    <row r="1171" spans="1:5">
      <c r="A1171" t="str">
        <f t="shared" si="34"/>
        <v>Tonsil (C09)3Male</v>
      </c>
      <c r="B1171" t="s">
        <v>75</v>
      </c>
      <c r="C1171">
        <v>3</v>
      </c>
      <c r="D1171" t="s">
        <v>1</v>
      </c>
      <c r="E1171">
        <v>3</v>
      </c>
    </row>
    <row r="1172" spans="1:5">
      <c r="A1172" t="str">
        <f t="shared" si="34"/>
        <v>Tonsil (C09)4Female</v>
      </c>
      <c r="B1172" t="s">
        <v>75</v>
      </c>
      <c r="C1172">
        <v>4</v>
      </c>
      <c r="D1172" t="s">
        <v>0</v>
      </c>
      <c r="E1172">
        <v>1</v>
      </c>
    </row>
    <row r="1173" spans="1:5">
      <c r="A1173" t="str">
        <f t="shared" si="34"/>
        <v>Tonsil (C09)4Male</v>
      </c>
      <c r="B1173" t="s">
        <v>75</v>
      </c>
      <c r="C1173">
        <v>4</v>
      </c>
      <c r="D1173" t="s">
        <v>1</v>
      </c>
      <c r="E1173">
        <v>6</v>
      </c>
    </row>
    <row r="1174" spans="1:5">
      <c r="A1174" t="str">
        <f t="shared" si="34"/>
        <v>Tonsil (C09)5Female</v>
      </c>
      <c r="B1174" t="s">
        <v>75</v>
      </c>
      <c r="C1174">
        <v>5</v>
      </c>
      <c r="D1174" t="s">
        <v>0</v>
      </c>
      <c r="E1174">
        <v>3</v>
      </c>
    </row>
    <row r="1175" spans="1:5">
      <c r="A1175" t="str">
        <f t="shared" si="34"/>
        <v>Tonsil (C09)5Male</v>
      </c>
      <c r="B1175" t="s">
        <v>75</v>
      </c>
      <c r="C1175">
        <v>5</v>
      </c>
      <c r="D1175" t="s">
        <v>1</v>
      </c>
      <c r="E1175">
        <v>1</v>
      </c>
    </row>
    <row r="1176" spans="1:5">
      <c r="A1176" t="str">
        <f t="shared" si="34"/>
        <v>Oropharynx (C10)2Male</v>
      </c>
      <c r="B1176" t="s">
        <v>76</v>
      </c>
      <c r="C1176">
        <v>2</v>
      </c>
      <c r="D1176" t="s">
        <v>1</v>
      </c>
      <c r="E1176">
        <v>1</v>
      </c>
    </row>
    <row r="1177" spans="1:5">
      <c r="A1177" t="str">
        <f t="shared" si="34"/>
        <v>Oropharynx (C10)3Female</v>
      </c>
      <c r="B1177" t="s">
        <v>76</v>
      </c>
      <c r="C1177">
        <v>3</v>
      </c>
      <c r="D1177" t="s">
        <v>0</v>
      </c>
      <c r="E1177">
        <v>1</v>
      </c>
    </row>
    <row r="1178" spans="1:5">
      <c r="A1178" t="str">
        <f t="shared" si="34"/>
        <v>Oropharynx (C10)3Male</v>
      </c>
      <c r="B1178" t="s">
        <v>76</v>
      </c>
      <c r="C1178">
        <v>3</v>
      </c>
      <c r="D1178" t="s">
        <v>1</v>
      </c>
      <c r="E1178">
        <v>2</v>
      </c>
    </row>
    <row r="1179" spans="1:5">
      <c r="A1179" t="str">
        <f t="shared" si="34"/>
        <v>Oropharynx (C10)4Female</v>
      </c>
      <c r="B1179" t="s">
        <v>76</v>
      </c>
      <c r="C1179">
        <v>4</v>
      </c>
      <c r="D1179" t="s">
        <v>0</v>
      </c>
      <c r="E1179">
        <v>1</v>
      </c>
    </row>
    <row r="1180" spans="1:5">
      <c r="A1180" t="str">
        <f t="shared" si="34"/>
        <v>Oropharynx (C10)4Male</v>
      </c>
      <c r="B1180" t="s">
        <v>76</v>
      </c>
      <c r="C1180">
        <v>4</v>
      </c>
      <c r="D1180" t="s">
        <v>1</v>
      </c>
      <c r="E1180">
        <v>1</v>
      </c>
    </row>
    <row r="1181" spans="1:5">
      <c r="A1181" t="str">
        <f t="shared" si="34"/>
        <v>Oropharynx (C10)5Male</v>
      </c>
      <c r="B1181" t="s">
        <v>76</v>
      </c>
      <c r="C1181">
        <v>5</v>
      </c>
      <c r="D1181" t="s">
        <v>1</v>
      </c>
      <c r="E1181">
        <v>2</v>
      </c>
    </row>
    <row r="1182" spans="1:5">
      <c r="A1182" t="str">
        <f t="shared" si="34"/>
        <v>Nasopharynx (C11)1Female</v>
      </c>
      <c r="B1182" t="s">
        <v>77</v>
      </c>
      <c r="C1182">
        <v>1</v>
      </c>
      <c r="D1182" t="s">
        <v>0</v>
      </c>
      <c r="E1182">
        <v>1</v>
      </c>
    </row>
    <row r="1183" spans="1:5">
      <c r="A1183" t="str">
        <f t="shared" si="34"/>
        <v>Nasopharynx (C11)1Male</v>
      </c>
      <c r="B1183" t="s">
        <v>77</v>
      </c>
      <c r="C1183">
        <v>1</v>
      </c>
      <c r="D1183" t="s">
        <v>1</v>
      </c>
      <c r="E1183">
        <v>1</v>
      </c>
    </row>
    <row r="1184" spans="1:5">
      <c r="A1184" t="str">
        <f t="shared" si="34"/>
        <v>Nasopharynx (C11)2Female</v>
      </c>
      <c r="B1184" t="s">
        <v>77</v>
      </c>
      <c r="C1184">
        <v>2</v>
      </c>
      <c r="D1184" t="s">
        <v>0</v>
      </c>
      <c r="E1184">
        <v>1</v>
      </c>
    </row>
    <row r="1185" spans="1:5">
      <c r="A1185" t="str">
        <f t="shared" si="34"/>
        <v>Nasopharynx (C11)2Male</v>
      </c>
      <c r="B1185" t="s">
        <v>77</v>
      </c>
      <c r="C1185">
        <v>2</v>
      </c>
      <c r="D1185" t="s">
        <v>1</v>
      </c>
      <c r="E1185">
        <v>1</v>
      </c>
    </row>
    <row r="1186" spans="1:5">
      <c r="A1186" t="str">
        <f t="shared" si="34"/>
        <v>Nasopharynx (C11)3Male</v>
      </c>
      <c r="B1186" t="s">
        <v>77</v>
      </c>
      <c r="C1186">
        <v>3</v>
      </c>
      <c r="D1186" t="s">
        <v>1</v>
      </c>
      <c r="E1186">
        <v>2</v>
      </c>
    </row>
    <row r="1187" spans="1:5">
      <c r="A1187" t="str">
        <f t="shared" si="34"/>
        <v>Nasopharynx (C11)4Female</v>
      </c>
      <c r="B1187" t="s">
        <v>77</v>
      </c>
      <c r="C1187">
        <v>4</v>
      </c>
      <c r="D1187" t="s">
        <v>0</v>
      </c>
      <c r="E1187">
        <v>1</v>
      </c>
    </row>
    <row r="1188" spans="1:5">
      <c r="A1188" t="str">
        <f t="shared" si="34"/>
        <v>Nasopharynx (C11)5Female</v>
      </c>
      <c r="B1188" t="s">
        <v>77</v>
      </c>
      <c r="C1188">
        <v>5</v>
      </c>
      <c r="D1188" t="s">
        <v>0</v>
      </c>
      <c r="E1188">
        <v>2</v>
      </c>
    </row>
    <row r="1189" spans="1:5">
      <c r="A1189" t="str">
        <f t="shared" si="34"/>
        <v>Nasopharynx (C11)5Male</v>
      </c>
      <c r="B1189" t="s">
        <v>77</v>
      </c>
      <c r="C1189">
        <v>5</v>
      </c>
      <c r="D1189" t="s">
        <v>1</v>
      </c>
      <c r="E1189">
        <v>5</v>
      </c>
    </row>
    <row r="1190" spans="1:5">
      <c r="A1190" t="str">
        <f t="shared" si="34"/>
        <v>Pyriform sinus (C12)1Female</v>
      </c>
      <c r="B1190" t="s">
        <v>78</v>
      </c>
      <c r="C1190">
        <v>1</v>
      </c>
      <c r="D1190" t="s">
        <v>0</v>
      </c>
      <c r="E1190">
        <v>2</v>
      </c>
    </row>
    <row r="1191" spans="1:5">
      <c r="A1191" t="str">
        <f t="shared" si="34"/>
        <v>Pyriform sinus (C12)3Female</v>
      </c>
      <c r="B1191" t="s">
        <v>78</v>
      </c>
      <c r="C1191">
        <v>3</v>
      </c>
      <c r="D1191" t="s">
        <v>0</v>
      </c>
      <c r="E1191">
        <v>1</v>
      </c>
    </row>
    <row r="1192" spans="1:5">
      <c r="A1192" t="str">
        <f t="shared" si="34"/>
        <v>Pyriform sinus (C12)4Female</v>
      </c>
      <c r="B1192" t="s">
        <v>78</v>
      </c>
      <c r="C1192">
        <v>4</v>
      </c>
      <c r="D1192" t="s">
        <v>0</v>
      </c>
      <c r="E1192">
        <v>1</v>
      </c>
    </row>
    <row r="1193" spans="1:5">
      <c r="A1193" t="str">
        <f t="shared" si="34"/>
        <v>Pyriform sinus (C12)4Male</v>
      </c>
      <c r="B1193" t="s">
        <v>78</v>
      </c>
      <c r="C1193">
        <v>4</v>
      </c>
      <c r="D1193" t="s">
        <v>1</v>
      </c>
      <c r="E1193">
        <v>1</v>
      </c>
    </row>
    <row r="1194" spans="1:5">
      <c r="A1194" t="str">
        <f t="shared" si="34"/>
        <v>Pyriform sinus (C12)5Male</v>
      </c>
      <c r="B1194" t="s">
        <v>78</v>
      </c>
      <c r="C1194">
        <v>5</v>
      </c>
      <c r="D1194" t="s">
        <v>1</v>
      </c>
      <c r="E1194">
        <v>1</v>
      </c>
    </row>
    <row r="1195" spans="1:5">
      <c r="A1195" t="str">
        <f t="shared" si="34"/>
        <v>Hypopharynx (C13)1Female</v>
      </c>
      <c r="B1195" t="s">
        <v>79</v>
      </c>
      <c r="C1195">
        <v>1</v>
      </c>
      <c r="D1195" t="s">
        <v>0</v>
      </c>
      <c r="E1195">
        <v>1</v>
      </c>
    </row>
    <row r="1196" spans="1:5">
      <c r="A1196" t="str">
        <f t="shared" si="34"/>
        <v>Hypopharynx (C13)2Male</v>
      </c>
      <c r="B1196" t="s">
        <v>79</v>
      </c>
      <c r="C1196">
        <v>2</v>
      </c>
      <c r="D1196" t="s">
        <v>1</v>
      </c>
      <c r="E1196">
        <v>2</v>
      </c>
    </row>
    <row r="1197" spans="1:5">
      <c r="A1197" t="str">
        <f t="shared" si="34"/>
        <v>Hypopharynx (C13)4Male</v>
      </c>
      <c r="B1197" t="s">
        <v>79</v>
      </c>
      <c r="C1197">
        <v>4</v>
      </c>
      <c r="D1197" t="s">
        <v>1</v>
      </c>
      <c r="E1197">
        <v>1</v>
      </c>
    </row>
    <row r="1198" spans="1:5">
      <c r="A1198" t="str">
        <f t="shared" ref="A1198:A1271" si="35">B1198&amp;C1198&amp;D1198</f>
        <v>Hypopharynx (C13)5Male</v>
      </c>
      <c r="B1198" t="s">
        <v>79</v>
      </c>
      <c r="C1198">
        <v>5</v>
      </c>
      <c r="D1198" t="s">
        <v>1</v>
      </c>
      <c r="E1198">
        <v>1</v>
      </c>
    </row>
    <row r="1199" spans="1:5">
      <c r="A1199" t="str">
        <f t="shared" si="35"/>
        <v>Lip, oral cavity and pharynx - other and ill-defined sites (C14)1Male</v>
      </c>
      <c r="B1199" t="s">
        <v>80</v>
      </c>
      <c r="C1199">
        <v>1</v>
      </c>
      <c r="D1199" t="s">
        <v>1</v>
      </c>
      <c r="E1199">
        <v>2</v>
      </c>
    </row>
    <row r="1200" spans="1:5">
      <c r="A1200" t="str">
        <f t="shared" si="35"/>
        <v>Lip, oral cavity and pharynx - other and ill-defined sites (C14)2Male</v>
      </c>
      <c r="B1200" t="s">
        <v>80</v>
      </c>
      <c r="C1200">
        <v>2</v>
      </c>
      <c r="D1200" t="s">
        <v>1</v>
      </c>
      <c r="E1200">
        <v>1</v>
      </c>
    </row>
    <row r="1201" spans="1:5">
      <c r="A1201" t="str">
        <f t="shared" si="35"/>
        <v>Lip, oral cavity and pharynx - other and ill-defined sites (C14)3Male</v>
      </c>
      <c r="B1201" t="s">
        <v>80</v>
      </c>
      <c r="C1201">
        <v>3</v>
      </c>
      <c r="D1201" t="s">
        <v>1</v>
      </c>
      <c r="E1201">
        <v>2</v>
      </c>
    </row>
    <row r="1202" spans="1:5">
      <c r="A1202" t="str">
        <f t="shared" si="35"/>
        <v>Lip, oral cavity and pharynx - other and ill-defined sites (C14)5Male</v>
      </c>
      <c r="B1202" t="s">
        <v>80</v>
      </c>
      <c r="C1202">
        <v>5</v>
      </c>
      <c r="D1202" t="s">
        <v>1</v>
      </c>
      <c r="E1202">
        <v>1</v>
      </c>
    </row>
    <row r="1203" spans="1:5">
      <c r="A1203" t="str">
        <f t="shared" si="35"/>
        <v>Oesophagus (C15)1Female</v>
      </c>
      <c r="B1203" t="s">
        <v>81</v>
      </c>
      <c r="C1203">
        <v>1</v>
      </c>
      <c r="D1203" t="s">
        <v>0</v>
      </c>
      <c r="E1203">
        <v>16</v>
      </c>
    </row>
    <row r="1204" spans="1:5">
      <c r="A1204" t="str">
        <f t="shared" si="35"/>
        <v>Oesophagus (C15)1Male</v>
      </c>
      <c r="B1204" t="s">
        <v>81</v>
      </c>
      <c r="C1204">
        <v>1</v>
      </c>
      <c r="D1204" t="s">
        <v>1</v>
      </c>
      <c r="E1204">
        <v>16</v>
      </c>
    </row>
    <row r="1205" spans="1:5">
      <c r="A1205" t="str">
        <f t="shared" si="35"/>
        <v>Oesophagus (C15)2Female</v>
      </c>
      <c r="B1205" t="s">
        <v>81</v>
      </c>
      <c r="C1205">
        <v>2</v>
      </c>
      <c r="D1205" t="s">
        <v>0</v>
      </c>
      <c r="E1205">
        <v>14</v>
      </c>
    </row>
    <row r="1206" spans="1:5">
      <c r="A1206" t="str">
        <f t="shared" si="35"/>
        <v>Oesophagus (C15)2Male</v>
      </c>
      <c r="B1206" t="s">
        <v>81</v>
      </c>
      <c r="C1206">
        <v>2</v>
      </c>
      <c r="D1206" t="s">
        <v>1</v>
      </c>
      <c r="E1206">
        <v>35</v>
      </c>
    </row>
    <row r="1207" spans="1:5">
      <c r="A1207" t="str">
        <f t="shared" si="35"/>
        <v>Oesophagus (C15)3Female</v>
      </c>
      <c r="B1207" t="s">
        <v>81</v>
      </c>
      <c r="C1207">
        <v>3</v>
      </c>
      <c r="D1207" t="s">
        <v>0</v>
      </c>
      <c r="E1207">
        <v>16</v>
      </c>
    </row>
    <row r="1208" spans="1:5">
      <c r="A1208" t="str">
        <f t="shared" si="35"/>
        <v>Oesophagus (C15)3Male</v>
      </c>
      <c r="B1208" t="s">
        <v>81</v>
      </c>
      <c r="C1208">
        <v>3</v>
      </c>
      <c r="D1208" t="s">
        <v>1</v>
      </c>
      <c r="E1208">
        <v>32</v>
      </c>
    </row>
    <row r="1209" spans="1:5">
      <c r="A1209" t="str">
        <f t="shared" si="35"/>
        <v>Oesophagus (C15)4Female</v>
      </c>
      <c r="B1209" t="s">
        <v>81</v>
      </c>
      <c r="C1209">
        <v>4</v>
      </c>
      <c r="D1209" t="s">
        <v>0</v>
      </c>
      <c r="E1209">
        <v>9</v>
      </c>
    </row>
    <row r="1210" spans="1:5">
      <c r="A1210" t="str">
        <f t="shared" si="35"/>
        <v>Oesophagus (C15)4Male</v>
      </c>
      <c r="B1210" t="s">
        <v>81</v>
      </c>
      <c r="C1210">
        <v>4</v>
      </c>
      <c r="D1210" t="s">
        <v>1</v>
      </c>
      <c r="E1210">
        <v>43</v>
      </c>
    </row>
    <row r="1211" spans="1:5">
      <c r="A1211" t="str">
        <f t="shared" si="35"/>
        <v>Oesophagus (C15)5Female</v>
      </c>
      <c r="B1211" t="s">
        <v>81</v>
      </c>
      <c r="C1211">
        <v>5</v>
      </c>
      <c r="D1211" t="s">
        <v>0</v>
      </c>
      <c r="E1211">
        <v>11</v>
      </c>
    </row>
    <row r="1212" spans="1:5">
      <c r="A1212" t="str">
        <f t="shared" si="35"/>
        <v>Oesophagus (C15)5Male</v>
      </c>
      <c r="B1212" t="s">
        <v>81</v>
      </c>
      <c r="C1212">
        <v>5</v>
      </c>
      <c r="D1212" t="s">
        <v>1</v>
      </c>
      <c r="E1212">
        <v>34</v>
      </c>
    </row>
    <row r="1213" spans="1:5">
      <c r="A1213" t="str">
        <f t="shared" si="35"/>
        <v>Oesophagus (C15)99Male</v>
      </c>
      <c r="B1213" t="s">
        <v>81</v>
      </c>
      <c r="C1213">
        <v>99</v>
      </c>
      <c r="D1213" t="s">
        <v>1</v>
      </c>
      <c r="E1213">
        <v>1</v>
      </c>
    </row>
    <row r="1214" spans="1:5">
      <c r="A1214" t="str">
        <f t="shared" si="35"/>
        <v>Stomach (C16)1Female</v>
      </c>
      <c r="B1214" t="s">
        <v>82</v>
      </c>
      <c r="C1214">
        <v>1</v>
      </c>
      <c r="D1214" t="s">
        <v>0</v>
      </c>
      <c r="E1214">
        <v>22</v>
      </c>
    </row>
    <row r="1215" spans="1:5">
      <c r="A1215" t="str">
        <f t="shared" si="35"/>
        <v>Stomach (C16)1Male</v>
      </c>
      <c r="B1215" t="s">
        <v>82</v>
      </c>
      <c r="C1215">
        <v>1</v>
      </c>
      <c r="D1215" t="s">
        <v>1</v>
      </c>
      <c r="E1215">
        <v>27</v>
      </c>
    </row>
    <row r="1216" spans="1:5">
      <c r="A1216" t="str">
        <f t="shared" si="35"/>
        <v>Stomach (C16)2Female</v>
      </c>
      <c r="B1216" t="s">
        <v>82</v>
      </c>
      <c r="C1216">
        <v>2</v>
      </c>
      <c r="D1216" t="s">
        <v>0</v>
      </c>
      <c r="E1216">
        <v>17</v>
      </c>
    </row>
    <row r="1217" spans="1:5">
      <c r="A1217" t="str">
        <f t="shared" si="35"/>
        <v>Stomach (C16)2Male</v>
      </c>
      <c r="B1217" t="s">
        <v>82</v>
      </c>
      <c r="C1217">
        <v>2</v>
      </c>
      <c r="D1217" t="s">
        <v>1</v>
      </c>
      <c r="E1217">
        <v>19</v>
      </c>
    </row>
    <row r="1218" spans="1:5">
      <c r="A1218" t="str">
        <f t="shared" si="35"/>
        <v>Stomach (C16)3Female</v>
      </c>
      <c r="B1218" t="s">
        <v>82</v>
      </c>
      <c r="C1218">
        <v>3</v>
      </c>
      <c r="D1218" t="s">
        <v>0</v>
      </c>
      <c r="E1218">
        <v>20</v>
      </c>
    </row>
    <row r="1219" spans="1:5">
      <c r="A1219" t="str">
        <f t="shared" si="35"/>
        <v>Stomach (C16)3Male</v>
      </c>
      <c r="B1219" t="s">
        <v>82</v>
      </c>
      <c r="C1219">
        <v>3</v>
      </c>
      <c r="D1219" t="s">
        <v>1</v>
      </c>
      <c r="E1219">
        <v>46</v>
      </c>
    </row>
    <row r="1220" spans="1:5">
      <c r="A1220" t="str">
        <f t="shared" si="35"/>
        <v>Stomach (C16)4Female</v>
      </c>
      <c r="B1220" t="s">
        <v>82</v>
      </c>
      <c r="C1220">
        <v>4</v>
      </c>
      <c r="D1220" t="s">
        <v>0</v>
      </c>
      <c r="E1220">
        <v>29</v>
      </c>
    </row>
    <row r="1221" spans="1:5">
      <c r="A1221" t="str">
        <f t="shared" si="35"/>
        <v>Stomach (C16)4Male</v>
      </c>
      <c r="B1221" t="s">
        <v>82</v>
      </c>
      <c r="C1221">
        <v>4</v>
      </c>
      <c r="D1221" t="s">
        <v>1</v>
      </c>
      <c r="E1221">
        <v>39</v>
      </c>
    </row>
    <row r="1222" spans="1:5">
      <c r="A1222" t="str">
        <f t="shared" si="35"/>
        <v>Stomach (C16)5Female</v>
      </c>
      <c r="B1222" t="s">
        <v>82</v>
      </c>
      <c r="C1222">
        <v>5</v>
      </c>
      <c r="D1222" t="s">
        <v>0</v>
      </c>
      <c r="E1222">
        <v>33</v>
      </c>
    </row>
    <row r="1223" spans="1:5">
      <c r="A1223" t="str">
        <f t="shared" si="35"/>
        <v>Stomach (C16)5Male</v>
      </c>
      <c r="B1223" t="s">
        <v>82</v>
      </c>
      <c r="C1223">
        <v>5</v>
      </c>
      <c r="D1223" t="s">
        <v>1</v>
      </c>
      <c r="E1223">
        <v>48</v>
      </c>
    </row>
    <row r="1224" spans="1:5">
      <c r="A1224" t="str">
        <f t="shared" si="35"/>
        <v>Stomach (C16)99Female</v>
      </c>
      <c r="B1224" t="s">
        <v>82</v>
      </c>
      <c r="C1224">
        <v>99</v>
      </c>
      <c r="D1224" t="s">
        <v>0</v>
      </c>
      <c r="E1224">
        <v>2</v>
      </c>
    </row>
    <row r="1225" spans="1:5">
      <c r="A1225" t="str">
        <f t="shared" si="35"/>
        <v>Small intestine (C17)1Female</v>
      </c>
      <c r="B1225" t="s">
        <v>83</v>
      </c>
      <c r="C1225">
        <v>1</v>
      </c>
      <c r="D1225" t="s">
        <v>0</v>
      </c>
      <c r="E1225">
        <v>3</v>
      </c>
    </row>
    <row r="1226" spans="1:5">
      <c r="A1226" t="str">
        <f t="shared" si="35"/>
        <v>Small intestine (C17)1Male</v>
      </c>
      <c r="B1226" t="s">
        <v>83</v>
      </c>
      <c r="C1226">
        <v>1</v>
      </c>
      <c r="D1226" t="s">
        <v>1</v>
      </c>
      <c r="E1226">
        <v>6</v>
      </c>
    </row>
    <row r="1227" spans="1:5">
      <c r="A1227" t="str">
        <f t="shared" si="35"/>
        <v>Small intestine (C17)2Female</v>
      </c>
      <c r="B1227" t="s">
        <v>83</v>
      </c>
      <c r="C1227">
        <v>2</v>
      </c>
      <c r="D1227" t="s">
        <v>0</v>
      </c>
      <c r="E1227">
        <v>2</v>
      </c>
    </row>
    <row r="1228" spans="1:5">
      <c r="A1228" t="str">
        <f t="shared" si="35"/>
        <v>Small intestine (C17)2Male</v>
      </c>
      <c r="B1228" t="s">
        <v>83</v>
      </c>
      <c r="C1228">
        <v>2</v>
      </c>
      <c r="D1228" t="s">
        <v>1</v>
      </c>
      <c r="E1228">
        <v>3</v>
      </c>
    </row>
    <row r="1229" spans="1:5">
      <c r="A1229" t="str">
        <f t="shared" si="35"/>
        <v>Small intestine (C17)3Female</v>
      </c>
      <c r="B1229" t="s">
        <v>83</v>
      </c>
      <c r="C1229">
        <v>3</v>
      </c>
      <c r="D1229" t="s">
        <v>0</v>
      </c>
      <c r="E1229">
        <v>2</v>
      </c>
    </row>
    <row r="1230" spans="1:5">
      <c r="A1230" t="str">
        <f t="shared" si="35"/>
        <v>Small intestine (C17)3Male</v>
      </c>
      <c r="B1230" t="s">
        <v>83</v>
      </c>
      <c r="C1230">
        <v>3</v>
      </c>
      <c r="D1230" t="s">
        <v>1</v>
      </c>
      <c r="E1230">
        <v>4</v>
      </c>
    </row>
    <row r="1231" spans="1:5">
      <c r="A1231" t="str">
        <f t="shared" si="35"/>
        <v>Small intestine (C17)4Female</v>
      </c>
      <c r="B1231" t="s">
        <v>83</v>
      </c>
      <c r="C1231">
        <v>4</v>
      </c>
      <c r="D1231" t="s">
        <v>0</v>
      </c>
      <c r="E1231">
        <v>4</v>
      </c>
    </row>
    <row r="1232" spans="1:5">
      <c r="A1232" t="str">
        <f t="shared" si="35"/>
        <v>Small intestine (C17)4Male</v>
      </c>
      <c r="B1232" t="s">
        <v>83</v>
      </c>
      <c r="C1232">
        <v>4</v>
      </c>
      <c r="D1232" t="s">
        <v>1</v>
      </c>
      <c r="E1232">
        <v>3</v>
      </c>
    </row>
    <row r="1233" spans="1:5">
      <c r="A1233" t="str">
        <f t="shared" si="35"/>
        <v>Small intestine (C17)5Female</v>
      </c>
      <c r="B1233" t="s">
        <v>83</v>
      </c>
      <c r="C1233">
        <v>5</v>
      </c>
      <c r="D1233" t="s">
        <v>0</v>
      </c>
      <c r="E1233">
        <v>11</v>
      </c>
    </row>
    <row r="1234" spans="1:5">
      <c r="A1234" t="str">
        <f t="shared" si="35"/>
        <v>Small intestine (C17)5Male</v>
      </c>
      <c r="B1234" t="s">
        <v>83</v>
      </c>
      <c r="C1234">
        <v>5</v>
      </c>
      <c r="D1234" t="s">
        <v>1</v>
      </c>
      <c r="E1234">
        <v>4</v>
      </c>
    </row>
    <row r="1235" spans="1:5">
      <c r="A1235" t="str">
        <f t="shared" si="35"/>
        <v>Colorectum (C18–C20)1Female</v>
      </c>
      <c r="B1235" t="s">
        <v>189</v>
      </c>
      <c r="C1235">
        <v>1</v>
      </c>
      <c r="D1235" t="s">
        <v>0</v>
      </c>
      <c r="E1235">
        <v>94</v>
      </c>
    </row>
    <row r="1236" spans="1:5">
      <c r="A1236" t="str">
        <f t="shared" si="35"/>
        <v>Colorectum (C18–C20)1Male</v>
      </c>
      <c r="B1236" t="s">
        <v>189</v>
      </c>
      <c r="C1236">
        <v>1</v>
      </c>
      <c r="D1236" t="s">
        <v>1</v>
      </c>
      <c r="E1236">
        <v>127</v>
      </c>
    </row>
    <row r="1237" spans="1:5">
      <c r="A1237" t="str">
        <f t="shared" si="35"/>
        <v>Colorectum (C18–C20)2Female</v>
      </c>
      <c r="B1237" t="s">
        <v>189</v>
      </c>
      <c r="C1237">
        <v>2</v>
      </c>
      <c r="D1237" t="s">
        <v>0</v>
      </c>
      <c r="E1237">
        <v>117</v>
      </c>
    </row>
    <row r="1238" spans="1:5">
      <c r="A1238" t="str">
        <f t="shared" si="35"/>
        <v>Colorectum (C18–C20)2Male</v>
      </c>
      <c r="B1238" t="s">
        <v>189</v>
      </c>
      <c r="C1238">
        <v>2</v>
      </c>
      <c r="D1238" t="s">
        <v>1</v>
      </c>
      <c r="E1238">
        <v>119</v>
      </c>
    </row>
    <row r="1239" spans="1:5">
      <c r="A1239" t="str">
        <f t="shared" si="35"/>
        <v>Colorectum (C18–C20)3Female</v>
      </c>
      <c r="B1239" t="s">
        <v>189</v>
      </c>
      <c r="C1239">
        <v>3</v>
      </c>
      <c r="D1239" t="s">
        <v>0</v>
      </c>
      <c r="E1239">
        <v>128</v>
      </c>
    </row>
    <row r="1240" spans="1:5">
      <c r="A1240" t="str">
        <f t="shared" si="35"/>
        <v>Colorectum (C18–C20)3Male</v>
      </c>
      <c r="B1240" t="s">
        <v>189</v>
      </c>
      <c r="C1240">
        <v>3</v>
      </c>
      <c r="D1240" t="s">
        <v>1</v>
      </c>
      <c r="E1240">
        <v>123</v>
      </c>
    </row>
    <row r="1241" spans="1:5">
      <c r="A1241" t="str">
        <f t="shared" si="35"/>
        <v>Colorectum (C18–C20)4Female</v>
      </c>
      <c r="B1241" t="s">
        <v>189</v>
      </c>
      <c r="C1241">
        <v>4</v>
      </c>
      <c r="D1241" t="s">
        <v>0</v>
      </c>
      <c r="E1241">
        <v>160</v>
      </c>
    </row>
    <row r="1242" spans="1:5">
      <c r="A1242" t="str">
        <f t="shared" si="35"/>
        <v>Colorectum (C18–C20)4Male</v>
      </c>
      <c r="B1242" t="s">
        <v>189</v>
      </c>
      <c r="C1242">
        <v>4</v>
      </c>
      <c r="D1242" t="s">
        <v>1</v>
      </c>
      <c r="E1242">
        <v>181</v>
      </c>
    </row>
    <row r="1243" spans="1:5">
      <c r="A1243" t="str">
        <f t="shared" si="35"/>
        <v>Colorectum (C18–C20)5Female</v>
      </c>
      <c r="B1243" t="s">
        <v>189</v>
      </c>
      <c r="C1243">
        <v>5</v>
      </c>
      <c r="D1243" t="s">
        <v>0</v>
      </c>
      <c r="E1243">
        <v>111</v>
      </c>
    </row>
    <row r="1244" spans="1:5">
      <c r="A1244" t="str">
        <f t="shared" si="35"/>
        <v>Colorectum (C18–C20)5Male</v>
      </c>
      <c r="B1244" t="s">
        <v>189</v>
      </c>
      <c r="C1244">
        <v>5</v>
      </c>
      <c r="D1244" t="s">
        <v>1</v>
      </c>
      <c r="E1244">
        <v>101</v>
      </c>
    </row>
    <row r="1245" spans="1:5">
      <c r="A1245" t="str">
        <f t="shared" si="35"/>
        <v>Colorectum (C18–C20)99Male</v>
      </c>
      <c r="B1245" t="s">
        <v>189</v>
      </c>
      <c r="C1245">
        <v>99</v>
      </c>
      <c r="D1245" t="s">
        <v>1</v>
      </c>
      <c r="E1245">
        <v>2</v>
      </c>
    </row>
    <row r="1246" spans="1:5">
      <c r="A1246" t="str">
        <f t="shared" si="35"/>
        <v>Anus (C21)1Female</v>
      </c>
      <c r="B1246" t="s">
        <v>190</v>
      </c>
      <c r="C1246">
        <v>1</v>
      </c>
      <c r="D1246" t="s">
        <v>0</v>
      </c>
      <c r="E1246">
        <v>3</v>
      </c>
    </row>
    <row r="1247" spans="1:5">
      <c r="A1247" t="str">
        <f t="shared" si="35"/>
        <v>Anus (C21)1Male</v>
      </c>
      <c r="B1247" t="s">
        <v>190</v>
      </c>
      <c r="C1247">
        <v>1</v>
      </c>
      <c r="D1247" t="s">
        <v>1</v>
      </c>
      <c r="E1247">
        <v>1</v>
      </c>
    </row>
    <row r="1248" spans="1:5">
      <c r="A1248" t="str">
        <f t="shared" si="35"/>
        <v>Anus (C21)2Female</v>
      </c>
      <c r="B1248" t="s">
        <v>190</v>
      </c>
      <c r="C1248">
        <v>2</v>
      </c>
      <c r="D1248" t="s">
        <v>0</v>
      </c>
      <c r="E1248">
        <v>1</v>
      </c>
    </row>
    <row r="1249" spans="1:5">
      <c r="A1249" t="str">
        <f t="shared" si="35"/>
        <v>Anus (C21)2Male</v>
      </c>
      <c r="B1249" t="s">
        <v>190</v>
      </c>
      <c r="C1249">
        <v>2</v>
      </c>
      <c r="D1249" t="s">
        <v>1</v>
      </c>
      <c r="E1249">
        <v>1</v>
      </c>
    </row>
    <row r="1250" spans="1:5">
      <c r="A1250" t="str">
        <f t="shared" si="35"/>
        <v>Anus (C21)3Female</v>
      </c>
      <c r="B1250" t="s">
        <v>190</v>
      </c>
      <c r="C1250">
        <v>3</v>
      </c>
      <c r="D1250" t="s">
        <v>0</v>
      </c>
      <c r="E1250">
        <v>2</v>
      </c>
    </row>
    <row r="1251" spans="1:5">
      <c r="A1251" t="str">
        <f t="shared" si="35"/>
        <v>Anus (C21)3Male</v>
      </c>
      <c r="B1251" t="s">
        <v>190</v>
      </c>
      <c r="C1251">
        <v>3</v>
      </c>
      <c r="D1251" t="s">
        <v>1</v>
      </c>
      <c r="E1251">
        <v>2</v>
      </c>
    </row>
    <row r="1252" spans="1:5">
      <c r="A1252" t="str">
        <f t="shared" si="35"/>
        <v>Anus (C21)4Female</v>
      </c>
      <c r="B1252" t="s">
        <v>190</v>
      </c>
      <c r="C1252">
        <v>4</v>
      </c>
      <c r="D1252" t="s">
        <v>0</v>
      </c>
      <c r="E1252">
        <v>1</v>
      </c>
    </row>
    <row r="1253" spans="1:5">
      <c r="A1253" t="str">
        <f t="shared" si="35"/>
        <v>Anus (C21)4Male</v>
      </c>
      <c r="B1253" t="s">
        <v>190</v>
      </c>
      <c r="C1253">
        <v>4</v>
      </c>
      <c r="D1253" t="s">
        <v>1</v>
      </c>
      <c r="E1253">
        <v>2</v>
      </c>
    </row>
    <row r="1254" spans="1:5">
      <c r="A1254" t="str">
        <f t="shared" si="35"/>
        <v>Anus (C21)5Female</v>
      </c>
      <c r="B1254" t="s">
        <v>190</v>
      </c>
      <c r="C1254">
        <v>5</v>
      </c>
      <c r="D1254" t="s">
        <v>0</v>
      </c>
      <c r="E1254">
        <v>2</v>
      </c>
    </row>
    <row r="1255" spans="1:5">
      <c r="A1255" t="str">
        <f t="shared" si="35"/>
        <v>Anus (C21)5Male</v>
      </c>
      <c r="B1255" t="s">
        <v>190</v>
      </c>
      <c r="C1255">
        <v>5</v>
      </c>
      <c r="D1255" t="s">
        <v>1</v>
      </c>
      <c r="E1255">
        <v>5</v>
      </c>
    </row>
    <row r="1256" spans="1:5">
      <c r="A1256" t="str">
        <f t="shared" si="35"/>
        <v>Liver and intrahepatic bile ducts (C22)1Female</v>
      </c>
      <c r="B1256" t="s">
        <v>85</v>
      </c>
      <c r="C1256">
        <v>1</v>
      </c>
      <c r="D1256" t="s">
        <v>0</v>
      </c>
      <c r="E1256">
        <v>11</v>
      </c>
    </row>
    <row r="1257" spans="1:5">
      <c r="A1257" t="str">
        <f t="shared" si="35"/>
        <v>Liver and intrahepatic bile ducts (C22)1Male</v>
      </c>
      <c r="B1257" t="s">
        <v>85</v>
      </c>
      <c r="C1257">
        <v>1</v>
      </c>
      <c r="D1257" t="s">
        <v>1</v>
      </c>
      <c r="E1257">
        <v>18</v>
      </c>
    </row>
    <row r="1258" spans="1:5">
      <c r="A1258" t="str">
        <f t="shared" si="35"/>
        <v>Liver and intrahepatic bile ducts (C22)2Female</v>
      </c>
      <c r="B1258" t="s">
        <v>85</v>
      </c>
      <c r="C1258">
        <v>2</v>
      </c>
      <c r="D1258" t="s">
        <v>0</v>
      </c>
      <c r="E1258">
        <v>9</v>
      </c>
    </row>
    <row r="1259" spans="1:5">
      <c r="A1259" t="str">
        <f t="shared" si="35"/>
        <v>Liver and intrahepatic bile ducts (C22)2Male</v>
      </c>
      <c r="B1259" t="s">
        <v>85</v>
      </c>
      <c r="C1259">
        <v>2</v>
      </c>
      <c r="D1259" t="s">
        <v>1</v>
      </c>
      <c r="E1259">
        <v>19</v>
      </c>
    </row>
    <row r="1260" spans="1:5">
      <c r="A1260" t="str">
        <f t="shared" si="35"/>
        <v>Liver and intrahepatic bile ducts (C22)3Female</v>
      </c>
      <c r="B1260" t="s">
        <v>85</v>
      </c>
      <c r="C1260">
        <v>3</v>
      </c>
      <c r="D1260" t="s">
        <v>0</v>
      </c>
      <c r="E1260">
        <v>18</v>
      </c>
    </row>
    <row r="1261" spans="1:5">
      <c r="A1261" t="str">
        <f t="shared" si="35"/>
        <v>Liver and intrahepatic bile ducts (C22)3Male</v>
      </c>
      <c r="B1261" t="s">
        <v>85</v>
      </c>
      <c r="C1261">
        <v>3</v>
      </c>
      <c r="D1261" t="s">
        <v>1</v>
      </c>
      <c r="E1261">
        <v>27</v>
      </c>
    </row>
    <row r="1262" spans="1:5">
      <c r="A1262" t="str">
        <f t="shared" si="35"/>
        <v>Liver and intrahepatic bile ducts (C22)4Female</v>
      </c>
      <c r="B1262" t="s">
        <v>85</v>
      </c>
      <c r="C1262">
        <v>4</v>
      </c>
      <c r="D1262" t="s">
        <v>0</v>
      </c>
      <c r="E1262">
        <v>15</v>
      </c>
    </row>
    <row r="1263" spans="1:5">
      <c r="A1263" t="str">
        <f t="shared" si="35"/>
        <v>Liver and intrahepatic bile ducts (C22)4Male</v>
      </c>
      <c r="B1263" t="s">
        <v>85</v>
      </c>
      <c r="C1263">
        <v>4</v>
      </c>
      <c r="D1263" t="s">
        <v>1</v>
      </c>
      <c r="E1263">
        <v>42</v>
      </c>
    </row>
    <row r="1264" spans="1:5">
      <c r="A1264" t="str">
        <f t="shared" si="35"/>
        <v>Liver and intrahepatic bile ducts (C22)5Female</v>
      </c>
      <c r="B1264" t="s">
        <v>85</v>
      </c>
      <c r="C1264">
        <v>5</v>
      </c>
      <c r="D1264" t="s">
        <v>0</v>
      </c>
      <c r="E1264">
        <v>29</v>
      </c>
    </row>
    <row r="1265" spans="1:5">
      <c r="A1265" t="str">
        <f t="shared" si="35"/>
        <v>Liver and intrahepatic bile ducts (C22)5Male</v>
      </c>
      <c r="B1265" t="s">
        <v>85</v>
      </c>
      <c r="C1265">
        <v>5</v>
      </c>
      <c r="D1265" t="s">
        <v>1</v>
      </c>
      <c r="E1265">
        <v>45</v>
      </c>
    </row>
    <row r="1266" spans="1:5">
      <c r="A1266" t="str">
        <f t="shared" si="35"/>
        <v>Liver and intrahepatic bile ducts (C22)99Male</v>
      </c>
      <c r="B1266" t="s">
        <v>85</v>
      </c>
      <c r="C1266">
        <v>99</v>
      </c>
      <c r="D1266" t="s">
        <v>1</v>
      </c>
      <c r="E1266">
        <v>3</v>
      </c>
    </row>
    <row r="1267" spans="1:5">
      <c r="A1267" t="str">
        <f t="shared" si="35"/>
        <v>Gallbladder (C23)1Female</v>
      </c>
      <c r="B1267" t="s">
        <v>86</v>
      </c>
      <c r="C1267">
        <v>1</v>
      </c>
      <c r="D1267" t="s">
        <v>0</v>
      </c>
      <c r="E1267">
        <v>4</v>
      </c>
    </row>
    <row r="1268" spans="1:5">
      <c r="A1268" t="str">
        <f t="shared" si="35"/>
        <v>Gallbladder (C23)2Female</v>
      </c>
      <c r="B1268" t="s">
        <v>86</v>
      </c>
      <c r="C1268">
        <v>2</v>
      </c>
      <c r="D1268" t="s">
        <v>0</v>
      </c>
      <c r="E1268">
        <v>5</v>
      </c>
    </row>
    <row r="1269" spans="1:5">
      <c r="A1269" t="str">
        <f t="shared" si="35"/>
        <v>Gallbladder (C23)2Male</v>
      </c>
      <c r="B1269" t="s">
        <v>86</v>
      </c>
      <c r="C1269">
        <v>2</v>
      </c>
      <c r="D1269" t="s">
        <v>1</v>
      </c>
      <c r="E1269">
        <v>1</v>
      </c>
    </row>
    <row r="1270" spans="1:5">
      <c r="A1270" t="str">
        <f t="shared" si="35"/>
        <v>Gallbladder (C23)3Female</v>
      </c>
      <c r="B1270" t="s">
        <v>86</v>
      </c>
      <c r="C1270">
        <v>3</v>
      </c>
      <c r="D1270" t="s">
        <v>0</v>
      </c>
      <c r="E1270">
        <v>7</v>
      </c>
    </row>
    <row r="1271" spans="1:5">
      <c r="A1271" t="str">
        <f t="shared" si="35"/>
        <v>Gallbladder (C23)3Male</v>
      </c>
      <c r="B1271" t="s">
        <v>86</v>
      </c>
      <c r="C1271">
        <v>3</v>
      </c>
      <c r="D1271" t="s">
        <v>1</v>
      </c>
      <c r="E1271">
        <v>3</v>
      </c>
    </row>
    <row r="1272" spans="1:5">
      <c r="A1272" t="str">
        <f t="shared" ref="A1272:A1335" si="36">B1272&amp;C1272&amp;D1272</f>
        <v>Gallbladder (C23)4Female</v>
      </c>
      <c r="B1272" t="s">
        <v>86</v>
      </c>
      <c r="C1272">
        <v>4</v>
      </c>
      <c r="D1272" t="s">
        <v>0</v>
      </c>
      <c r="E1272">
        <v>15</v>
      </c>
    </row>
    <row r="1273" spans="1:5">
      <c r="A1273" t="str">
        <f t="shared" si="36"/>
        <v>Gallbladder (C23)4Male</v>
      </c>
      <c r="B1273" t="s">
        <v>86</v>
      </c>
      <c r="C1273">
        <v>4</v>
      </c>
      <c r="D1273" t="s">
        <v>1</v>
      </c>
      <c r="E1273">
        <v>4</v>
      </c>
    </row>
    <row r="1274" spans="1:5">
      <c r="A1274" t="str">
        <f t="shared" si="36"/>
        <v>Gallbladder (C23)5Female</v>
      </c>
      <c r="B1274" t="s">
        <v>86</v>
      </c>
      <c r="C1274">
        <v>5</v>
      </c>
      <c r="D1274" t="s">
        <v>0</v>
      </c>
      <c r="E1274">
        <v>2</v>
      </c>
    </row>
    <row r="1275" spans="1:5">
      <c r="A1275" t="str">
        <f t="shared" si="36"/>
        <v>Gallbladder (C23)5Male</v>
      </c>
      <c r="B1275" t="s">
        <v>86</v>
      </c>
      <c r="C1275">
        <v>5</v>
      </c>
      <c r="D1275" t="s">
        <v>1</v>
      </c>
      <c r="E1275">
        <v>1</v>
      </c>
    </row>
    <row r="1276" spans="1:5">
      <c r="A1276" t="str">
        <f t="shared" si="36"/>
        <v>Biliary tract - other and unspecified parts (C24)1Female</v>
      </c>
      <c r="B1276" t="s">
        <v>87</v>
      </c>
      <c r="C1276">
        <v>1</v>
      </c>
      <c r="D1276" t="s">
        <v>0</v>
      </c>
      <c r="E1276">
        <v>4</v>
      </c>
    </row>
    <row r="1277" spans="1:5">
      <c r="A1277" t="str">
        <f t="shared" si="36"/>
        <v>Biliary tract - other and unspecified parts (C24)1Male</v>
      </c>
      <c r="B1277" t="s">
        <v>87</v>
      </c>
      <c r="C1277">
        <v>1</v>
      </c>
      <c r="D1277" t="s">
        <v>1</v>
      </c>
      <c r="E1277">
        <v>4</v>
      </c>
    </row>
    <row r="1278" spans="1:5">
      <c r="A1278" t="str">
        <f t="shared" si="36"/>
        <v>Biliary tract - other and unspecified parts (C24)2Female</v>
      </c>
      <c r="B1278" t="s">
        <v>87</v>
      </c>
      <c r="C1278">
        <v>2</v>
      </c>
      <c r="D1278" t="s">
        <v>0</v>
      </c>
      <c r="E1278">
        <v>5</v>
      </c>
    </row>
    <row r="1279" spans="1:5">
      <c r="A1279" t="str">
        <f t="shared" si="36"/>
        <v>Biliary tract - other and unspecified parts (C24)2Male</v>
      </c>
      <c r="B1279" t="s">
        <v>87</v>
      </c>
      <c r="C1279">
        <v>2</v>
      </c>
      <c r="D1279" t="s">
        <v>1</v>
      </c>
      <c r="E1279">
        <v>3</v>
      </c>
    </row>
    <row r="1280" spans="1:5">
      <c r="A1280" t="str">
        <f t="shared" si="36"/>
        <v>Biliary tract - other and unspecified parts (C24)3Female</v>
      </c>
      <c r="B1280" t="s">
        <v>87</v>
      </c>
      <c r="C1280">
        <v>3</v>
      </c>
      <c r="D1280" t="s">
        <v>0</v>
      </c>
      <c r="E1280">
        <v>2</v>
      </c>
    </row>
    <row r="1281" spans="1:5">
      <c r="A1281" t="str">
        <f t="shared" si="36"/>
        <v>Biliary tract - other and unspecified parts (C24)3Male</v>
      </c>
      <c r="B1281" t="s">
        <v>87</v>
      </c>
      <c r="C1281">
        <v>3</v>
      </c>
      <c r="D1281" t="s">
        <v>1</v>
      </c>
      <c r="E1281">
        <v>6</v>
      </c>
    </row>
    <row r="1282" spans="1:5">
      <c r="A1282" t="str">
        <f t="shared" si="36"/>
        <v>Biliary tract - other and unspecified parts (C24)4Female</v>
      </c>
      <c r="B1282" t="s">
        <v>87</v>
      </c>
      <c r="C1282">
        <v>4</v>
      </c>
      <c r="D1282" t="s">
        <v>0</v>
      </c>
      <c r="E1282">
        <v>3</v>
      </c>
    </row>
    <row r="1283" spans="1:5">
      <c r="A1283" t="str">
        <f t="shared" si="36"/>
        <v>Biliary tract - other and unspecified parts (C24)4Male</v>
      </c>
      <c r="B1283" t="s">
        <v>87</v>
      </c>
      <c r="C1283">
        <v>4</v>
      </c>
      <c r="D1283" t="s">
        <v>1</v>
      </c>
      <c r="E1283">
        <v>6</v>
      </c>
    </row>
    <row r="1284" spans="1:5">
      <c r="A1284" t="str">
        <f t="shared" si="36"/>
        <v>Biliary tract - other and unspecified parts (C24)5Female</v>
      </c>
      <c r="B1284" t="s">
        <v>87</v>
      </c>
      <c r="C1284">
        <v>5</v>
      </c>
      <c r="D1284" t="s">
        <v>0</v>
      </c>
      <c r="E1284">
        <v>2</v>
      </c>
    </row>
    <row r="1285" spans="1:5">
      <c r="A1285" t="str">
        <f t="shared" si="36"/>
        <v>Biliary tract - other and unspecified parts (C24)5Male</v>
      </c>
      <c r="B1285" t="s">
        <v>87</v>
      </c>
      <c r="C1285">
        <v>5</v>
      </c>
      <c r="D1285" t="s">
        <v>1</v>
      </c>
      <c r="E1285">
        <v>3</v>
      </c>
    </row>
    <row r="1286" spans="1:5">
      <c r="A1286" t="str">
        <f t="shared" si="36"/>
        <v>Biliary tract - other and unspecified parts (C24)99Male</v>
      </c>
      <c r="B1286" t="s">
        <v>87</v>
      </c>
      <c r="C1286">
        <v>99</v>
      </c>
      <c r="D1286" t="s">
        <v>1</v>
      </c>
      <c r="E1286">
        <v>1</v>
      </c>
    </row>
    <row r="1287" spans="1:5">
      <c r="A1287" t="str">
        <f t="shared" si="36"/>
        <v>Pancreas (C25)1Female</v>
      </c>
      <c r="B1287" t="s">
        <v>88</v>
      </c>
      <c r="C1287">
        <v>1</v>
      </c>
      <c r="D1287" t="s">
        <v>0</v>
      </c>
      <c r="E1287">
        <v>35</v>
      </c>
    </row>
    <row r="1288" spans="1:5">
      <c r="A1288" t="str">
        <f t="shared" si="36"/>
        <v>Pancreas (C25)1Male</v>
      </c>
      <c r="B1288" t="s">
        <v>88</v>
      </c>
      <c r="C1288">
        <v>1</v>
      </c>
      <c r="D1288" t="s">
        <v>1</v>
      </c>
      <c r="E1288">
        <v>46</v>
      </c>
    </row>
    <row r="1289" spans="1:5">
      <c r="A1289" t="str">
        <f t="shared" si="36"/>
        <v>Pancreas (C25)2Female</v>
      </c>
      <c r="B1289" t="s">
        <v>88</v>
      </c>
      <c r="C1289">
        <v>2</v>
      </c>
      <c r="D1289" t="s">
        <v>0</v>
      </c>
      <c r="E1289">
        <v>44</v>
      </c>
    </row>
    <row r="1290" spans="1:5">
      <c r="A1290" t="str">
        <f t="shared" si="36"/>
        <v>Pancreas (C25)2Male</v>
      </c>
      <c r="B1290" t="s">
        <v>88</v>
      </c>
      <c r="C1290">
        <v>2</v>
      </c>
      <c r="D1290" t="s">
        <v>1</v>
      </c>
      <c r="E1290">
        <v>54</v>
      </c>
    </row>
    <row r="1291" spans="1:5">
      <c r="A1291" t="str">
        <f t="shared" si="36"/>
        <v>Pancreas (C25)3Female</v>
      </c>
      <c r="B1291" t="s">
        <v>88</v>
      </c>
      <c r="C1291">
        <v>3</v>
      </c>
      <c r="D1291" t="s">
        <v>0</v>
      </c>
      <c r="E1291">
        <v>57</v>
      </c>
    </row>
    <row r="1292" spans="1:5">
      <c r="A1292" t="str">
        <f t="shared" si="36"/>
        <v>Pancreas (C25)3Male</v>
      </c>
      <c r="B1292" t="s">
        <v>88</v>
      </c>
      <c r="C1292">
        <v>3</v>
      </c>
      <c r="D1292" t="s">
        <v>1</v>
      </c>
      <c r="E1292">
        <v>43</v>
      </c>
    </row>
    <row r="1293" spans="1:5">
      <c r="A1293" t="str">
        <f t="shared" si="36"/>
        <v>Pancreas (C25)4Female</v>
      </c>
      <c r="B1293" t="s">
        <v>88</v>
      </c>
      <c r="C1293">
        <v>4</v>
      </c>
      <c r="D1293" t="s">
        <v>0</v>
      </c>
      <c r="E1293">
        <v>52</v>
      </c>
    </row>
    <row r="1294" spans="1:5">
      <c r="A1294" t="str">
        <f t="shared" si="36"/>
        <v>Pancreas (C25)4Male</v>
      </c>
      <c r="B1294" t="s">
        <v>88</v>
      </c>
      <c r="C1294">
        <v>4</v>
      </c>
      <c r="D1294" t="s">
        <v>1</v>
      </c>
      <c r="E1294">
        <v>48</v>
      </c>
    </row>
    <row r="1295" spans="1:5">
      <c r="A1295" t="str">
        <f t="shared" si="36"/>
        <v>Pancreas (C25)5Female</v>
      </c>
      <c r="B1295" t="s">
        <v>88</v>
      </c>
      <c r="C1295">
        <v>5</v>
      </c>
      <c r="D1295" t="s">
        <v>0</v>
      </c>
      <c r="E1295">
        <v>45</v>
      </c>
    </row>
    <row r="1296" spans="1:5">
      <c r="A1296" t="str">
        <f t="shared" si="36"/>
        <v>Pancreas (C25)5Male</v>
      </c>
      <c r="B1296" t="s">
        <v>88</v>
      </c>
      <c r="C1296">
        <v>5</v>
      </c>
      <c r="D1296" t="s">
        <v>1</v>
      </c>
      <c r="E1296">
        <v>38</v>
      </c>
    </row>
    <row r="1297" spans="1:5">
      <c r="A1297" t="str">
        <f t="shared" si="36"/>
        <v>Pancreas (C25)99Female</v>
      </c>
      <c r="B1297" t="s">
        <v>88</v>
      </c>
      <c r="C1297">
        <v>99</v>
      </c>
      <c r="D1297" t="s">
        <v>0</v>
      </c>
      <c r="E1297">
        <v>1</v>
      </c>
    </row>
    <row r="1298" spans="1:5">
      <c r="A1298" t="str">
        <f t="shared" si="36"/>
        <v>Digestive organs - other and ill-defined (C26)1Female</v>
      </c>
      <c r="B1298" t="s">
        <v>89</v>
      </c>
      <c r="C1298">
        <v>1</v>
      </c>
      <c r="D1298" t="s">
        <v>0</v>
      </c>
      <c r="E1298">
        <v>11</v>
      </c>
    </row>
    <row r="1299" spans="1:5">
      <c r="A1299" t="str">
        <f t="shared" si="36"/>
        <v>Digestive organs - other and ill-defined (C26)1Male</v>
      </c>
      <c r="B1299" t="s">
        <v>89</v>
      </c>
      <c r="C1299">
        <v>1</v>
      </c>
      <c r="D1299" t="s">
        <v>1</v>
      </c>
      <c r="E1299">
        <v>4</v>
      </c>
    </row>
    <row r="1300" spans="1:5">
      <c r="A1300" t="str">
        <f t="shared" si="36"/>
        <v>Digestive organs - other and ill-defined (C26)2Female</v>
      </c>
      <c r="B1300" t="s">
        <v>89</v>
      </c>
      <c r="C1300">
        <v>2</v>
      </c>
      <c r="D1300" t="s">
        <v>0</v>
      </c>
      <c r="E1300">
        <v>7</v>
      </c>
    </row>
    <row r="1301" spans="1:5">
      <c r="A1301" t="str">
        <f t="shared" si="36"/>
        <v>Digestive organs - other and ill-defined (C26)2Male</v>
      </c>
      <c r="B1301" t="s">
        <v>89</v>
      </c>
      <c r="C1301">
        <v>2</v>
      </c>
      <c r="D1301" t="s">
        <v>1</v>
      </c>
      <c r="E1301">
        <v>12</v>
      </c>
    </row>
    <row r="1302" spans="1:5">
      <c r="A1302" t="str">
        <f t="shared" si="36"/>
        <v>Digestive organs - other and ill-defined (C26)3Female</v>
      </c>
      <c r="B1302" t="s">
        <v>89</v>
      </c>
      <c r="C1302">
        <v>3</v>
      </c>
      <c r="D1302" t="s">
        <v>0</v>
      </c>
      <c r="E1302">
        <v>13</v>
      </c>
    </row>
    <row r="1303" spans="1:5">
      <c r="A1303" t="str">
        <f t="shared" si="36"/>
        <v>Digestive organs - other and ill-defined (C26)3Male</v>
      </c>
      <c r="B1303" t="s">
        <v>89</v>
      </c>
      <c r="C1303">
        <v>3</v>
      </c>
      <c r="D1303" t="s">
        <v>1</v>
      </c>
      <c r="E1303">
        <v>8</v>
      </c>
    </row>
    <row r="1304" spans="1:5">
      <c r="A1304" t="str">
        <f t="shared" si="36"/>
        <v>Digestive organs - other and ill-defined (C26)4Female</v>
      </c>
      <c r="B1304" t="s">
        <v>89</v>
      </c>
      <c r="C1304">
        <v>4</v>
      </c>
      <c r="D1304" t="s">
        <v>0</v>
      </c>
      <c r="E1304">
        <v>17</v>
      </c>
    </row>
    <row r="1305" spans="1:5">
      <c r="A1305" t="str">
        <f t="shared" si="36"/>
        <v>Digestive organs - other and ill-defined (C26)4Male</v>
      </c>
      <c r="B1305" t="s">
        <v>89</v>
      </c>
      <c r="C1305">
        <v>4</v>
      </c>
      <c r="D1305" t="s">
        <v>1</v>
      </c>
      <c r="E1305">
        <v>16</v>
      </c>
    </row>
    <row r="1306" spans="1:5">
      <c r="A1306" t="str">
        <f t="shared" si="36"/>
        <v>Digestive organs - other and ill-defined (C26)5Female</v>
      </c>
      <c r="B1306" t="s">
        <v>89</v>
      </c>
      <c r="C1306">
        <v>5</v>
      </c>
      <c r="D1306" t="s">
        <v>0</v>
      </c>
      <c r="E1306">
        <v>13</v>
      </c>
    </row>
    <row r="1307" spans="1:5">
      <c r="A1307" t="str">
        <f t="shared" si="36"/>
        <v>Digestive organs - other and ill-defined (C26)5Male</v>
      </c>
      <c r="B1307" t="s">
        <v>89</v>
      </c>
      <c r="C1307">
        <v>5</v>
      </c>
      <c r="D1307" t="s">
        <v>1</v>
      </c>
      <c r="E1307">
        <v>5</v>
      </c>
    </row>
    <row r="1308" spans="1:5">
      <c r="A1308" t="str">
        <f t="shared" si="36"/>
        <v>Digestive organs - other and ill-defined (C26)99Female</v>
      </c>
      <c r="B1308" t="s">
        <v>89</v>
      </c>
      <c r="C1308">
        <v>99</v>
      </c>
      <c r="D1308" t="s">
        <v>0</v>
      </c>
      <c r="E1308">
        <v>1</v>
      </c>
    </row>
    <row r="1309" spans="1:5">
      <c r="A1309" t="str">
        <f t="shared" si="36"/>
        <v>Nasal cavity and middle ear (C30)1Female</v>
      </c>
      <c r="B1309" t="s">
        <v>90</v>
      </c>
      <c r="C1309">
        <v>1</v>
      </c>
      <c r="D1309" t="s">
        <v>0</v>
      </c>
      <c r="E1309">
        <v>1</v>
      </c>
    </row>
    <row r="1310" spans="1:5">
      <c r="A1310" t="str">
        <f t="shared" si="36"/>
        <v>Nasal cavity and middle ear (C30)5Female</v>
      </c>
      <c r="B1310" t="s">
        <v>90</v>
      </c>
      <c r="C1310">
        <v>5</v>
      </c>
      <c r="D1310" t="s">
        <v>0</v>
      </c>
      <c r="E1310">
        <v>1</v>
      </c>
    </row>
    <row r="1311" spans="1:5">
      <c r="A1311" t="str">
        <f t="shared" si="36"/>
        <v>Accessory sinuses (C31)1Male</v>
      </c>
      <c r="B1311" t="s">
        <v>91</v>
      </c>
      <c r="C1311">
        <v>1</v>
      </c>
      <c r="D1311" t="s">
        <v>1</v>
      </c>
      <c r="E1311">
        <v>1</v>
      </c>
    </row>
    <row r="1312" spans="1:5">
      <c r="A1312" t="str">
        <f t="shared" si="36"/>
        <v>Accessory sinuses (C31)2Female</v>
      </c>
      <c r="B1312" t="s">
        <v>91</v>
      </c>
      <c r="C1312">
        <v>2</v>
      </c>
      <c r="D1312" t="s">
        <v>0</v>
      </c>
      <c r="E1312">
        <v>1</v>
      </c>
    </row>
    <row r="1313" spans="1:5">
      <c r="A1313" t="str">
        <f t="shared" si="36"/>
        <v>Accessory sinuses (C31)3Female</v>
      </c>
      <c r="B1313" t="s">
        <v>91</v>
      </c>
      <c r="C1313">
        <v>3</v>
      </c>
      <c r="D1313" t="s">
        <v>0</v>
      </c>
      <c r="E1313">
        <v>1</v>
      </c>
    </row>
    <row r="1314" spans="1:5">
      <c r="A1314" t="str">
        <f t="shared" si="36"/>
        <v>Accessory sinuses (C31)3Male</v>
      </c>
      <c r="B1314" t="s">
        <v>91</v>
      </c>
      <c r="C1314">
        <v>3</v>
      </c>
      <c r="D1314" t="s">
        <v>1</v>
      </c>
      <c r="E1314">
        <v>3</v>
      </c>
    </row>
    <row r="1315" spans="1:5">
      <c r="A1315" t="str">
        <f t="shared" si="36"/>
        <v>Accessory sinuses (C31)5Male</v>
      </c>
      <c r="B1315" t="s">
        <v>91</v>
      </c>
      <c r="C1315">
        <v>5</v>
      </c>
      <c r="D1315" t="s">
        <v>1</v>
      </c>
      <c r="E1315">
        <v>2</v>
      </c>
    </row>
    <row r="1316" spans="1:5">
      <c r="A1316" t="str">
        <f t="shared" si="36"/>
        <v>Larynx (C32)1Female</v>
      </c>
      <c r="B1316" t="s">
        <v>92</v>
      </c>
      <c r="C1316">
        <v>1</v>
      </c>
      <c r="D1316" t="s">
        <v>0</v>
      </c>
      <c r="E1316">
        <v>1</v>
      </c>
    </row>
    <row r="1317" spans="1:5">
      <c r="A1317" t="str">
        <f t="shared" si="36"/>
        <v>Larynx (C32)1Male</v>
      </c>
      <c r="B1317" t="s">
        <v>92</v>
      </c>
      <c r="C1317">
        <v>1</v>
      </c>
      <c r="D1317" t="s">
        <v>1</v>
      </c>
      <c r="E1317">
        <v>3</v>
      </c>
    </row>
    <row r="1318" spans="1:5">
      <c r="A1318" t="str">
        <f t="shared" si="36"/>
        <v>Larynx (C32)2Male</v>
      </c>
      <c r="B1318" t="s">
        <v>92</v>
      </c>
      <c r="C1318">
        <v>2</v>
      </c>
      <c r="D1318" t="s">
        <v>1</v>
      </c>
      <c r="E1318">
        <v>7</v>
      </c>
    </row>
    <row r="1319" spans="1:5">
      <c r="A1319" t="str">
        <f t="shared" si="36"/>
        <v>Larynx (C32)3Female</v>
      </c>
      <c r="B1319" t="s">
        <v>92</v>
      </c>
      <c r="C1319">
        <v>3</v>
      </c>
      <c r="D1319" t="s">
        <v>0</v>
      </c>
      <c r="E1319">
        <v>2</v>
      </c>
    </row>
    <row r="1320" spans="1:5">
      <c r="A1320" t="str">
        <f t="shared" si="36"/>
        <v>Larynx (C32)3Male</v>
      </c>
      <c r="B1320" t="s">
        <v>92</v>
      </c>
      <c r="C1320">
        <v>3</v>
      </c>
      <c r="D1320" t="s">
        <v>1</v>
      </c>
      <c r="E1320">
        <v>9</v>
      </c>
    </row>
    <row r="1321" spans="1:5">
      <c r="A1321" t="str">
        <f t="shared" si="36"/>
        <v>Larynx (C32)4Male</v>
      </c>
      <c r="B1321" t="s">
        <v>92</v>
      </c>
      <c r="C1321">
        <v>4</v>
      </c>
      <c r="D1321" t="s">
        <v>1</v>
      </c>
      <c r="E1321">
        <v>10</v>
      </c>
    </row>
    <row r="1322" spans="1:5">
      <c r="A1322" t="str">
        <f t="shared" si="36"/>
        <v>Larynx (C32)5Male</v>
      </c>
      <c r="B1322" t="s">
        <v>92</v>
      </c>
      <c r="C1322">
        <v>5</v>
      </c>
      <c r="D1322" t="s">
        <v>1</v>
      </c>
      <c r="E1322">
        <v>8</v>
      </c>
    </row>
    <row r="1323" spans="1:5">
      <c r="A1323" t="str">
        <f t="shared" si="36"/>
        <v>Lung (C33–C34)1Female</v>
      </c>
      <c r="B1323" t="s">
        <v>93</v>
      </c>
      <c r="C1323">
        <v>1</v>
      </c>
      <c r="D1323" t="s">
        <v>0</v>
      </c>
      <c r="E1323">
        <v>80</v>
      </c>
    </row>
    <row r="1324" spans="1:5">
      <c r="A1324" t="str">
        <f t="shared" si="36"/>
        <v>Lung (C33–C34)1Male</v>
      </c>
      <c r="B1324" t="s">
        <v>93</v>
      </c>
      <c r="C1324">
        <v>1</v>
      </c>
      <c r="D1324" t="s">
        <v>1</v>
      </c>
      <c r="E1324">
        <v>105</v>
      </c>
    </row>
    <row r="1325" spans="1:5">
      <c r="A1325" t="str">
        <f t="shared" si="36"/>
        <v>Lung (C33–C34)2Female</v>
      </c>
      <c r="B1325" t="s">
        <v>93</v>
      </c>
      <c r="C1325">
        <v>2</v>
      </c>
      <c r="D1325" t="s">
        <v>0</v>
      </c>
      <c r="E1325">
        <v>116</v>
      </c>
    </row>
    <row r="1326" spans="1:5">
      <c r="A1326" t="str">
        <f t="shared" si="36"/>
        <v>Lung (C33–C34)2Male</v>
      </c>
      <c r="B1326" t="s">
        <v>93</v>
      </c>
      <c r="C1326">
        <v>2</v>
      </c>
      <c r="D1326" t="s">
        <v>1</v>
      </c>
      <c r="E1326">
        <v>142</v>
      </c>
    </row>
    <row r="1327" spans="1:5">
      <c r="A1327" t="str">
        <f t="shared" si="36"/>
        <v>Lung (C33–C34)3Female</v>
      </c>
      <c r="B1327" t="s">
        <v>93</v>
      </c>
      <c r="C1327">
        <v>3</v>
      </c>
      <c r="D1327" t="s">
        <v>0</v>
      </c>
      <c r="E1327">
        <v>132</v>
      </c>
    </row>
    <row r="1328" spans="1:5">
      <c r="A1328" t="str">
        <f t="shared" si="36"/>
        <v>Lung (C33–C34)3Male</v>
      </c>
      <c r="B1328" t="s">
        <v>93</v>
      </c>
      <c r="C1328">
        <v>3</v>
      </c>
      <c r="D1328" t="s">
        <v>1</v>
      </c>
      <c r="E1328">
        <v>172</v>
      </c>
    </row>
    <row r="1329" spans="1:5">
      <c r="A1329" t="str">
        <f t="shared" si="36"/>
        <v>Lung (C33–C34)4Female</v>
      </c>
      <c r="B1329" t="s">
        <v>93</v>
      </c>
      <c r="C1329">
        <v>4</v>
      </c>
      <c r="D1329" t="s">
        <v>0</v>
      </c>
      <c r="E1329">
        <v>188</v>
      </c>
    </row>
    <row r="1330" spans="1:5">
      <c r="A1330" t="str">
        <f t="shared" si="36"/>
        <v>Lung (C33–C34)4Male</v>
      </c>
      <c r="B1330" t="s">
        <v>93</v>
      </c>
      <c r="C1330">
        <v>4</v>
      </c>
      <c r="D1330" t="s">
        <v>1</v>
      </c>
      <c r="E1330">
        <v>226</v>
      </c>
    </row>
    <row r="1331" spans="1:5">
      <c r="A1331" t="str">
        <f t="shared" si="36"/>
        <v>Lung (C33–C34)5Female</v>
      </c>
      <c r="B1331" t="s">
        <v>93</v>
      </c>
      <c r="C1331">
        <v>5</v>
      </c>
      <c r="D1331" t="s">
        <v>0</v>
      </c>
      <c r="E1331">
        <v>221</v>
      </c>
    </row>
    <row r="1332" spans="1:5">
      <c r="A1332" t="str">
        <f t="shared" si="36"/>
        <v>Lung (C33–C34)5Male</v>
      </c>
      <c r="B1332" t="s">
        <v>93</v>
      </c>
      <c r="C1332">
        <v>5</v>
      </c>
      <c r="D1332" t="s">
        <v>1</v>
      </c>
      <c r="E1332">
        <v>244</v>
      </c>
    </row>
    <row r="1333" spans="1:5">
      <c r="A1333" t="str">
        <f t="shared" si="36"/>
        <v>Lung (C33–C34)99Male</v>
      </c>
      <c r="B1333" t="s">
        <v>93</v>
      </c>
      <c r="C1333">
        <v>99</v>
      </c>
      <c r="D1333" t="s">
        <v>1</v>
      </c>
      <c r="E1333">
        <v>2</v>
      </c>
    </row>
    <row r="1334" spans="1:5">
      <c r="A1334" t="str">
        <f t="shared" si="36"/>
        <v>Thymus (C37)4Female</v>
      </c>
      <c r="B1334" t="s">
        <v>94</v>
      </c>
      <c r="C1334">
        <v>4</v>
      </c>
      <c r="D1334" t="s">
        <v>0</v>
      </c>
      <c r="E1334">
        <v>1</v>
      </c>
    </row>
    <row r="1335" spans="1:5">
      <c r="A1335" t="str">
        <f t="shared" si="36"/>
        <v>Thymus (C37)4Male</v>
      </c>
      <c r="B1335" t="s">
        <v>94</v>
      </c>
      <c r="C1335">
        <v>4</v>
      </c>
      <c r="D1335" t="s">
        <v>1</v>
      </c>
      <c r="E1335">
        <v>2</v>
      </c>
    </row>
    <row r="1336" spans="1:5">
      <c r="A1336" t="str">
        <f t="shared" ref="A1336:A1399" si="37">B1336&amp;C1336&amp;D1336</f>
        <v>Thymus (C37)5Female</v>
      </c>
      <c r="B1336" t="s">
        <v>94</v>
      </c>
      <c r="C1336">
        <v>5</v>
      </c>
      <c r="D1336" t="s">
        <v>0</v>
      </c>
      <c r="E1336">
        <v>1</v>
      </c>
    </row>
    <row r="1337" spans="1:5">
      <c r="A1337" t="str">
        <f t="shared" si="37"/>
        <v>Thymus (C37)5Male</v>
      </c>
      <c r="B1337" t="s">
        <v>94</v>
      </c>
      <c r="C1337">
        <v>5</v>
      </c>
      <c r="D1337" t="s">
        <v>1</v>
      </c>
      <c r="E1337">
        <v>1</v>
      </c>
    </row>
    <row r="1338" spans="1:5">
      <c r="A1338" t="str">
        <f t="shared" si="37"/>
        <v>Heart, mediastinum and pleura (C38)3Male</v>
      </c>
      <c r="B1338" t="s">
        <v>95</v>
      </c>
      <c r="C1338">
        <v>3</v>
      </c>
      <c r="D1338" t="s">
        <v>1</v>
      </c>
      <c r="E1338">
        <v>1</v>
      </c>
    </row>
    <row r="1339" spans="1:5">
      <c r="A1339" t="str">
        <f t="shared" si="37"/>
        <v>Heart, mediastinum and pleura (C38)4Male</v>
      </c>
      <c r="B1339" t="s">
        <v>95</v>
      </c>
      <c r="C1339">
        <v>4</v>
      </c>
      <c r="D1339" t="s">
        <v>1</v>
      </c>
      <c r="E1339">
        <v>1</v>
      </c>
    </row>
    <row r="1340" spans="1:5">
      <c r="A1340" t="str">
        <f t="shared" si="37"/>
        <v>Heart, mediastinum and pleura (C38)5Male</v>
      </c>
      <c r="B1340" t="s">
        <v>95</v>
      </c>
      <c r="C1340">
        <v>5</v>
      </c>
      <c r="D1340" t="s">
        <v>1</v>
      </c>
      <c r="E1340">
        <v>1</v>
      </c>
    </row>
    <row r="1341" spans="1:5">
      <c r="A1341" t="str">
        <f t="shared" si="37"/>
        <v>Respiratory system and intrathoracic organs - other and ill-defined sites (C39)5Female</v>
      </c>
      <c r="B1341" t="s">
        <v>96</v>
      </c>
      <c r="C1341">
        <v>5</v>
      </c>
      <c r="D1341" t="s">
        <v>0</v>
      </c>
      <c r="E1341">
        <v>1</v>
      </c>
    </row>
    <row r="1342" spans="1:5">
      <c r="A1342" t="str">
        <f t="shared" si="37"/>
        <v>Respiratory system and intrathoracic organs - other and ill-defined sites (C39)5Male</v>
      </c>
      <c r="B1342" t="s">
        <v>96</v>
      </c>
      <c r="C1342">
        <v>5</v>
      </c>
      <c r="D1342" t="s">
        <v>1</v>
      </c>
      <c r="E1342">
        <v>1</v>
      </c>
    </row>
    <row r="1343" spans="1:5">
      <c r="A1343" t="str">
        <f t="shared" si="37"/>
        <v>Bone and articular cartilage of limbs (C40)1Female</v>
      </c>
      <c r="B1343" t="s">
        <v>97</v>
      </c>
      <c r="C1343">
        <v>1</v>
      </c>
      <c r="D1343" t="s">
        <v>0</v>
      </c>
      <c r="E1343">
        <v>1</v>
      </c>
    </row>
    <row r="1344" spans="1:5">
      <c r="A1344" t="str">
        <f t="shared" si="37"/>
        <v>Bone and articular cartilage of limbs (C40)1Male</v>
      </c>
      <c r="B1344" t="s">
        <v>97</v>
      </c>
      <c r="C1344">
        <v>1</v>
      </c>
      <c r="D1344" t="s">
        <v>1</v>
      </c>
      <c r="E1344">
        <v>1</v>
      </c>
    </row>
    <row r="1345" spans="1:5">
      <c r="A1345" t="str">
        <f t="shared" si="37"/>
        <v>Bone and articular cartilage of limbs (C40)3Male</v>
      </c>
      <c r="B1345" t="s">
        <v>97</v>
      </c>
      <c r="C1345">
        <v>3</v>
      </c>
      <c r="D1345" t="s">
        <v>1</v>
      </c>
      <c r="E1345">
        <v>1</v>
      </c>
    </row>
    <row r="1346" spans="1:5">
      <c r="A1346" t="str">
        <f t="shared" si="37"/>
        <v>Bone and articular cartilage of limbs (C40)4Male</v>
      </c>
      <c r="B1346" t="s">
        <v>97</v>
      </c>
      <c r="C1346">
        <v>4</v>
      </c>
      <c r="D1346" t="s">
        <v>1</v>
      </c>
      <c r="E1346">
        <v>1</v>
      </c>
    </row>
    <row r="1347" spans="1:5">
      <c r="A1347" t="str">
        <f t="shared" si="37"/>
        <v>Bone and articular cartilage of limbs (C40)5Female</v>
      </c>
      <c r="B1347" t="s">
        <v>97</v>
      </c>
      <c r="C1347">
        <v>5</v>
      </c>
      <c r="D1347" t="s">
        <v>0</v>
      </c>
      <c r="E1347">
        <v>2</v>
      </c>
    </row>
    <row r="1348" spans="1:5">
      <c r="A1348" t="str">
        <f t="shared" si="37"/>
        <v>Bone and articular cartilage of limbs (C40)5Male</v>
      </c>
      <c r="B1348" t="s">
        <v>97</v>
      </c>
      <c r="C1348">
        <v>5</v>
      </c>
      <c r="D1348" t="s">
        <v>1</v>
      </c>
      <c r="E1348">
        <v>2</v>
      </c>
    </row>
    <row r="1349" spans="1:5">
      <c r="A1349" t="str">
        <f t="shared" si="37"/>
        <v>Bone and articular cartilage of other and unspecified sites (C41)1Female</v>
      </c>
      <c r="B1349" t="s">
        <v>98</v>
      </c>
      <c r="C1349">
        <v>1</v>
      </c>
      <c r="D1349" t="s">
        <v>0</v>
      </c>
      <c r="E1349">
        <v>3</v>
      </c>
    </row>
    <row r="1350" spans="1:5">
      <c r="A1350" t="str">
        <f t="shared" si="37"/>
        <v>Bone and articular cartilage of other and unspecified sites (C41)1Male</v>
      </c>
      <c r="B1350" t="s">
        <v>98</v>
      </c>
      <c r="C1350">
        <v>1</v>
      </c>
      <c r="D1350" t="s">
        <v>1</v>
      </c>
      <c r="E1350">
        <v>1</v>
      </c>
    </row>
    <row r="1351" spans="1:5">
      <c r="A1351" t="str">
        <f t="shared" si="37"/>
        <v>Bone and articular cartilage of other and unspecified sites (C41)3Female</v>
      </c>
      <c r="B1351" t="s">
        <v>98</v>
      </c>
      <c r="C1351">
        <v>3</v>
      </c>
      <c r="D1351" t="s">
        <v>0</v>
      </c>
      <c r="E1351">
        <v>1</v>
      </c>
    </row>
    <row r="1352" spans="1:5">
      <c r="A1352" t="str">
        <f t="shared" si="37"/>
        <v>Bone and articular cartilage of other and unspecified sites (C41)3Male</v>
      </c>
      <c r="B1352" t="s">
        <v>98</v>
      </c>
      <c r="C1352">
        <v>3</v>
      </c>
      <c r="D1352" t="s">
        <v>1</v>
      </c>
      <c r="E1352">
        <v>2</v>
      </c>
    </row>
    <row r="1353" spans="1:5">
      <c r="A1353" t="str">
        <f t="shared" si="37"/>
        <v>Melanoma (C43)1Female</v>
      </c>
      <c r="B1353" t="s">
        <v>99</v>
      </c>
      <c r="C1353">
        <v>1</v>
      </c>
      <c r="D1353" t="s">
        <v>0</v>
      </c>
      <c r="E1353">
        <v>28</v>
      </c>
    </row>
    <row r="1354" spans="1:5">
      <c r="A1354" t="str">
        <f t="shared" si="37"/>
        <v>Melanoma (C43)1Male</v>
      </c>
      <c r="B1354" t="s">
        <v>99</v>
      </c>
      <c r="C1354">
        <v>1</v>
      </c>
      <c r="D1354" t="s">
        <v>1</v>
      </c>
      <c r="E1354">
        <v>46</v>
      </c>
    </row>
    <row r="1355" spans="1:5">
      <c r="A1355" t="str">
        <f t="shared" si="37"/>
        <v>Melanoma (C43)2Female</v>
      </c>
      <c r="B1355" t="s">
        <v>99</v>
      </c>
      <c r="C1355">
        <v>2</v>
      </c>
      <c r="D1355" t="s">
        <v>0</v>
      </c>
      <c r="E1355">
        <v>29</v>
      </c>
    </row>
    <row r="1356" spans="1:5">
      <c r="A1356" t="str">
        <f t="shared" si="37"/>
        <v>Melanoma (C43)2Male</v>
      </c>
      <c r="B1356" t="s">
        <v>99</v>
      </c>
      <c r="C1356">
        <v>2</v>
      </c>
      <c r="D1356" t="s">
        <v>1</v>
      </c>
      <c r="E1356">
        <v>48</v>
      </c>
    </row>
    <row r="1357" spans="1:5">
      <c r="A1357" t="str">
        <f t="shared" si="37"/>
        <v>Melanoma (C43)3Female</v>
      </c>
      <c r="B1357" t="s">
        <v>99</v>
      </c>
      <c r="C1357">
        <v>3</v>
      </c>
      <c r="D1357" t="s">
        <v>0</v>
      </c>
      <c r="E1357">
        <v>20</v>
      </c>
    </row>
    <row r="1358" spans="1:5">
      <c r="A1358" t="str">
        <f t="shared" si="37"/>
        <v>Melanoma (C43)3Male</v>
      </c>
      <c r="B1358" t="s">
        <v>99</v>
      </c>
      <c r="C1358">
        <v>3</v>
      </c>
      <c r="D1358" t="s">
        <v>1</v>
      </c>
      <c r="E1358">
        <v>47</v>
      </c>
    </row>
    <row r="1359" spans="1:5">
      <c r="A1359" t="str">
        <f t="shared" si="37"/>
        <v>Melanoma (C43)4Female</v>
      </c>
      <c r="B1359" t="s">
        <v>99</v>
      </c>
      <c r="C1359">
        <v>4</v>
      </c>
      <c r="D1359" t="s">
        <v>0</v>
      </c>
      <c r="E1359">
        <v>36</v>
      </c>
    </row>
    <row r="1360" spans="1:5">
      <c r="A1360" t="str">
        <f t="shared" si="37"/>
        <v>Melanoma (C43)4Male</v>
      </c>
      <c r="B1360" t="s">
        <v>99</v>
      </c>
      <c r="C1360">
        <v>4</v>
      </c>
      <c r="D1360" t="s">
        <v>1</v>
      </c>
      <c r="E1360">
        <v>51</v>
      </c>
    </row>
    <row r="1361" spans="1:5">
      <c r="A1361" t="str">
        <f t="shared" si="37"/>
        <v>Melanoma (C43)5Female</v>
      </c>
      <c r="B1361" t="s">
        <v>99</v>
      </c>
      <c r="C1361">
        <v>5</v>
      </c>
      <c r="D1361" t="s">
        <v>0</v>
      </c>
      <c r="E1361">
        <v>18</v>
      </c>
    </row>
    <row r="1362" spans="1:5">
      <c r="A1362" t="str">
        <f t="shared" si="37"/>
        <v>Melanoma (C43)5Male</v>
      </c>
      <c r="B1362" t="s">
        <v>99</v>
      </c>
      <c r="C1362">
        <v>5</v>
      </c>
      <c r="D1362" t="s">
        <v>1</v>
      </c>
      <c r="E1362">
        <v>29</v>
      </c>
    </row>
    <row r="1363" spans="1:5">
      <c r="A1363" t="str">
        <f t="shared" si="37"/>
        <v>Melanoma (C43)99Female</v>
      </c>
      <c r="B1363" t="s">
        <v>99</v>
      </c>
      <c r="C1363">
        <v>99</v>
      </c>
      <c r="D1363" t="s">
        <v>0</v>
      </c>
      <c r="E1363">
        <v>1</v>
      </c>
    </row>
    <row r="1364" spans="1:5">
      <c r="A1364" t="str">
        <f t="shared" si="37"/>
        <v>Melanoma (C43)99Male</v>
      </c>
      <c r="B1364" t="s">
        <v>99</v>
      </c>
      <c r="C1364">
        <v>99</v>
      </c>
      <c r="D1364" t="s">
        <v>1</v>
      </c>
      <c r="E1364">
        <v>1</v>
      </c>
    </row>
    <row r="1365" spans="1:5">
      <c r="A1365" t="str">
        <f t="shared" si="37"/>
        <v>Skin - other (C44)1Female</v>
      </c>
      <c r="B1365" t="s">
        <v>100</v>
      </c>
      <c r="C1365">
        <v>1</v>
      </c>
      <c r="D1365" t="s">
        <v>0</v>
      </c>
      <c r="E1365">
        <v>10</v>
      </c>
    </row>
    <row r="1366" spans="1:5">
      <c r="A1366" t="str">
        <f t="shared" si="37"/>
        <v>Skin - other (C44)1Male</v>
      </c>
      <c r="B1366" t="s">
        <v>100</v>
      </c>
      <c r="C1366">
        <v>1</v>
      </c>
      <c r="D1366" t="s">
        <v>1</v>
      </c>
      <c r="E1366">
        <v>10</v>
      </c>
    </row>
    <row r="1367" spans="1:5">
      <c r="A1367" t="str">
        <f t="shared" si="37"/>
        <v>Skin - other (C44)2Female</v>
      </c>
      <c r="B1367" t="s">
        <v>100</v>
      </c>
      <c r="C1367">
        <v>2</v>
      </c>
      <c r="D1367" t="s">
        <v>0</v>
      </c>
      <c r="E1367">
        <v>8</v>
      </c>
    </row>
    <row r="1368" spans="1:5">
      <c r="A1368" t="str">
        <f t="shared" si="37"/>
        <v>Skin - other (C44)2Male</v>
      </c>
      <c r="B1368" t="s">
        <v>100</v>
      </c>
      <c r="C1368">
        <v>2</v>
      </c>
      <c r="D1368" t="s">
        <v>1</v>
      </c>
      <c r="E1368">
        <v>11</v>
      </c>
    </row>
    <row r="1369" spans="1:5">
      <c r="A1369" t="str">
        <f t="shared" si="37"/>
        <v>Skin - other (C44)3Female</v>
      </c>
      <c r="B1369" t="s">
        <v>100</v>
      </c>
      <c r="C1369">
        <v>3</v>
      </c>
      <c r="D1369" t="s">
        <v>0</v>
      </c>
      <c r="E1369">
        <v>12</v>
      </c>
    </row>
    <row r="1370" spans="1:5">
      <c r="A1370" t="str">
        <f t="shared" si="37"/>
        <v>Skin - other (C44)3Male</v>
      </c>
      <c r="B1370" t="s">
        <v>100</v>
      </c>
      <c r="C1370">
        <v>3</v>
      </c>
      <c r="D1370" t="s">
        <v>1</v>
      </c>
      <c r="E1370">
        <v>18</v>
      </c>
    </row>
    <row r="1371" spans="1:5">
      <c r="A1371" t="str">
        <f t="shared" si="37"/>
        <v>Skin - other (C44)4Female</v>
      </c>
      <c r="B1371" t="s">
        <v>100</v>
      </c>
      <c r="C1371">
        <v>4</v>
      </c>
      <c r="D1371" t="s">
        <v>0</v>
      </c>
      <c r="E1371">
        <v>21</v>
      </c>
    </row>
    <row r="1372" spans="1:5">
      <c r="A1372" t="str">
        <f t="shared" si="37"/>
        <v>Skin - other (C44)4Male</v>
      </c>
      <c r="B1372" t="s">
        <v>100</v>
      </c>
      <c r="C1372">
        <v>4</v>
      </c>
      <c r="D1372" t="s">
        <v>1</v>
      </c>
      <c r="E1372">
        <v>22</v>
      </c>
    </row>
    <row r="1373" spans="1:5">
      <c r="A1373" t="str">
        <f t="shared" si="37"/>
        <v>Skin - other (C44)5Female</v>
      </c>
      <c r="B1373" t="s">
        <v>100</v>
      </c>
      <c r="C1373">
        <v>5</v>
      </c>
      <c r="D1373" t="s">
        <v>0</v>
      </c>
      <c r="E1373">
        <v>11</v>
      </c>
    </row>
    <row r="1374" spans="1:5">
      <c r="A1374" t="str">
        <f t="shared" si="37"/>
        <v>Skin - other (C44)5Male</v>
      </c>
      <c r="B1374" t="s">
        <v>100</v>
      </c>
      <c r="C1374">
        <v>5</v>
      </c>
      <c r="D1374" t="s">
        <v>1</v>
      </c>
      <c r="E1374">
        <v>9</v>
      </c>
    </row>
    <row r="1375" spans="1:5">
      <c r="A1375" t="str">
        <f t="shared" si="37"/>
        <v>Mesothelioma (C45)1Female</v>
      </c>
      <c r="B1375" t="s">
        <v>101</v>
      </c>
      <c r="C1375">
        <v>1</v>
      </c>
      <c r="D1375" t="s">
        <v>0</v>
      </c>
      <c r="E1375">
        <v>1</v>
      </c>
    </row>
    <row r="1376" spans="1:5">
      <c r="A1376" t="str">
        <f t="shared" si="37"/>
        <v>Mesothelioma (C45)1Male</v>
      </c>
      <c r="B1376" t="s">
        <v>101</v>
      </c>
      <c r="C1376">
        <v>1</v>
      </c>
      <c r="D1376" t="s">
        <v>1</v>
      </c>
      <c r="E1376">
        <v>12</v>
      </c>
    </row>
    <row r="1377" spans="1:5">
      <c r="A1377" t="str">
        <f t="shared" si="37"/>
        <v>Mesothelioma (C45)2Female</v>
      </c>
      <c r="B1377" t="s">
        <v>101</v>
      </c>
      <c r="C1377">
        <v>2</v>
      </c>
      <c r="D1377" t="s">
        <v>0</v>
      </c>
      <c r="E1377">
        <v>1</v>
      </c>
    </row>
    <row r="1378" spans="1:5">
      <c r="A1378" t="str">
        <f t="shared" si="37"/>
        <v>Mesothelioma (C45)2Male</v>
      </c>
      <c r="B1378" t="s">
        <v>101</v>
      </c>
      <c r="C1378">
        <v>2</v>
      </c>
      <c r="D1378" t="s">
        <v>1</v>
      </c>
      <c r="E1378">
        <v>13</v>
      </c>
    </row>
    <row r="1379" spans="1:5">
      <c r="A1379" t="str">
        <f t="shared" si="37"/>
        <v>Mesothelioma (C45)3Female</v>
      </c>
      <c r="B1379" t="s">
        <v>101</v>
      </c>
      <c r="C1379">
        <v>3</v>
      </c>
      <c r="D1379" t="s">
        <v>0</v>
      </c>
      <c r="E1379">
        <v>3</v>
      </c>
    </row>
    <row r="1380" spans="1:5">
      <c r="A1380" t="str">
        <f t="shared" si="37"/>
        <v>Mesothelioma (C45)3Male</v>
      </c>
      <c r="B1380" t="s">
        <v>101</v>
      </c>
      <c r="C1380">
        <v>3</v>
      </c>
      <c r="D1380" t="s">
        <v>1</v>
      </c>
      <c r="E1380">
        <v>17</v>
      </c>
    </row>
    <row r="1381" spans="1:5">
      <c r="A1381" t="str">
        <f t="shared" si="37"/>
        <v>Mesothelioma (C45)4Female</v>
      </c>
      <c r="B1381" t="s">
        <v>101</v>
      </c>
      <c r="C1381">
        <v>4</v>
      </c>
      <c r="D1381" t="s">
        <v>0</v>
      </c>
      <c r="E1381">
        <v>2</v>
      </c>
    </row>
    <row r="1382" spans="1:5">
      <c r="A1382" t="str">
        <f t="shared" si="37"/>
        <v>Mesothelioma (C45)4Male</v>
      </c>
      <c r="B1382" t="s">
        <v>101</v>
      </c>
      <c r="C1382">
        <v>4</v>
      </c>
      <c r="D1382" t="s">
        <v>1</v>
      </c>
      <c r="E1382">
        <v>19</v>
      </c>
    </row>
    <row r="1383" spans="1:5">
      <c r="A1383" t="str">
        <f t="shared" si="37"/>
        <v>Mesothelioma (C45)5Female</v>
      </c>
      <c r="B1383" t="s">
        <v>101</v>
      </c>
      <c r="C1383">
        <v>5</v>
      </c>
      <c r="D1383" t="s">
        <v>0</v>
      </c>
      <c r="E1383">
        <v>2</v>
      </c>
    </row>
    <row r="1384" spans="1:5">
      <c r="A1384" t="str">
        <f t="shared" si="37"/>
        <v>Mesothelioma (C45)5Male</v>
      </c>
      <c r="B1384" t="s">
        <v>101</v>
      </c>
      <c r="C1384">
        <v>5</v>
      </c>
      <c r="D1384" t="s">
        <v>1</v>
      </c>
      <c r="E1384">
        <v>5</v>
      </c>
    </row>
    <row r="1385" spans="1:5">
      <c r="A1385" t="str">
        <f t="shared" si="37"/>
        <v>Peripheral nerves and autonomic nervous system (C47)1Female</v>
      </c>
      <c r="B1385" t="s">
        <v>103</v>
      </c>
      <c r="C1385">
        <v>1</v>
      </c>
      <c r="D1385" t="s">
        <v>0</v>
      </c>
      <c r="E1385">
        <v>1</v>
      </c>
    </row>
    <row r="1386" spans="1:5">
      <c r="A1386" t="str">
        <f t="shared" si="37"/>
        <v>Peripheral nerves and autonomic nervous system (C47)1Male</v>
      </c>
      <c r="B1386" t="s">
        <v>103</v>
      </c>
      <c r="C1386">
        <v>1</v>
      </c>
      <c r="D1386" t="s">
        <v>1</v>
      </c>
      <c r="E1386">
        <v>1</v>
      </c>
    </row>
    <row r="1387" spans="1:5">
      <c r="A1387" t="str">
        <f t="shared" si="37"/>
        <v>Peripheral nerves and autonomic nervous system (C47)2Female</v>
      </c>
      <c r="B1387" t="s">
        <v>103</v>
      </c>
      <c r="C1387">
        <v>2</v>
      </c>
      <c r="D1387" t="s">
        <v>0</v>
      </c>
      <c r="E1387">
        <v>1</v>
      </c>
    </row>
    <row r="1388" spans="1:5">
      <c r="A1388" t="str">
        <f t="shared" si="37"/>
        <v>Retroperitoneum and peritoneum (C48)1Female</v>
      </c>
      <c r="B1388" t="s">
        <v>104</v>
      </c>
      <c r="C1388">
        <v>1</v>
      </c>
      <c r="D1388" t="s">
        <v>0</v>
      </c>
      <c r="E1388">
        <v>6</v>
      </c>
    </row>
    <row r="1389" spans="1:5">
      <c r="A1389" t="str">
        <f t="shared" si="37"/>
        <v>Retroperitoneum and peritoneum (C48)1Male</v>
      </c>
      <c r="B1389" t="s">
        <v>104</v>
      </c>
      <c r="C1389">
        <v>1</v>
      </c>
      <c r="D1389" t="s">
        <v>1</v>
      </c>
      <c r="E1389">
        <v>2</v>
      </c>
    </row>
    <row r="1390" spans="1:5">
      <c r="A1390" t="str">
        <f t="shared" si="37"/>
        <v>Retroperitoneum and peritoneum (C48)2Female</v>
      </c>
      <c r="B1390" t="s">
        <v>104</v>
      </c>
      <c r="C1390">
        <v>2</v>
      </c>
      <c r="D1390" t="s">
        <v>0</v>
      </c>
      <c r="E1390">
        <v>3</v>
      </c>
    </row>
    <row r="1391" spans="1:5">
      <c r="A1391" t="str">
        <f t="shared" si="37"/>
        <v>Retroperitoneum and peritoneum (C48)2Male</v>
      </c>
      <c r="B1391" t="s">
        <v>104</v>
      </c>
      <c r="C1391">
        <v>2</v>
      </c>
      <c r="D1391" t="s">
        <v>1</v>
      </c>
      <c r="E1391">
        <v>1</v>
      </c>
    </row>
    <row r="1392" spans="1:5">
      <c r="A1392" t="str">
        <f t="shared" si="37"/>
        <v>Retroperitoneum and peritoneum (C48)3Female</v>
      </c>
      <c r="B1392" t="s">
        <v>104</v>
      </c>
      <c r="C1392">
        <v>3</v>
      </c>
      <c r="D1392" t="s">
        <v>0</v>
      </c>
      <c r="E1392">
        <v>4</v>
      </c>
    </row>
    <row r="1393" spans="1:5">
      <c r="A1393" t="str">
        <f t="shared" si="37"/>
        <v>Retroperitoneum and peritoneum (C48)3Male</v>
      </c>
      <c r="B1393" t="s">
        <v>104</v>
      </c>
      <c r="C1393">
        <v>3</v>
      </c>
      <c r="D1393" t="s">
        <v>1</v>
      </c>
      <c r="E1393">
        <v>2</v>
      </c>
    </row>
    <row r="1394" spans="1:5">
      <c r="A1394" t="str">
        <f t="shared" si="37"/>
        <v>Retroperitoneum and peritoneum (C48)4Female</v>
      </c>
      <c r="B1394" t="s">
        <v>104</v>
      </c>
      <c r="C1394">
        <v>4</v>
      </c>
      <c r="D1394" t="s">
        <v>0</v>
      </c>
      <c r="E1394">
        <v>3</v>
      </c>
    </row>
    <row r="1395" spans="1:5">
      <c r="A1395" t="str">
        <f t="shared" si="37"/>
        <v>Retroperitoneum and peritoneum (C48)4Male</v>
      </c>
      <c r="B1395" t="s">
        <v>104</v>
      </c>
      <c r="C1395">
        <v>4</v>
      </c>
      <c r="D1395" t="s">
        <v>1</v>
      </c>
      <c r="E1395">
        <v>1</v>
      </c>
    </row>
    <row r="1396" spans="1:5">
      <c r="A1396" t="str">
        <f t="shared" si="37"/>
        <v>Retroperitoneum and peritoneum (C48)5Female</v>
      </c>
      <c r="B1396" t="s">
        <v>104</v>
      </c>
      <c r="C1396">
        <v>5</v>
      </c>
      <c r="D1396" t="s">
        <v>0</v>
      </c>
      <c r="E1396">
        <v>3</v>
      </c>
    </row>
    <row r="1397" spans="1:5">
      <c r="A1397" t="str">
        <f t="shared" si="37"/>
        <v>Other connective and soft tissue (C49)1Female</v>
      </c>
      <c r="B1397" t="s">
        <v>105</v>
      </c>
      <c r="C1397">
        <v>1</v>
      </c>
      <c r="D1397" t="s">
        <v>0</v>
      </c>
      <c r="E1397">
        <v>1</v>
      </c>
    </row>
    <row r="1398" spans="1:5">
      <c r="A1398" t="str">
        <f t="shared" si="37"/>
        <v>Other connective and soft tissue (C49)1Male</v>
      </c>
      <c r="B1398" t="s">
        <v>105</v>
      </c>
      <c r="C1398">
        <v>1</v>
      </c>
      <c r="D1398" t="s">
        <v>1</v>
      </c>
      <c r="E1398">
        <v>6</v>
      </c>
    </row>
    <row r="1399" spans="1:5">
      <c r="A1399" t="str">
        <f t="shared" si="37"/>
        <v>Other connective and soft tissue (C49)2Female</v>
      </c>
      <c r="B1399" t="s">
        <v>105</v>
      </c>
      <c r="C1399">
        <v>2</v>
      </c>
      <c r="D1399" t="s">
        <v>0</v>
      </c>
      <c r="E1399">
        <v>3</v>
      </c>
    </row>
    <row r="1400" spans="1:5">
      <c r="A1400" t="str">
        <f t="shared" ref="A1400:A1516" si="38">B1400&amp;C1400&amp;D1400</f>
        <v>Other connective and soft tissue (C49)2Male</v>
      </c>
      <c r="B1400" t="s">
        <v>105</v>
      </c>
      <c r="C1400">
        <v>2</v>
      </c>
      <c r="D1400" t="s">
        <v>1</v>
      </c>
      <c r="E1400">
        <v>5</v>
      </c>
    </row>
    <row r="1401" spans="1:5">
      <c r="A1401" t="str">
        <f t="shared" si="38"/>
        <v>Other connective and soft tissue (C49)3Female</v>
      </c>
      <c r="B1401" t="s">
        <v>105</v>
      </c>
      <c r="C1401">
        <v>3</v>
      </c>
      <c r="D1401" t="s">
        <v>0</v>
      </c>
      <c r="E1401">
        <v>6</v>
      </c>
    </row>
    <row r="1402" spans="1:5">
      <c r="A1402" t="str">
        <f t="shared" si="38"/>
        <v>Other connective and soft tissue (C49)3Male</v>
      </c>
      <c r="B1402" t="s">
        <v>105</v>
      </c>
      <c r="C1402">
        <v>3</v>
      </c>
      <c r="D1402" t="s">
        <v>1</v>
      </c>
      <c r="E1402">
        <v>8</v>
      </c>
    </row>
    <row r="1403" spans="1:5">
      <c r="A1403" t="str">
        <f t="shared" si="38"/>
        <v>Other connective and soft tissue (C49)4Female</v>
      </c>
      <c r="B1403" t="s">
        <v>105</v>
      </c>
      <c r="C1403">
        <v>4</v>
      </c>
      <c r="D1403" t="s">
        <v>0</v>
      </c>
      <c r="E1403">
        <v>6</v>
      </c>
    </row>
    <row r="1404" spans="1:5">
      <c r="A1404" t="str">
        <f t="shared" si="38"/>
        <v>Other connective and soft tissue (C49)4Male</v>
      </c>
      <c r="B1404" t="s">
        <v>105</v>
      </c>
      <c r="C1404">
        <v>4</v>
      </c>
      <c r="D1404" t="s">
        <v>1</v>
      </c>
      <c r="E1404">
        <v>6</v>
      </c>
    </row>
    <row r="1405" spans="1:5">
      <c r="A1405" t="str">
        <f t="shared" si="38"/>
        <v>Other connective and soft tissue (C49)5Female</v>
      </c>
      <c r="B1405" t="s">
        <v>105</v>
      </c>
      <c r="C1405">
        <v>5</v>
      </c>
      <c r="D1405" t="s">
        <v>0</v>
      </c>
      <c r="E1405">
        <v>6</v>
      </c>
    </row>
    <row r="1406" spans="1:5">
      <c r="A1406" t="str">
        <f t="shared" si="38"/>
        <v>Other connective and soft tissue (C49)5Male</v>
      </c>
      <c r="B1406" t="s">
        <v>105</v>
      </c>
      <c r="C1406">
        <v>5</v>
      </c>
      <c r="D1406" t="s">
        <v>1</v>
      </c>
      <c r="E1406">
        <v>7</v>
      </c>
    </row>
    <row r="1407" spans="1:5">
      <c r="A1407" t="str">
        <f t="shared" si="38"/>
        <v>Breast (C50)1Female</v>
      </c>
      <c r="B1407" t="s">
        <v>58</v>
      </c>
      <c r="C1407">
        <v>1</v>
      </c>
      <c r="D1407" t="s">
        <v>0</v>
      </c>
      <c r="E1407">
        <v>114</v>
      </c>
    </row>
    <row r="1408" spans="1:5">
      <c r="A1408" t="str">
        <f t="shared" si="38"/>
        <v>Breast (C50)2Female</v>
      </c>
      <c r="B1408" t="s">
        <v>58</v>
      </c>
      <c r="C1408">
        <v>2</v>
      </c>
      <c r="D1408" t="s">
        <v>0</v>
      </c>
      <c r="E1408">
        <v>123</v>
      </c>
    </row>
    <row r="1409" spans="1:5">
      <c r="A1409" t="str">
        <f t="shared" si="38"/>
        <v>Breast (C50)3Female</v>
      </c>
      <c r="B1409" t="s">
        <v>58</v>
      </c>
      <c r="C1409">
        <v>3</v>
      </c>
      <c r="D1409" t="s">
        <v>0</v>
      </c>
      <c r="E1409">
        <v>119</v>
      </c>
    </row>
    <row r="1410" spans="1:5">
      <c r="A1410" t="str">
        <f t="shared" si="38"/>
        <v>Breast (C50)4Female</v>
      </c>
      <c r="B1410" t="s">
        <v>58</v>
      </c>
      <c r="C1410">
        <v>4</v>
      </c>
      <c r="D1410" t="s">
        <v>0</v>
      </c>
      <c r="E1410">
        <v>148</v>
      </c>
    </row>
    <row r="1411" spans="1:5">
      <c r="A1411" t="str">
        <f t="shared" si="38"/>
        <v>Breast (C50)4Male</v>
      </c>
      <c r="B1411" t="s">
        <v>58</v>
      </c>
      <c r="C1411">
        <v>4</v>
      </c>
      <c r="D1411" t="s">
        <v>1</v>
      </c>
      <c r="E1411">
        <v>1</v>
      </c>
    </row>
    <row r="1412" spans="1:5">
      <c r="A1412" t="str">
        <f t="shared" si="38"/>
        <v>Breast (C50)5Female</v>
      </c>
      <c r="B1412" t="s">
        <v>58</v>
      </c>
      <c r="C1412">
        <v>5</v>
      </c>
      <c r="D1412" t="s">
        <v>0</v>
      </c>
      <c r="E1412">
        <v>111</v>
      </c>
    </row>
    <row r="1413" spans="1:5">
      <c r="A1413" t="str">
        <f t="shared" si="38"/>
        <v>Breast (C50)99Female</v>
      </c>
      <c r="B1413" t="s">
        <v>58</v>
      </c>
      <c r="C1413">
        <v>99</v>
      </c>
      <c r="D1413" t="s">
        <v>0</v>
      </c>
      <c r="E1413">
        <v>2</v>
      </c>
    </row>
    <row r="1414" spans="1:5">
      <c r="A1414" t="str">
        <f t="shared" si="38"/>
        <v>Vulva (C51)1Female</v>
      </c>
      <c r="B1414" t="s">
        <v>106</v>
      </c>
      <c r="C1414">
        <v>1</v>
      </c>
      <c r="D1414" t="s">
        <v>0</v>
      </c>
      <c r="E1414">
        <v>2</v>
      </c>
    </row>
    <row r="1415" spans="1:5">
      <c r="A1415" t="str">
        <f t="shared" si="38"/>
        <v>Vulva (C51)2Female</v>
      </c>
      <c r="B1415" t="s">
        <v>106</v>
      </c>
      <c r="C1415">
        <v>2</v>
      </c>
      <c r="D1415" t="s">
        <v>0</v>
      </c>
      <c r="E1415">
        <v>1</v>
      </c>
    </row>
    <row r="1416" spans="1:5">
      <c r="A1416" t="str">
        <f t="shared" si="38"/>
        <v>Vulva (C51)3Female</v>
      </c>
      <c r="B1416" t="s">
        <v>106</v>
      </c>
      <c r="C1416">
        <v>3</v>
      </c>
      <c r="D1416" t="s">
        <v>0</v>
      </c>
      <c r="E1416">
        <v>5</v>
      </c>
    </row>
    <row r="1417" spans="1:5">
      <c r="A1417" t="str">
        <f t="shared" si="38"/>
        <v>Vulva (C51)4Female</v>
      </c>
      <c r="B1417" t="s">
        <v>106</v>
      </c>
      <c r="C1417">
        <v>4</v>
      </c>
      <c r="D1417" t="s">
        <v>0</v>
      </c>
      <c r="E1417">
        <v>4</v>
      </c>
    </row>
    <row r="1418" spans="1:5">
      <c r="A1418" t="str">
        <f t="shared" si="38"/>
        <v>Vulva (C51)5Female</v>
      </c>
      <c r="B1418" t="s">
        <v>106</v>
      </c>
      <c r="C1418">
        <v>5</v>
      </c>
      <c r="D1418" t="s">
        <v>0</v>
      </c>
      <c r="E1418">
        <v>2</v>
      </c>
    </row>
    <row r="1419" spans="1:5">
      <c r="A1419" t="str">
        <f t="shared" si="38"/>
        <v>Vagina (C52)2Female</v>
      </c>
      <c r="B1419" t="s">
        <v>107</v>
      </c>
      <c r="C1419">
        <v>2</v>
      </c>
      <c r="D1419" t="s">
        <v>0</v>
      </c>
      <c r="E1419">
        <v>1</v>
      </c>
    </row>
    <row r="1420" spans="1:5">
      <c r="A1420" t="str">
        <f t="shared" si="38"/>
        <v>Vagina (C52)4Female</v>
      </c>
      <c r="B1420" t="s">
        <v>107</v>
      </c>
      <c r="C1420">
        <v>4</v>
      </c>
      <c r="D1420" t="s">
        <v>0</v>
      </c>
      <c r="E1420">
        <v>1</v>
      </c>
    </row>
    <row r="1421" spans="1:5">
      <c r="A1421" t="str">
        <f t="shared" si="38"/>
        <v>Vagina (C52)5Female</v>
      </c>
      <c r="B1421" t="s">
        <v>107</v>
      </c>
      <c r="C1421">
        <v>5</v>
      </c>
      <c r="D1421" t="s">
        <v>0</v>
      </c>
      <c r="E1421">
        <v>6</v>
      </c>
    </row>
    <row r="1422" spans="1:5">
      <c r="A1422" t="str">
        <f t="shared" si="38"/>
        <v>Cervix (C53)1Female</v>
      </c>
      <c r="B1422" t="s">
        <v>108</v>
      </c>
      <c r="C1422">
        <v>1</v>
      </c>
      <c r="D1422" t="s">
        <v>0</v>
      </c>
      <c r="E1422">
        <v>7</v>
      </c>
    </row>
    <row r="1423" spans="1:5">
      <c r="A1423" t="str">
        <f t="shared" si="38"/>
        <v>Cervix (C53)2Female</v>
      </c>
      <c r="B1423" t="s">
        <v>108</v>
      </c>
      <c r="C1423">
        <v>2</v>
      </c>
      <c r="D1423" t="s">
        <v>0</v>
      </c>
      <c r="E1423">
        <v>12</v>
      </c>
    </row>
    <row r="1424" spans="1:5">
      <c r="A1424" t="str">
        <f t="shared" si="38"/>
        <v>Cervix (C53)3Female</v>
      </c>
      <c r="B1424" t="s">
        <v>108</v>
      </c>
      <c r="C1424">
        <v>3</v>
      </c>
      <c r="D1424" t="s">
        <v>0</v>
      </c>
      <c r="E1424">
        <v>7</v>
      </c>
    </row>
    <row r="1425" spans="1:5">
      <c r="A1425" t="str">
        <f t="shared" si="38"/>
        <v>Cervix (C53)4Female</v>
      </c>
      <c r="B1425" t="s">
        <v>108</v>
      </c>
      <c r="C1425">
        <v>4</v>
      </c>
      <c r="D1425" t="s">
        <v>0</v>
      </c>
      <c r="E1425">
        <v>17</v>
      </c>
    </row>
    <row r="1426" spans="1:5">
      <c r="A1426" t="str">
        <f t="shared" si="38"/>
        <v>Cervix (C53)5Female</v>
      </c>
      <c r="B1426" t="s">
        <v>108</v>
      </c>
      <c r="C1426">
        <v>5</v>
      </c>
      <c r="D1426" t="s">
        <v>0</v>
      </c>
      <c r="E1426">
        <v>12</v>
      </c>
    </row>
    <row r="1427" spans="1:5">
      <c r="A1427" t="str">
        <f t="shared" si="38"/>
        <v>Cervix (C53)99Female</v>
      </c>
      <c r="B1427" t="s">
        <v>108</v>
      </c>
      <c r="C1427">
        <v>99</v>
      </c>
      <c r="D1427" t="s">
        <v>0</v>
      </c>
      <c r="E1427">
        <v>1</v>
      </c>
    </row>
    <row r="1428" spans="1:5">
      <c r="A1428" t="str">
        <f t="shared" si="38"/>
        <v>Uterus (C54–C55)1Female</v>
      </c>
      <c r="B1428" t="s">
        <v>358</v>
      </c>
      <c r="C1428">
        <v>1</v>
      </c>
      <c r="D1428" t="s">
        <v>0</v>
      </c>
      <c r="E1428">
        <v>16</v>
      </c>
    </row>
    <row r="1429" spans="1:5">
      <c r="A1429" t="str">
        <f t="shared" si="38"/>
        <v>Uterus (C54–C55)2Female</v>
      </c>
      <c r="B1429" t="s">
        <v>358</v>
      </c>
      <c r="C1429">
        <v>2</v>
      </c>
      <c r="D1429" t="s">
        <v>0</v>
      </c>
      <c r="E1429">
        <v>21</v>
      </c>
    </row>
    <row r="1430" spans="1:5">
      <c r="A1430" t="str">
        <f t="shared" si="38"/>
        <v>Uterus (C54–C55)3Female</v>
      </c>
      <c r="B1430" t="s">
        <v>358</v>
      </c>
      <c r="C1430">
        <v>3</v>
      </c>
      <c r="D1430" t="s">
        <v>0</v>
      </c>
      <c r="E1430">
        <v>21</v>
      </c>
    </row>
    <row r="1431" spans="1:5">
      <c r="A1431" t="str">
        <f t="shared" si="38"/>
        <v>Uterus (C54–C55)4Female</v>
      </c>
      <c r="B1431" t="s">
        <v>358</v>
      </c>
      <c r="C1431">
        <v>4</v>
      </c>
      <c r="D1431" t="s">
        <v>0</v>
      </c>
      <c r="E1431">
        <v>25</v>
      </c>
    </row>
    <row r="1432" spans="1:5">
      <c r="A1432" t="str">
        <f t="shared" si="38"/>
        <v>Uterus (C54–C55)5Female</v>
      </c>
      <c r="B1432" t="s">
        <v>358</v>
      </c>
      <c r="C1432">
        <v>5</v>
      </c>
      <c r="D1432" t="s">
        <v>0</v>
      </c>
      <c r="E1432">
        <v>38</v>
      </c>
    </row>
    <row r="1433" spans="1:5">
      <c r="A1433" t="str">
        <f t="shared" si="38"/>
        <v>Ovary (C56)1Female</v>
      </c>
      <c r="B1433" t="s">
        <v>109</v>
      </c>
      <c r="C1433">
        <v>1</v>
      </c>
      <c r="D1433" t="s">
        <v>0</v>
      </c>
      <c r="E1433">
        <v>31</v>
      </c>
    </row>
    <row r="1434" spans="1:5">
      <c r="A1434" t="str">
        <f t="shared" si="38"/>
        <v>Ovary (C56)2Female</v>
      </c>
      <c r="B1434" t="s">
        <v>109</v>
      </c>
      <c r="C1434">
        <v>2</v>
      </c>
      <c r="D1434" t="s">
        <v>0</v>
      </c>
      <c r="E1434">
        <v>36</v>
      </c>
    </row>
    <row r="1435" spans="1:5">
      <c r="A1435" t="str">
        <f t="shared" si="38"/>
        <v>Ovary (C56)3Female</v>
      </c>
      <c r="B1435" t="s">
        <v>109</v>
      </c>
      <c r="C1435">
        <v>3</v>
      </c>
      <c r="D1435" t="s">
        <v>0</v>
      </c>
      <c r="E1435">
        <v>46</v>
      </c>
    </row>
    <row r="1436" spans="1:5">
      <c r="A1436" t="str">
        <f t="shared" si="38"/>
        <v>Ovary (C56)4Female</v>
      </c>
      <c r="B1436" t="s">
        <v>109</v>
      </c>
      <c r="C1436">
        <v>4</v>
      </c>
      <c r="D1436" t="s">
        <v>0</v>
      </c>
      <c r="E1436">
        <v>39</v>
      </c>
    </row>
    <row r="1437" spans="1:5">
      <c r="A1437" t="str">
        <f t="shared" si="38"/>
        <v>Ovary (C56)5Female</v>
      </c>
      <c r="B1437" t="s">
        <v>109</v>
      </c>
      <c r="C1437">
        <v>5</v>
      </c>
      <c r="D1437" t="s">
        <v>0</v>
      </c>
      <c r="E1437">
        <v>23</v>
      </c>
    </row>
    <row r="1438" spans="1:5">
      <c r="A1438" t="str">
        <f t="shared" si="38"/>
        <v>Female genital organs - other and unspecified (C57)1Female</v>
      </c>
      <c r="B1438" t="s">
        <v>179</v>
      </c>
      <c r="C1438">
        <v>1</v>
      </c>
      <c r="D1438" t="s">
        <v>0</v>
      </c>
      <c r="E1438">
        <v>4</v>
      </c>
    </row>
    <row r="1439" spans="1:5">
      <c r="A1439" t="str">
        <f t="shared" si="38"/>
        <v>Female genital organs - other and unspecified (C57)2Female</v>
      </c>
      <c r="B1439" t="s">
        <v>179</v>
      </c>
      <c r="C1439">
        <v>2</v>
      </c>
      <c r="D1439" t="s">
        <v>0</v>
      </c>
      <c r="E1439">
        <v>4</v>
      </c>
    </row>
    <row r="1440" spans="1:5">
      <c r="A1440" t="str">
        <f t="shared" si="38"/>
        <v>Female genital organs - other and unspecified (C57)3Female</v>
      </c>
      <c r="B1440" t="s">
        <v>179</v>
      </c>
      <c r="C1440">
        <v>3</v>
      </c>
      <c r="D1440" t="s">
        <v>0</v>
      </c>
      <c r="E1440">
        <v>5</v>
      </c>
    </row>
    <row r="1441" spans="1:5">
      <c r="A1441" t="str">
        <f t="shared" si="38"/>
        <v>Female genital organs - other and unspecified (C57)4Female</v>
      </c>
      <c r="B1441" t="s">
        <v>179</v>
      </c>
      <c r="C1441">
        <v>4</v>
      </c>
      <c r="D1441" t="s">
        <v>0</v>
      </c>
      <c r="E1441">
        <v>4</v>
      </c>
    </row>
    <row r="1442" spans="1:5">
      <c r="A1442" t="str">
        <f t="shared" si="38"/>
        <v>Female genital organs - other and unspecified (C57)5Female</v>
      </c>
      <c r="B1442" t="s">
        <v>179</v>
      </c>
      <c r="C1442">
        <v>5</v>
      </c>
      <c r="D1442" t="s">
        <v>0</v>
      </c>
      <c r="E1442">
        <v>3</v>
      </c>
    </row>
    <row r="1443" spans="1:5">
      <c r="A1443" t="str">
        <f t="shared" ref="A1443:A1473" si="39">B1443&amp;C1443&amp;D1443</f>
        <v>Vulva (C51)1Male</v>
      </c>
      <c r="B1443" t="s">
        <v>106</v>
      </c>
      <c r="C1443">
        <v>1</v>
      </c>
      <c r="D1443" t="s">
        <v>1</v>
      </c>
      <c r="E1443" t="s">
        <v>178</v>
      </c>
    </row>
    <row r="1444" spans="1:5">
      <c r="A1444" t="str">
        <f t="shared" si="39"/>
        <v>Vulva (C51)2Male</v>
      </c>
      <c r="B1444" t="s">
        <v>106</v>
      </c>
      <c r="C1444">
        <v>2</v>
      </c>
      <c r="D1444" t="s">
        <v>1</v>
      </c>
      <c r="E1444" t="s">
        <v>178</v>
      </c>
    </row>
    <row r="1445" spans="1:5">
      <c r="A1445" t="str">
        <f t="shared" si="39"/>
        <v>Vulva (C51)3Male</v>
      </c>
      <c r="B1445" t="s">
        <v>106</v>
      </c>
      <c r="C1445">
        <v>3</v>
      </c>
      <c r="D1445" t="s">
        <v>1</v>
      </c>
      <c r="E1445" t="s">
        <v>178</v>
      </c>
    </row>
    <row r="1446" spans="1:5">
      <c r="A1446" t="str">
        <f t="shared" si="39"/>
        <v>Vulva (C51)4Male</v>
      </c>
      <c r="B1446" t="s">
        <v>106</v>
      </c>
      <c r="C1446">
        <v>4</v>
      </c>
      <c r="D1446" t="s">
        <v>1</v>
      </c>
      <c r="E1446" t="s">
        <v>178</v>
      </c>
    </row>
    <row r="1447" spans="1:5">
      <c r="A1447" t="str">
        <f t="shared" si="39"/>
        <v>Vulva (C51)5Male</v>
      </c>
      <c r="B1447" t="s">
        <v>106</v>
      </c>
      <c r="C1447">
        <v>5</v>
      </c>
      <c r="D1447" t="s">
        <v>1</v>
      </c>
      <c r="E1447" t="s">
        <v>178</v>
      </c>
    </row>
    <row r="1448" spans="1:5">
      <c r="A1448" t="str">
        <f t="shared" si="39"/>
        <v>Vagina (C52)1Male</v>
      </c>
      <c r="B1448" t="s">
        <v>107</v>
      </c>
      <c r="C1448">
        <v>1</v>
      </c>
      <c r="D1448" t="s">
        <v>1</v>
      </c>
      <c r="E1448" t="s">
        <v>178</v>
      </c>
    </row>
    <row r="1449" spans="1:5">
      <c r="A1449" t="str">
        <f t="shared" si="39"/>
        <v>Vagina (C52)2Male</v>
      </c>
      <c r="B1449" t="s">
        <v>107</v>
      </c>
      <c r="C1449">
        <v>2</v>
      </c>
      <c r="D1449" t="s">
        <v>1</v>
      </c>
      <c r="E1449" t="s">
        <v>178</v>
      </c>
    </row>
    <row r="1450" spans="1:5">
      <c r="A1450" t="str">
        <f t="shared" si="39"/>
        <v>Vagina (C52)3Male</v>
      </c>
      <c r="B1450" t="s">
        <v>107</v>
      </c>
      <c r="C1450">
        <v>3</v>
      </c>
      <c r="D1450" t="s">
        <v>1</v>
      </c>
      <c r="E1450" t="s">
        <v>178</v>
      </c>
    </row>
    <row r="1451" spans="1:5">
      <c r="A1451" t="str">
        <f t="shared" ref="A1451:A1452" si="40">B1451&amp;C1451&amp;D1451</f>
        <v>Vagina (C52)4Male</v>
      </c>
      <c r="B1451" t="s">
        <v>107</v>
      </c>
      <c r="C1451">
        <v>4</v>
      </c>
      <c r="D1451" t="s">
        <v>1</v>
      </c>
      <c r="E1451" t="s">
        <v>178</v>
      </c>
    </row>
    <row r="1452" spans="1:5">
      <c r="A1452" t="str">
        <f t="shared" si="40"/>
        <v>Vagina (C52)5Male</v>
      </c>
      <c r="B1452" t="s">
        <v>107</v>
      </c>
      <c r="C1452">
        <v>5</v>
      </c>
      <c r="D1452" t="s">
        <v>1</v>
      </c>
      <c r="E1452" t="s">
        <v>178</v>
      </c>
    </row>
    <row r="1453" spans="1:5">
      <c r="A1453" t="str">
        <f t="shared" si="39"/>
        <v>Cervix (C53)1Male</v>
      </c>
      <c r="B1453" t="s">
        <v>108</v>
      </c>
      <c r="C1453">
        <v>1</v>
      </c>
      <c r="D1453" t="s">
        <v>1</v>
      </c>
      <c r="E1453" t="s">
        <v>178</v>
      </c>
    </row>
    <row r="1454" spans="1:5">
      <c r="A1454" t="str">
        <f t="shared" si="39"/>
        <v>Cervix (C53)2Male</v>
      </c>
      <c r="B1454" t="s">
        <v>108</v>
      </c>
      <c r="C1454">
        <v>2</v>
      </c>
      <c r="D1454" t="s">
        <v>1</v>
      </c>
      <c r="E1454" t="s">
        <v>178</v>
      </c>
    </row>
    <row r="1455" spans="1:5">
      <c r="A1455" t="str">
        <f t="shared" si="39"/>
        <v>Cervix (C53)3Male</v>
      </c>
      <c r="B1455" t="s">
        <v>108</v>
      </c>
      <c r="C1455">
        <v>3</v>
      </c>
      <c r="D1455" t="s">
        <v>1</v>
      </c>
      <c r="E1455" t="s">
        <v>178</v>
      </c>
    </row>
    <row r="1456" spans="1:5">
      <c r="A1456" t="str">
        <f t="shared" si="39"/>
        <v>Cervix (C53)4Male</v>
      </c>
      <c r="B1456" t="s">
        <v>108</v>
      </c>
      <c r="C1456">
        <v>4</v>
      </c>
      <c r="D1456" t="s">
        <v>1</v>
      </c>
      <c r="E1456" t="s">
        <v>178</v>
      </c>
    </row>
    <row r="1457" spans="1:5">
      <c r="A1457" t="str">
        <f t="shared" si="39"/>
        <v>Cervix (C53)5Male</v>
      </c>
      <c r="B1457" t="s">
        <v>108</v>
      </c>
      <c r="C1457">
        <v>5</v>
      </c>
      <c r="D1457" t="s">
        <v>1</v>
      </c>
      <c r="E1457" t="s">
        <v>178</v>
      </c>
    </row>
    <row r="1458" spans="1:5">
      <c r="A1458" t="str">
        <f t="shared" si="39"/>
        <v>Cervix (C53)99Male</v>
      </c>
      <c r="B1458" t="s">
        <v>108</v>
      </c>
      <c r="C1458">
        <v>99</v>
      </c>
      <c r="D1458" t="s">
        <v>1</v>
      </c>
      <c r="E1458" t="s">
        <v>178</v>
      </c>
    </row>
    <row r="1459" spans="1:5">
      <c r="A1459" t="str">
        <f t="shared" si="39"/>
        <v>Uterus (C54–C55)1Male</v>
      </c>
      <c r="B1459" t="s">
        <v>358</v>
      </c>
      <c r="C1459">
        <v>1</v>
      </c>
      <c r="D1459" t="s">
        <v>1</v>
      </c>
      <c r="E1459" t="s">
        <v>178</v>
      </c>
    </row>
    <row r="1460" spans="1:5">
      <c r="A1460" t="str">
        <f t="shared" si="39"/>
        <v>Uterus (C54–C55)2Male</v>
      </c>
      <c r="B1460" t="s">
        <v>358</v>
      </c>
      <c r="C1460">
        <v>2</v>
      </c>
      <c r="D1460" t="s">
        <v>1</v>
      </c>
      <c r="E1460" t="s">
        <v>178</v>
      </c>
    </row>
    <row r="1461" spans="1:5">
      <c r="A1461" t="str">
        <f t="shared" si="39"/>
        <v>Uterus (C54–C55)3Male</v>
      </c>
      <c r="B1461" t="s">
        <v>358</v>
      </c>
      <c r="C1461">
        <v>3</v>
      </c>
      <c r="D1461" t="s">
        <v>1</v>
      </c>
      <c r="E1461" t="s">
        <v>178</v>
      </c>
    </row>
    <row r="1462" spans="1:5">
      <c r="A1462" t="str">
        <f t="shared" si="39"/>
        <v>Uterus (C54–C55)4Male</v>
      </c>
      <c r="B1462" t="s">
        <v>358</v>
      </c>
      <c r="C1462">
        <v>4</v>
      </c>
      <c r="D1462" t="s">
        <v>1</v>
      </c>
      <c r="E1462" t="s">
        <v>178</v>
      </c>
    </row>
    <row r="1463" spans="1:5">
      <c r="A1463" t="str">
        <f t="shared" si="39"/>
        <v>Uterus (C54–C55)5Male</v>
      </c>
      <c r="B1463" t="s">
        <v>358</v>
      </c>
      <c r="C1463">
        <v>5</v>
      </c>
      <c r="D1463" t="s">
        <v>1</v>
      </c>
      <c r="E1463" t="s">
        <v>178</v>
      </c>
    </row>
    <row r="1464" spans="1:5">
      <c r="A1464" t="str">
        <f t="shared" si="39"/>
        <v>Ovary (C56)1Male</v>
      </c>
      <c r="B1464" t="s">
        <v>109</v>
      </c>
      <c r="C1464">
        <v>1</v>
      </c>
      <c r="D1464" t="s">
        <v>1</v>
      </c>
      <c r="E1464" t="s">
        <v>178</v>
      </c>
    </row>
    <row r="1465" spans="1:5">
      <c r="A1465" t="str">
        <f t="shared" si="39"/>
        <v>Ovary (C56)2Male</v>
      </c>
      <c r="B1465" t="s">
        <v>109</v>
      </c>
      <c r="C1465">
        <v>2</v>
      </c>
      <c r="D1465" t="s">
        <v>1</v>
      </c>
      <c r="E1465" t="s">
        <v>178</v>
      </c>
    </row>
    <row r="1466" spans="1:5">
      <c r="A1466" t="str">
        <f t="shared" si="39"/>
        <v>Ovary (C56)3Male</v>
      </c>
      <c r="B1466" t="s">
        <v>109</v>
      </c>
      <c r="C1466">
        <v>3</v>
      </c>
      <c r="D1466" t="s">
        <v>1</v>
      </c>
      <c r="E1466" t="s">
        <v>178</v>
      </c>
    </row>
    <row r="1467" spans="1:5">
      <c r="A1467" t="str">
        <f t="shared" si="39"/>
        <v>Ovary (C56)4Male</v>
      </c>
      <c r="B1467" t="s">
        <v>109</v>
      </c>
      <c r="C1467">
        <v>4</v>
      </c>
      <c r="D1467" t="s">
        <v>1</v>
      </c>
      <c r="E1467" t="s">
        <v>178</v>
      </c>
    </row>
    <row r="1468" spans="1:5">
      <c r="A1468" t="str">
        <f t="shared" si="39"/>
        <v>Ovary (C56)5Male</v>
      </c>
      <c r="B1468" t="s">
        <v>109</v>
      </c>
      <c r="C1468">
        <v>5</v>
      </c>
      <c r="D1468" t="s">
        <v>1</v>
      </c>
      <c r="E1468" t="s">
        <v>178</v>
      </c>
    </row>
    <row r="1469" spans="1:5">
      <c r="A1469" t="str">
        <f t="shared" si="39"/>
        <v>Female genital organs - other and unspecified (C57)1Male</v>
      </c>
      <c r="B1469" t="s">
        <v>179</v>
      </c>
      <c r="C1469">
        <v>1</v>
      </c>
      <c r="D1469" t="s">
        <v>1</v>
      </c>
      <c r="E1469" t="s">
        <v>178</v>
      </c>
    </row>
    <row r="1470" spans="1:5">
      <c r="A1470" t="str">
        <f t="shared" si="39"/>
        <v>Female genital organs - other and unspecified (C57)2Male</v>
      </c>
      <c r="B1470" t="s">
        <v>179</v>
      </c>
      <c r="C1470">
        <v>2</v>
      </c>
      <c r="D1470" t="s">
        <v>1</v>
      </c>
      <c r="E1470" t="s">
        <v>178</v>
      </c>
    </row>
    <row r="1471" spans="1:5">
      <c r="A1471" t="str">
        <f t="shared" si="39"/>
        <v>Female genital organs - other and unspecified (C57)3Male</v>
      </c>
      <c r="B1471" t="s">
        <v>179</v>
      </c>
      <c r="C1471">
        <v>3</v>
      </c>
      <c r="D1471" t="s">
        <v>1</v>
      </c>
      <c r="E1471" t="s">
        <v>178</v>
      </c>
    </row>
    <row r="1472" spans="1:5">
      <c r="A1472" t="str">
        <f t="shared" si="39"/>
        <v>Female genital organs - other and unspecified (C57)4Male</v>
      </c>
      <c r="B1472" t="s">
        <v>179</v>
      </c>
      <c r="C1472">
        <v>4</v>
      </c>
      <c r="D1472" t="s">
        <v>1</v>
      </c>
      <c r="E1472" t="s">
        <v>178</v>
      </c>
    </row>
    <row r="1473" spans="1:5">
      <c r="A1473" t="str">
        <f t="shared" si="39"/>
        <v>Female genital organs - other and unspecified (C57)5Male</v>
      </c>
      <c r="B1473" t="s">
        <v>179</v>
      </c>
      <c r="C1473">
        <v>5</v>
      </c>
      <c r="D1473" t="s">
        <v>1</v>
      </c>
      <c r="E1473" t="s">
        <v>178</v>
      </c>
    </row>
    <row r="1474" spans="1:5">
      <c r="A1474" t="str">
        <f>B1474&amp;C1474&amp;D1474</f>
        <v>Placenta (C58)1Male</v>
      </c>
      <c r="B1474" t="s">
        <v>110</v>
      </c>
      <c r="C1474">
        <v>1</v>
      </c>
      <c r="D1474" t="s">
        <v>1</v>
      </c>
      <c r="E1474" t="s">
        <v>178</v>
      </c>
    </row>
    <row r="1475" spans="1:5">
      <c r="A1475" t="str">
        <f t="shared" ref="A1475:A1478" si="41">B1475&amp;C1475&amp;D1475</f>
        <v>Placenta (C58)2Male</v>
      </c>
      <c r="B1475" t="s">
        <v>110</v>
      </c>
      <c r="C1475">
        <v>2</v>
      </c>
      <c r="D1475" t="s">
        <v>1</v>
      </c>
      <c r="E1475" t="s">
        <v>178</v>
      </c>
    </row>
    <row r="1476" spans="1:5">
      <c r="A1476" t="str">
        <f t="shared" si="41"/>
        <v>Placenta (C58)3Male</v>
      </c>
      <c r="B1476" t="s">
        <v>110</v>
      </c>
      <c r="C1476">
        <v>3</v>
      </c>
      <c r="D1476" t="s">
        <v>1</v>
      </c>
      <c r="E1476" t="s">
        <v>178</v>
      </c>
    </row>
    <row r="1477" spans="1:5">
      <c r="A1477" t="str">
        <f t="shared" si="41"/>
        <v>Placenta (C58)4Male</v>
      </c>
      <c r="B1477" t="s">
        <v>110</v>
      </c>
      <c r="C1477">
        <v>4</v>
      </c>
      <c r="D1477" t="s">
        <v>1</v>
      </c>
      <c r="E1477" t="s">
        <v>178</v>
      </c>
    </row>
    <row r="1478" spans="1:5">
      <c r="A1478" t="str">
        <f t="shared" si="41"/>
        <v>Placenta (C58)5Male</v>
      </c>
      <c r="B1478" t="s">
        <v>110</v>
      </c>
      <c r="C1478">
        <v>5</v>
      </c>
      <c r="D1478" t="s">
        <v>1</v>
      </c>
      <c r="E1478" t="s">
        <v>178</v>
      </c>
    </row>
    <row r="1479" spans="1:5">
      <c r="A1479" t="str">
        <f t="shared" ref="A1479" si="42">B1479&amp;C1479&amp;D1479</f>
        <v>Placenta (C58)99Male</v>
      </c>
      <c r="B1479" t="s">
        <v>110</v>
      </c>
      <c r="C1479">
        <v>99</v>
      </c>
      <c r="D1479" t="s">
        <v>1</v>
      </c>
      <c r="E1479" t="s">
        <v>178</v>
      </c>
    </row>
    <row r="1480" spans="1:5">
      <c r="A1480" t="str">
        <f t="shared" si="38"/>
        <v>Penis (C60)4Male</v>
      </c>
      <c r="B1480" t="s">
        <v>111</v>
      </c>
      <c r="C1480">
        <v>4</v>
      </c>
      <c r="D1480" t="s">
        <v>1</v>
      </c>
      <c r="E1480">
        <v>1</v>
      </c>
    </row>
    <row r="1481" spans="1:5">
      <c r="A1481" t="str">
        <f t="shared" si="38"/>
        <v>Penis (C60)5Male</v>
      </c>
      <c r="B1481" t="s">
        <v>111</v>
      </c>
      <c r="C1481">
        <v>5</v>
      </c>
      <c r="D1481" t="s">
        <v>1</v>
      </c>
      <c r="E1481">
        <v>1</v>
      </c>
    </row>
    <row r="1482" spans="1:5">
      <c r="A1482" t="str">
        <f t="shared" si="38"/>
        <v>Prostate (C61)1Male</v>
      </c>
      <c r="B1482" t="s">
        <v>112</v>
      </c>
      <c r="C1482">
        <v>1</v>
      </c>
      <c r="D1482" t="s">
        <v>1</v>
      </c>
      <c r="E1482">
        <v>97</v>
      </c>
    </row>
    <row r="1483" spans="1:5">
      <c r="A1483" t="str">
        <f t="shared" si="38"/>
        <v>Prostate (C61)2Male</v>
      </c>
      <c r="B1483" t="s">
        <v>112</v>
      </c>
      <c r="C1483">
        <v>2</v>
      </c>
      <c r="D1483" t="s">
        <v>1</v>
      </c>
      <c r="E1483">
        <v>121</v>
      </c>
    </row>
    <row r="1484" spans="1:5">
      <c r="A1484" t="str">
        <f t="shared" si="38"/>
        <v>Prostate (C61)3Male</v>
      </c>
      <c r="B1484" t="s">
        <v>112</v>
      </c>
      <c r="C1484">
        <v>3</v>
      </c>
      <c r="D1484" t="s">
        <v>1</v>
      </c>
      <c r="E1484">
        <v>142</v>
      </c>
    </row>
    <row r="1485" spans="1:5">
      <c r="A1485" t="str">
        <f t="shared" si="38"/>
        <v>Prostate (C61)4Male</v>
      </c>
      <c r="B1485" t="s">
        <v>112</v>
      </c>
      <c r="C1485">
        <v>4</v>
      </c>
      <c r="D1485" t="s">
        <v>1</v>
      </c>
      <c r="E1485">
        <v>148</v>
      </c>
    </row>
    <row r="1486" spans="1:5">
      <c r="A1486" t="str">
        <f t="shared" si="38"/>
        <v>Prostate (C61)5Male</v>
      </c>
      <c r="B1486" t="s">
        <v>112</v>
      </c>
      <c r="C1486">
        <v>5</v>
      </c>
      <c r="D1486" t="s">
        <v>1</v>
      </c>
      <c r="E1486">
        <v>99</v>
      </c>
    </row>
    <row r="1487" spans="1:5">
      <c r="A1487" t="str">
        <f t="shared" si="38"/>
        <v>Testis (C62)2Male</v>
      </c>
      <c r="B1487" t="s">
        <v>113</v>
      </c>
      <c r="C1487">
        <v>2</v>
      </c>
      <c r="D1487" t="s">
        <v>1</v>
      </c>
      <c r="E1487">
        <v>2</v>
      </c>
    </row>
    <row r="1488" spans="1:5">
      <c r="A1488" t="str">
        <f t="shared" si="38"/>
        <v>Testis (C62)4Male</v>
      </c>
      <c r="B1488" t="s">
        <v>113</v>
      </c>
      <c r="C1488">
        <v>4</v>
      </c>
      <c r="D1488" t="s">
        <v>1</v>
      </c>
      <c r="E1488">
        <v>2</v>
      </c>
    </row>
    <row r="1489" spans="1:5">
      <c r="A1489" t="str">
        <f t="shared" si="38"/>
        <v>Testis (C62)5Male</v>
      </c>
      <c r="B1489" t="s">
        <v>113</v>
      </c>
      <c r="C1489">
        <v>5</v>
      </c>
      <c r="D1489" t="s">
        <v>1</v>
      </c>
      <c r="E1489">
        <v>3</v>
      </c>
    </row>
    <row r="1490" spans="1:5">
      <c r="A1490" t="str">
        <f t="shared" ref="A1490:A1502" si="43">B1490&amp;C1490&amp;D1490</f>
        <v>Penis (C60)1Female</v>
      </c>
      <c r="B1490" t="s">
        <v>111</v>
      </c>
      <c r="C1490">
        <v>1</v>
      </c>
      <c r="D1490" t="s">
        <v>0</v>
      </c>
      <c r="E1490" t="s">
        <v>178</v>
      </c>
    </row>
    <row r="1491" spans="1:5">
      <c r="A1491" t="str">
        <f t="shared" si="43"/>
        <v>Penis (C60)2Female</v>
      </c>
      <c r="B1491" t="s">
        <v>111</v>
      </c>
      <c r="C1491">
        <v>2</v>
      </c>
      <c r="D1491" t="s">
        <v>0</v>
      </c>
      <c r="E1491" t="s">
        <v>178</v>
      </c>
    </row>
    <row r="1492" spans="1:5">
      <c r="A1492" t="str">
        <f t="shared" ref="A1492:A1493" si="44">B1492&amp;C1492&amp;D1492</f>
        <v>Penis (C60)3Female</v>
      </c>
      <c r="B1492" t="s">
        <v>111</v>
      </c>
      <c r="C1492">
        <v>3</v>
      </c>
      <c r="D1492" t="s">
        <v>0</v>
      </c>
      <c r="E1492" t="s">
        <v>178</v>
      </c>
    </row>
    <row r="1493" spans="1:5">
      <c r="A1493" t="str">
        <f t="shared" si="44"/>
        <v>Penis (C60)4Female</v>
      </c>
      <c r="B1493" t="s">
        <v>111</v>
      </c>
      <c r="C1493">
        <v>4</v>
      </c>
      <c r="D1493" t="s">
        <v>0</v>
      </c>
      <c r="E1493" t="s">
        <v>178</v>
      </c>
    </row>
    <row r="1494" spans="1:5">
      <c r="A1494" t="str">
        <f t="shared" ref="A1494" si="45">B1494&amp;C1494&amp;D1494</f>
        <v>Penis (C60)5Female</v>
      </c>
      <c r="B1494" t="s">
        <v>111</v>
      </c>
      <c r="C1494">
        <v>5</v>
      </c>
      <c r="D1494" t="s">
        <v>0</v>
      </c>
      <c r="E1494" t="s">
        <v>178</v>
      </c>
    </row>
    <row r="1495" spans="1:5">
      <c r="A1495" t="str">
        <f t="shared" si="43"/>
        <v>Prostate (C61)1Female</v>
      </c>
      <c r="B1495" t="s">
        <v>112</v>
      </c>
      <c r="C1495">
        <v>1</v>
      </c>
      <c r="D1495" t="s">
        <v>0</v>
      </c>
      <c r="E1495" t="s">
        <v>178</v>
      </c>
    </row>
    <row r="1496" spans="1:5">
      <c r="A1496" t="str">
        <f t="shared" si="43"/>
        <v>Prostate (C61)2Female</v>
      </c>
      <c r="B1496" t="s">
        <v>112</v>
      </c>
      <c r="C1496">
        <v>2</v>
      </c>
      <c r="D1496" t="s">
        <v>0</v>
      </c>
      <c r="E1496" t="s">
        <v>178</v>
      </c>
    </row>
    <row r="1497" spans="1:5">
      <c r="A1497" t="str">
        <f t="shared" si="43"/>
        <v>Prostate (C61)3Female</v>
      </c>
      <c r="B1497" t="s">
        <v>112</v>
      </c>
      <c r="C1497">
        <v>3</v>
      </c>
      <c r="D1497" t="s">
        <v>0</v>
      </c>
      <c r="E1497" t="s">
        <v>178</v>
      </c>
    </row>
    <row r="1498" spans="1:5">
      <c r="A1498" t="str">
        <f t="shared" si="43"/>
        <v>Prostate (C61)4Female</v>
      </c>
      <c r="B1498" t="s">
        <v>112</v>
      </c>
      <c r="C1498">
        <v>4</v>
      </c>
      <c r="D1498" t="s">
        <v>0</v>
      </c>
      <c r="E1498" t="s">
        <v>178</v>
      </c>
    </row>
    <row r="1499" spans="1:5">
      <c r="A1499" t="str">
        <f t="shared" si="43"/>
        <v>Prostate (C61)5Female</v>
      </c>
      <c r="B1499" t="s">
        <v>112</v>
      </c>
      <c r="C1499">
        <v>5</v>
      </c>
      <c r="D1499" t="s">
        <v>0</v>
      </c>
      <c r="E1499" t="s">
        <v>178</v>
      </c>
    </row>
    <row r="1500" spans="1:5">
      <c r="A1500" t="str">
        <f t="shared" si="43"/>
        <v>Testis (C62)1Female</v>
      </c>
      <c r="B1500" t="s">
        <v>113</v>
      </c>
      <c r="C1500">
        <v>1</v>
      </c>
      <c r="D1500" t="s">
        <v>0</v>
      </c>
      <c r="E1500" t="s">
        <v>178</v>
      </c>
    </row>
    <row r="1501" spans="1:5">
      <c r="A1501" t="str">
        <f t="shared" si="43"/>
        <v>Testis (C62)2Female</v>
      </c>
      <c r="B1501" t="s">
        <v>113</v>
      </c>
      <c r="C1501">
        <v>2</v>
      </c>
      <c r="D1501" t="s">
        <v>0</v>
      </c>
      <c r="E1501" t="s">
        <v>178</v>
      </c>
    </row>
    <row r="1502" spans="1:5">
      <c r="A1502" t="str">
        <f t="shared" si="43"/>
        <v>Testis (C62)3Female</v>
      </c>
      <c r="B1502" t="s">
        <v>113</v>
      </c>
      <c r="C1502">
        <v>3</v>
      </c>
      <c r="D1502" t="s">
        <v>0</v>
      </c>
      <c r="E1502" t="s">
        <v>178</v>
      </c>
    </row>
    <row r="1503" spans="1:5">
      <c r="A1503" t="str">
        <f t="shared" ref="A1503:A1504" si="46">B1503&amp;C1503&amp;D1503</f>
        <v>Testis (C62)4Female</v>
      </c>
      <c r="B1503" t="s">
        <v>113</v>
      </c>
      <c r="C1503">
        <v>4</v>
      </c>
      <c r="D1503" t="s">
        <v>0</v>
      </c>
      <c r="E1503" t="s">
        <v>178</v>
      </c>
    </row>
    <row r="1504" spans="1:5">
      <c r="A1504" t="str">
        <f t="shared" si="46"/>
        <v>Testis (C62)5Female</v>
      </c>
      <c r="B1504" t="s">
        <v>113</v>
      </c>
      <c r="C1504">
        <v>5</v>
      </c>
      <c r="D1504" t="s">
        <v>0</v>
      </c>
      <c r="E1504" t="s">
        <v>178</v>
      </c>
    </row>
    <row r="1505" spans="1:5">
      <c r="A1505" t="str">
        <f>B1505&amp;C1505&amp;D1505</f>
        <v>Male genital organs - other and unspecified (C63)1Female</v>
      </c>
      <c r="B1505" t="s">
        <v>114</v>
      </c>
      <c r="C1505">
        <v>1</v>
      </c>
      <c r="D1505" t="s">
        <v>0</v>
      </c>
      <c r="E1505" t="s">
        <v>178</v>
      </c>
    </row>
    <row r="1506" spans="1:5">
      <c r="A1506" t="str">
        <f t="shared" ref="A1506:A1509" si="47">B1506&amp;C1506&amp;D1506</f>
        <v>Male genital organs - other and unspecified (C63)2Female</v>
      </c>
      <c r="B1506" t="s">
        <v>114</v>
      </c>
      <c r="C1506">
        <v>2</v>
      </c>
      <c r="D1506" t="s">
        <v>0</v>
      </c>
      <c r="E1506" t="s">
        <v>178</v>
      </c>
    </row>
    <row r="1507" spans="1:5">
      <c r="A1507" t="str">
        <f t="shared" si="47"/>
        <v>Male genital organs - other and unspecified (C63)3Female</v>
      </c>
      <c r="B1507" t="s">
        <v>114</v>
      </c>
      <c r="C1507">
        <v>3</v>
      </c>
      <c r="D1507" t="s">
        <v>0</v>
      </c>
      <c r="E1507" t="s">
        <v>178</v>
      </c>
    </row>
    <row r="1508" spans="1:5">
      <c r="A1508" t="str">
        <f t="shared" si="47"/>
        <v>Male genital organs - other and unspecified (C63)4Female</v>
      </c>
      <c r="B1508" t="s">
        <v>114</v>
      </c>
      <c r="C1508">
        <v>4</v>
      </c>
      <c r="D1508" t="s">
        <v>0</v>
      </c>
      <c r="E1508" t="s">
        <v>178</v>
      </c>
    </row>
    <row r="1509" spans="1:5">
      <c r="A1509" t="str">
        <f t="shared" si="47"/>
        <v>Male genital organs - other and unspecified (C63)5Female</v>
      </c>
      <c r="B1509" t="s">
        <v>114</v>
      </c>
      <c r="C1509">
        <v>5</v>
      </c>
      <c r="D1509" t="s">
        <v>0</v>
      </c>
      <c r="E1509" t="s">
        <v>178</v>
      </c>
    </row>
    <row r="1510" spans="1:5">
      <c r="A1510" t="str">
        <f t="shared" ref="A1510" si="48">B1510&amp;C1510&amp;D1510</f>
        <v>Male genital organs - other and unspecified (C63)99Female</v>
      </c>
      <c r="B1510" t="s">
        <v>114</v>
      </c>
      <c r="C1510">
        <v>99</v>
      </c>
      <c r="D1510" t="s">
        <v>0</v>
      </c>
      <c r="E1510" t="s">
        <v>178</v>
      </c>
    </row>
    <row r="1511" spans="1:5">
      <c r="A1511" t="str">
        <f t="shared" si="38"/>
        <v>Kidney - except renal pelvis (C64)1Female</v>
      </c>
      <c r="B1511" t="s">
        <v>115</v>
      </c>
      <c r="C1511">
        <v>1</v>
      </c>
      <c r="D1511" t="s">
        <v>0</v>
      </c>
      <c r="E1511">
        <v>13</v>
      </c>
    </row>
    <row r="1512" spans="1:5">
      <c r="A1512" t="str">
        <f t="shared" si="38"/>
        <v>Kidney - except renal pelvis (C64)1Male</v>
      </c>
      <c r="B1512" t="s">
        <v>115</v>
      </c>
      <c r="C1512">
        <v>1</v>
      </c>
      <c r="D1512" t="s">
        <v>1</v>
      </c>
      <c r="E1512">
        <v>14</v>
      </c>
    </row>
    <row r="1513" spans="1:5">
      <c r="A1513" t="str">
        <f t="shared" si="38"/>
        <v>Kidney - except renal pelvis (C64)2Female</v>
      </c>
      <c r="B1513" t="s">
        <v>115</v>
      </c>
      <c r="C1513">
        <v>2</v>
      </c>
      <c r="D1513" t="s">
        <v>0</v>
      </c>
      <c r="E1513">
        <v>13</v>
      </c>
    </row>
    <row r="1514" spans="1:5">
      <c r="A1514" t="str">
        <f t="shared" si="38"/>
        <v>Kidney - except renal pelvis (C64)2Male</v>
      </c>
      <c r="B1514" t="s">
        <v>115</v>
      </c>
      <c r="C1514">
        <v>2</v>
      </c>
      <c r="D1514" t="s">
        <v>1</v>
      </c>
      <c r="E1514">
        <v>21</v>
      </c>
    </row>
    <row r="1515" spans="1:5">
      <c r="A1515" t="str">
        <f t="shared" si="38"/>
        <v>Kidney - except renal pelvis (C64)3Female</v>
      </c>
      <c r="B1515" t="s">
        <v>115</v>
      </c>
      <c r="C1515">
        <v>3</v>
      </c>
      <c r="D1515" t="s">
        <v>0</v>
      </c>
      <c r="E1515">
        <v>6</v>
      </c>
    </row>
    <row r="1516" spans="1:5">
      <c r="A1516" t="str">
        <f t="shared" si="38"/>
        <v>Kidney - except renal pelvis (C64)3Male</v>
      </c>
      <c r="B1516" t="s">
        <v>115</v>
      </c>
      <c r="C1516">
        <v>3</v>
      </c>
      <c r="D1516" t="s">
        <v>1</v>
      </c>
      <c r="E1516">
        <v>33</v>
      </c>
    </row>
    <row r="1517" spans="1:5">
      <c r="A1517" t="str">
        <f t="shared" ref="A1517:A1580" si="49">B1517&amp;C1517&amp;D1517</f>
        <v>Kidney - except renal pelvis (C64)4Female</v>
      </c>
      <c r="B1517" t="s">
        <v>115</v>
      </c>
      <c r="C1517">
        <v>4</v>
      </c>
      <c r="D1517" t="s">
        <v>0</v>
      </c>
      <c r="E1517">
        <v>16</v>
      </c>
    </row>
    <row r="1518" spans="1:5">
      <c r="A1518" t="str">
        <f t="shared" si="49"/>
        <v>Kidney - except renal pelvis (C64)4Male</v>
      </c>
      <c r="B1518" t="s">
        <v>115</v>
      </c>
      <c r="C1518">
        <v>4</v>
      </c>
      <c r="D1518" t="s">
        <v>1</v>
      </c>
      <c r="E1518">
        <v>33</v>
      </c>
    </row>
    <row r="1519" spans="1:5">
      <c r="A1519" t="str">
        <f t="shared" si="49"/>
        <v>Kidney - except renal pelvis (C64)5Female</v>
      </c>
      <c r="B1519" t="s">
        <v>115</v>
      </c>
      <c r="C1519">
        <v>5</v>
      </c>
      <c r="D1519" t="s">
        <v>0</v>
      </c>
      <c r="E1519">
        <v>6</v>
      </c>
    </row>
    <row r="1520" spans="1:5">
      <c r="A1520" t="str">
        <f t="shared" si="49"/>
        <v>Kidney - except renal pelvis (C64)5Male</v>
      </c>
      <c r="B1520" t="s">
        <v>115</v>
      </c>
      <c r="C1520">
        <v>5</v>
      </c>
      <c r="D1520" t="s">
        <v>1</v>
      </c>
      <c r="E1520">
        <v>28</v>
      </c>
    </row>
    <row r="1521" spans="1:5">
      <c r="A1521" t="str">
        <f t="shared" si="49"/>
        <v>Renal pelvis (C65)1Female</v>
      </c>
      <c r="B1521" t="s">
        <v>116</v>
      </c>
      <c r="C1521">
        <v>1</v>
      </c>
      <c r="D1521" t="s">
        <v>0</v>
      </c>
      <c r="E1521">
        <v>1</v>
      </c>
    </row>
    <row r="1522" spans="1:5">
      <c r="A1522" t="str">
        <f t="shared" si="49"/>
        <v>Renal pelvis (C65)1Male</v>
      </c>
      <c r="B1522" t="s">
        <v>116</v>
      </c>
      <c r="C1522">
        <v>1</v>
      </c>
      <c r="D1522" t="s">
        <v>1</v>
      </c>
      <c r="E1522">
        <v>1</v>
      </c>
    </row>
    <row r="1523" spans="1:5">
      <c r="A1523" t="str">
        <f t="shared" si="49"/>
        <v>Renal pelvis (C65)2Female</v>
      </c>
      <c r="B1523" t="s">
        <v>116</v>
      </c>
      <c r="C1523">
        <v>2</v>
      </c>
      <c r="D1523" t="s">
        <v>0</v>
      </c>
      <c r="E1523">
        <v>1</v>
      </c>
    </row>
    <row r="1524" spans="1:5">
      <c r="A1524" t="str">
        <f t="shared" si="49"/>
        <v>Renal pelvis (C65)3Female</v>
      </c>
      <c r="B1524" t="s">
        <v>116</v>
      </c>
      <c r="C1524">
        <v>3</v>
      </c>
      <c r="D1524" t="s">
        <v>0</v>
      </c>
      <c r="E1524">
        <v>3</v>
      </c>
    </row>
    <row r="1525" spans="1:5">
      <c r="A1525" t="str">
        <f t="shared" si="49"/>
        <v>Renal pelvis (C65)3Male</v>
      </c>
      <c r="B1525" t="s">
        <v>116</v>
      </c>
      <c r="C1525">
        <v>3</v>
      </c>
      <c r="D1525" t="s">
        <v>1</v>
      </c>
      <c r="E1525">
        <v>2</v>
      </c>
    </row>
    <row r="1526" spans="1:5">
      <c r="A1526" t="str">
        <f t="shared" si="49"/>
        <v>Renal pelvis (C65)4Female</v>
      </c>
      <c r="B1526" t="s">
        <v>116</v>
      </c>
      <c r="C1526">
        <v>4</v>
      </c>
      <c r="D1526" t="s">
        <v>0</v>
      </c>
      <c r="E1526">
        <v>3</v>
      </c>
    </row>
    <row r="1527" spans="1:5">
      <c r="A1527" t="str">
        <f t="shared" si="49"/>
        <v>Renal pelvis (C65)4Male</v>
      </c>
      <c r="B1527" t="s">
        <v>116</v>
      </c>
      <c r="C1527">
        <v>4</v>
      </c>
      <c r="D1527" t="s">
        <v>1</v>
      </c>
      <c r="E1527">
        <v>1</v>
      </c>
    </row>
    <row r="1528" spans="1:5">
      <c r="A1528" t="str">
        <f t="shared" si="49"/>
        <v>Renal pelvis (C65)5Female</v>
      </c>
      <c r="B1528" t="s">
        <v>116</v>
      </c>
      <c r="C1528">
        <v>5</v>
      </c>
      <c r="D1528" t="s">
        <v>0</v>
      </c>
      <c r="E1528">
        <v>1</v>
      </c>
    </row>
    <row r="1529" spans="1:5">
      <c r="A1529" t="str">
        <f t="shared" si="49"/>
        <v>Ureter (C66)1Male</v>
      </c>
      <c r="B1529" t="s">
        <v>117</v>
      </c>
      <c r="C1529">
        <v>1</v>
      </c>
      <c r="D1529" t="s">
        <v>1</v>
      </c>
      <c r="E1529">
        <v>3</v>
      </c>
    </row>
    <row r="1530" spans="1:5">
      <c r="A1530" t="str">
        <f t="shared" si="49"/>
        <v>Ureter (C66)2Female</v>
      </c>
      <c r="B1530" t="s">
        <v>117</v>
      </c>
      <c r="C1530">
        <v>2</v>
      </c>
      <c r="D1530" t="s">
        <v>0</v>
      </c>
      <c r="E1530">
        <v>2</v>
      </c>
    </row>
    <row r="1531" spans="1:5">
      <c r="A1531" t="str">
        <f t="shared" si="49"/>
        <v>Ureter (C66)3Male</v>
      </c>
      <c r="B1531" t="s">
        <v>117</v>
      </c>
      <c r="C1531">
        <v>3</v>
      </c>
      <c r="D1531" t="s">
        <v>1</v>
      </c>
      <c r="E1531">
        <v>2</v>
      </c>
    </row>
    <row r="1532" spans="1:5">
      <c r="A1532" t="str">
        <f t="shared" si="49"/>
        <v>Ureter (C66)4Female</v>
      </c>
      <c r="B1532" t="s">
        <v>117</v>
      </c>
      <c r="C1532">
        <v>4</v>
      </c>
      <c r="D1532" t="s">
        <v>0</v>
      </c>
      <c r="E1532">
        <v>1</v>
      </c>
    </row>
    <row r="1533" spans="1:5">
      <c r="A1533" t="str">
        <f t="shared" si="49"/>
        <v>Bladder (C67)1Female</v>
      </c>
      <c r="B1533" t="s">
        <v>118</v>
      </c>
      <c r="C1533">
        <v>1</v>
      </c>
      <c r="D1533" t="s">
        <v>0</v>
      </c>
      <c r="E1533">
        <v>9</v>
      </c>
    </row>
    <row r="1534" spans="1:5">
      <c r="A1534" t="str">
        <f t="shared" si="49"/>
        <v>Bladder (C67)1Male</v>
      </c>
      <c r="B1534" t="s">
        <v>118</v>
      </c>
      <c r="C1534">
        <v>1</v>
      </c>
      <c r="D1534" t="s">
        <v>1</v>
      </c>
      <c r="E1534">
        <v>30</v>
      </c>
    </row>
    <row r="1535" spans="1:5">
      <c r="A1535" t="str">
        <f t="shared" si="49"/>
        <v>Bladder (C67)2Female</v>
      </c>
      <c r="B1535" t="s">
        <v>118</v>
      </c>
      <c r="C1535">
        <v>2</v>
      </c>
      <c r="D1535" t="s">
        <v>0</v>
      </c>
      <c r="E1535">
        <v>15</v>
      </c>
    </row>
    <row r="1536" spans="1:5">
      <c r="A1536" t="str">
        <f t="shared" si="49"/>
        <v>Bladder (C67)2Male</v>
      </c>
      <c r="B1536" t="s">
        <v>118</v>
      </c>
      <c r="C1536">
        <v>2</v>
      </c>
      <c r="D1536" t="s">
        <v>1</v>
      </c>
      <c r="E1536">
        <v>36</v>
      </c>
    </row>
    <row r="1537" spans="1:5">
      <c r="A1537" t="str">
        <f t="shared" si="49"/>
        <v>Bladder (C67)3Female</v>
      </c>
      <c r="B1537" t="s">
        <v>118</v>
      </c>
      <c r="C1537">
        <v>3</v>
      </c>
      <c r="D1537" t="s">
        <v>0</v>
      </c>
      <c r="E1537">
        <v>24</v>
      </c>
    </row>
    <row r="1538" spans="1:5">
      <c r="A1538" t="str">
        <f t="shared" si="49"/>
        <v>Bladder (C67)3Male</v>
      </c>
      <c r="B1538" t="s">
        <v>118</v>
      </c>
      <c r="C1538">
        <v>3</v>
      </c>
      <c r="D1538" t="s">
        <v>1</v>
      </c>
      <c r="E1538">
        <v>17</v>
      </c>
    </row>
    <row r="1539" spans="1:5">
      <c r="A1539" t="str">
        <f t="shared" si="49"/>
        <v>Bladder (C67)4Female</v>
      </c>
      <c r="B1539" t="s">
        <v>118</v>
      </c>
      <c r="C1539">
        <v>4</v>
      </c>
      <c r="D1539" t="s">
        <v>0</v>
      </c>
      <c r="E1539">
        <v>19</v>
      </c>
    </row>
    <row r="1540" spans="1:5">
      <c r="A1540" t="str">
        <f t="shared" si="49"/>
        <v>Bladder (C67)4Male</v>
      </c>
      <c r="B1540" t="s">
        <v>118</v>
      </c>
      <c r="C1540">
        <v>4</v>
      </c>
      <c r="D1540" t="s">
        <v>1</v>
      </c>
      <c r="E1540">
        <v>27</v>
      </c>
    </row>
    <row r="1541" spans="1:5">
      <c r="A1541" t="str">
        <f t="shared" si="49"/>
        <v>Bladder (C67)5Female</v>
      </c>
      <c r="B1541" t="s">
        <v>118</v>
      </c>
      <c r="C1541">
        <v>5</v>
      </c>
      <c r="D1541" t="s">
        <v>0</v>
      </c>
      <c r="E1541">
        <v>7</v>
      </c>
    </row>
    <row r="1542" spans="1:5">
      <c r="A1542" t="str">
        <f t="shared" si="49"/>
        <v>Bladder (C67)5Male</v>
      </c>
      <c r="B1542" t="s">
        <v>118</v>
      </c>
      <c r="C1542">
        <v>5</v>
      </c>
      <c r="D1542" t="s">
        <v>1</v>
      </c>
      <c r="E1542">
        <v>23</v>
      </c>
    </row>
    <row r="1543" spans="1:5">
      <c r="A1543" t="str">
        <f t="shared" si="49"/>
        <v>Urinary organs - other and unspecified (C68)1Male</v>
      </c>
      <c r="B1543" t="s">
        <v>119</v>
      </c>
      <c r="C1543">
        <v>1</v>
      </c>
      <c r="D1543" t="s">
        <v>1</v>
      </c>
      <c r="E1543">
        <v>2</v>
      </c>
    </row>
    <row r="1544" spans="1:5">
      <c r="A1544" t="str">
        <f t="shared" si="49"/>
        <v>Urinary organs - other and unspecified (C68)2Female</v>
      </c>
      <c r="B1544" t="s">
        <v>119</v>
      </c>
      <c r="C1544">
        <v>2</v>
      </c>
      <c r="D1544" t="s">
        <v>0</v>
      </c>
      <c r="E1544">
        <v>1</v>
      </c>
    </row>
    <row r="1545" spans="1:5">
      <c r="A1545" t="str">
        <f t="shared" si="49"/>
        <v>Urinary organs - other and unspecified (C68)4Female</v>
      </c>
      <c r="B1545" t="s">
        <v>119</v>
      </c>
      <c r="C1545">
        <v>4</v>
      </c>
      <c r="D1545" t="s">
        <v>0</v>
      </c>
      <c r="E1545">
        <v>2</v>
      </c>
    </row>
    <row r="1546" spans="1:5">
      <c r="A1546" t="str">
        <f t="shared" si="49"/>
        <v>Urinary organs - other and unspecified (C68)4Male</v>
      </c>
      <c r="B1546" t="s">
        <v>119</v>
      </c>
      <c r="C1546">
        <v>4</v>
      </c>
      <c r="D1546" t="s">
        <v>1</v>
      </c>
      <c r="E1546">
        <v>1</v>
      </c>
    </row>
    <row r="1547" spans="1:5">
      <c r="A1547" t="str">
        <f t="shared" si="49"/>
        <v>Eye and adnexa (C69)1Female</v>
      </c>
      <c r="B1547" t="s">
        <v>120</v>
      </c>
      <c r="C1547">
        <v>1</v>
      </c>
      <c r="D1547" t="s">
        <v>0</v>
      </c>
      <c r="E1547">
        <v>1</v>
      </c>
    </row>
    <row r="1548" spans="1:5">
      <c r="A1548" t="str">
        <f t="shared" si="49"/>
        <v>Eye and adnexa (C69)2Female</v>
      </c>
      <c r="B1548" t="s">
        <v>120</v>
      </c>
      <c r="C1548">
        <v>2</v>
      </c>
      <c r="D1548" t="s">
        <v>0</v>
      </c>
      <c r="E1548">
        <v>3</v>
      </c>
    </row>
    <row r="1549" spans="1:5">
      <c r="A1549" t="str">
        <f t="shared" si="49"/>
        <v>Eye and adnexa (C69)2Male</v>
      </c>
      <c r="B1549" t="s">
        <v>120</v>
      </c>
      <c r="C1549">
        <v>2</v>
      </c>
      <c r="D1549" t="s">
        <v>1</v>
      </c>
      <c r="E1549">
        <v>3</v>
      </c>
    </row>
    <row r="1550" spans="1:5">
      <c r="A1550" t="str">
        <f t="shared" si="49"/>
        <v>Eye and adnexa (C69)3Female</v>
      </c>
      <c r="B1550" t="s">
        <v>120</v>
      </c>
      <c r="C1550">
        <v>3</v>
      </c>
      <c r="D1550" t="s">
        <v>0</v>
      </c>
      <c r="E1550">
        <v>2</v>
      </c>
    </row>
    <row r="1551" spans="1:5">
      <c r="A1551" t="str">
        <f t="shared" si="49"/>
        <v>Eye and adnexa (C69)3Male</v>
      </c>
      <c r="B1551" t="s">
        <v>120</v>
      </c>
      <c r="C1551">
        <v>3</v>
      </c>
      <c r="D1551" t="s">
        <v>1</v>
      </c>
      <c r="E1551">
        <v>2</v>
      </c>
    </row>
    <row r="1552" spans="1:5">
      <c r="A1552" t="str">
        <f t="shared" si="49"/>
        <v>Eye and adnexa (C69)4Female</v>
      </c>
      <c r="B1552" t="s">
        <v>120</v>
      </c>
      <c r="C1552">
        <v>4</v>
      </c>
      <c r="D1552" t="s">
        <v>0</v>
      </c>
      <c r="E1552">
        <v>1</v>
      </c>
    </row>
    <row r="1553" spans="1:5">
      <c r="A1553" t="str">
        <f t="shared" si="49"/>
        <v>Eye and adnexa (C69)4Male</v>
      </c>
      <c r="B1553" t="s">
        <v>120</v>
      </c>
      <c r="C1553">
        <v>4</v>
      </c>
      <c r="D1553" t="s">
        <v>1</v>
      </c>
      <c r="E1553">
        <v>1</v>
      </c>
    </row>
    <row r="1554" spans="1:5">
      <c r="A1554" t="str">
        <f t="shared" si="49"/>
        <v>Eye and adnexa (C69)5Female</v>
      </c>
      <c r="B1554" t="s">
        <v>120</v>
      </c>
      <c r="C1554">
        <v>5</v>
      </c>
      <c r="D1554" t="s">
        <v>0</v>
      </c>
      <c r="E1554">
        <v>3</v>
      </c>
    </row>
    <row r="1555" spans="1:5">
      <c r="A1555" t="str">
        <f t="shared" si="49"/>
        <v>Eye and adnexa (C69)5Male</v>
      </c>
      <c r="B1555" t="s">
        <v>120</v>
      </c>
      <c r="C1555">
        <v>5</v>
      </c>
      <c r="D1555" t="s">
        <v>1</v>
      </c>
      <c r="E1555">
        <v>1</v>
      </c>
    </row>
    <row r="1556" spans="1:5">
      <c r="A1556" t="str">
        <f t="shared" si="49"/>
        <v>Meninges (C70)2Female</v>
      </c>
      <c r="B1556" t="s">
        <v>121</v>
      </c>
      <c r="C1556">
        <v>2</v>
      </c>
      <c r="D1556" t="s">
        <v>0</v>
      </c>
      <c r="E1556">
        <v>1</v>
      </c>
    </row>
    <row r="1557" spans="1:5">
      <c r="A1557" t="str">
        <f t="shared" si="49"/>
        <v>Meninges (C70)4Female</v>
      </c>
      <c r="B1557" t="s">
        <v>121</v>
      </c>
      <c r="C1557">
        <v>4</v>
      </c>
      <c r="D1557" t="s">
        <v>0</v>
      </c>
      <c r="E1557">
        <v>2</v>
      </c>
    </row>
    <row r="1558" spans="1:5">
      <c r="A1558" t="str">
        <f t="shared" si="49"/>
        <v>Brain (C71)1Female</v>
      </c>
      <c r="B1558" t="s">
        <v>122</v>
      </c>
      <c r="C1558">
        <v>1</v>
      </c>
      <c r="D1558" t="s">
        <v>0</v>
      </c>
      <c r="E1558">
        <v>24</v>
      </c>
    </row>
    <row r="1559" spans="1:5">
      <c r="A1559" t="str">
        <f t="shared" si="49"/>
        <v>Brain (C71)1Male</v>
      </c>
      <c r="B1559" t="s">
        <v>122</v>
      </c>
      <c r="C1559">
        <v>1</v>
      </c>
      <c r="D1559" t="s">
        <v>1</v>
      </c>
      <c r="E1559">
        <v>44</v>
      </c>
    </row>
    <row r="1560" spans="1:5">
      <c r="A1560" t="str">
        <f t="shared" si="49"/>
        <v>Brain (C71)2Female</v>
      </c>
      <c r="B1560" t="s">
        <v>122</v>
      </c>
      <c r="C1560">
        <v>2</v>
      </c>
      <c r="D1560" t="s">
        <v>0</v>
      </c>
      <c r="E1560">
        <v>21</v>
      </c>
    </row>
    <row r="1561" spans="1:5">
      <c r="A1561" t="str">
        <f t="shared" si="49"/>
        <v>Brain (C71)2Male</v>
      </c>
      <c r="B1561" t="s">
        <v>122</v>
      </c>
      <c r="C1561">
        <v>2</v>
      </c>
      <c r="D1561" t="s">
        <v>1</v>
      </c>
      <c r="E1561">
        <v>39</v>
      </c>
    </row>
    <row r="1562" spans="1:5">
      <c r="A1562" t="str">
        <f t="shared" si="49"/>
        <v>Brain (C71)3Female</v>
      </c>
      <c r="B1562" t="s">
        <v>122</v>
      </c>
      <c r="C1562">
        <v>3</v>
      </c>
      <c r="D1562" t="s">
        <v>0</v>
      </c>
      <c r="E1562">
        <v>22</v>
      </c>
    </row>
    <row r="1563" spans="1:5">
      <c r="A1563" t="str">
        <f t="shared" si="49"/>
        <v>Brain (C71)3Male</v>
      </c>
      <c r="B1563" t="s">
        <v>122</v>
      </c>
      <c r="C1563">
        <v>3</v>
      </c>
      <c r="D1563" t="s">
        <v>1</v>
      </c>
      <c r="E1563">
        <v>35</v>
      </c>
    </row>
    <row r="1564" spans="1:5">
      <c r="A1564" t="str">
        <f t="shared" si="49"/>
        <v>Brain (C71)4Female</v>
      </c>
      <c r="B1564" t="s">
        <v>122</v>
      </c>
      <c r="C1564">
        <v>4</v>
      </c>
      <c r="D1564" t="s">
        <v>0</v>
      </c>
      <c r="E1564">
        <v>15</v>
      </c>
    </row>
    <row r="1565" spans="1:5">
      <c r="A1565" t="str">
        <f t="shared" si="49"/>
        <v>Brain (C71)4Male</v>
      </c>
      <c r="B1565" t="s">
        <v>122</v>
      </c>
      <c r="C1565">
        <v>4</v>
      </c>
      <c r="D1565" t="s">
        <v>1</v>
      </c>
      <c r="E1565">
        <v>44</v>
      </c>
    </row>
    <row r="1566" spans="1:5">
      <c r="A1566" t="str">
        <f t="shared" si="49"/>
        <v>Brain (C71)5Female</v>
      </c>
      <c r="B1566" t="s">
        <v>122</v>
      </c>
      <c r="C1566">
        <v>5</v>
      </c>
      <c r="D1566" t="s">
        <v>0</v>
      </c>
      <c r="E1566">
        <v>13</v>
      </c>
    </row>
    <row r="1567" spans="1:5">
      <c r="A1567" t="str">
        <f t="shared" si="49"/>
        <v>Brain (C71)5Male</v>
      </c>
      <c r="B1567" t="s">
        <v>122</v>
      </c>
      <c r="C1567">
        <v>5</v>
      </c>
      <c r="D1567" t="s">
        <v>1</v>
      </c>
      <c r="E1567">
        <v>20</v>
      </c>
    </row>
    <row r="1568" spans="1:5">
      <c r="A1568" t="str">
        <f t="shared" si="49"/>
        <v>Brain (C71)99Male</v>
      </c>
      <c r="B1568" t="s">
        <v>122</v>
      </c>
      <c r="C1568">
        <v>99</v>
      </c>
      <c r="D1568" t="s">
        <v>1</v>
      </c>
      <c r="E1568">
        <v>1</v>
      </c>
    </row>
    <row r="1569" spans="1:5">
      <c r="A1569" t="str">
        <f t="shared" si="49"/>
        <v>Spinal cord, cranial nerves and other parts of central nervous system (C72)1Male</v>
      </c>
      <c r="B1569" t="s">
        <v>123</v>
      </c>
      <c r="C1569">
        <v>1</v>
      </c>
      <c r="D1569" t="s">
        <v>1</v>
      </c>
      <c r="E1569">
        <v>1</v>
      </c>
    </row>
    <row r="1570" spans="1:5">
      <c r="A1570" t="str">
        <f t="shared" si="49"/>
        <v>Spinal cord, cranial nerves and other parts of central nervous system (C72)2Female</v>
      </c>
      <c r="B1570" t="s">
        <v>123</v>
      </c>
      <c r="C1570">
        <v>2</v>
      </c>
      <c r="D1570" t="s">
        <v>0</v>
      </c>
      <c r="E1570">
        <v>1</v>
      </c>
    </row>
    <row r="1571" spans="1:5">
      <c r="A1571" t="str">
        <f t="shared" si="49"/>
        <v>Spinal cord, cranial nerves and other parts of central nervous system (C72)4Male</v>
      </c>
      <c r="B1571" t="s">
        <v>123</v>
      </c>
      <c r="C1571">
        <v>4</v>
      </c>
      <c r="D1571" t="s">
        <v>1</v>
      </c>
      <c r="E1571">
        <v>1</v>
      </c>
    </row>
    <row r="1572" spans="1:5">
      <c r="A1572" t="str">
        <f t="shared" si="49"/>
        <v>Spinal cord, cranial nerves and other parts of central nervous system (C72)5Male</v>
      </c>
      <c r="B1572" t="s">
        <v>123</v>
      </c>
      <c r="C1572">
        <v>5</v>
      </c>
      <c r="D1572" t="s">
        <v>1</v>
      </c>
      <c r="E1572">
        <v>1</v>
      </c>
    </row>
    <row r="1573" spans="1:5">
      <c r="A1573" t="str">
        <f t="shared" si="49"/>
        <v>Thyroid gland (C73)1Female</v>
      </c>
      <c r="B1573" t="s">
        <v>124</v>
      </c>
      <c r="C1573">
        <v>1</v>
      </c>
      <c r="D1573" t="s">
        <v>0</v>
      </c>
      <c r="E1573">
        <v>2</v>
      </c>
    </row>
    <row r="1574" spans="1:5">
      <c r="A1574" t="str">
        <f t="shared" si="49"/>
        <v>Thyroid gland (C73)1Male</v>
      </c>
      <c r="B1574" t="s">
        <v>124</v>
      </c>
      <c r="C1574">
        <v>1</v>
      </c>
      <c r="D1574" t="s">
        <v>1</v>
      </c>
      <c r="E1574">
        <v>1</v>
      </c>
    </row>
    <row r="1575" spans="1:5">
      <c r="A1575" t="str">
        <f t="shared" si="49"/>
        <v>Thyroid gland (C73)2Female</v>
      </c>
      <c r="B1575" t="s">
        <v>124</v>
      </c>
      <c r="C1575">
        <v>2</v>
      </c>
      <c r="D1575" t="s">
        <v>0</v>
      </c>
      <c r="E1575">
        <v>2</v>
      </c>
    </row>
    <row r="1576" spans="1:5">
      <c r="A1576" t="str">
        <f t="shared" si="49"/>
        <v>Thyroid gland (C73)2Male</v>
      </c>
      <c r="B1576" t="s">
        <v>124</v>
      </c>
      <c r="C1576">
        <v>2</v>
      </c>
      <c r="D1576" t="s">
        <v>1</v>
      </c>
      <c r="E1576">
        <v>3</v>
      </c>
    </row>
    <row r="1577" spans="1:5">
      <c r="A1577" t="str">
        <f t="shared" si="49"/>
        <v>Thyroid gland (C73)3Female</v>
      </c>
      <c r="B1577" t="s">
        <v>124</v>
      </c>
      <c r="C1577">
        <v>3</v>
      </c>
      <c r="D1577" t="s">
        <v>0</v>
      </c>
      <c r="E1577">
        <v>6</v>
      </c>
    </row>
    <row r="1578" spans="1:5">
      <c r="A1578" t="str">
        <f t="shared" si="49"/>
        <v>Thyroid gland (C73)3Male</v>
      </c>
      <c r="B1578" t="s">
        <v>124</v>
      </c>
      <c r="C1578">
        <v>3</v>
      </c>
      <c r="D1578" t="s">
        <v>1</v>
      </c>
      <c r="E1578">
        <v>2</v>
      </c>
    </row>
    <row r="1579" spans="1:5">
      <c r="A1579" t="str">
        <f t="shared" si="49"/>
        <v>Thyroid gland (C73)4Female</v>
      </c>
      <c r="B1579" t="s">
        <v>124</v>
      </c>
      <c r="C1579">
        <v>4</v>
      </c>
      <c r="D1579" t="s">
        <v>0</v>
      </c>
      <c r="E1579">
        <v>5</v>
      </c>
    </row>
    <row r="1580" spans="1:5">
      <c r="A1580" t="str">
        <f t="shared" si="49"/>
        <v>Thyroid gland (C73)4Male</v>
      </c>
      <c r="B1580" t="s">
        <v>124</v>
      </c>
      <c r="C1580">
        <v>4</v>
      </c>
      <c r="D1580" t="s">
        <v>1</v>
      </c>
      <c r="E1580">
        <v>2</v>
      </c>
    </row>
    <row r="1581" spans="1:5">
      <c r="A1581" t="str">
        <f t="shared" ref="A1581:A1644" si="50">B1581&amp;C1581&amp;D1581</f>
        <v>Thyroid gland (C73)5Female</v>
      </c>
      <c r="B1581" t="s">
        <v>124</v>
      </c>
      <c r="C1581">
        <v>5</v>
      </c>
      <c r="D1581" t="s">
        <v>0</v>
      </c>
      <c r="E1581">
        <v>3</v>
      </c>
    </row>
    <row r="1582" spans="1:5">
      <c r="A1582" t="str">
        <f t="shared" si="50"/>
        <v>Thyroid gland (C73)5Male</v>
      </c>
      <c r="B1582" t="s">
        <v>124</v>
      </c>
      <c r="C1582">
        <v>5</v>
      </c>
      <c r="D1582" t="s">
        <v>1</v>
      </c>
      <c r="E1582">
        <v>4</v>
      </c>
    </row>
    <row r="1583" spans="1:5">
      <c r="A1583" t="str">
        <f t="shared" si="50"/>
        <v>Adrenal gland (C74)4Male</v>
      </c>
      <c r="B1583" t="s">
        <v>125</v>
      </c>
      <c r="C1583">
        <v>4</v>
      </c>
      <c r="D1583" t="s">
        <v>1</v>
      </c>
      <c r="E1583">
        <v>2</v>
      </c>
    </row>
    <row r="1584" spans="1:5">
      <c r="A1584" t="str">
        <f t="shared" si="50"/>
        <v>Adrenal gland (C74)5Female</v>
      </c>
      <c r="B1584" t="s">
        <v>125</v>
      </c>
      <c r="C1584">
        <v>5</v>
      </c>
      <c r="D1584" t="s">
        <v>0</v>
      </c>
      <c r="E1584">
        <v>1</v>
      </c>
    </row>
    <row r="1585" spans="1:5">
      <c r="A1585" t="str">
        <f t="shared" si="50"/>
        <v>Adrenal gland (C74)5Male</v>
      </c>
      <c r="B1585" t="s">
        <v>125</v>
      </c>
      <c r="C1585">
        <v>5</v>
      </c>
      <c r="D1585" t="s">
        <v>1</v>
      </c>
      <c r="E1585">
        <v>2</v>
      </c>
    </row>
    <row r="1586" spans="1:5">
      <c r="A1586" t="str">
        <f t="shared" si="50"/>
        <v>Endocrine glands and related structures - other (C75)1Female</v>
      </c>
      <c r="B1586" t="s">
        <v>126</v>
      </c>
      <c r="C1586">
        <v>1</v>
      </c>
      <c r="D1586" t="s">
        <v>0</v>
      </c>
      <c r="E1586">
        <v>1</v>
      </c>
    </row>
    <row r="1587" spans="1:5">
      <c r="A1587" t="str">
        <f t="shared" si="50"/>
        <v>Endocrine glands and related structures - other (C75)5Female</v>
      </c>
      <c r="B1587" t="s">
        <v>126</v>
      </c>
      <c r="C1587">
        <v>5</v>
      </c>
      <c r="D1587" t="s">
        <v>0</v>
      </c>
      <c r="E1587">
        <v>1</v>
      </c>
    </row>
    <row r="1588" spans="1:5">
      <c r="A1588" t="str">
        <f t="shared" si="50"/>
        <v>Endocrine glands and related structures - other (C75)5Male</v>
      </c>
      <c r="B1588" t="s">
        <v>126</v>
      </c>
      <c r="C1588">
        <v>5</v>
      </c>
      <c r="D1588" t="s">
        <v>1</v>
      </c>
      <c r="E1588">
        <v>1</v>
      </c>
    </row>
    <row r="1589" spans="1:5">
      <c r="A1589" t="str">
        <f t="shared" si="50"/>
        <v>Other and ill-defined sites (C76)1Female</v>
      </c>
      <c r="B1589" t="s">
        <v>127</v>
      </c>
      <c r="C1589">
        <v>1</v>
      </c>
      <c r="D1589" t="s">
        <v>0</v>
      </c>
      <c r="E1589">
        <v>1</v>
      </c>
    </row>
    <row r="1590" spans="1:5">
      <c r="A1590" t="str">
        <f t="shared" si="50"/>
        <v>Other and ill-defined sites (C76)2Female</v>
      </c>
      <c r="B1590" t="s">
        <v>127</v>
      </c>
      <c r="C1590">
        <v>2</v>
      </c>
      <c r="D1590" t="s">
        <v>0</v>
      </c>
      <c r="E1590">
        <v>4</v>
      </c>
    </row>
    <row r="1591" spans="1:5">
      <c r="A1591" t="str">
        <f t="shared" si="50"/>
        <v>Other and ill-defined sites (C76)2Male</v>
      </c>
      <c r="B1591" t="s">
        <v>127</v>
      </c>
      <c r="C1591">
        <v>2</v>
      </c>
      <c r="D1591" t="s">
        <v>1</v>
      </c>
      <c r="E1591">
        <v>1</v>
      </c>
    </row>
    <row r="1592" spans="1:5">
      <c r="A1592" t="str">
        <f t="shared" si="50"/>
        <v>Other and ill-defined sites (C76)3Male</v>
      </c>
      <c r="B1592" t="s">
        <v>127</v>
      </c>
      <c r="C1592">
        <v>3</v>
      </c>
      <c r="D1592" t="s">
        <v>1</v>
      </c>
      <c r="E1592">
        <v>1</v>
      </c>
    </row>
    <row r="1593" spans="1:5">
      <c r="A1593" t="str">
        <f t="shared" si="50"/>
        <v>Other and ill-defined sites (C76)4Female</v>
      </c>
      <c r="B1593" t="s">
        <v>127</v>
      </c>
      <c r="C1593">
        <v>4</v>
      </c>
      <c r="D1593" t="s">
        <v>0</v>
      </c>
      <c r="E1593">
        <v>1</v>
      </c>
    </row>
    <row r="1594" spans="1:5">
      <c r="A1594" t="str">
        <f t="shared" si="50"/>
        <v>Other and ill-defined sites (C76)4Male</v>
      </c>
      <c r="B1594" t="s">
        <v>127</v>
      </c>
      <c r="C1594">
        <v>4</v>
      </c>
      <c r="D1594" t="s">
        <v>1</v>
      </c>
      <c r="E1594">
        <v>3</v>
      </c>
    </row>
    <row r="1595" spans="1:5">
      <c r="A1595" t="str">
        <f t="shared" si="50"/>
        <v>Other and ill-defined sites (C76)5Female</v>
      </c>
      <c r="B1595" t="s">
        <v>127</v>
      </c>
      <c r="C1595">
        <v>5</v>
      </c>
      <c r="D1595" t="s">
        <v>0</v>
      </c>
      <c r="E1595">
        <v>1</v>
      </c>
    </row>
    <row r="1596" spans="1:5">
      <c r="A1596" t="str">
        <f t="shared" si="50"/>
        <v>Malignant neoplasm without specification of site (C80)1Female</v>
      </c>
      <c r="B1596" t="s">
        <v>131</v>
      </c>
      <c r="C1596">
        <v>1</v>
      </c>
      <c r="D1596" t="s">
        <v>0</v>
      </c>
      <c r="E1596">
        <v>27</v>
      </c>
    </row>
    <row r="1597" spans="1:5">
      <c r="A1597" t="str">
        <f t="shared" si="50"/>
        <v>Malignant neoplasm without specification of site (C80)1Male</v>
      </c>
      <c r="B1597" t="s">
        <v>131</v>
      </c>
      <c r="C1597">
        <v>1</v>
      </c>
      <c r="D1597" t="s">
        <v>1</v>
      </c>
      <c r="E1597">
        <v>33</v>
      </c>
    </row>
    <row r="1598" spans="1:5">
      <c r="A1598" t="str">
        <f t="shared" si="50"/>
        <v>Malignant neoplasm without specification of site (C80)2Female</v>
      </c>
      <c r="B1598" t="s">
        <v>131</v>
      </c>
      <c r="C1598">
        <v>2</v>
      </c>
      <c r="D1598" t="s">
        <v>0</v>
      </c>
      <c r="E1598">
        <v>38</v>
      </c>
    </row>
    <row r="1599" spans="1:5">
      <c r="A1599" t="str">
        <f t="shared" si="50"/>
        <v>Malignant neoplasm without specification of site (C80)2Male</v>
      </c>
      <c r="B1599" t="s">
        <v>131</v>
      </c>
      <c r="C1599">
        <v>2</v>
      </c>
      <c r="D1599" t="s">
        <v>1</v>
      </c>
      <c r="E1599">
        <v>27</v>
      </c>
    </row>
    <row r="1600" spans="1:5">
      <c r="A1600" t="str">
        <f t="shared" si="50"/>
        <v>Malignant neoplasm without specification of site (C80)3Female</v>
      </c>
      <c r="B1600" t="s">
        <v>131</v>
      </c>
      <c r="C1600">
        <v>3</v>
      </c>
      <c r="D1600" t="s">
        <v>0</v>
      </c>
      <c r="E1600">
        <v>37</v>
      </c>
    </row>
    <row r="1601" spans="1:5">
      <c r="A1601" t="str">
        <f t="shared" si="50"/>
        <v>Malignant neoplasm without specification of site (C80)3Male</v>
      </c>
      <c r="B1601" t="s">
        <v>131</v>
      </c>
      <c r="C1601">
        <v>3</v>
      </c>
      <c r="D1601" t="s">
        <v>1</v>
      </c>
      <c r="E1601">
        <v>43</v>
      </c>
    </row>
    <row r="1602" spans="1:5">
      <c r="A1602" t="str">
        <f t="shared" si="50"/>
        <v>Malignant neoplasm without specification of site (C80)4Female</v>
      </c>
      <c r="B1602" t="s">
        <v>131</v>
      </c>
      <c r="C1602">
        <v>4</v>
      </c>
      <c r="D1602" t="s">
        <v>0</v>
      </c>
      <c r="E1602">
        <v>46</v>
      </c>
    </row>
    <row r="1603" spans="1:5">
      <c r="A1603" t="str">
        <f t="shared" si="50"/>
        <v>Malignant neoplasm without specification of site (C80)4Male</v>
      </c>
      <c r="B1603" t="s">
        <v>131</v>
      </c>
      <c r="C1603">
        <v>4</v>
      </c>
      <c r="D1603" t="s">
        <v>1</v>
      </c>
      <c r="E1603">
        <v>53</v>
      </c>
    </row>
    <row r="1604" spans="1:5">
      <c r="A1604" t="str">
        <f t="shared" si="50"/>
        <v>Malignant neoplasm without specification of site (C80)5Female</v>
      </c>
      <c r="B1604" t="s">
        <v>131</v>
      </c>
      <c r="C1604">
        <v>5</v>
      </c>
      <c r="D1604" t="s">
        <v>0</v>
      </c>
      <c r="E1604">
        <v>32</v>
      </c>
    </row>
    <row r="1605" spans="1:5">
      <c r="A1605" t="str">
        <f t="shared" si="50"/>
        <v>Malignant neoplasm without specification of site (C80)5Male</v>
      </c>
      <c r="B1605" t="s">
        <v>131</v>
      </c>
      <c r="C1605">
        <v>5</v>
      </c>
      <c r="D1605" t="s">
        <v>1</v>
      </c>
      <c r="E1605">
        <v>42</v>
      </c>
    </row>
    <row r="1606" spans="1:5">
      <c r="A1606" t="str">
        <f t="shared" si="50"/>
        <v>Malignant neoplasm without specification of site (C80)99Female</v>
      </c>
      <c r="B1606" t="s">
        <v>131</v>
      </c>
      <c r="C1606">
        <v>99</v>
      </c>
      <c r="D1606" t="s">
        <v>0</v>
      </c>
      <c r="E1606">
        <v>3</v>
      </c>
    </row>
    <row r="1607" spans="1:5">
      <c r="A1607" t="str">
        <f t="shared" si="50"/>
        <v>Malignant neoplasm without specification of site (C80)99Male</v>
      </c>
      <c r="B1607" t="s">
        <v>131</v>
      </c>
      <c r="C1607">
        <v>99</v>
      </c>
      <c r="D1607" t="s">
        <v>1</v>
      </c>
      <c r="E1607">
        <v>1</v>
      </c>
    </row>
    <row r="1608" spans="1:5">
      <c r="A1608" t="str">
        <f t="shared" si="50"/>
        <v>Hodgkin lymphoma (C81)1Female</v>
      </c>
      <c r="B1608" t="s">
        <v>132</v>
      </c>
      <c r="C1608">
        <v>1</v>
      </c>
      <c r="D1608" t="s">
        <v>0</v>
      </c>
      <c r="E1608">
        <v>2</v>
      </c>
    </row>
    <row r="1609" spans="1:5">
      <c r="A1609" t="str">
        <f t="shared" si="50"/>
        <v>Hodgkin lymphoma (C81)2Female</v>
      </c>
      <c r="B1609" t="s">
        <v>132</v>
      </c>
      <c r="C1609">
        <v>2</v>
      </c>
      <c r="D1609" t="s">
        <v>0</v>
      </c>
      <c r="E1609">
        <v>4</v>
      </c>
    </row>
    <row r="1610" spans="1:5">
      <c r="A1610" t="str">
        <f t="shared" si="50"/>
        <v>Hodgkin lymphoma (C81)2Male</v>
      </c>
      <c r="B1610" t="s">
        <v>132</v>
      </c>
      <c r="C1610">
        <v>2</v>
      </c>
      <c r="D1610" t="s">
        <v>1</v>
      </c>
      <c r="E1610">
        <v>5</v>
      </c>
    </row>
    <row r="1611" spans="1:5">
      <c r="A1611" t="str">
        <f t="shared" si="50"/>
        <v>Hodgkin lymphoma (C81)3Female</v>
      </c>
      <c r="B1611" t="s">
        <v>132</v>
      </c>
      <c r="C1611">
        <v>3</v>
      </c>
      <c r="D1611" t="s">
        <v>0</v>
      </c>
      <c r="E1611">
        <v>3</v>
      </c>
    </row>
    <row r="1612" spans="1:5">
      <c r="A1612" t="str">
        <f t="shared" si="50"/>
        <v>Hodgkin lymphoma (C81)3Male</v>
      </c>
      <c r="B1612" t="s">
        <v>132</v>
      </c>
      <c r="C1612">
        <v>3</v>
      </c>
      <c r="D1612" t="s">
        <v>1</v>
      </c>
      <c r="E1612">
        <v>1</v>
      </c>
    </row>
    <row r="1613" spans="1:5">
      <c r="A1613" t="str">
        <f t="shared" si="50"/>
        <v>Hodgkin lymphoma (C81)4Female</v>
      </c>
      <c r="B1613" t="s">
        <v>132</v>
      </c>
      <c r="C1613">
        <v>4</v>
      </c>
      <c r="D1613" t="s">
        <v>0</v>
      </c>
      <c r="E1613">
        <v>2</v>
      </c>
    </row>
    <row r="1614" spans="1:5">
      <c r="A1614" t="str">
        <f t="shared" si="50"/>
        <v>Hodgkin lymphoma (C81)4Male</v>
      </c>
      <c r="B1614" t="s">
        <v>132</v>
      </c>
      <c r="C1614">
        <v>4</v>
      </c>
      <c r="D1614" t="s">
        <v>1</v>
      </c>
      <c r="E1614">
        <v>2</v>
      </c>
    </row>
    <row r="1615" spans="1:5">
      <c r="A1615" t="str">
        <f t="shared" si="50"/>
        <v>Hodgkin lymphoma (C81)5Female</v>
      </c>
      <c r="B1615" t="s">
        <v>132</v>
      </c>
      <c r="C1615">
        <v>5</v>
      </c>
      <c r="D1615" t="s">
        <v>0</v>
      </c>
      <c r="E1615">
        <v>5</v>
      </c>
    </row>
    <row r="1616" spans="1:5">
      <c r="A1616" t="str">
        <f t="shared" si="50"/>
        <v>Hodgkin lymphoma (C81)5Male</v>
      </c>
      <c r="B1616" t="s">
        <v>132</v>
      </c>
      <c r="C1616">
        <v>5</v>
      </c>
      <c r="D1616" t="s">
        <v>1</v>
      </c>
      <c r="E1616">
        <v>2</v>
      </c>
    </row>
    <row r="1617" spans="1:5">
      <c r="A1617" t="str">
        <f t="shared" si="50"/>
        <v>Non-Hodgkin lymphoma (C82–C85, C96)1Female</v>
      </c>
      <c r="B1617" t="s">
        <v>133</v>
      </c>
      <c r="C1617">
        <v>1</v>
      </c>
      <c r="D1617" t="s">
        <v>0</v>
      </c>
      <c r="E1617">
        <v>22</v>
      </c>
    </row>
    <row r="1618" spans="1:5">
      <c r="A1618" t="str">
        <f t="shared" si="50"/>
        <v>Non-Hodgkin lymphoma (C82–C85, C96)1Male</v>
      </c>
      <c r="B1618" t="s">
        <v>133</v>
      </c>
      <c r="C1618">
        <v>1</v>
      </c>
      <c r="D1618" t="s">
        <v>1</v>
      </c>
      <c r="E1618">
        <v>26</v>
      </c>
    </row>
    <row r="1619" spans="1:5">
      <c r="A1619" t="str">
        <f t="shared" si="50"/>
        <v>Non-Hodgkin lymphoma (C82–C85, C96)2Female</v>
      </c>
      <c r="B1619" t="s">
        <v>133</v>
      </c>
      <c r="C1619">
        <v>2</v>
      </c>
      <c r="D1619" t="s">
        <v>0</v>
      </c>
      <c r="E1619">
        <v>21</v>
      </c>
    </row>
    <row r="1620" spans="1:5">
      <c r="A1620" t="str">
        <f t="shared" si="50"/>
        <v>Non-Hodgkin lymphoma (C82–C85, C96)2Male</v>
      </c>
      <c r="B1620" t="s">
        <v>133</v>
      </c>
      <c r="C1620">
        <v>2</v>
      </c>
      <c r="D1620" t="s">
        <v>1</v>
      </c>
      <c r="E1620">
        <v>32</v>
      </c>
    </row>
    <row r="1621" spans="1:5">
      <c r="A1621" t="str">
        <f t="shared" si="50"/>
        <v>Non-Hodgkin lymphoma (C82–C85, C96)3Female</v>
      </c>
      <c r="B1621" t="s">
        <v>133</v>
      </c>
      <c r="C1621">
        <v>3</v>
      </c>
      <c r="D1621" t="s">
        <v>0</v>
      </c>
      <c r="E1621">
        <v>30</v>
      </c>
    </row>
    <row r="1622" spans="1:5">
      <c r="A1622" t="str">
        <f t="shared" si="50"/>
        <v>Non-Hodgkin lymphoma (C82–C85, C96)3Male</v>
      </c>
      <c r="B1622" t="s">
        <v>133</v>
      </c>
      <c r="C1622">
        <v>3</v>
      </c>
      <c r="D1622" t="s">
        <v>1</v>
      </c>
      <c r="E1622">
        <v>28</v>
      </c>
    </row>
    <row r="1623" spans="1:5">
      <c r="A1623" t="str">
        <f t="shared" si="50"/>
        <v>Non-Hodgkin lymphoma (C82–C85, C96)4Female</v>
      </c>
      <c r="B1623" t="s">
        <v>133</v>
      </c>
      <c r="C1623">
        <v>4</v>
      </c>
      <c r="D1623" t="s">
        <v>0</v>
      </c>
      <c r="E1623">
        <v>25</v>
      </c>
    </row>
    <row r="1624" spans="1:5">
      <c r="A1624" t="str">
        <f t="shared" si="50"/>
        <v>Non-Hodgkin lymphoma (C82–C85, C96)4Male</v>
      </c>
      <c r="B1624" t="s">
        <v>133</v>
      </c>
      <c r="C1624">
        <v>4</v>
      </c>
      <c r="D1624" t="s">
        <v>1</v>
      </c>
      <c r="E1624">
        <v>38</v>
      </c>
    </row>
    <row r="1625" spans="1:5">
      <c r="A1625" t="str">
        <f t="shared" si="50"/>
        <v>Non-Hodgkin lymphoma (C82–C85, C96)5Female</v>
      </c>
      <c r="B1625" t="s">
        <v>133</v>
      </c>
      <c r="C1625">
        <v>5</v>
      </c>
      <c r="D1625" t="s">
        <v>0</v>
      </c>
      <c r="E1625">
        <v>23</v>
      </c>
    </row>
    <row r="1626" spans="1:5">
      <c r="A1626" t="str">
        <f t="shared" si="50"/>
        <v>Non-Hodgkin lymphoma (C82–C85, C96)5Male</v>
      </c>
      <c r="B1626" t="s">
        <v>133</v>
      </c>
      <c r="C1626">
        <v>5</v>
      </c>
      <c r="D1626" t="s">
        <v>1</v>
      </c>
      <c r="E1626">
        <v>26</v>
      </c>
    </row>
    <row r="1627" spans="1:5">
      <c r="A1627" t="str">
        <f t="shared" si="50"/>
        <v>Non-Hodgkin lymphoma (C82–C85, C96)99Male</v>
      </c>
      <c r="B1627" t="s">
        <v>133</v>
      </c>
      <c r="C1627">
        <v>99</v>
      </c>
      <c r="D1627" t="s">
        <v>1</v>
      </c>
      <c r="E1627">
        <v>3</v>
      </c>
    </row>
    <row r="1628" spans="1:5">
      <c r="A1628" t="str">
        <f t="shared" si="50"/>
        <v>Malignant immunoproliferative diseases (C88)1Female</v>
      </c>
      <c r="B1628" t="s">
        <v>134</v>
      </c>
      <c r="C1628">
        <v>1</v>
      </c>
      <c r="D1628" t="s">
        <v>0</v>
      </c>
      <c r="E1628">
        <v>1</v>
      </c>
    </row>
    <row r="1629" spans="1:5">
      <c r="A1629" t="str">
        <f t="shared" si="50"/>
        <v>Malignant immunoproliferative diseases (C88)2Female</v>
      </c>
      <c r="B1629" t="s">
        <v>134</v>
      </c>
      <c r="C1629">
        <v>2</v>
      </c>
      <c r="D1629" t="s">
        <v>0</v>
      </c>
      <c r="E1629">
        <v>1</v>
      </c>
    </row>
    <row r="1630" spans="1:5">
      <c r="A1630" t="str">
        <f t="shared" si="50"/>
        <v>Malignant immunoproliferative diseases (C88)3Female</v>
      </c>
      <c r="B1630" t="s">
        <v>134</v>
      </c>
      <c r="C1630">
        <v>3</v>
      </c>
      <c r="D1630" t="s">
        <v>0</v>
      </c>
      <c r="E1630">
        <v>1</v>
      </c>
    </row>
    <row r="1631" spans="1:5">
      <c r="A1631" t="str">
        <f t="shared" si="50"/>
        <v>Malignant immunoproliferative diseases (C88)3Male</v>
      </c>
      <c r="B1631" t="s">
        <v>134</v>
      </c>
      <c r="C1631">
        <v>3</v>
      </c>
      <c r="D1631" t="s">
        <v>1</v>
      </c>
      <c r="E1631">
        <v>2</v>
      </c>
    </row>
    <row r="1632" spans="1:5">
      <c r="A1632" t="str">
        <f t="shared" si="50"/>
        <v>Malignant immunoproliferative diseases (C88)4Male</v>
      </c>
      <c r="B1632" t="s">
        <v>134</v>
      </c>
      <c r="C1632">
        <v>4</v>
      </c>
      <c r="D1632" t="s">
        <v>1</v>
      </c>
      <c r="E1632">
        <v>3</v>
      </c>
    </row>
    <row r="1633" spans="1:5">
      <c r="A1633" t="str">
        <f t="shared" si="50"/>
        <v>Malignant immunoproliferative diseases (C88)5Male</v>
      </c>
      <c r="B1633" t="s">
        <v>134</v>
      </c>
      <c r="C1633">
        <v>5</v>
      </c>
      <c r="D1633" t="s">
        <v>1</v>
      </c>
      <c r="E1633">
        <v>1</v>
      </c>
    </row>
    <row r="1634" spans="1:5">
      <c r="A1634" t="str">
        <f t="shared" si="50"/>
        <v>Multiple myeloma and malignant plasma cell neoplasms (C90)1Female</v>
      </c>
      <c r="B1634" t="s">
        <v>135</v>
      </c>
      <c r="C1634">
        <v>1</v>
      </c>
      <c r="D1634" t="s">
        <v>0</v>
      </c>
      <c r="E1634">
        <v>15</v>
      </c>
    </row>
    <row r="1635" spans="1:5">
      <c r="A1635" t="str">
        <f t="shared" si="50"/>
        <v>Multiple myeloma and malignant plasma cell neoplasms (C90)1Male</v>
      </c>
      <c r="B1635" t="s">
        <v>135</v>
      </c>
      <c r="C1635">
        <v>1</v>
      </c>
      <c r="D1635" t="s">
        <v>1</v>
      </c>
      <c r="E1635">
        <v>16</v>
      </c>
    </row>
    <row r="1636" spans="1:5">
      <c r="A1636" t="str">
        <f t="shared" si="50"/>
        <v>Multiple myeloma and malignant plasma cell neoplasms (C90)2Female</v>
      </c>
      <c r="B1636" t="s">
        <v>135</v>
      </c>
      <c r="C1636">
        <v>2</v>
      </c>
      <c r="D1636" t="s">
        <v>0</v>
      </c>
      <c r="E1636">
        <v>11</v>
      </c>
    </row>
    <row r="1637" spans="1:5">
      <c r="A1637" t="str">
        <f t="shared" si="50"/>
        <v>Multiple myeloma and malignant plasma cell neoplasms (C90)2Male</v>
      </c>
      <c r="B1637" t="s">
        <v>135</v>
      </c>
      <c r="C1637">
        <v>2</v>
      </c>
      <c r="D1637" t="s">
        <v>1</v>
      </c>
      <c r="E1637">
        <v>12</v>
      </c>
    </row>
    <row r="1638" spans="1:5">
      <c r="A1638" t="str">
        <f t="shared" si="50"/>
        <v>Multiple myeloma and malignant plasma cell neoplasms (C90)3Female</v>
      </c>
      <c r="B1638" t="s">
        <v>135</v>
      </c>
      <c r="C1638">
        <v>3</v>
      </c>
      <c r="D1638" t="s">
        <v>0</v>
      </c>
      <c r="E1638">
        <v>12</v>
      </c>
    </row>
    <row r="1639" spans="1:5">
      <c r="A1639" t="str">
        <f t="shared" si="50"/>
        <v>Multiple myeloma and malignant plasma cell neoplasms (C90)3Male</v>
      </c>
      <c r="B1639" t="s">
        <v>135</v>
      </c>
      <c r="C1639">
        <v>3</v>
      </c>
      <c r="D1639" t="s">
        <v>1</v>
      </c>
      <c r="E1639">
        <v>21</v>
      </c>
    </row>
    <row r="1640" spans="1:5">
      <c r="A1640" t="str">
        <f t="shared" si="50"/>
        <v>Multiple myeloma and malignant plasma cell neoplasms (C90)4Female</v>
      </c>
      <c r="B1640" t="s">
        <v>135</v>
      </c>
      <c r="C1640">
        <v>4</v>
      </c>
      <c r="D1640" t="s">
        <v>0</v>
      </c>
      <c r="E1640">
        <v>15</v>
      </c>
    </row>
    <row r="1641" spans="1:5">
      <c r="A1641" t="str">
        <f t="shared" si="50"/>
        <v>Multiple myeloma and malignant plasma cell neoplasms (C90)4Male</v>
      </c>
      <c r="B1641" t="s">
        <v>135</v>
      </c>
      <c r="C1641">
        <v>4</v>
      </c>
      <c r="D1641" t="s">
        <v>1</v>
      </c>
      <c r="E1641">
        <v>31</v>
      </c>
    </row>
    <row r="1642" spans="1:5">
      <c r="A1642" t="str">
        <f t="shared" si="50"/>
        <v>Multiple myeloma and malignant plasma cell neoplasms (C90)5Female</v>
      </c>
      <c r="B1642" t="s">
        <v>135</v>
      </c>
      <c r="C1642">
        <v>5</v>
      </c>
      <c r="D1642" t="s">
        <v>0</v>
      </c>
      <c r="E1642">
        <v>7</v>
      </c>
    </row>
    <row r="1643" spans="1:5">
      <c r="A1643" t="str">
        <f t="shared" si="50"/>
        <v>Multiple myeloma and malignant plasma cell neoplasms (C90)5Male</v>
      </c>
      <c r="B1643" t="s">
        <v>135</v>
      </c>
      <c r="C1643">
        <v>5</v>
      </c>
      <c r="D1643" t="s">
        <v>1</v>
      </c>
      <c r="E1643">
        <v>16</v>
      </c>
    </row>
    <row r="1644" spans="1:5">
      <c r="A1644" t="str">
        <f t="shared" si="50"/>
        <v>Leukaemia (C91–C95)1Female</v>
      </c>
      <c r="B1644" t="s">
        <v>136</v>
      </c>
      <c r="C1644">
        <v>1</v>
      </c>
      <c r="D1644" t="s">
        <v>0</v>
      </c>
      <c r="E1644">
        <v>16</v>
      </c>
    </row>
    <row r="1645" spans="1:5">
      <c r="A1645" t="str">
        <f t="shared" ref="A1645:A1679" si="51">B1645&amp;C1645&amp;D1645</f>
        <v>Leukaemia (C91–C95)1Male</v>
      </c>
      <c r="B1645" t="s">
        <v>136</v>
      </c>
      <c r="C1645">
        <v>1</v>
      </c>
      <c r="D1645" t="s">
        <v>1</v>
      </c>
      <c r="E1645">
        <v>28</v>
      </c>
    </row>
    <row r="1646" spans="1:5">
      <c r="A1646" t="str">
        <f t="shared" si="51"/>
        <v>Leukaemia (C91–C95)2Female</v>
      </c>
      <c r="B1646" t="s">
        <v>136</v>
      </c>
      <c r="C1646">
        <v>2</v>
      </c>
      <c r="D1646" t="s">
        <v>0</v>
      </c>
      <c r="E1646">
        <v>28</v>
      </c>
    </row>
    <row r="1647" spans="1:5">
      <c r="A1647" t="str">
        <f t="shared" si="51"/>
        <v>Leukaemia (C91–C95)2Male</v>
      </c>
      <c r="B1647" t="s">
        <v>136</v>
      </c>
      <c r="C1647">
        <v>2</v>
      </c>
      <c r="D1647" t="s">
        <v>1</v>
      </c>
      <c r="E1647">
        <v>23</v>
      </c>
    </row>
    <row r="1648" spans="1:5">
      <c r="A1648" t="str">
        <f t="shared" si="51"/>
        <v>Leukaemia (C91–C95)3Female</v>
      </c>
      <c r="B1648" t="s">
        <v>136</v>
      </c>
      <c r="C1648">
        <v>3</v>
      </c>
      <c r="D1648" t="s">
        <v>0</v>
      </c>
      <c r="E1648">
        <v>35</v>
      </c>
    </row>
    <row r="1649" spans="1:5">
      <c r="A1649" t="str">
        <f t="shared" si="51"/>
        <v>Leukaemia (C91–C95)3Male</v>
      </c>
      <c r="B1649" t="s">
        <v>136</v>
      </c>
      <c r="C1649">
        <v>3</v>
      </c>
      <c r="D1649" t="s">
        <v>1</v>
      </c>
      <c r="E1649">
        <v>51</v>
      </c>
    </row>
    <row r="1650" spans="1:5">
      <c r="A1650" t="str">
        <f t="shared" si="51"/>
        <v>Leukaemia (C91–C95)4Female</v>
      </c>
      <c r="B1650" t="s">
        <v>136</v>
      </c>
      <c r="C1650">
        <v>4</v>
      </c>
      <c r="D1650" t="s">
        <v>0</v>
      </c>
      <c r="E1650">
        <v>40</v>
      </c>
    </row>
    <row r="1651" spans="1:5">
      <c r="A1651" t="str">
        <f t="shared" si="51"/>
        <v>Leukaemia (C91–C95)4Male</v>
      </c>
      <c r="B1651" t="s">
        <v>136</v>
      </c>
      <c r="C1651">
        <v>4</v>
      </c>
      <c r="D1651" t="s">
        <v>1</v>
      </c>
      <c r="E1651">
        <v>54</v>
      </c>
    </row>
    <row r="1652" spans="1:5">
      <c r="A1652" t="str">
        <f t="shared" si="51"/>
        <v>Leukaemia (C91–C95)5Female</v>
      </c>
      <c r="B1652" t="s">
        <v>136</v>
      </c>
      <c r="C1652">
        <v>5</v>
      </c>
      <c r="D1652" t="s">
        <v>0</v>
      </c>
      <c r="E1652">
        <v>29</v>
      </c>
    </row>
    <row r="1653" spans="1:5">
      <c r="A1653" t="str">
        <f t="shared" si="51"/>
        <v>Leukaemia (C91–C95)5Male</v>
      </c>
      <c r="B1653" t="s">
        <v>136</v>
      </c>
      <c r="C1653">
        <v>5</v>
      </c>
      <c r="D1653" t="s">
        <v>1</v>
      </c>
      <c r="E1653">
        <v>42</v>
      </c>
    </row>
    <row r="1654" spans="1:5">
      <c r="A1654" t="str">
        <f t="shared" si="51"/>
        <v>Polycythaemia vera (D45)1Male</v>
      </c>
      <c r="B1654" t="s">
        <v>137</v>
      </c>
      <c r="C1654">
        <v>1</v>
      </c>
      <c r="D1654" t="s">
        <v>1</v>
      </c>
      <c r="E1654">
        <v>1</v>
      </c>
    </row>
    <row r="1655" spans="1:5">
      <c r="A1655" t="str">
        <f t="shared" si="51"/>
        <v>Polycythaemia vera (D45)2Female</v>
      </c>
      <c r="B1655" t="s">
        <v>137</v>
      </c>
      <c r="C1655">
        <v>2</v>
      </c>
      <c r="D1655" t="s">
        <v>0</v>
      </c>
      <c r="E1655">
        <v>1</v>
      </c>
    </row>
    <row r="1656" spans="1:5">
      <c r="A1656" t="str">
        <f t="shared" si="51"/>
        <v>Polycythaemia vera (D45)4Female</v>
      </c>
      <c r="B1656" t="s">
        <v>137</v>
      </c>
      <c r="C1656">
        <v>4</v>
      </c>
      <c r="D1656" t="s">
        <v>0</v>
      </c>
      <c r="E1656">
        <v>1</v>
      </c>
    </row>
    <row r="1657" spans="1:5">
      <c r="A1657" t="str">
        <f t="shared" si="51"/>
        <v>Polycythaemia vera (D45)4Male</v>
      </c>
      <c r="B1657" t="s">
        <v>137</v>
      </c>
      <c r="C1657">
        <v>4</v>
      </c>
      <c r="D1657" t="s">
        <v>1</v>
      </c>
      <c r="E1657">
        <v>2</v>
      </c>
    </row>
    <row r="1658" spans="1:5">
      <c r="A1658" t="str">
        <f t="shared" si="51"/>
        <v>Polycythaemia vera (D45)5Female</v>
      </c>
      <c r="B1658" t="s">
        <v>137</v>
      </c>
      <c r="C1658">
        <v>5</v>
      </c>
      <c r="D1658" t="s">
        <v>0</v>
      </c>
      <c r="E1658">
        <v>2</v>
      </c>
    </row>
    <row r="1659" spans="1:5">
      <c r="A1659" t="str">
        <f t="shared" si="51"/>
        <v>Polycythaemia vera (D45)5Male</v>
      </c>
      <c r="B1659" t="s">
        <v>137</v>
      </c>
      <c r="C1659">
        <v>5</v>
      </c>
      <c r="D1659" t="s">
        <v>1</v>
      </c>
      <c r="E1659">
        <v>1</v>
      </c>
    </row>
    <row r="1660" spans="1:5">
      <c r="A1660" t="str">
        <f t="shared" si="51"/>
        <v>Myelodysplastic syndromes (D46)1Female</v>
      </c>
      <c r="B1660" t="s">
        <v>138</v>
      </c>
      <c r="C1660">
        <v>1</v>
      </c>
      <c r="D1660" t="s">
        <v>0</v>
      </c>
      <c r="E1660">
        <v>2</v>
      </c>
    </row>
    <row r="1661" spans="1:5">
      <c r="A1661" t="str">
        <f t="shared" si="51"/>
        <v>Myelodysplastic syndromes (D46)1Male</v>
      </c>
      <c r="B1661" t="s">
        <v>138</v>
      </c>
      <c r="C1661">
        <v>1</v>
      </c>
      <c r="D1661" t="s">
        <v>1</v>
      </c>
      <c r="E1661">
        <v>7</v>
      </c>
    </row>
    <row r="1662" spans="1:5">
      <c r="A1662" t="str">
        <f t="shared" si="51"/>
        <v>Myelodysplastic syndromes (D46)2Female</v>
      </c>
      <c r="B1662" t="s">
        <v>138</v>
      </c>
      <c r="C1662">
        <v>2</v>
      </c>
      <c r="D1662" t="s">
        <v>0</v>
      </c>
      <c r="E1662">
        <v>8</v>
      </c>
    </row>
    <row r="1663" spans="1:5">
      <c r="A1663" t="str">
        <f t="shared" si="51"/>
        <v>Myelodysplastic syndromes (D46)2Male</v>
      </c>
      <c r="B1663" t="s">
        <v>138</v>
      </c>
      <c r="C1663">
        <v>2</v>
      </c>
      <c r="D1663" t="s">
        <v>1</v>
      </c>
      <c r="E1663">
        <v>9</v>
      </c>
    </row>
    <row r="1664" spans="1:5">
      <c r="A1664" t="str">
        <f t="shared" si="51"/>
        <v>Myelodysplastic syndromes (D46)3Female</v>
      </c>
      <c r="B1664" t="s">
        <v>138</v>
      </c>
      <c r="C1664">
        <v>3</v>
      </c>
      <c r="D1664" t="s">
        <v>0</v>
      </c>
      <c r="E1664">
        <v>7</v>
      </c>
    </row>
    <row r="1665" spans="1:5">
      <c r="A1665" t="str">
        <f t="shared" si="51"/>
        <v>Myelodysplastic syndromes (D46)3Male</v>
      </c>
      <c r="B1665" t="s">
        <v>138</v>
      </c>
      <c r="C1665">
        <v>3</v>
      </c>
      <c r="D1665" t="s">
        <v>1</v>
      </c>
      <c r="E1665">
        <v>10</v>
      </c>
    </row>
    <row r="1666" spans="1:5">
      <c r="A1666" t="str">
        <f t="shared" si="51"/>
        <v>Myelodysplastic syndromes (D46)4Female</v>
      </c>
      <c r="B1666" t="s">
        <v>138</v>
      </c>
      <c r="C1666">
        <v>4</v>
      </c>
      <c r="D1666" t="s">
        <v>0</v>
      </c>
      <c r="E1666">
        <v>7</v>
      </c>
    </row>
    <row r="1667" spans="1:5">
      <c r="A1667" t="str">
        <f t="shared" si="51"/>
        <v>Myelodysplastic syndromes (D46)4Male</v>
      </c>
      <c r="B1667" t="s">
        <v>138</v>
      </c>
      <c r="C1667">
        <v>4</v>
      </c>
      <c r="D1667" t="s">
        <v>1</v>
      </c>
      <c r="E1667">
        <v>12</v>
      </c>
    </row>
    <row r="1668" spans="1:5">
      <c r="A1668" t="str">
        <f t="shared" si="51"/>
        <v>Myelodysplastic syndromes (D46)5Female</v>
      </c>
      <c r="B1668" t="s">
        <v>138</v>
      </c>
      <c r="C1668">
        <v>5</v>
      </c>
      <c r="D1668" t="s">
        <v>0</v>
      </c>
      <c r="E1668">
        <v>6</v>
      </c>
    </row>
    <row r="1669" spans="1:5">
      <c r="A1669" t="str">
        <f t="shared" si="51"/>
        <v>Myelodysplastic syndromes (D46)5Male</v>
      </c>
      <c r="B1669" t="s">
        <v>138</v>
      </c>
      <c r="C1669">
        <v>5</v>
      </c>
      <c r="D1669" t="s">
        <v>1</v>
      </c>
      <c r="E1669">
        <v>8</v>
      </c>
    </row>
    <row r="1670" spans="1:5">
      <c r="A1670" t="str">
        <f t="shared" si="51"/>
        <v>Lymphoid, haematopoietic and related tissue - other neoplasms of uncertain or unknown behaviour (D47)1Female</v>
      </c>
      <c r="B1670" t="s">
        <v>139</v>
      </c>
      <c r="C1670">
        <v>1</v>
      </c>
      <c r="D1670" t="s">
        <v>0</v>
      </c>
      <c r="E1670">
        <v>3</v>
      </c>
    </row>
    <row r="1671" spans="1:5">
      <c r="A1671" t="str">
        <f t="shared" si="51"/>
        <v>Lymphoid, haematopoietic and related tissue - other neoplasms of uncertain or unknown behaviour (D47)1Male</v>
      </c>
      <c r="B1671" t="s">
        <v>139</v>
      </c>
      <c r="C1671">
        <v>1</v>
      </c>
      <c r="D1671" t="s">
        <v>1</v>
      </c>
      <c r="E1671">
        <v>2</v>
      </c>
    </row>
    <row r="1672" spans="1:5">
      <c r="A1672" t="str">
        <f t="shared" si="51"/>
        <v>Lymphoid, haematopoietic and related tissue - other neoplasms of uncertain or unknown behaviour (D47)2Female</v>
      </c>
      <c r="B1672" t="s">
        <v>139</v>
      </c>
      <c r="C1672">
        <v>2</v>
      </c>
      <c r="D1672" t="s">
        <v>0</v>
      </c>
      <c r="E1672">
        <v>2</v>
      </c>
    </row>
    <row r="1673" spans="1:5">
      <c r="A1673" t="str">
        <f t="shared" si="51"/>
        <v>Lymphoid, haematopoietic and related tissue - other neoplasms of uncertain or unknown behaviour (D47)2Male</v>
      </c>
      <c r="B1673" t="s">
        <v>139</v>
      </c>
      <c r="C1673">
        <v>2</v>
      </c>
      <c r="D1673" t="s">
        <v>1</v>
      </c>
      <c r="E1673">
        <v>2</v>
      </c>
    </row>
    <row r="1674" spans="1:5">
      <c r="A1674" t="str">
        <f t="shared" si="51"/>
        <v>Lymphoid, haematopoietic and related tissue - other neoplasms of uncertain or unknown behaviour (D47)3Female</v>
      </c>
      <c r="B1674" t="s">
        <v>139</v>
      </c>
      <c r="C1674">
        <v>3</v>
      </c>
      <c r="D1674" t="s">
        <v>0</v>
      </c>
      <c r="E1674">
        <v>5</v>
      </c>
    </row>
    <row r="1675" spans="1:5">
      <c r="A1675" t="str">
        <f t="shared" si="51"/>
        <v>Lymphoid, haematopoietic and related tissue - other neoplasms of uncertain or unknown behaviour (D47)3Male</v>
      </c>
      <c r="B1675" t="s">
        <v>139</v>
      </c>
      <c r="C1675">
        <v>3</v>
      </c>
      <c r="D1675" t="s">
        <v>1</v>
      </c>
      <c r="E1675">
        <v>4</v>
      </c>
    </row>
    <row r="1676" spans="1:5">
      <c r="A1676" t="str">
        <f t="shared" si="51"/>
        <v>Lymphoid, haematopoietic and related tissue - other neoplasms of uncertain or unknown behaviour (D47)4Female</v>
      </c>
      <c r="B1676" t="s">
        <v>139</v>
      </c>
      <c r="C1676">
        <v>4</v>
      </c>
      <c r="D1676" t="s">
        <v>0</v>
      </c>
      <c r="E1676">
        <v>5</v>
      </c>
    </row>
    <row r="1677" spans="1:5">
      <c r="A1677" t="str">
        <f t="shared" si="51"/>
        <v>Lymphoid, haematopoietic and related tissue - other neoplasms of uncertain or unknown behaviour (D47)4Male</v>
      </c>
      <c r="B1677" t="s">
        <v>139</v>
      </c>
      <c r="C1677">
        <v>4</v>
      </c>
      <c r="D1677" t="s">
        <v>1</v>
      </c>
      <c r="E1677">
        <v>3</v>
      </c>
    </row>
    <row r="1678" spans="1:5">
      <c r="A1678" t="str">
        <f t="shared" si="51"/>
        <v>Lymphoid, haematopoietic and related tissue - other neoplasms of uncertain or unknown behaviour (D47)5Female</v>
      </c>
      <c r="B1678" t="s">
        <v>139</v>
      </c>
      <c r="C1678">
        <v>5</v>
      </c>
      <c r="D1678" t="s">
        <v>0</v>
      </c>
      <c r="E1678">
        <v>1</v>
      </c>
    </row>
    <row r="1679" spans="1:5">
      <c r="A1679" t="str">
        <f t="shared" si="51"/>
        <v>Lymphoid, haematopoietic and related tissue - other neoplasms of uncertain or unknown behaviour (D47)5Male</v>
      </c>
      <c r="B1679" t="s">
        <v>139</v>
      </c>
      <c r="C1679">
        <v>5</v>
      </c>
      <c r="D1679" t="s">
        <v>1</v>
      </c>
      <c r="E1679">
        <v>2</v>
      </c>
    </row>
    <row r="1680" spans="1:5">
      <c r="E1680">
        <f>SUM(E1133:E1679)</f>
        <v>8905</v>
      </c>
    </row>
    <row r="1681" spans="1:5" s="19" customFormat="1" ht="18">
      <c r="A1681" s="19" t="s">
        <v>152</v>
      </c>
    </row>
    <row r="1682" spans="1:5">
      <c r="A1682" t="s">
        <v>33</v>
      </c>
      <c r="B1682" t="s">
        <v>11</v>
      </c>
      <c r="C1682" t="s">
        <v>3</v>
      </c>
      <c r="D1682" t="s">
        <v>47</v>
      </c>
      <c r="E1682" t="s">
        <v>45</v>
      </c>
    </row>
    <row r="1683" spans="1:5">
      <c r="A1683" t="str">
        <f>B1683&amp;C1683&amp;D1683</f>
        <v>Tongue - base of (C01)Female6</v>
      </c>
      <c r="B1683" t="s">
        <v>67</v>
      </c>
      <c r="C1683" t="s">
        <v>0</v>
      </c>
      <c r="D1683">
        <v>6</v>
      </c>
      <c r="E1683">
        <v>1</v>
      </c>
    </row>
    <row r="1684" spans="1:5">
      <c r="A1684" t="str">
        <f t="shared" ref="A1684:A1747" si="52">B1684&amp;C1684&amp;D1684</f>
        <v>Tongue - base of (C01)Female18</v>
      </c>
      <c r="B1684" t="s">
        <v>67</v>
      </c>
      <c r="C1684" t="s">
        <v>0</v>
      </c>
      <c r="D1684">
        <v>18</v>
      </c>
      <c r="E1684">
        <v>1</v>
      </c>
    </row>
    <row r="1685" spans="1:5">
      <c r="A1685" t="str">
        <f t="shared" si="52"/>
        <v>Tongue - base of (C01)Male4</v>
      </c>
      <c r="B1685" t="s">
        <v>67</v>
      </c>
      <c r="C1685" t="s">
        <v>1</v>
      </c>
      <c r="D1685">
        <v>4</v>
      </c>
      <c r="E1685">
        <v>1</v>
      </c>
    </row>
    <row r="1686" spans="1:5">
      <c r="A1686" t="str">
        <f t="shared" si="52"/>
        <v>Tongue - base of (C01)Male5</v>
      </c>
      <c r="B1686" t="s">
        <v>67</v>
      </c>
      <c r="C1686" t="s">
        <v>1</v>
      </c>
      <c r="D1686">
        <v>5</v>
      </c>
      <c r="E1686">
        <v>1</v>
      </c>
    </row>
    <row r="1687" spans="1:5">
      <c r="A1687" t="str">
        <f t="shared" si="52"/>
        <v>Tongue - base of (C01)Male12</v>
      </c>
      <c r="B1687" t="s">
        <v>67</v>
      </c>
      <c r="C1687" t="s">
        <v>1</v>
      </c>
      <c r="D1687">
        <v>12</v>
      </c>
      <c r="E1687">
        <v>1</v>
      </c>
    </row>
    <row r="1688" spans="1:5">
      <c r="A1688" t="str">
        <f t="shared" si="52"/>
        <v>Tongue - base of (C01)Male14</v>
      </c>
      <c r="B1688" t="s">
        <v>67</v>
      </c>
      <c r="C1688" t="s">
        <v>1</v>
      </c>
      <c r="D1688">
        <v>14</v>
      </c>
      <c r="E1688">
        <v>1</v>
      </c>
    </row>
    <row r="1689" spans="1:5">
      <c r="A1689" t="str">
        <f t="shared" si="52"/>
        <v>Tongue - base of (C01)Male18</v>
      </c>
      <c r="B1689" t="s">
        <v>67</v>
      </c>
      <c r="C1689" t="s">
        <v>1</v>
      </c>
      <c r="D1689">
        <v>18</v>
      </c>
      <c r="E1689">
        <v>1</v>
      </c>
    </row>
    <row r="1690" spans="1:5">
      <c r="A1690" t="str">
        <f t="shared" si="52"/>
        <v>Tongue - other and unspecified (C02)Female4</v>
      </c>
      <c r="B1690" t="s">
        <v>68</v>
      </c>
      <c r="C1690" t="s">
        <v>0</v>
      </c>
      <c r="D1690">
        <v>4</v>
      </c>
      <c r="E1690">
        <v>2</v>
      </c>
    </row>
    <row r="1691" spans="1:5">
      <c r="A1691" t="str">
        <f t="shared" si="52"/>
        <v>Tongue - other and unspecified (C02)Female7</v>
      </c>
      <c r="B1691" t="s">
        <v>68</v>
      </c>
      <c r="C1691" t="s">
        <v>0</v>
      </c>
      <c r="D1691">
        <v>7</v>
      </c>
      <c r="E1691">
        <v>1</v>
      </c>
    </row>
    <row r="1692" spans="1:5">
      <c r="A1692" t="str">
        <f t="shared" si="52"/>
        <v>Tongue - other and unspecified (C02)Female10</v>
      </c>
      <c r="B1692" t="s">
        <v>68</v>
      </c>
      <c r="C1692" t="s">
        <v>0</v>
      </c>
      <c r="D1692">
        <v>10</v>
      </c>
      <c r="E1692">
        <v>1</v>
      </c>
    </row>
    <row r="1693" spans="1:5">
      <c r="A1693" t="str">
        <f t="shared" si="52"/>
        <v>Tongue - other and unspecified (C02)Female16</v>
      </c>
      <c r="B1693" t="s">
        <v>68</v>
      </c>
      <c r="C1693" t="s">
        <v>0</v>
      </c>
      <c r="D1693">
        <v>16</v>
      </c>
      <c r="E1693">
        <v>1</v>
      </c>
    </row>
    <row r="1694" spans="1:5">
      <c r="A1694" t="str">
        <f t="shared" si="52"/>
        <v>Tongue - other and unspecified (C02)Female18</v>
      </c>
      <c r="B1694" t="s">
        <v>68</v>
      </c>
      <c r="C1694" t="s">
        <v>0</v>
      </c>
      <c r="D1694">
        <v>18</v>
      </c>
      <c r="E1694">
        <v>2</v>
      </c>
    </row>
    <row r="1695" spans="1:5">
      <c r="A1695" t="str">
        <f t="shared" si="52"/>
        <v>Tongue - other and unspecified (C02)Female20</v>
      </c>
      <c r="B1695" t="s">
        <v>68</v>
      </c>
      <c r="C1695" t="s">
        <v>0</v>
      </c>
      <c r="D1695">
        <v>20</v>
      </c>
      <c r="E1695">
        <v>2</v>
      </c>
    </row>
    <row r="1696" spans="1:5">
      <c r="A1696" t="str">
        <f t="shared" si="52"/>
        <v>Tongue - other and unspecified (C02)Male2</v>
      </c>
      <c r="B1696" t="s">
        <v>68</v>
      </c>
      <c r="C1696" t="s">
        <v>1</v>
      </c>
      <c r="D1696">
        <v>2</v>
      </c>
      <c r="E1696">
        <v>1</v>
      </c>
    </row>
    <row r="1697" spans="1:5">
      <c r="A1697" t="str">
        <f t="shared" si="52"/>
        <v>Tongue - other and unspecified (C02)Male4</v>
      </c>
      <c r="B1697" t="s">
        <v>68</v>
      </c>
      <c r="C1697" t="s">
        <v>1</v>
      </c>
      <c r="D1697">
        <v>4</v>
      </c>
      <c r="E1697">
        <v>1</v>
      </c>
    </row>
    <row r="1698" spans="1:5">
      <c r="A1698" t="str">
        <f t="shared" si="52"/>
        <v>Tongue - other and unspecified (C02)Male5</v>
      </c>
      <c r="B1698" t="s">
        <v>68</v>
      </c>
      <c r="C1698" t="s">
        <v>1</v>
      </c>
      <c r="D1698">
        <v>5</v>
      </c>
      <c r="E1698">
        <v>1</v>
      </c>
    </row>
    <row r="1699" spans="1:5">
      <c r="A1699" t="str">
        <f t="shared" si="52"/>
        <v>Tongue - other and unspecified (C02)Male7</v>
      </c>
      <c r="B1699" t="s">
        <v>68</v>
      </c>
      <c r="C1699" t="s">
        <v>1</v>
      </c>
      <c r="D1699">
        <v>7</v>
      </c>
      <c r="E1699">
        <v>1</v>
      </c>
    </row>
    <row r="1700" spans="1:5">
      <c r="A1700" t="str">
        <f t="shared" si="52"/>
        <v>Tongue - other and unspecified (C02)Male8</v>
      </c>
      <c r="B1700" t="s">
        <v>68</v>
      </c>
      <c r="C1700" t="s">
        <v>1</v>
      </c>
      <c r="D1700">
        <v>8</v>
      </c>
      <c r="E1700">
        <v>1</v>
      </c>
    </row>
    <row r="1701" spans="1:5">
      <c r="A1701" t="str">
        <f t="shared" si="52"/>
        <v>Tongue - other and unspecified (C02)Male13</v>
      </c>
      <c r="B1701" t="s">
        <v>68</v>
      </c>
      <c r="C1701" t="s">
        <v>1</v>
      </c>
      <c r="D1701">
        <v>13</v>
      </c>
      <c r="E1701">
        <v>2</v>
      </c>
    </row>
    <row r="1702" spans="1:5">
      <c r="A1702" t="str">
        <f t="shared" si="52"/>
        <v>Tongue - other and unspecified (C02)Male16</v>
      </c>
      <c r="B1702" t="s">
        <v>68</v>
      </c>
      <c r="C1702" t="s">
        <v>1</v>
      </c>
      <c r="D1702">
        <v>16</v>
      </c>
      <c r="E1702">
        <v>1</v>
      </c>
    </row>
    <row r="1703" spans="1:5">
      <c r="A1703" t="str">
        <f t="shared" si="52"/>
        <v>Tongue - other and unspecified (C02)Male20</v>
      </c>
      <c r="B1703" t="s">
        <v>68</v>
      </c>
      <c r="C1703" t="s">
        <v>1</v>
      </c>
      <c r="D1703">
        <v>20</v>
      </c>
      <c r="E1703">
        <v>1</v>
      </c>
    </row>
    <row r="1704" spans="1:5">
      <c r="A1704" t="str">
        <f t="shared" si="52"/>
        <v>Gum (C03)Male4</v>
      </c>
      <c r="B1704" t="s">
        <v>69</v>
      </c>
      <c r="C1704" t="s">
        <v>1</v>
      </c>
      <c r="D1704">
        <v>4</v>
      </c>
      <c r="E1704">
        <v>1</v>
      </c>
    </row>
    <row r="1705" spans="1:5">
      <c r="A1705" t="str">
        <f t="shared" si="52"/>
        <v>Gum (C03)Male20</v>
      </c>
      <c r="B1705" t="s">
        <v>69</v>
      </c>
      <c r="C1705" t="s">
        <v>1</v>
      </c>
      <c r="D1705">
        <v>20</v>
      </c>
      <c r="E1705">
        <v>1</v>
      </c>
    </row>
    <row r="1706" spans="1:5">
      <c r="A1706" t="str">
        <f t="shared" si="52"/>
        <v>Mouth - floor of (C04)Female2</v>
      </c>
      <c r="B1706" t="s">
        <v>70</v>
      </c>
      <c r="C1706" t="s">
        <v>0</v>
      </c>
      <c r="D1706">
        <v>2</v>
      </c>
      <c r="E1706">
        <v>1</v>
      </c>
    </row>
    <row r="1707" spans="1:5">
      <c r="A1707" t="str">
        <f t="shared" si="52"/>
        <v>Mouth - floor of (C04)Female19</v>
      </c>
      <c r="B1707" t="s">
        <v>70</v>
      </c>
      <c r="C1707" t="s">
        <v>0</v>
      </c>
      <c r="D1707">
        <v>19</v>
      </c>
      <c r="E1707">
        <v>1</v>
      </c>
    </row>
    <row r="1708" spans="1:5">
      <c r="A1708" t="str">
        <f t="shared" si="52"/>
        <v>Mouth - floor of (C04)Male3</v>
      </c>
      <c r="B1708" t="s">
        <v>70</v>
      </c>
      <c r="C1708" t="s">
        <v>1</v>
      </c>
      <c r="D1708">
        <v>3</v>
      </c>
      <c r="E1708">
        <v>1</v>
      </c>
    </row>
    <row r="1709" spans="1:5">
      <c r="A1709" t="str">
        <f t="shared" si="52"/>
        <v>Mouth - floor of (C04)Male5</v>
      </c>
      <c r="B1709" t="s">
        <v>70</v>
      </c>
      <c r="C1709" t="s">
        <v>1</v>
      </c>
      <c r="D1709">
        <v>5</v>
      </c>
      <c r="E1709">
        <v>1</v>
      </c>
    </row>
    <row r="1710" spans="1:5">
      <c r="A1710" t="str">
        <f t="shared" si="52"/>
        <v>Mouth - floor of (C04)Male11</v>
      </c>
      <c r="B1710" t="s">
        <v>70</v>
      </c>
      <c r="C1710" t="s">
        <v>1</v>
      </c>
      <c r="D1710">
        <v>11</v>
      </c>
      <c r="E1710">
        <v>1</v>
      </c>
    </row>
    <row r="1711" spans="1:5">
      <c r="A1711" t="str">
        <f t="shared" si="52"/>
        <v>Mouth - floor of (C04)Male12</v>
      </c>
      <c r="B1711" t="s">
        <v>70</v>
      </c>
      <c r="C1711" t="s">
        <v>1</v>
      </c>
      <c r="D1711">
        <v>12</v>
      </c>
      <c r="E1711">
        <v>1</v>
      </c>
    </row>
    <row r="1712" spans="1:5">
      <c r="A1712" t="str">
        <f t="shared" si="52"/>
        <v>Mouth - floor of (C04)Male19</v>
      </c>
      <c r="B1712" t="s">
        <v>70</v>
      </c>
      <c r="C1712" t="s">
        <v>1</v>
      </c>
      <c r="D1712">
        <v>19</v>
      </c>
      <c r="E1712">
        <v>1</v>
      </c>
    </row>
    <row r="1713" spans="1:5">
      <c r="A1713" t="str">
        <f t="shared" si="52"/>
        <v>Palate (C05)Female18</v>
      </c>
      <c r="B1713" t="s">
        <v>71</v>
      </c>
      <c r="C1713" t="s">
        <v>0</v>
      </c>
      <c r="D1713">
        <v>18</v>
      </c>
      <c r="E1713">
        <v>1</v>
      </c>
    </row>
    <row r="1714" spans="1:5">
      <c r="A1714" t="str">
        <f t="shared" si="52"/>
        <v>Palate (C05)Male3</v>
      </c>
      <c r="B1714" t="s">
        <v>71</v>
      </c>
      <c r="C1714" t="s">
        <v>1</v>
      </c>
      <c r="D1714">
        <v>3</v>
      </c>
      <c r="E1714">
        <v>1</v>
      </c>
    </row>
    <row r="1715" spans="1:5">
      <c r="A1715" t="str">
        <f t="shared" si="52"/>
        <v>Palate (C05)Male11</v>
      </c>
      <c r="B1715" t="s">
        <v>71</v>
      </c>
      <c r="C1715" t="s">
        <v>1</v>
      </c>
      <c r="D1715">
        <v>11</v>
      </c>
      <c r="E1715">
        <v>1</v>
      </c>
    </row>
    <row r="1716" spans="1:5">
      <c r="A1716" t="str">
        <f t="shared" si="52"/>
        <v>Mouth - other and unspecified (C06)Female2</v>
      </c>
      <c r="B1716" t="s">
        <v>72</v>
      </c>
      <c r="C1716" t="s">
        <v>0</v>
      </c>
      <c r="D1716">
        <v>2</v>
      </c>
      <c r="E1716">
        <v>1</v>
      </c>
    </row>
    <row r="1717" spans="1:5">
      <c r="A1717" t="str">
        <f t="shared" si="52"/>
        <v>Mouth - other and unspecified (C06)Female5</v>
      </c>
      <c r="B1717" t="s">
        <v>72</v>
      </c>
      <c r="C1717" t="s">
        <v>0</v>
      </c>
      <c r="D1717">
        <v>5</v>
      </c>
      <c r="E1717">
        <v>2</v>
      </c>
    </row>
    <row r="1718" spans="1:5">
      <c r="A1718" t="str">
        <f t="shared" si="52"/>
        <v>Mouth - other and unspecified (C06)Female8</v>
      </c>
      <c r="B1718" t="s">
        <v>72</v>
      </c>
      <c r="C1718" t="s">
        <v>0</v>
      </c>
      <c r="D1718">
        <v>8</v>
      </c>
      <c r="E1718">
        <v>1</v>
      </c>
    </row>
    <row r="1719" spans="1:5">
      <c r="A1719" t="str">
        <f t="shared" si="52"/>
        <v>Mouth - other and unspecified (C06)Female13</v>
      </c>
      <c r="B1719" t="s">
        <v>72</v>
      </c>
      <c r="C1719" t="s">
        <v>0</v>
      </c>
      <c r="D1719">
        <v>13</v>
      </c>
      <c r="E1719">
        <v>1</v>
      </c>
    </row>
    <row r="1720" spans="1:5">
      <c r="A1720" t="str">
        <f t="shared" si="52"/>
        <v>Mouth - other and unspecified (C06)Female15</v>
      </c>
      <c r="B1720" t="s">
        <v>72</v>
      </c>
      <c r="C1720" t="s">
        <v>0</v>
      </c>
      <c r="D1720">
        <v>15</v>
      </c>
      <c r="E1720">
        <v>1</v>
      </c>
    </row>
    <row r="1721" spans="1:5">
      <c r="A1721" t="str">
        <f t="shared" si="52"/>
        <v>Mouth - other and unspecified (C06)Female18</v>
      </c>
      <c r="B1721" t="s">
        <v>72</v>
      </c>
      <c r="C1721" t="s">
        <v>0</v>
      </c>
      <c r="D1721">
        <v>18</v>
      </c>
      <c r="E1721">
        <v>1</v>
      </c>
    </row>
    <row r="1722" spans="1:5">
      <c r="A1722" t="str">
        <f t="shared" si="52"/>
        <v>Mouth - other and unspecified (C06)Female20</v>
      </c>
      <c r="B1722" t="s">
        <v>72</v>
      </c>
      <c r="C1722" t="s">
        <v>0</v>
      </c>
      <c r="D1722">
        <v>20</v>
      </c>
      <c r="E1722">
        <v>1</v>
      </c>
    </row>
    <row r="1723" spans="1:5">
      <c r="A1723" t="str">
        <f t="shared" si="52"/>
        <v>Mouth - other and unspecified (C06)Male2</v>
      </c>
      <c r="B1723" t="s">
        <v>72</v>
      </c>
      <c r="C1723" t="s">
        <v>1</v>
      </c>
      <c r="D1723">
        <v>2</v>
      </c>
      <c r="E1723">
        <v>1</v>
      </c>
    </row>
    <row r="1724" spans="1:5">
      <c r="A1724" t="str">
        <f t="shared" si="52"/>
        <v>Mouth - other and unspecified (C06)Male3</v>
      </c>
      <c r="B1724" t="s">
        <v>72</v>
      </c>
      <c r="C1724" t="s">
        <v>1</v>
      </c>
      <c r="D1724">
        <v>3</v>
      </c>
      <c r="E1724">
        <v>1</v>
      </c>
    </row>
    <row r="1725" spans="1:5">
      <c r="A1725" t="str">
        <f t="shared" si="52"/>
        <v>Mouth - other and unspecified (C06)Male5</v>
      </c>
      <c r="B1725" t="s">
        <v>72</v>
      </c>
      <c r="C1725" t="s">
        <v>1</v>
      </c>
      <c r="D1725">
        <v>5</v>
      </c>
      <c r="E1725">
        <v>2</v>
      </c>
    </row>
    <row r="1726" spans="1:5">
      <c r="A1726" t="str">
        <f t="shared" si="52"/>
        <v>Mouth - other and unspecified (C06)Male7</v>
      </c>
      <c r="B1726" t="s">
        <v>72</v>
      </c>
      <c r="C1726" t="s">
        <v>1</v>
      </c>
      <c r="D1726">
        <v>7</v>
      </c>
      <c r="E1726">
        <v>1</v>
      </c>
    </row>
    <row r="1727" spans="1:5">
      <c r="A1727" t="str">
        <f t="shared" si="52"/>
        <v>Mouth - other and unspecified (C06)Male9</v>
      </c>
      <c r="B1727" t="s">
        <v>72</v>
      </c>
      <c r="C1727" t="s">
        <v>1</v>
      </c>
      <c r="D1727">
        <v>9</v>
      </c>
      <c r="E1727">
        <v>1</v>
      </c>
    </row>
    <row r="1728" spans="1:5">
      <c r="A1728" t="str">
        <f t="shared" si="52"/>
        <v>Mouth - other and unspecified (C06)Male18</v>
      </c>
      <c r="B1728" t="s">
        <v>72</v>
      </c>
      <c r="C1728" t="s">
        <v>1</v>
      </c>
      <c r="D1728">
        <v>18</v>
      </c>
      <c r="E1728">
        <v>1</v>
      </c>
    </row>
    <row r="1729" spans="1:5">
      <c r="A1729" t="str">
        <f t="shared" si="52"/>
        <v>Parotid gland (C07)Female10</v>
      </c>
      <c r="B1729" t="s">
        <v>73</v>
      </c>
      <c r="C1729" t="s">
        <v>0</v>
      </c>
      <c r="D1729">
        <v>10</v>
      </c>
      <c r="E1729">
        <v>1</v>
      </c>
    </row>
    <row r="1730" spans="1:5">
      <c r="A1730" t="str">
        <f t="shared" si="52"/>
        <v>Parotid gland (C07)Female13</v>
      </c>
      <c r="B1730" t="s">
        <v>73</v>
      </c>
      <c r="C1730" t="s">
        <v>0</v>
      </c>
      <c r="D1730">
        <v>13</v>
      </c>
      <c r="E1730">
        <v>1</v>
      </c>
    </row>
    <row r="1731" spans="1:5">
      <c r="A1731" t="str">
        <f t="shared" si="52"/>
        <v>Parotid gland (C07)Female16</v>
      </c>
      <c r="B1731" t="s">
        <v>73</v>
      </c>
      <c r="C1731" t="s">
        <v>0</v>
      </c>
      <c r="D1731">
        <v>16</v>
      </c>
      <c r="E1731">
        <v>1</v>
      </c>
    </row>
    <row r="1732" spans="1:5">
      <c r="A1732" t="str">
        <f t="shared" si="52"/>
        <v>Parotid gland (C07)Male1</v>
      </c>
      <c r="B1732" t="s">
        <v>73</v>
      </c>
      <c r="C1732" t="s">
        <v>1</v>
      </c>
      <c r="D1732">
        <v>1</v>
      </c>
      <c r="E1732">
        <v>1</v>
      </c>
    </row>
    <row r="1733" spans="1:5">
      <c r="A1733" t="str">
        <f t="shared" si="52"/>
        <v>Parotid gland (C07)Male7</v>
      </c>
      <c r="B1733" t="s">
        <v>73</v>
      </c>
      <c r="C1733" t="s">
        <v>1</v>
      </c>
      <c r="D1733">
        <v>7</v>
      </c>
      <c r="E1733">
        <v>1</v>
      </c>
    </row>
    <row r="1734" spans="1:5">
      <c r="A1734" t="str">
        <f t="shared" si="52"/>
        <v>Parotid gland (C07)Male12</v>
      </c>
      <c r="B1734" t="s">
        <v>73</v>
      </c>
      <c r="C1734" t="s">
        <v>1</v>
      </c>
      <c r="D1734">
        <v>12</v>
      </c>
      <c r="E1734">
        <v>1</v>
      </c>
    </row>
    <row r="1735" spans="1:5">
      <c r="A1735" t="str">
        <f t="shared" si="52"/>
        <v>Parotid gland (C07)Male13</v>
      </c>
      <c r="B1735" t="s">
        <v>73</v>
      </c>
      <c r="C1735" t="s">
        <v>1</v>
      </c>
      <c r="D1735">
        <v>13</v>
      </c>
      <c r="E1735">
        <v>1</v>
      </c>
    </row>
    <row r="1736" spans="1:5">
      <c r="A1736" t="str">
        <f t="shared" si="52"/>
        <v>Parotid gland (C07)Male14</v>
      </c>
      <c r="B1736" t="s">
        <v>73</v>
      </c>
      <c r="C1736" t="s">
        <v>1</v>
      </c>
      <c r="D1736">
        <v>14</v>
      </c>
      <c r="E1736">
        <v>1</v>
      </c>
    </row>
    <row r="1737" spans="1:5">
      <c r="A1737" t="str">
        <f t="shared" si="52"/>
        <v>Tonsil (C09)Female3</v>
      </c>
      <c r="B1737" t="s">
        <v>75</v>
      </c>
      <c r="C1737" t="s">
        <v>0</v>
      </c>
      <c r="D1737">
        <v>3</v>
      </c>
      <c r="E1737">
        <v>1</v>
      </c>
    </row>
    <row r="1738" spans="1:5">
      <c r="A1738" t="str">
        <f t="shared" si="52"/>
        <v>Tonsil (C09)Female9</v>
      </c>
      <c r="B1738" t="s">
        <v>75</v>
      </c>
      <c r="C1738" t="s">
        <v>0</v>
      </c>
      <c r="D1738">
        <v>9</v>
      </c>
      <c r="E1738">
        <v>1</v>
      </c>
    </row>
    <row r="1739" spans="1:5">
      <c r="A1739" t="str">
        <f t="shared" si="52"/>
        <v>Tonsil (C09)Female15</v>
      </c>
      <c r="B1739" t="s">
        <v>75</v>
      </c>
      <c r="C1739" t="s">
        <v>0</v>
      </c>
      <c r="D1739">
        <v>15</v>
      </c>
      <c r="E1739">
        <v>1</v>
      </c>
    </row>
    <row r="1740" spans="1:5">
      <c r="A1740" t="str">
        <f t="shared" si="52"/>
        <v>Tonsil (C09)Female20</v>
      </c>
      <c r="B1740" t="s">
        <v>75</v>
      </c>
      <c r="C1740" t="s">
        <v>0</v>
      </c>
      <c r="D1740">
        <v>20</v>
      </c>
      <c r="E1740">
        <v>1</v>
      </c>
    </row>
    <row r="1741" spans="1:5">
      <c r="A1741" t="str">
        <f t="shared" si="52"/>
        <v>Tonsil (C09)Male1</v>
      </c>
      <c r="B1741" t="s">
        <v>75</v>
      </c>
      <c r="C1741" t="s">
        <v>1</v>
      </c>
      <c r="D1741">
        <v>1</v>
      </c>
      <c r="E1741">
        <v>1</v>
      </c>
    </row>
    <row r="1742" spans="1:5">
      <c r="A1742" t="str">
        <f t="shared" si="52"/>
        <v>Tonsil (C09)Male2</v>
      </c>
      <c r="B1742" t="s">
        <v>75</v>
      </c>
      <c r="C1742" t="s">
        <v>1</v>
      </c>
      <c r="D1742">
        <v>2</v>
      </c>
      <c r="E1742">
        <v>3</v>
      </c>
    </row>
    <row r="1743" spans="1:5">
      <c r="A1743" t="str">
        <f t="shared" si="52"/>
        <v>Tonsil (C09)Male3</v>
      </c>
      <c r="B1743" t="s">
        <v>75</v>
      </c>
      <c r="C1743" t="s">
        <v>1</v>
      </c>
      <c r="D1743">
        <v>3</v>
      </c>
      <c r="E1743">
        <v>1</v>
      </c>
    </row>
    <row r="1744" spans="1:5">
      <c r="A1744" t="str">
        <f t="shared" si="52"/>
        <v>Tonsil (C09)Male5</v>
      </c>
      <c r="B1744" t="s">
        <v>75</v>
      </c>
      <c r="C1744" t="s">
        <v>1</v>
      </c>
      <c r="D1744">
        <v>5</v>
      </c>
      <c r="E1744">
        <v>2</v>
      </c>
    </row>
    <row r="1745" spans="1:5">
      <c r="A1745" t="str">
        <f t="shared" si="52"/>
        <v>Tonsil (C09)Male7</v>
      </c>
      <c r="B1745" t="s">
        <v>75</v>
      </c>
      <c r="C1745" t="s">
        <v>1</v>
      </c>
      <c r="D1745">
        <v>7</v>
      </c>
      <c r="E1745">
        <v>1</v>
      </c>
    </row>
    <row r="1746" spans="1:5">
      <c r="A1746" t="str">
        <f t="shared" si="52"/>
        <v>Tonsil (C09)Male11</v>
      </c>
      <c r="B1746" t="s">
        <v>75</v>
      </c>
      <c r="C1746" t="s">
        <v>1</v>
      </c>
      <c r="D1746">
        <v>11</v>
      </c>
      <c r="E1746">
        <v>1</v>
      </c>
    </row>
    <row r="1747" spans="1:5">
      <c r="A1747" t="str">
        <f t="shared" si="52"/>
        <v>Tonsil (C09)Male12</v>
      </c>
      <c r="B1747" t="s">
        <v>75</v>
      </c>
      <c r="C1747" t="s">
        <v>1</v>
      </c>
      <c r="D1747">
        <v>12</v>
      </c>
      <c r="E1747">
        <v>1</v>
      </c>
    </row>
    <row r="1748" spans="1:5">
      <c r="A1748" t="str">
        <f t="shared" ref="A1748:A1811" si="53">B1748&amp;C1748&amp;D1748</f>
        <v>Tonsil (C09)Male20</v>
      </c>
      <c r="B1748" t="s">
        <v>75</v>
      </c>
      <c r="C1748" t="s">
        <v>1</v>
      </c>
      <c r="D1748">
        <v>20</v>
      </c>
      <c r="E1748">
        <v>2</v>
      </c>
    </row>
    <row r="1749" spans="1:5">
      <c r="A1749" t="str">
        <f t="shared" si="53"/>
        <v>Oropharynx (C10)Female3</v>
      </c>
      <c r="B1749" t="s">
        <v>76</v>
      </c>
      <c r="C1749" t="s">
        <v>0</v>
      </c>
      <c r="D1749">
        <v>3</v>
      </c>
      <c r="E1749">
        <v>1</v>
      </c>
    </row>
    <row r="1750" spans="1:5">
      <c r="A1750" t="str">
        <f t="shared" si="53"/>
        <v>Oropharynx (C10)Female20</v>
      </c>
      <c r="B1750" t="s">
        <v>76</v>
      </c>
      <c r="C1750" t="s">
        <v>0</v>
      </c>
      <c r="D1750">
        <v>20</v>
      </c>
      <c r="E1750">
        <v>1</v>
      </c>
    </row>
    <row r="1751" spans="1:5">
      <c r="A1751" t="str">
        <f t="shared" si="53"/>
        <v>Oropharynx (C10)Male2</v>
      </c>
      <c r="B1751" t="s">
        <v>76</v>
      </c>
      <c r="C1751" t="s">
        <v>1</v>
      </c>
      <c r="D1751">
        <v>2</v>
      </c>
      <c r="E1751">
        <v>2</v>
      </c>
    </row>
    <row r="1752" spans="1:5">
      <c r="A1752" t="str">
        <f t="shared" si="53"/>
        <v>Oropharynx (C10)Male3</v>
      </c>
      <c r="B1752" t="s">
        <v>76</v>
      </c>
      <c r="C1752" t="s">
        <v>1</v>
      </c>
      <c r="D1752">
        <v>3</v>
      </c>
      <c r="E1752">
        <v>1</v>
      </c>
    </row>
    <row r="1753" spans="1:5">
      <c r="A1753" t="str">
        <f t="shared" si="53"/>
        <v>Oropharynx (C10)Male5</v>
      </c>
      <c r="B1753" t="s">
        <v>76</v>
      </c>
      <c r="C1753" t="s">
        <v>1</v>
      </c>
      <c r="D1753">
        <v>5</v>
      </c>
      <c r="E1753">
        <v>1</v>
      </c>
    </row>
    <row r="1754" spans="1:5">
      <c r="A1754" t="str">
        <f t="shared" si="53"/>
        <v>Oropharynx (C10)Male6</v>
      </c>
      <c r="B1754" t="s">
        <v>76</v>
      </c>
      <c r="C1754" t="s">
        <v>1</v>
      </c>
      <c r="D1754">
        <v>6</v>
      </c>
      <c r="E1754">
        <v>1</v>
      </c>
    </row>
    <row r="1755" spans="1:5">
      <c r="A1755" t="str">
        <f t="shared" si="53"/>
        <v>Oropharynx (C10)Male9</v>
      </c>
      <c r="B1755" t="s">
        <v>76</v>
      </c>
      <c r="C1755" t="s">
        <v>1</v>
      </c>
      <c r="D1755">
        <v>9</v>
      </c>
      <c r="E1755">
        <v>1</v>
      </c>
    </row>
    <row r="1756" spans="1:5">
      <c r="A1756" t="str">
        <f t="shared" si="53"/>
        <v>Nasopharynx (C11)Female3</v>
      </c>
      <c r="B1756" t="s">
        <v>77</v>
      </c>
      <c r="C1756" t="s">
        <v>0</v>
      </c>
      <c r="D1756">
        <v>3</v>
      </c>
      <c r="E1756">
        <v>2</v>
      </c>
    </row>
    <row r="1757" spans="1:5">
      <c r="A1757" t="str">
        <f t="shared" si="53"/>
        <v>Nasopharynx (C11)Female7</v>
      </c>
      <c r="B1757" t="s">
        <v>77</v>
      </c>
      <c r="C1757" t="s">
        <v>0</v>
      </c>
      <c r="D1757">
        <v>7</v>
      </c>
      <c r="E1757">
        <v>1</v>
      </c>
    </row>
    <row r="1758" spans="1:5">
      <c r="A1758" t="str">
        <f t="shared" si="53"/>
        <v>Nasopharynx (C11)Female9</v>
      </c>
      <c r="B1758" t="s">
        <v>77</v>
      </c>
      <c r="C1758" t="s">
        <v>0</v>
      </c>
      <c r="D1758">
        <v>9</v>
      </c>
      <c r="E1758">
        <v>2</v>
      </c>
    </row>
    <row r="1759" spans="1:5">
      <c r="A1759" t="str">
        <f t="shared" si="53"/>
        <v>Nasopharynx (C11)Male3</v>
      </c>
      <c r="B1759" t="s">
        <v>77</v>
      </c>
      <c r="C1759" t="s">
        <v>1</v>
      </c>
      <c r="D1759">
        <v>3</v>
      </c>
      <c r="E1759">
        <v>2</v>
      </c>
    </row>
    <row r="1760" spans="1:5">
      <c r="A1760" t="str">
        <f t="shared" si="53"/>
        <v>Nasopharynx (C11)Male4</v>
      </c>
      <c r="B1760" t="s">
        <v>77</v>
      </c>
      <c r="C1760" t="s">
        <v>1</v>
      </c>
      <c r="D1760">
        <v>4</v>
      </c>
      <c r="E1760">
        <v>5</v>
      </c>
    </row>
    <row r="1761" spans="1:5">
      <c r="A1761" t="str">
        <f t="shared" si="53"/>
        <v>Nasopharynx (C11)Male11</v>
      </c>
      <c r="B1761" t="s">
        <v>77</v>
      </c>
      <c r="C1761" t="s">
        <v>1</v>
      </c>
      <c r="D1761">
        <v>11</v>
      </c>
      <c r="E1761">
        <v>1</v>
      </c>
    </row>
    <row r="1762" spans="1:5">
      <c r="A1762" t="str">
        <f t="shared" si="53"/>
        <v>Nasopharynx (C11)Male14</v>
      </c>
      <c r="B1762" t="s">
        <v>77</v>
      </c>
      <c r="C1762" t="s">
        <v>1</v>
      </c>
      <c r="D1762">
        <v>14</v>
      </c>
      <c r="E1762">
        <v>1</v>
      </c>
    </row>
    <row r="1763" spans="1:5">
      <c r="A1763" t="str">
        <f t="shared" si="53"/>
        <v>Pyriform sinus (C12)Female2</v>
      </c>
      <c r="B1763" t="s">
        <v>78</v>
      </c>
      <c r="C1763" t="s">
        <v>0</v>
      </c>
      <c r="D1763">
        <v>2</v>
      </c>
      <c r="E1763">
        <v>2</v>
      </c>
    </row>
    <row r="1764" spans="1:5">
      <c r="A1764" t="str">
        <f t="shared" si="53"/>
        <v>Pyriform sinus (C12)Female3</v>
      </c>
      <c r="B1764" t="s">
        <v>78</v>
      </c>
      <c r="C1764" t="s">
        <v>0</v>
      </c>
      <c r="D1764">
        <v>3</v>
      </c>
      <c r="E1764">
        <v>1</v>
      </c>
    </row>
    <row r="1765" spans="1:5">
      <c r="A1765" t="str">
        <f t="shared" si="53"/>
        <v>Pyriform sinus (C12)Female14</v>
      </c>
      <c r="B1765" t="s">
        <v>78</v>
      </c>
      <c r="C1765" t="s">
        <v>0</v>
      </c>
      <c r="D1765">
        <v>14</v>
      </c>
      <c r="E1765">
        <v>1</v>
      </c>
    </row>
    <row r="1766" spans="1:5">
      <c r="A1766" t="str">
        <f t="shared" si="53"/>
        <v>Pyriform sinus (C12)Male1</v>
      </c>
      <c r="B1766" t="s">
        <v>78</v>
      </c>
      <c r="C1766" t="s">
        <v>1</v>
      </c>
      <c r="D1766">
        <v>1</v>
      </c>
      <c r="E1766">
        <v>1</v>
      </c>
    </row>
    <row r="1767" spans="1:5">
      <c r="A1767" t="str">
        <f t="shared" si="53"/>
        <v>Pyriform sinus (C12)Male8</v>
      </c>
      <c r="B1767" t="s">
        <v>78</v>
      </c>
      <c r="C1767" t="s">
        <v>1</v>
      </c>
      <c r="D1767">
        <v>8</v>
      </c>
      <c r="E1767">
        <v>1</v>
      </c>
    </row>
    <row r="1768" spans="1:5">
      <c r="A1768" t="str">
        <f t="shared" si="53"/>
        <v>Hypopharynx (C13)Female2</v>
      </c>
      <c r="B1768" t="s">
        <v>79</v>
      </c>
      <c r="C1768" t="s">
        <v>0</v>
      </c>
      <c r="D1768">
        <v>2</v>
      </c>
      <c r="E1768">
        <v>1</v>
      </c>
    </row>
    <row r="1769" spans="1:5">
      <c r="A1769" t="str">
        <f t="shared" si="53"/>
        <v>Hypopharynx (C13)Male2</v>
      </c>
      <c r="B1769" t="s">
        <v>79</v>
      </c>
      <c r="C1769" t="s">
        <v>1</v>
      </c>
      <c r="D1769">
        <v>2</v>
      </c>
      <c r="E1769">
        <v>1</v>
      </c>
    </row>
    <row r="1770" spans="1:5">
      <c r="A1770" t="str">
        <f t="shared" si="53"/>
        <v>Hypopharynx (C13)Male3</v>
      </c>
      <c r="B1770" t="s">
        <v>79</v>
      </c>
      <c r="C1770" t="s">
        <v>1</v>
      </c>
      <c r="D1770">
        <v>3</v>
      </c>
      <c r="E1770">
        <v>1</v>
      </c>
    </row>
    <row r="1771" spans="1:5">
      <c r="A1771" t="str">
        <f t="shared" si="53"/>
        <v>Hypopharynx (C13)Male4</v>
      </c>
      <c r="B1771" t="s">
        <v>79</v>
      </c>
      <c r="C1771" t="s">
        <v>1</v>
      </c>
      <c r="D1771">
        <v>4</v>
      </c>
      <c r="E1771">
        <v>1</v>
      </c>
    </row>
    <row r="1772" spans="1:5">
      <c r="A1772" t="str">
        <f t="shared" si="53"/>
        <v>Hypopharynx (C13)Male17</v>
      </c>
      <c r="B1772" t="s">
        <v>79</v>
      </c>
      <c r="C1772" t="s">
        <v>1</v>
      </c>
      <c r="D1772">
        <v>17</v>
      </c>
      <c r="E1772">
        <v>1</v>
      </c>
    </row>
    <row r="1773" spans="1:5">
      <c r="A1773" t="str">
        <f t="shared" si="53"/>
        <v>Lip, oral cavity and pharynx - other and ill-defined sites (C14)Male2</v>
      </c>
      <c r="B1773" t="s">
        <v>80</v>
      </c>
      <c r="C1773" t="s">
        <v>1</v>
      </c>
      <c r="D1773">
        <v>2</v>
      </c>
      <c r="E1773">
        <v>1</v>
      </c>
    </row>
    <row r="1774" spans="1:5">
      <c r="A1774" t="str">
        <f t="shared" si="53"/>
        <v>Lip, oral cavity and pharynx - other and ill-defined sites (C14)Male3</v>
      </c>
      <c r="B1774" t="s">
        <v>80</v>
      </c>
      <c r="C1774" t="s">
        <v>1</v>
      </c>
      <c r="D1774">
        <v>3</v>
      </c>
      <c r="E1774">
        <v>1</v>
      </c>
    </row>
    <row r="1775" spans="1:5">
      <c r="A1775" t="str">
        <f t="shared" si="53"/>
        <v>Lip, oral cavity and pharynx - other and ill-defined sites (C14)Male6</v>
      </c>
      <c r="B1775" t="s">
        <v>80</v>
      </c>
      <c r="C1775" t="s">
        <v>1</v>
      </c>
      <c r="D1775">
        <v>6</v>
      </c>
      <c r="E1775">
        <v>1</v>
      </c>
    </row>
    <row r="1776" spans="1:5">
      <c r="A1776" t="str">
        <f t="shared" si="53"/>
        <v>Lip, oral cavity and pharynx - other and ill-defined sites (C14)Male16</v>
      </c>
      <c r="B1776" t="s">
        <v>80</v>
      </c>
      <c r="C1776" t="s">
        <v>1</v>
      </c>
      <c r="D1776">
        <v>16</v>
      </c>
      <c r="E1776">
        <v>1</v>
      </c>
    </row>
    <row r="1777" spans="1:5">
      <c r="A1777" t="str">
        <f t="shared" si="53"/>
        <v>Lip, oral cavity and pharynx - other and ill-defined sites (C14)Male18</v>
      </c>
      <c r="B1777" t="s">
        <v>80</v>
      </c>
      <c r="C1777" t="s">
        <v>1</v>
      </c>
      <c r="D1777">
        <v>18</v>
      </c>
      <c r="E1777">
        <v>1</v>
      </c>
    </row>
    <row r="1778" spans="1:5">
      <c r="A1778" t="str">
        <f t="shared" si="53"/>
        <v>Lip, oral cavity and pharynx - other and ill-defined sites (C14)Male20</v>
      </c>
      <c r="B1778" t="s">
        <v>80</v>
      </c>
      <c r="C1778" t="s">
        <v>1</v>
      </c>
      <c r="D1778">
        <v>20</v>
      </c>
      <c r="E1778">
        <v>1</v>
      </c>
    </row>
    <row r="1779" spans="1:5">
      <c r="A1779" t="str">
        <f t="shared" si="53"/>
        <v>Oesophagus (C15)Female1</v>
      </c>
      <c r="B1779" t="s">
        <v>81</v>
      </c>
      <c r="C1779" t="s">
        <v>0</v>
      </c>
      <c r="D1779">
        <v>1</v>
      </c>
      <c r="E1779">
        <v>1</v>
      </c>
    </row>
    <row r="1780" spans="1:5">
      <c r="A1780" t="str">
        <f t="shared" si="53"/>
        <v>Oesophagus (C15)Female2</v>
      </c>
      <c r="B1780" t="s">
        <v>81</v>
      </c>
      <c r="C1780" t="s">
        <v>0</v>
      </c>
      <c r="D1780">
        <v>2</v>
      </c>
      <c r="E1780">
        <v>7</v>
      </c>
    </row>
    <row r="1781" spans="1:5">
      <c r="A1781" t="str">
        <f t="shared" si="53"/>
        <v>Oesophagus (C15)Female3</v>
      </c>
      <c r="B1781" t="s">
        <v>81</v>
      </c>
      <c r="C1781" t="s">
        <v>0</v>
      </c>
      <c r="D1781">
        <v>3</v>
      </c>
      <c r="E1781">
        <v>6</v>
      </c>
    </row>
    <row r="1782" spans="1:5">
      <c r="A1782" t="str">
        <f t="shared" si="53"/>
        <v>Oesophagus (C15)Female4</v>
      </c>
      <c r="B1782" t="s">
        <v>81</v>
      </c>
      <c r="C1782" t="s">
        <v>0</v>
      </c>
      <c r="D1782">
        <v>4</v>
      </c>
      <c r="E1782">
        <v>1</v>
      </c>
    </row>
    <row r="1783" spans="1:5">
      <c r="A1783" t="str">
        <f t="shared" si="53"/>
        <v>Oesophagus (C15)Female5</v>
      </c>
      <c r="B1783" t="s">
        <v>81</v>
      </c>
      <c r="C1783" t="s">
        <v>0</v>
      </c>
      <c r="D1783">
        <v>5</v>
      </c>
      <c r="E1783">
        <v>1</v>
      </c>
    </row>
    <row r="1784" spans="1:5">
      <c r="A1784" t="str">
        <f t="shared" si="53"/>
        <v>Oesophagus (C15)Female6</v>
      </c>
      <c r="B1784" t="s">
        <v>81</v>
      </c>
      <c r="C1784" t="s">
        <v>0</v>
      </c>
      <c r="D1784">
        <v>6</v>
      </c>
      <c r="E1784">
        <v>2</v>
      </c>
    </row>
    <row r="1785" spans="1:5">
      <c r="A1785" t="str">
        <f t="shared" si="53"/>
        <v>Oesophagus (C15)Female7</v>
      </c>
      <c r="B1785" t="s">
        <v>81</v>
      </c>
      <c r="C1785" t="s">
        <v>0</v>
      </c>
      <c r="D1785">
        <v>7</v>
      </c>
      <c r="E1785">
        <v>6</v>
      </c>
    </row>
    <row r="1786" spans="1:5">
      <c r="A1786" t="str">
        <f t="shared" si="53"/>
        <v>Oesophagus (C15)Female8</v>
      </c>
      <c r="B1786" t="s">
        <v>81</v>
      </c>
      <c r="C1786" t="s">
        <v>0</v>
      </c>
      <c r="D1786">
        <v>8</v>
      </c>
      <c r="E1786">
        <v>1</v>
      </c>
    </row>
    <row r="1787" spans="1:5">
      <c r="A1787" t="str">
        <f t="shared" si="53"/>
        <v>Oesophagus (C15)Female9</v>
      </c>
      <c r="B1787" t="s">
        <v>81</v>
      </c>
      <c r="C1787" t="s">
        <v>0</v>
      </c>
      <c r="D1787">
        <v>9</v>
      </c>
      <c r="E1787">
        <v>2</v>
      </c>
    </row>
    <row r="1788" spans="1:5">
      <c r="A1788" t="str">
        <f t="shared" si="53"/>
        <v>Oesophagus (C15)Female10</v>
      </c>
      <c r="B1788" t="s">
        <v>81</v>
      </c>
      <c r="C1788" t="s">
        <v>0</v>
      </c>
      <c r="D1788">
        <v>10</v>
      </c>
      <c r="E1788">
        <v>2</v>
      </c>
    </row>
    <row r="1789" spans="1:5">
      <c r="A1789" t="str">
        <f t="shared" si="53"/>
        <v>Oesophagus (C15)Female11</v>
      </c>
      <c r="B1789" t="s">
        <v>81</v>
      </c>
      <c r="C1789" t="s">
        <v>0</v>
      </c>
      <c r="D1789">
        <v>11</v>
      </c>
      <c r="E1789">
        <v>2</v>
      </c>
    </row>
    <row r="1790" spans="1:5">
      <c r="A1790" t="str">
        <f t="shared" si="53"/>
        <v>Oesophagus (C15)Female12</v>
      </c>
      <c r="B1790" t="s">
        <v>81</v>
      </c>
      <c r="C1790" t="s">
        <v>0</v>
      </c>
      <c r="D1790">
        <v>12</v>
      </c>
      <c r="E1790">
        <v>2</v>
      </c>
    </row>
    <row r="1791" spans="1:5">
      <c r="A1791" t="str">
        <f t="shared" si="53"/>
        <v>Oesophagus (C15)Female13</v>
      </c>
      <c r="B1791" t="s">
        <v>81</v>
      </c>
      <c r="C1791" t="s">
        <v>0</v>
      </c>
      <c r="D1791">
        <v>13</v>
      </c>
      <c r="E1791">
        <v>3</v>
      </c>
    </row>
    <row r="1792" spans="1:5">
      <c r="A1792" t="str">
        <f t="shared" si="53"/>
        <v>Oesophagus (C15)Female14</v>
      </c>
      <c r="B1792" t="s">
        <v>81</v>
      </c>
      <c r="C1792" t="s">
        <v>0</v>
      </c>
      <c r="D1792">
        <v>14</v>
      </c>
      <c r="E1792">
        <v>7</v>
      </c>
    </row>
    <row r="1793" spans="1:5">
      <c r="A1793" t="str">
        <f t="shared" si="53"/>
        <v>Oesophagus (C15)Female17</v>
      </c>
      <c r="B1793" t="s">
        <v>81</v>
      </c>
      <c r="C1793" t="s">
        <v>0</v>
      </c>
      <c r="D1793">
        <v>17</v>
      </c>
      <c r="E1793">
        <v>2</v>
      </c>
    </row>
    <row r="1794" spans="1:5">
      <c r="A1794" t="str">
        <f t="shared" si="53"/>
        <v>Oesophagus (C15)Female18</v>
      </c>
      <c r="B1794" t="s">
        <v>81</v>
      </c>
      <c r="C1794" t="s">
        <v>0</v>
      </c>
      <c r="D1794">
        <v>18</v>
      </c>
      <c r="E1794">
        <v>13</v>
      </c>
    </row>
    <row r="1795" spans="1:5">
      <c r="A1795" t="str">
        <f t="shared" si="53"/>
        <v>Oesophagus (C15)Female19</v>
      </c>
      <c r="B1795" t="s">
        <v>81</v>
      </c>
      <c r="C1795" t="s">
        <v>0</v>
      </c>
      <c r="D1795">
        <v>19</v>
      </c>
      <c r="E1795">
        <v>2</v>
      </c>
    </row>
    <row r="1796" spans="1:5">
      <c r="A1796" t="str">
        <f t="shared" si="53"/>
        <v>Oesophagus (C15)Female20</v>
      </c>
      <c r="B1796" t="s">
        <v>81</v>
      </c>
      <c r="C1796" t="s">
        <v>0</v>
      </c>
      <c r="D1796">
        <v>20</v>
      </c>
      <c r="E1796">
        <v>6</v>
      </c>
    </row>
    <row r="1797" spans="1:5">
      <c r="A1797" t="str">
        <f t="shared" si="53"/>
        <v>Oesophagus (C15)Male1</v>
      </c>
      <c r="B1797" t="s">
        <v>81</v>
      </c>
      <c r="C1797" t="s">
        <v>1</v>
      </c>
      <c r="D1797">
        <v>1</v>
      </c>
      <c r="E1797">
        <v>11</v>
      </c>
    </row>
    <row r="1798" spans="1:5">
      <c r="A1798" t="str">
        <f t="shared" si="53"/>
        <v>Oesophagus (C15)Male2</v>
      </c>
      <c r="B1798" t="s">
        <v>81</v>
      </c>
      <c r="C1798" t="s">
        <v>1</v>
      </c>
      <c r="D1798">
        <v>2</v>
      </c>
      <c r="E1798">
        <v>19</v>
      </c>
    </row>
    <row r="1799" spans="1:5">
      <c r="A1799" t="str">
        <f t="shared" si="53"/>
        <v>Oesophagus (C15)Male3</v>
      </c>
      <c r="B1799" t="s">
        <v>81</v>
      </c>
      <c r="C1799" t="s">
        <v>1</v>
      </c>
      <c r="D1799">
        <v>3</v>
      </c>
      <c r="E1799">
        <v>9</v>
      </c>
    </row>
    <row r="1800" spans="1:5">
      <c r="A1800" t="str">
        <f t="shared" si="53"/>
        <v>Oesophagus (C15)Male4</v>
      </c>
      <c r="B1800" t="s">
        <v>81</v>
      </c>
      <c r="C1800" t="s">
        <v>1</v>
      </c>
      <c r="D1800">
        <v>4</v>
      </c>
      <c r="E1800">
        <v>15</v>
      </c>
    </row>
    <row r="1801" spans="1:5">
      <c r="A1801" t="str">
        <f t="shared" si="53"/>
        <v>Oesophagus (C15)Male5</v>
      </c>
      <c r="B1801" t="s">
        <v>81</v>
      </c>
      <c r="C1801" t="s">
        <v>1</v>
      </c>
      <c r="D1801">
        <v>5</v>
      </c>
      <c r="E1801">
        <v>11</v>
      </c>
    </row>
    <row r="1802" spans="1:5">
      <c r="A1802" t="str">
        <f t="shared" si="53"/>
        <v>Oesophagus (C15)Male6</v>
      </c>
      <c r="B1802" t="s">
        <v>81</v>
      </c>
      <c r="C1802" t="s">
        <v>1</v>
      </c>
      <c r="D1802">
        <v>6</v>
      </c>
      <c r="E1802">
        <v>1</v>
      </c>
    </row>
    <row r="1803" spans="1:5">
      <c r="A1803" t="str">
        <f t="shared" si="53"/>
        <v>Oesophagus (C15)Male7</v>
      </c>
      <c r="B1803" t="s">
        <v>81</v>
      </c>
      <c r="C1803" t="s">
        <v>1</v>
      </c>
      <c r="D1803">
        <v>7</v>
      </c>
      <c r="E1803">
        <v>9</v>
      </c>
    </row>
    <row r="1804" spans="1:5">
      <c r="A1804" t="str">
        <f t="shared" si="53"/>
        <v>Oesophagus (C15)Male8</v>
      </c>
      <c r="B1804" t="s">
        <v>81</v>
      </c>
      <c r="C1804" t="s">
        <v>1</v>
      </c>
      <c r="D1804">
        <v>8</v>
      </c>
      <c r="E1804">
        <v>1</v>
      </c>
    </row>
    <row r="1805" spans="1:5">
      <c r="A1805" t="str">
        <f t="shared" si="53"/>
        <v>Oesophagus (C15)Male9</v>
      </c>
      <c r="B1805" t="s">
        <v>81</v>
      </c>
      <c r="C1805" t="s">
        <v>1</v>
      </c>
      <c r="D1805">
        <v>9</v>
      </c>
      <c r="E1805">
        <v>5</v>
      </c>
    </row>
    <row r="1806" spans="1:5">
      <c r="A1806" t="str">
        <f t="shared" si="53"/>
        <v>Oesophagus (C15)Male10</v>
      </c>
      <c r="B1806" t="s">
        <v>81</v>
      </c>
      <c r="C1806" t="s">
        <v>1</v>
      </c>
      <c r="D1806">
        <v>10</v>
      </c>
      <c r="E1806">
        <v>6</v>
      </c>
    </row>
    <row r="1807" spans="1:5">
      <c r="A1807" t="str">
        <f t="shared" si="53"/>
        <v>Oesophagus (C15)Male11</v>
      </c>
      <c r="B1807" t="s">
        <v>81</v>
      </c>
      <c r="C1807" t="s">
        <v>1</v>
      </c>
      <c r="D1807">
        <v>11</v>
      </c>
      <c r="E1807">
        <v>11</v>
      </c>
    </row>
    <row r="1808" spans="1:5">
      <c r="A1808" t="str">
        <f t="shared" si="53"/>
        <v>Oesophagus (C15)Male12</v>
      </c>
      <c r="B1808" t="s">
        <v>81</v>
      </c>
      <c r="C1808" t="s">
        <v>1</v>
      </c>
      <c r="D1808">
        <v>12</v>
      </c>
      <c r="E1808">
        <v>3</v>
      </c>
    </row>
    <row r="1809" spans="1:5">
      <c r="A1809" t="str">
        <f t="shared" si="53"/>
        <v>Oesophagus (C15)Male13</v>
      </c>
      <c r="B1809" t="s">
        <v>81</v>
      </c>
      <c r="C1809" t="s">
        <v>1</v>
      </c>
      <c r="D1809">
        <v>13</v>
      </c>
      <c r="E1809">
        <v>10</v>
      </c>
    </row>
    <row r="1810" spans="1:5">
      <c r="A1810" t="str">
        <f t="shared" si="53"/>
        <v>Oesophagus (C15)Male14</v>
      </c>
      <c r="B1810" t="s">
        <v>81</v>
      </c>
      <c r="C1810" t="s">
        <v>1</v>
      </c>
      <c r="D1810">
        <v>14</v>
      </c>
      <c r="E1810">
        <v>5</v>
      </c>
    </row>
    <row r="1811" spans="1:5">
      <c r="A1811" t="str">
        <f t="shared" si="53"/>
        <v>Oesophagus (C15)Male15</v>
      </c>
      <c r="B1811" t="s">
        <v>81</v>
      </c>
      <c r="C1811" t="s">
        <v>1</v>
      </c>
      <c r="D1811">
        <v>15</v>
      </c>
      <c r="E1811">
        <v>2</v>
      </c>
    </row>
    <row r="1812" spans="1:5">
      <c r="A1812" t="str">
        <f t="shared" ref="A1812:A1875" si="54">B1812&amp;C1812&amp;D1812</f>
        <v>Oesophagus (C15)Male16</v>
      </c>
      <c r="B1812" t="s">
        <v>81</v>
      </c>
      <c r="C1812" t="s">
        <v>1</v>
      </c>
      <c r="D1812">
        <v>16</v>
      </c>
      <c r="E1812">
        <v>6</v>
      </c>
    </row>
    <row r="1813" spans="1:5">
      <c r="A1813" t="str">
        <f t="shared" si="54"/>
        <v>Oesophagus (C15)Male17</v>
      </c>
      <c r="B1813" t="s">
        <v>81</v>
      </c>
      <c r="C1813" t="s">
        <v>1</v>
      </c>
      <c r="D1813">
        <v>17</v>
      </c>
      <c r="E1813">
        <v>1</v>
      </c>
    </row>
    <row r="1814" spans="1:5">
      <c r="A1814" t="str">
        <f t="shared" si="54"/>
        <v>Oesophagus (C15)Male18</v>
      </c>
      <c r="B1814" t="s">
        <v>81</v>
      </c>
      <c r="C1814" t="s">
        <v>1</v>
      </c>
      <c r="D1814">
        <v>18</v>
      </c>
      <c r="E1814">
        <v>18</v>
      </c>
    </row>
    <row r="1815" spans="1:5">
      <c r="A1815" t="str">
        <f t="shared" si="54"/>
        <v>Oesophagus (C15)Male19</v>
      </c>
      <c r="B1815" t="s">
        <v>81</v>
      </c>
      <c r="C1815" t="s">
        <v>1</v>
      </c>
      <c r="D1815">
        <v>19</v>
      </c>
      <c r="E1815">
        <v>2</v>
      </c>
    </row>
    <row r="1816" spans="1:5">
      <c r="A1816" t="str">
        <f t="shared" si="54"/>
        <v>Oesophagus (C15)Male20</v>
      </c>
      <c r="B1816" t="s">
        <v>81</v>
      </c>
      <c r="C1816" t="s">
        <v>1</v>
      </c>
      <c r="D1816">
        <v>20</v>
      </c>
      <c r="E1816">
        <v>15</v>
      </c>
    </row>
    <row r="1817" spans="1:5">
      <c r="A1817" t="str">
        <f t="shared" si="54"/>
        <v>Oesophagus (C15)Male99</v>
      </c>
      <c r="B1817" t="s">
        <v>81</v>
      </c>
      <c r="C1817" t="s">
        <v>1</v>
      </c>
      <c r="D1817">
        <v>99</v>
      </c>
      <c r="E1817">
        <v>1</v>
      </c>
    </row>
    <row r="1818" spans="1:5">
      <c r="A1818" t="str">
        <f t="shared" si="54"/>
        <v>Stomach (C16)Female1</v>
      </c>
      <c r="B1818" t="s">
        <v>82</v>
      </c>
      <c r="C1818" t="s">
        <v>0</v>
      </c>
      <c r="D1818">
        <v>1</v>
      </c>
      <c r="E1818">
        <v>8</v>
      </c>
    </row>
    <row r="1819" spans="1:5">
      <c r="A1819" t="str">
        <f t="shared" si="54"/>
        <v>Stomach (C16)Female2</v>
      </c>
      <c r="B1819" t="s">
        <v>82</v>
      </c>
      <c r="C1819" t="s">
        <v>0</v>
      </c>
      <c r="D1819">
        <v>2</v>
      </c>
      <c r="E1819">
        <v>15</v>
      </c>
    </row>
    <row r="1820" spans="1:5">
      <c r="A1820" t="str">
        <f t="shared" si="54"/>
        <v>Stomach (C16)Female3</v>
      </c>
      <c r="B1820" t="s">
        <v>82</v>
      </c>
      <c r="C1820" t="s">
        <v>0</v>
      </c>
      <c r="D1820">
        <v>3</v>
      </c>
      <c r="E1820">
        <v>12</v>
      </c>
    </row>
    <row r="1821" spans="1:5">
      <c r="A1821" t="str">
        <f t="shared" si="54"/>
        <v>Stomach (C16)Female4</v>
      </c>
      <c r="B1821" t="s">
        <v>82</v>
      </c>
      <c r="C1821" t="s">
        <v>0</v>
      </c>
      <c r="D1821">
        <v>4</v>
      </c>
      <c r="E1821">
        <v>13</v>
      </c>
    </row>
    <row r="1822" spans="1:5">
      <c r="A1822" t="str">
        <f t="shared" si="54"/>
        <v>Stomach (C16)Female5</v>
      </c>
      <c r="B1822" t="s">
        <v>82</v>
      </c>
      <c r="C1822" t="s">
        <v>0</v>
      </c>
      <c r="D1822">
        <v>5</v>
      </c>
      <c r="E1822">
        <v>9</v>
      </c>
    </row>
    <row r="1823" spans="1:5">
      <c r="A1823" t="str">
        <f t="shared" si="54"/>
        <v>Stomach (C16)Female6</v>
      </c>
      <c r="B1823" t="s">
        <v>82</v>
      </c>
      <c r="C1823" t="s">
        <v>0</v>
      </c>
      <c r="D1823">
        <v>6</v>
      </c>
      <c r="E1823">
        <v>3</v>
      </c>
    </row>
    <row r="1824" spans="1:5">
      <c r="A1824" t="str">
        <f t="shared" si="54"/>
        <v>Stomach (C16)Female7</v>
      </c>
      <c r="B1824" t="s">
        <v>82</v>
      </c>
      <c r="C1824" t="s">
        <v>0</v>
      </c>
      <c r="D1824">
        <v>7</v>
      </c>
      <c r="E1824">
        <v>8</v>
      </c>
    </row>
    <row r="1825" spans="1:5">
      <c r="A1825" t="str">
        <f t="shared" si="54"/>
        <v>Stomach (C16)Female8</v>
      </c>
      <c r="B1825" t="s">
        <v>82</v>
      </c>
      <c r="C1825" t="s">
        <v>0</v>
      </c>
      <c r="D1825">
        <v>8</v>
      </c>
      <c r="E1825">
        <v>2</v>
      </c>
    </row>
    <row r="1826" spans="1:5">
      <c r="A1826" t="str">
        <f t="shared" si="54"/>
        <v>Stomach (C16)Female9</v>
      </c>
      <c r="B1826" t="s">
        <v>82</v>
      </c>
      <c r="C1826" t="s">
        <v>0</v>
      </c>
      <c r="D1826">
        <v>9</v>
      </c>
      <c r="E1826">
        <v>1</v>
      </c>
    </row>
    <row r="1827" spans="1:5">
      <c r="A1827" t="str">
        <f t="shared" si="54"/>
        <v>Stomach (C16)Female10</v>
      </c>
      <c r="B1827" t="s">
        <v>82</v>
      </c>
      <c r="C1827" t="s">
        <v>0</v>
      </c>
      <c r="D1827">
        <v>10</v>
      </c>
      <c r="E1827">
        <v>2</v>
      </c>
    </row>
    <row r="1828" spans="1:5">
      <c r="A1828" t="str">
        <f t="shared" si="54"/>
        <v>Stomach (C16)Female11</v>
      </c>
      <c r="B1828" t="s">
        <v>82</v>
      </c>
      <c r="C1828" t="s">
        <v>0</v>
      </c>
      <c r="D1828">
        <v>11</v>
      </c>
      <c r="E1828">
        <v>5</v>
      </c>
    </row>
    <row r="1829" spans="1:5">
      <c r="A1829" t="str">
        <f t="shared" si="54"/>
        <v>Stomach (C16)Female12</v>
      </c>
      <c r="B1829" t="s">
        <v>82</v>
      </c>
      <c r="C1829" t="s">
        <v>0</v>
      </c>
      <c r="D1829">
        <v>12</v>
      </c>
      <c r="E1829">
        <v>3</v>
      </c>
    </row>
    <row r="1830" spans="1:5">
      <c r="A1830" t="str">
        <f t="shared" si="54"/>
        <v>Stomach (C16)Female13</v>
      </c>
      <c r="B1830" t="s">
        <v>82</v>
      </c>
      <c r="C1830" t="s">
        <v>0</v>
      </c>
      <c r="D1830">
        <v>13</v>
      </c>
      <c r="E1830">
        <v>7</v>
      </c>
    </row>
    <row r="1831" spans="1:5">
      <c r="A1831" t="str">
        <f t="shared" si="54"/>
        <v>Stomach (C16)Female14</v>
      </c>
      <c r="B1831" t="s">
        <v>82</v>
      </c>
      <c r="C1831" t="s">
        <v>0</v>
      </c>
      <c r="D1831">
        <v>14</v>
      </c>
      <c r="E1831">
        <v>6</v>
      </c>
    </row>
    <row r="1832" spans="1:5">
      <c r="A1832" t="str">
        <f t="shared" si="54"/>
        <v>Stomach (C16)Female15</v>
      </c>
      <c r="B1832" t="s">
        <v>82</v>
      </c>
      <c r="C1832" t="s">
        <v>0</v>
      </c>
      <c r="D1832">
        <v>15</v>
      </c>
      <c r="E1832">
        <v>1</v>
      </c>
    </row>
    <row r="1833" spans="1:5">
      <c r="A1833" t="str">
        <f t="shared" si="54"/>
        <v>Stomach (C16)Female16</v>
      </c>
      <c r="B1833" t="s">
        <v>82</v>
      </c>
      <c r="C1833" t="s">
        <v>0</v>
      </c>
      <c r="D1833">
        <v>16</v>
      </c>
      <c r="E1833">
        <v>3</v>
      </c>
    </row>
    <row r="1834" spans="1:5">
      <c r="A1834" t="str">
        <f t="shared" si="54"/>
        <v>Stomach (C16)Female17</v>
      </c>
      <c r="B1834" t="s">
        <v>82</v>
      </c>
      <c r="C1834" t="s">
        <v>0</v>
      </c>
      <c r="D1834">
        <v>17</v>
      </c>
      <c r="E1834">
        <v>1</v>
      </c>
    </row>
    <row r="1835" spans="1:5">
      <c r="A1835" t="str">
        <f t="shared" si="54"/>
        <v>Stomach (C16)Female18</v>
      </c>
      <c r="B1835" t="s">
        <v>82</v>
      </c>
      <c r="C1835" t="s">
        <v>0</v>
      </c>
      <c r="D1835">
        <v>18</v>
      </c>
      <c r="E1835">
        <v>15</v>
      </c>
    </row>
    <row r="1836" spans="1:5">
      <c r="A1836" t="str">
        <f t="shared" si="54"/>
        <v>Stomach (C16)Female19</v>
      </c>
      <c r="B1836" t="s">
        <v>82</v>
      </c>
      <c r="C1836" t="s">
        <v>0</v>
      </c>
      <c r="D1836">
        <v>19</v>
      </c>
      <c r="E1836">
        <v>2</v>
      </c>
    </row>
    <row r="1837" spans="1:5">
      <c r="A1837" t="str">
        <f t="shared" si="54"/>
        <v>Stomach (C16)Female20</v>
      </c>
      <c r="B1837" t="s">
        <v>82</v>
      </c>
      <c r="C1837" t="s">
        <v>0</v>
      </c>
      <c r="D1837">
        <v>20</v>
      </c>
      <c r="E1837">
        <v>5</v>
      </c>
    </row>
    <row r="1838" spans="1:5">
      <c r="A1838" t="str">
        <f t="shared" si="54"/>
        <v>Stomach (C16)Female99</v>
      </c>
      <c r="B1838" t="s">
        <v>82</v>
      </c>
      <c r="C1838" t="s">
        <v>0</v>
      </c>
      <c r="D1838">
        <v>99</v>
      </c>
      <c r="E1838">
        <v>2</v>
      </c>
    </row>
    <row r="1839" spans="1:5">
      <c r="A1839" t="str">
        <f t="shared" si="54"/>
        <v>Stomach (C16)Male1</v>
      </c>
      <c r="B1839" t="s">
        <v>82</v>
      </c>
      <c r="C1839" t="s">
        <v>1</v>
      </c>
      <c r="D1839">
        <v>1</v>
      </c>
      <c r="E1839">
        <v>14</v>
      </c>
    </row>
    <row r="1840" spans="1:5">
      <c r="A1840" t="str">
        <f t="shared" si="54"/>
        <v>Stomach (C16)Male2</v>
      </c>
      <c r="B1840" t="s">
        <v>82</v>
      </c>
      <c r="C1840" t="s">
        <v>1</v>
      </c>
      <c r="D1840">
        <v>2</v>
      </c>
      <c r="E1840">
        <v>15</v>
      </c>
    </row>
    <row r="1841" spans="1:5">
      <c r="A1841" t="str">
        <f t="shared" si="54"/>
        <v>Stomach (C16)Male3</v>
      </c>
      <c r="B1841" t="s">
        <v>82</v>
      </c>
      <c r="C1841" t="s">
        <v>1</v>
      </c>
      <c r="D1841">
        <v>3</v>
      </c>
      <c r="E1841">
        <v>11</v>
      </c>
    </row>
    <row r="1842" spans="1:5">
      <c r="A1842" t="str">
        <f t="shared" si="54"/>
        <v>Stomach (C16)Male4</v>
      </c>
      <c r="B1842" t="s">
        <v>82</v>
      </c>
      <c r="C1842" t="s">
        <v>1</v>
      </c>
      <c r="D1842">
        <v>4</v>
      </c>
      <c r="E1842">
        <v>20</v>
      </c>
    </row>
    <row r="1843" spans="1:5">
      <c r="A1843" t="str">
        <f t="shared" si="54"/>
        <v>Stomach (C16)Male5</v>
      </c>
      <c r="B1843" t="s">
        <v>82</v>
      </c>
      <c r="C1843" t="s">
        <v>1</v>
      </c>
      <c r="D1843">
        <v>5</v>
      </c>
      <c r="E1843">
        <v>14</v>
      </c>
    </row>
    <row r="1844" spans="1:5">
      <c r="A1844" t="str">
        <f t="shared" si="54"/>
        <v>Stomach (C16)Male6</v>
      </c>
      <c r="B1844" t="s">
        <v>82</v>
      </c>
      <c r="C1844" t="s">
        <v>1</v>
      </c>
      <c r="D1844">
        <v>6</v>
      </c>
      <c r="E1844">
        <v>7</v>
      </c>
    </row>
    <row r="1845" spans="1:5">
      <c r="A1845" t="str">
        <f t="shared" si="54"/>
        <v>Stomach (C16)Male7</v>
      </c>
      <c r="B1845" t="s">
        <v>82</v>
      </c>
      <c r="C1845" t="s">
        <v>1</v>
      </c>
      <c r="D1845">
        <v>7</v>
      </c>
      <c r="E1845">
        <v>11</v>
      </c>
    </row>
    <row r="1846" spans="1:5">
      <c r="A1846" t="str">
        <f t="shared" si="54"/>
        <v>Stomach (C16)Male8</v>
      </c>
      <c r="B1846" t="s">
        <v>82</v>
      </c>
      <c r="C1846" t="s">
        <v>1</v>
      </c>
      <c r="D1846">
        <v>8</v>
      </c>
      <c r="E1846">
        <v>1</v>
      </c>
    </row>
    <row r="1847" spans="1:5">
      <c r="A1847" t="str">
        <f t="shared" si="54"/>
        <v>Stomach (C16)Male9</v>
      </c>
      <c r="B1847" t="s">
        <v>82</v>
      </c>
      <c r="C1847" t="s">
        <v>1</v>
      </c>
      <c r="D1847">
        <v>9</v>
      </c>
      <c r="E1847">
        <v>8</v>
      </c>
    </row>
    <row r="1848" spans="1:5">
      <c r="A1848" t="str">
        <f t="shared" si="54"/>
        <v>Stomach (C16)Male10</v>
      </c>
      <c r="B1848" t="s">
        <v>82</v>
      </c>
      <c r="C1848" t="s">
        <v>1</v>
      </c>
      <c r="D1848">
        <v>10</v>
      </c>
      <c r="E1848">
        <v>4</v>
      </c>
    </row>
    <row r="1849" spans="1:5">
      <c r="A1849" t="str">
        <f t="shared" si="54"/>
        <v>Stomach (C16)Male11</v>
      </c>
      <c r="B1849" t="s">
        <v>82</v>
      </c>
      <c r="C1849" t="s">
        <v>1</v>
      </c>
      <c r="D1849">
        <v>11</v>
      </c>
      <c r="E1849">
        <v>8</v>
      </c>
    </row>
    <row r="1850" spans="1:5">
      <c r="A1850" t="str">
        <f t="shared" si="54"/>
        <v>Stomach (C16)Male12</v>
      </c>
      <c r="B1850" t="s">
        <v>82</v>
      </c>
      <c r="C1850" t="s">
        <v>1</v>
      </c>
      <c r="D1850">
        <v>12</v>
      </c>
      <c r="E1850">
        <v>2</v>
      </c>
    </row>
    <row r="1851" spans="1:5">
      <c r="A1851" t="str">
        <f t="shared" si="54"/>
        <v>Stomach (C16)Male13</v>
      </c>
      <c r="B1851" t="s">
        <v>82</v>
      </c>
      <c r="C1851" t="s">
        <v>1</v>
      </c>
      <c r="D1851">
        <v>13</v>
      </c>
      <c r="E1851">
        <v>5</v>
      </c>
    </row>
    <row r="1852" spans="1:5">
      <c r="A1852" t="str">
        <f t="shared" si="54"/>
        <v>Stomach (C16)Male14</v>
      </c>
      <c r="B1852" t="s">
        <v>82</v>
      </c>
      <c r="C1852" t="s">
        <v>1</v>
      </c>
      <c r="D1852">
        <v>14</v>
      </c>
      <c r="E1852">
        <v>4</v>
      </c>
    </row>
    <row r="1853" spans="1:5">
      <c r="A1853" t="str">
        <f t="shared" si="54"/>
        <v>Stomach (C16)Male15</v>
      </c>
      <c r="B1853" t="s">
        <v>82</v>
      </c>
      <c r="C1853" t="s">
        <v>1</v>
      </c>
      <c r="D1853">
        <v>15</v>
      </c>
      <c r="E1853">
        <v>5</v>
      </c>
    </row>
    <row r="1854" spans="1:5">
      <c r="A1854" t="str">
        <f t="shared" si="54"/>
        <v>Stomach (C16)Male16</v>
      </c>
      <c r="B1854" t="s">
        <v>82</v>
      </c>
      <c r="C1854" t="s">
        <v>1</v>
      </c>
      <c r="D1854">
        <v>16</v>
      </c>
      <c r="E1854">
        <v>5</v>
      </c>
    </row>
    <row r="1855" spans="1:5">
      <c r="A1855" t="str">
        <f t="shared" si="54"/>
        <v>Stomach (C16)Male18</v>
      </c>
      <c r="B1855" t="s">
        <v>82</v>
      </c>
      <c r="C1855" t="s">
        <v>1</v>
      </c>
      <c r="D1855">
        <v>18</v>
      </c>
      <c r="E1855">
        <v>29</v>
      </c>
    </row>
    <row r="1856" spans="1:5">
      <c r="A1856" t="str">
        <f t="shared" si="54"/>
        <v>Stomach (C16)Male19</v>
      </c>
      <c r="B1856" t="s">
        <v>82</v>
      </c>
      <c r="C1856" t="s">
        <v>1</v>
      </c>
      <c r="D1856">
        <v>19</v>
      </c>
      <c r="E1856">
        <v>3</v>
      </c>
    </row>
    <row r="1857" spans="1:5">
      <c r="A1857" t="str">
        <f t="shared" si="54"/>
        <v>Stomach (C16)Male20</v>
      </c>
      <c r="B1857" t="s">
        <v>82</v>
      </c>
      <c r="C1857" t="s">
        <v>1</v>
      </c>
      <c r="D1857">
        <v>20</v>
      </c>
      <c r="E1857">
        <v>13</v>
      </c>
    </row>
    <row r="1858" spans="1:5">
      <c r="A1858" t="str">
        <f t="shared" si="54"/>
        <v>Small intestine (C17)Female1</v>
      </c>
      <c r="B1858" t="s">
        <v>83</v>
      </c>
      <c r="C1858" t="s">
        <v>0</v>
      </c>
      <c r="D1858">
        <v>1</v>
      </c>
      <c r="E1858">
        <v>1</v>
      </c>
    </row>
    <row r="1859" spans="1:5">
      <c r="A1859" t="str">
        <f t="shared" si="54"/>
        <v>Small intestine (C17)Female3</v>
      </c>
      <c r="B1859" t="s">
        <v>83</v>
      </c>
      <c r="C1859" t="s">
        <v>0</v>
      </c>
      <c r="D1859">
        <v>3</v>
      </c>
      <c r="E1859">
        <v>3</v>
      </c>
    </row>
    <row r="1860" spans="1:5">
      <c r="A1860" t="str">
        <f t="shared" si="54"/>
        <v>Small intestine (C17)Female4</v>
      </c>
      <c r="B1860" t="s">
        <v>83</v>
      </c>
      <c r="C1860" t="s">
        <v>0</v>
      </c>
      <c r="D1860">
        <v>4</v>
      </c>
      <c r="E1860">
        <v>3</v>
      </c>
    </row>
    <row r="1861" spans="1:5">
      <c r="A1861" t="str">
        <f t="shared" si="54"/>
        <v>Small intestine (C17)Female5</v>
      </c>
      <c r="B1861" t="s">
        <v>83</v>
      </c>
      <c r="C1861" t="s">
        <v>0</v>
      </c>
      <c r="D1861">
        <v>5</v>
      </c>
      <c r="E1861">
        <v>2</v>
      </c>
    </row>
    <row r="1862" spans="1:5">
      <c r="A1862" t="str">
        <f t="shared" si="54"/>
        <v>Small intestine (C17)Female6</v>
      </c>
      <c r="B1862" t="s">
        <v>83</v>
      </c>
      <c r="C1862" t="s">
        <v>0</v>
      </c>
      <c r="D1862">
        <v>6</v>
      </c>
      <c r="E1862">
        <v>1</v>
      </c>
    </row>
    <row r="1863" spans="1:5">
      <c r="A1863" t="str">
        <f t="shared" si="54"/>
        <v>Small intestine (C17)Female11</v>
      </c>
      <c r="B1863" t="s">
        <v>83</v>
      </c>
      <c r="C1863" t="s">
        <v>0</v>
      </c>
      <c r="D1863">
        <v>11</v>
      </c>
      <c r="E1863">
        <v>3</v>
      </c>
    </row>
    <row r="1864" spans="1:5">
      <c r="A1864" t="str">
        <f t="shared" si="54"/>
        <v>Small intestine (C17)Female14</v>
      </c>
      <c r="B1864" t="s">
        <v>83</v>
      </c>
      <c r="C1864" t="s">
        <v>0</v>
      </c>
      <c r="D1864">
        <v>14</v>
      </c>
      <c r="E1864">
        <v>3</v>
      </c>
    </row>
    <row r="1865" spans="1:5">
      <c r="A1865" t="str">
        <f t="shared" si="54"/>
        <v>Small intestine (C17)Female16</v>
      </c>
      <c r="B1865" t="s">
        <v>83</v>
      </c>
      <c r="C1865" t="s">
        <v>0</v>
      </c>
      <c r="D1865">
        <v>16</v>
      </c>
      <c r="E1865">
        <v>2</v>
      </c>
    </row>
    <row r="1866" spans="1:5">
      <c r="A1866" t="str">
        <f t="shared" si="54"/>
        <v>Small intestine (C17)Female20</v>
      </c>
      <c r="B1866" t="s">
        <v>83</v>
      </c>
      <c r="C1866" t="s">
        <v>0</v>
      </c>
      <c r="D1866">
        <v>20</v>
      </c>
      <c r="E1866">
        <v>4</v>
      </c>
    </row>
    <row r="1867" spans="1:5">
      <c r="A1867" t="str">
        <f t="shared" si="54"/>
        <v>Small intestine (C17)Male2</v>
      </c>
      <c r="B1867" t="s">
        <v>83</v>
      </c>
      <c r="C1867" t="s">
        <v>1</v>
      </c>
      <c r="D1867">
        <v>2</v>
      </c>
      <c r="E1867">
        <v>3</v>
      </c>
    </row>
    <row r="1868" spans="1:5">
      <c r="A1868" t="str">
        <f t="shared" si="54"/>
        <v>Small intestine (C17)Male3</v>
      </c>
      <c r="B1868" t="s">
        <v>83</v>
      </c>
      <c r="C1868" t="s">
        <v>1</v>
      </c>
      <c r="D1868">
        <v>3</v>
      </c>
      <c r="E1868">
        <v>1</v>
      </c>
    </row>
    <row r="1869" spans="1:5">
      <c r="A1869" t="str">
        <f t="shared" si="54"/>
        <v>Small intestine (C17)Male4</v>
      </c>
      <c r="B1869" t="s">
        <v>83</v>
      </c>
      <c r="C1869" t="s">
        <v>1</v>
      </c>
      <c r="D1869">
        <v>4</v>
      </c>
      <c r="E1869">
        <v>1</v>
      </c>
    </row>
    <row r="1870" spans="1:5">
      <c r="A1870" t="str">
        <f t="shared" si="54"/>
        <v>Small intestine (C17)Male8</v>
      </c>
      <c r="B1870" t="s">
        <v>83</v>
      </c>
      <c r="C1870" t="s">
        <v>1</v>
      </c>
      <c r="D1870">
        <v>8</v>
      </c>
      <c r="E1870">
        <v>1</v>
      </c>
    </row>
    <row r="1871" spans="1:5">
      <c r="A1871" t="str">
        <f t="shared" si="54"/>
        <v>Small intestine (C17)Male12</v>
      </c>
      <c r="B1871" t="s">
        <v>83</v>
      </c>
      <c r="C1871" t="s">
        <v>1</v>
      </c>
      <c r="D1871">
        <v>12</v>
      </c>
      <c r="E1871">
        <v>3</v>
      </c>
    </row>
    <row r="1872" spans="1:5">
      <c r="A1872" t="str">
        <f t="shared" si="54"/>
        <v>Small intestine (C17)Male14</v>
      </c>
      <c r="B1872" t="s">
        <v>83</v>
      </c>
      <c r="C1872" t="s">
        <v>1</v>
      </c>
      <c r="D1872">
        <v>14</v>
      </c>
      <c r="E1872">
        <v>1</v>
      </c>
    </row>
    <row r="1873" spans="1:5">
      <c r="A1873" t="str">
        <f t="shared" si="54"/>
        <v>Small intestine (C17)Male17</v>
      </c>
      <c r="B1873" t="s">
        <v>83</v>
      </c>
      <c r="C1873" t="s">
        <v>1</v>
      </c>
      <c r="D1873">
        <v>17</v>
      </c>
      <c r="E1873">
        <v>1</v>
      </c>
    </row>
    <row r="1874" spans="1:5">
      <c r="A1874" t="str">
        <f t="shared" si="54"/>
        <v>Small intestine (C17)Male18</v>
      </c>
      <c r="B1874" t="s">
        <v>83</v>
      </c>
      <c r="C1874" t="s">
        <v>1</v>
      </c>
      <c r="D1874">
        <v>18</v>
      </c>
      <c r="E1874">
        <v>3</v>
      </c>
    </row>
    <row r="1875" spans="1:5">
      <c r="A1875" t="str">
        <f t="shared" si="54"/>
        <v>Small intestine (C17)Male19</v>
      </c>
      <c r="B1875" t="s">
        <v>83</v>
      </c>
      <c r="C1875" t="s">
        <v>1</v>
      </c>
      <c r="D1875">
        <v>19</v>
      </c>
      <c r="E1875">
        <v>4</v>
      </c>
    </row>
    <row r="1876" spans="1:5">
      <c r="A1876" t="str">
        <f t="shared" ref="A1876:A1955" si="55">B1876&amp;C1876&amp;D1876</f>
        <v>Small intestine (C17)Male20</v>
      </c>
      <c r="B1876" t="s">
        <v>83</v>
      </c>
      <c r="C1876" t="s">
        <v>1</v>
      </c>
      <c r="D1876">
        <v>20</v>
      </c>
      <c r="E1876">
        <v>2</v>
      </c>
    </row>
    <row r="1877" spans="1:5">
      <c r="A1877" t="str">
        <f t="shared" si="55"/>
        <v>Colorectum (C18–C20)Female1</v>
      </c>
      <c r="B1877" t="s">
        <v>189</v>
      </c>
      <c r="C1877" t="s">
        <v>0</v>
      </c>
      <c r="D1877">
        <v>1</v>
      </c>
      <c r="E1877">
        <v>26</v>
      </c>
    </row>
    <row r="1878" spans="1:5">
      <c r="A1878" t="str">
        <f t="shared" si="55"/>
        <v>Colorectum (C18–C20)Female2</v>
      </c>
      <c r="B1878" t="s">
        <v>189</v>
      </c>
      <c r="C1878" t="s">
        <v>0</v>
      </c>
      <c r="D1878">
        <v>2</v>
      </c>
      <c r="E1878">
        <v>48</v>
      </c>
    </row>
    <row r="1879" spans="1:5">
      <c r="A1879" t="str">
        <f t="shared" si="55"/>
        <v>Colorectum (C18–C20)Female3</v>
      </c>
      <c r="B1879" t="s">
        <v>189</v>
      </c>
      <c r="C1879" t="s">
        <v>0</v>
      </c>
      <c r="D1879">
        <v>3</v>
      </c>
      <c r="E1879">
        <v>41</v>
      </c>
    </row>
    <row r="1880" spans="1:5">
      <c r="A1880" t="str">
        <f t="shared" si="55"/>
        <v>Colorectum (C18–C20)Female4</v>
      </c>
      <c r="B1880" t="s">
        <v>189</v>
      </c>
      <c r="C1880" t="s">
        <v>0</v>
      </c>
      <c r="D1880">
        <v>4</v>
      </c>
      <c r="E1880">
        <v>50</v>
      </c>
    </row>
    <row r="1881" spans="1:5">
      <c r="A1881" t="str">
        <f t="shared" si="55"/>
        <v>Colorectum (C18–C20)Female5</v>
      </c>
      <c r="B1881" t="s">
        <v>189</v>
      </c>
      <c r="C1881" t="s">
        <v>0</v>
      </c>
      <c r="D1881">
        <v>5</v>
      </c>
      <c r="E1881">
        <v>54</v>
      </c>
    </row>
    <row r="1882" spans="1:5">
      <c r="A1882" t="str">
        <f t="shared" si="55"/>
        <v>Colorectum (C18–C20)Female6</v>
      </c>
      <c r="B1882" t="s">
        <v>189</v>
      </c>
      <c r="C1882" t="s">
        <v>0</v>
      </c>
      <c r="D1882">
        <v>6</v>
      </c>
      <c r="E1882">
        <v>14</v>
      </c>
    </row>
    <row r="1883" spans="1:5">
      <c r="A1883" t="str">
        <f t="shared" si="55"/>
        <v>Colorectum (C18–C20)Female7</v>
      </c>
      <c r="B1883" t="s">
        <v>189</v>
      </c>
      <c r="C1883" t="s">
        <v>0</v>
      </c>
      <c r="D1883">
        <v>7</v>
      </c>
      <c r="E1883">
        <v>33</v>
      </c>
    </row>
    <row r="1884" spans="1:5">
      <c r="A1884" t="str">
        <f t="shared" si="55"/>
        <v>Colorectum (C18–C20)Female8</v>
      </c>
      <c r="B1884" t="s">
        <v>189</v>
      </c>
      <c r="C1884" t="s">
        <v>0</v>
      </c>
      <c r="D1884">
        <v>8</v>
      </c>
      <c r="E1884">
        <v>9</v>
      </c>
    </row>
    <row r="1885" spans="1:5">
      <c r="A1885" t="str">
        <f t="shared" si="55"/>
        <v>Colorectum (C18–C20)Female9</v>
      </c>
      <c r="B1885" t="s">
        <v>189</v>
      </c>
      <c r="C1885" t="s">
        <v>0</v>
      </c>
      <c r="D1885">
        <v>9</v>
      </c>
      <c r="E1885">
        <v>30</v>
      </c>
    </row>
    <row r="1886" spans="1:5">
      <c r="A1886" t="str">
        <f t="shared" si="55"/>
        <v>Colorectum (C18–C20)Female10</v>
      </c>
      <c r="B1886" t="s">
        <v>189</v>
      </c>
      <c r="C1886" t="s">
        <v>0</v>
      </c>
      <c r="D1886">
        <v>10</v>
      </c>
      <c r="E1886">
        <v>18</v>
      </c>
    </row>
    <row r="1887" spans="1:5">
      <c r="A1887" t="str">
        <f t="shared" si="55"/>
        <v>Colorectum (C18–C20)Female11</v>
      </c>
      <c r="B1887" t="s">
        <v>189</v>
      </c>
      <c r="C1887" t="s">
        <v>0</v>
      </c>
      <c r="D1887">
        <v>11</v>
      </c>
      <c r="E1887">
        <v>30</v>
      </c>
    </row>
    <row r="1888" spans="1:5">
      <c r="A1888" t="str">
        <f t="shared" si="55"/>
        <v>Colorectum (C18–C20)Female12</v>
      </c>
      <c r="B1888" t="s">
        <v>189</v>
      </c>
      <c r="C1888" t="s">
        <v>0</v>
      </c>
      <c r="D1888">
        <v>12</v>
      </c>
      <c r="E1888">
        <v>18</v>
      </c>
    </row>
    <row r="1889" spans="1:5">
      <c r="A1889" t="str">
        <f t="shared" si="55"/>
        <v>Colorectum (C18–C20)Female13</v>
      </c>
      <c r="B1889" t="s">
        <v>189</v>
      </c>
      <c r="C1889" t="s">
        <v>0</v>
      </c>
      <c r="D1889">
        <v>13</v>
      </c>
      <c r="E1889">
        <v>31</v>
      </c>
    </row>
    <row r="1890" spans="1:5">
      <c r="A1890" t="str">
        <f t="shared" si="55"/>
        <v>Colorectum (C18–C20)Female14</v>
      </c>
      <c r="B1890" t="s">
        <v>189</v>
      </c>
      <c r="C1890" t="s">
        <v>0</v>
      </c>
      <c r="D1890">
        <v>14</v>
      </c>
      <c r="E1890">
        <v>16</v>
      </c>
    </row>
    <row r="1891" spans="1:5">
      <c r="A1891" t="str">
        <f t="shared" si="55"/>
        <v>Colorectum (C18–C20)Female15</v>
      </c>
      <c r="B1891" t="s">
        <v>189</v>
      </c>
      <c r="C1891" t="s">
        <v>0</v>
      </c>
      <c r="D1891">
        <v>15</v>
      </c>
      <c r="E1891">
        <v>6</v>
      </c>
    </row>
    <row r="1892" spans="1:5">
      <c r="A1892" t="str">
        <f t="shared" si="55"/>
        <v>Colorectum (C18–C20)Female16</v>
      </c>
      <c r="B1892" t="s">
        <v>189</v>
      </c>
      <c r="C1892" t="s">
        <v>0</v>
      </c>
      <c r="D1892">
        <v>16</v>
      </c>
      <c r="E1892">
        <v>30</v>
      </c>
    </row>
    <row r="1893" spans="1:5">
      <c r="A1893" t="str">
        <f t="shared" si="55"/>
        <v>Colorectum (C18–C20)Female17</v>
      </c>
      <c r="B1893" t="s">
        <v>189</v>
      </c>
      <c r="C1893" t="s">
        <v>0</v>
      </c>
      <c r="D1893">
        <v>17</v>
      </c>
      <c r="E1893">
        <v>3</v>
      </c>
    </row>
    <row r="1894" spans="1:5">
      <c r="A1894" t="str">
        <f t="shared" si="55"/>
        <v>Colorectum (C18–C20)Female18</v>
      </c>
      <c r="B1894" t="s">
        <v>189</v>
      </c>
      <c r="C1894" t="s">
        <v>0</v>
      </c>
      <c r="D1894">
        <v>18</v>
      </c>
      <c r="E1894">
        <v>88</v>
      </c>
    </row>
    <row r="1895" spans="1:5">
      <c r="A1895" t="str">
        <f t="shared" si="55"/>
        <v>Colorectum (C18–C20)Female19</v>
      </c>
      <c r="B1895" t="s">
        <v>189</v>
      </c>
      <c r="C1895" t="s">
        <v>0</v>
      </c>
      <c r="D1895">
        <v>19</v>
      </c>
      <c r="E1895">
        <v>13</v>
      </c>
    </row>
    <row r="1896" spans="1:5">
      <c r="A1896" t="str">
        <f t="shared" si="55"/>
        <v>Colorectum (C18–C20)Female20</v>
      </c>
      <c r="B1896" t="s">
        <v>189</v>
      </c>
      <c r="C1896" t="s">
        <v>0</v>
      </c>
      <c r="D1896">
        <v>20</v>
      </c>
      <c r="E1896">
        <v>52</v>
      </c>
    </row>
    <row r="1897" spans="1:5">
      <c r="A1897" t="str">
        <f t="shared" si="55"/>
        <v>Colorectum (C18–C20)Male1</v>
      </c>
      <c r="B1897" t="s">
        <v>189</v>
      </c>
      <c r="C1897" t="s">
        <v>1</v>
      </c>
      <c r="D1897">
        <v>1</v>
      </c>
      <c r="E1897">
        <v>37</v>
      </c>
    </row>
    <row r="1898" spans="1:5">
      <c r="A1898" t="str">
        <f t="shared" si="55"/>
        <v>Colorectum (C18–C20)Male2</v>
      </c>
      <c r="B1898" t="s">
        <v>189</v>
      </c>
      <c r="C1898" t="s">
        <v>1</v>
      </c>
      <c r="D1898">
        <v>2</v>
      </c>
      <c r="E1898">
        <v>68</v>
      </c>
    </row>
    <row r="1899" spans="1:5">
      <c r="A1899" t="str">
        <f t="shared" si="55"/>
        <v>Colorectum (C18–C20)Male3</v>
      </c>
      <c r="B1899" t="s">
        <v>189</v>
      </c>
      <c r="C1899" t="s">
        <v>1</v>
      </c>
      <c r="D1899">
        <v>3</v>
      </c>
      <c r="E1899">
        <v>41</v>
      </c>
    </row>
    <row r="1900" spans="1:5">
      <c r="A1900" t="str">
        <f t="shared" si="55"/>
        <v>Colorectum (C18–C20)Male4</v>
      </c>
      <c r="B1900" t="s">
        <v>189</v>
      </c>
      <c r="C1900" t="s">
        <v>1</v>
      </c>
      <c r="D1900">
        <v>4</v>
      </c>
      <c r="E1900">
        <v>41</v>
      </c>
    </row>
    <row r="1901" spans="1:5">
      <c r="A1901" t="str">
        <f t="shared" si="55"/>
        <v>Colorectum (C18–C20)Male5</v>
      </c>
      <c r="B1901" t="s">
        <v>189</v>
      </c>
      <c r="C1901" t="s">
        <v>1</v>
      </c>
      <c r="D1901">
        <v>5</v>
      </c>
      <c r="E1901">
        <v>64</v>
      </c>
    </row>
    <row r="1902" spans="1:5">
      <c r="A1902" t="str">
        <f t="shared" si="55"/>
        <v>Colorectum (C18–C20)Male6</v>
      </c>
      <c r="B1902" t="s">
        <v>189</v>
      </c>
      <c r="C1902" t="s">
        <v>1</v>
      </c>
      <c r="D1902">
        <v>6</v>
      </c>
      <c r="E1902">
        <v>12</v>
      </c>
    </row>
    <row r="1903" spans="1:5">
      <c r="A1903" t="str">
        <f t="shared" si="55"/>
        <v>Colorectum (C18–C20)Male7</v>
      </c>
      <c r="B1903" t="s">
        <v>189</v>
      </c>
      <c r="C1903" t="s">
        <v>1</v>
      </c>
      <c r="D1903">
        <v>7</v>
      </c>
      <c r="E1903">
        <v>41</v>
      </c>
    </row>
    <row r="1904" spans="1:5">
      <c r="A1904" t="str">
        <f t="shared" si="55"/>
        <v>Colorectum (C18–C20)Male8</v>
      </c>
      <c r="B1904" t="s">
        <v>189</v>
      </c>
      <c r="C1904" t="s">
        <v>1</v>
      </c>
      <c r="D1904">
        <v>8</v>
      </c>
      <c r="E1904">
        <v>4</v>
      </c>
    </row>
    <row r="1905" spans="1:5">
      <c r="A1905" t="str">
        <f t="shared" si="55"/>
        <v>Colorectum (C18–C20)Male9</v>
      </c>
      <c r="B1905" t="s">
        <v>189</v>
      </c>
      <c r="C1905" t="s">
        <v>1</v>
      </c>
      <c r="D1905">
        <v>9</v>
      </c>
      <c r="E1905">
        <v>27</v>
      </c>
    </row>
    <row r="1906" spans="1:5">
      <c r="A1906" t="str">
        <f t="shared" si="55"/>
        <v>Colorectum (C18–C20)Male10</v>
      </c>
      <c r="B1906" t="s">
        <v>189</v>
      </c>
      <c r="C1906" t="s">
        <v>1</v>
      </c>
      <c r="D1906">
        <v>10</v>
      </c>
      <c r="E1906">
        <v>29</v>
      </c>
    </row>
    <row r="1907" spans="1:5">
      <c r="A1907" t="str">
        <f t="shared" si="55"/>
        <v>Colorectum (C18–C20)Male11</v>
      </c>
      <c r="B1907" t="s">
        <v>189</v>
      </c>
      <c r="C1907" t="s">
        <v>1</v>
      </c>
      <c r="D1907">
        <v>11</v>
      </c>
      <c r="E1907">
        <v>25</v>
      </c>
    </row>
    <row r="1908" spans="1:5">
      <c r="A1908" t="str">
        <f t="shared" si="55"/>
        <v>Colorectum (C18–C20)Male12</v>
      </c>
      <c r="B1908" t="s">
        <v>189</v>
      </c>
      <c r="C1908" t="s">
        <v>1</v>
      </c>
      <c r="D1908">
        <v>12</v>
      </c>
      <c r="E1908">
        <v>13</v>
      </c>
    </row>
    <row r="1909" spans="1:5">
      <c r="A1909" t="str">
        <f t="shared" si="55"/>
        <v>Colorectum (C18–C20)Male13</v>
      </c>
      <c r="B1909" t="s">
        <v>189</v>
      </c>
      <c r="C1909" t="s">
        <v>1</v>
      </c>
      <c r="D1909">
        <v>13</v>
      </c>
      <c r="E1909">
        <v>36</v>
      </c>
    </row>
    <row r="1910" spans="1:5">
      <c r="A1910" t="str">
        <f t="shared" si="55"/>
        <v>Colorectum (C18–C20)Male14</v>
      </c>
      <c r="B1910" t="s">
        <v>189</v>
      </c>
      <c r="C1910" t="s">
        <v>1</v>
      </c>
      <c r="D1910">
        <v>14</v>
      </c>
      <c r="E1910">
        <v>17</v>
      </c>
    </row>
    <row r="1911" spans="1:5">
      <c r="A1911" t="str">
        <f t="shared" si="55"/>
        <v>Colorectum (C18–C20)Male15</v>
      </c>
      <c r="B1911" t="s">
        <v>189</v>
      </c>
      <c r="C1911" t="s">
        <v>1</v>
      </c>
      <c r="D1911">
        <v>15</v>
      </c>
      <c r="E1911">
        <v>13</v>
      </c>
    </row>
    <row r="1912" spans="1:5">
      <c r="A1912" t="str">
        <f t="shared" si="55"/>
        <v>Colorectum (C18–C20)Male16</v>
      </c>
      <c r="B1912" t="s">
        <v>189</v>
      </c>
      <c r="C1912" t="s">
        <v>1</v>
      </c>
      <c r="D1912">
        <v>16</v>
      </c>
      <c r="E1912">
        <v>28</v>
      </c>
    </row>
    <row r="1913" spans="1:5">
      <c r="A1913" t="str">
        <f t="shared" si="55"/>
        <v>Colorectum (C18–C20)Male17</v>
      </c>
      <c r="B1913" t="s">
        <v>189</v>
      </c>
      <c r="C1913" t="s">
        <v>1</v>
      </c>
      <c r="D1913">
        <v>17</v>
      </c>
      <c r="E1913">
        <v>4</v>
      </c>
    </row>
    <row r="1914" spans="1:5">
      <c r="A1914" t="str">
        <f t="shared" si="55"/>
        <v>Colorectum (C18–C20)Male18</v>
      </c>
      <c r="B1914" t="s">
        <v>189</v>
      </c>
      <c r="C1914" t="s">
        <v>1</v>
      </c>
      <c r="D1914">
        <v>18</v>
      </c>
      <c r="E1914">
        <v>79</v>
      </c>
    </row>
    <row r="1915" spans="1:5">
      <c r="A1915" t="str">
        <f t="shared" si="55"/>
        <v>Colorectum (C18–C20)Male19</v>
      </c>
      <c r="B1915" t="s">
        <v>189</v>
      </c>
      <c r="C1915" t="s">
        <v>1</v>
      </c>
      <c r="D1915">
        <v>19</v>
      </c>
      <c r="E1915">
        <v>19</v>
      </c>
    </row>
    <row r="1916" spans="1:5">
      <c r="A1916" t="str">
        <f t="shared" si="55"/>
        <v>Colorectum (C18–C20)Male20</v>
      </c>
      <c r="B1916" t="s">
        <v>189</v>
      </c>
      <c r="C1916" t="s">
        <v>1</v>
      </c>
      <c r="D1916">
        <v>20</v>
      </c>
      <c r="E1916">
        <v>53</v>
      </c>
    </row>
    <row r="1917" spans="1:5">
      <c r="A1917" t="str">
        <f t="shared" si="55"/>
        <v>Colorectum (C18–C20)Male99</v>
      </c>
      <c r="B1917" t="s">
        <v>189</v>
      </c>
      <c r="C1917" t="s">
        <v>1</v>
      </c>
      <c r="D1917">
        <v>99</v>
      </c>
      <c r="E1917">
        <v>2</v>
      </c>
    </row>
    <row r="1918" spans="1:5">
      <c r="A1918" t="str">
        <f t="shared" si="55"/>
        <v>Anus (C21)Female2</v>
      </c>
      <c r="B1918" t="s">
        <v>190</v>
      </c>
      <c r="C1918" t="s">
        <v>0</v>
      </c>
      <c r="D1918">
        <v>2</v>
      </c>
      <c r="E1918">
        <v>2</v>
      </c>
    </row>
    <row r="1919" spans="1:5">
      <c r="A1919" t="str">
        <f t="shared" si="55"/>
        <v>Anus (C21)Female4</v>
      </c>
      <c r="B1919" t="s">
        <v>190</v>
      </c>
      <c r="C1919" t="s">
        <v>0</v>
      </c>
      <c r="D1919">
        <v>4</v>
      </c>
      <c r="E1919">
        <v>2</v>
      </c>
    </row>
    <row r="1920" spans="1:5">
      <c r="A1920" t="str">
        <f t="shared" si="55"/>
        <v>Anus (C21)Female5</v>
      </c>
      <c r="B1920" t="s">
        <v>190</v>
      </c>
      <c r="C1920" t="s">
        <v>0</v>
      </c>
      <c r="D1920">
        <v>5</v>
      </c>
      <c r="E1920">
        <v>1</v>
      </c>
    </row>
    <row r="1921" spans="1:5">
      <c r="A1921" t="str">
        <f t="shared" si="55"/>
        <v>Anus (C21)Female6</v>
      </c>
      <c r="B1921" t="s">
        <v>190</v>
      </c>
      <c r="C1921" t="s">
        <v>0</v>
      </c>
      <c r="D1921">
        <v>6</v>
      </c>
      <c r="E1921">
        <v>1</v>
      </c>
    </row>
    <row r="1922" spans="1:5">
      <c r="A1922" t="str">
        <f t="shared" si="55"/>
        <v>Anus (C21)Female7</v>
      </c>
      <c r="B1922" t="s">
        <v>190</v>
      </c>
      <c r="C1922" t="s">
        <v>0</v>
      </c>
      <c r="D1922">
        <v>7</v>
      </c>
      <c r="E1922">
        <v>1</v>
      </c>
    </row>
    <row r="1923" spans="1:5">
      <c r="A1923" t="str">
        <f t="shared" si="55"/>
        <v>Anus (C21)Female9</v>
      </c>
      <c r="B1923" t="s">
        <v>190</v>
      </c>
      <c r="C1923" t="s">
        <v>0</v>
      </c>
      <c r="D1923">
        <v>9</v>
      </c>
      <c r="E1923">
        <v>1</v>
      </c>
    </row>
    <row r="1924" spans="1:5">
      <c r="A1924" t="str">
        <f t="shared" si="55"/>
        <v>Anus (C21)Female13</v>
      </c>
      <c r="B1924" t="s">
        <v>190</v>
      </c>
      <c r="C1924" t="s">
        <v>0</v>
      </c>
      <c r="D1924">
        <v>13</v>
      </c>
      <c r="E1924">
        <v>1</v>
      </c>
    </row>
    <row r="1925" spans="1:5">
      <c r="A1925" t="str">
        <f t="shared" si="55"/>
        <v>Anus (C21)Male1</v>
      </c>
      <c r="B1925" t="s">
        <v>190</v>
      </c>
      <c r="C1925" t="s">
        <v>1</v>
      </c>
      <c r="D1925">
        <v>1</v>
      </c>
      <c r="E1925">
        <v>2</v>
      </c>
    </row>
    <row r="1926" spans="1:5">
      <c r="A1926" t="str">
        <f t="shared" si="55"/>
        <v>Anus (C21)Male2</v>
      </c>
      <c r="B1926" t="s">
        <v>190</v>
      </c>
      <c r="C1926" t="s">
        <v>1</v>
      </c>
      <c r="D1926">
        <v>2</v>
      </c>
      <c r="E1926">
        <v>2</v>
      </c>
    </row>
    <row r="1927" spans="1:5">
      <c r="A1927" t="str">
        <f t="shared" si="55"/>
        <v>Anus (C21)Male3</v>
      </c>
      <c r="B1927" t="s">
        <v>190</v>
      </c>
      <c r="C1927" t="s">
        <v>1</v>
      </c>
      <c r="D1927">
        <v>3</v>
      </c>
      <c r="E1927">
        <v>1</v>
      </c>
    </row>
    <row r="1928" spans="1:5">
      <c r="A1928" t="str">
        <f t="shared" si="55"/>
        <v>Anus (C21)Male4</v>
      </c>
      <c r="B1928" t="s">
        <v>190</v>
      </c>
      <c r="C1928" t="s">
        <v>1</v>
      </c>
      <c r="D1928">
        <v>4</v>
      </c>
      <c r="E1928">
        <v>1</v>
      </c>
    </row>
    <row r="1929" spans="1:5">
      <c r="A1929" t="str">
        <f t="shared" si="55"/>
        <v>Anus (C21)Male7</v>
      </c>
      <c r="B1929" t="s">
        <v>190</v>
      </c>
      <c r="C1929" t="s">
        <v>1</v>
      </c>
      <c r="D1929">
        <v>7</v>
      </c>
      <c r="E1929">
        <v>1</v>
      </c>
    </row>
    <row r="1930" spans="1:5">
      <c r="A1930" t="str">
        <f t="shared" si="55"/>
        <v>Anus (C21)Male11</v>
      </c>
      <c r="B1930" t="s">
        <v>190</v>
      </c>
      <c r="C1930" t="s">
        <v>1</v>
      </c>
      <c r="D1930">
        <v>11</v>
      </c>
      <c r="E1930">
        <v>1</v>
      </c>
    </row>
    <row r="1931" spans="1:5">
      <c r="A1931" t="str">
        <f t="shared" si="55"/>
        <v>Anus (C21)Male13</v>
      </c>
      <c r="B1931" t="s">
        <v>190</v>
      </c>
      <c r="C1931" t="s">
        <v>1</v>
      </c>
      <c r="D1931">
        <v>13</v>
      </c>
      <c r="E1931">
        <v>1</v>
      </c>
    </row>
    <row r="1932" spans="1:5">
      <c r="A1932" t="str">
        <f t="shared" si="55"/>
        <v>Anus (C21)Male17</v>
      </c>
      <c r="B1932" t="s">
        <v>190</v>
      </c>
      <c r="C1932" t="s">
        <v>1</v>
      </c>
      <c r="D1932">
        <v>17</v>
      </c>
      <c r="E1932">
        <v>1</v>
      </c>
    </row>
    <row r="1933" spans="1:5">
      <c r="A1933" t="str">
        <f t="shared" si="55"/>
        <v>Anus (C21)Male18</v>
      </c>
      <c r="B1933" t="s">
        <v>190</v>
      </c>
      <c r="C1933" t="s">
        <v>1</v>
      </c>
      <c r="D1933">
        <v>18</v>
      </c>
      <c r="E1933">
        <v>1</v>
      </c>
    </row>
    <row r="1934" spans="1:5">
      <c r="A1934" t="str">
        <f t="shared" si="55"/>
        <v>Liver and intrahepatic bile ducts (C22)Female1</v>
      </c>
      <c r="B1934" t="s">
        <v>85</v>
      </c>
      <c r="C1934" t="s">
        <v>0</v>
      </c>
      <c r="D1934">
        <v>1</v>
      </c>
      <c r="E1934">
        <v>2</v>
      </c>
    </row>
    <row r="1935" spans="1:5">
      <c r="A1935" t="str">
        <f t="shared" si="55"/>
        <v>Liver and intrahepatic bile ducts (C22)Female2</v>
      </c>
      <c r="B1935" t="s">
        <v>85</v>
      </c>
      <c r="C1935" t="s">
        <v>0</v>
      </c>
      <c r="D1935">
        <v>2</v>
      </c>
      <c r="E1935">
        <v>9</v>
      </c>
    </row>
    <row r="1936" spans="1:5">
      <c r="A1936" t="str">
        <f t="shared" si="55"/>
        <v>Liver and intrahepatic bile ducts (C22)Female3</v>
      </c>
      <c r="B1936" t="s">
        <v>85</v>
      </c>
      <c r="C1936" t="s">
        <v>0</v>
      </c>
      <c r="D1936">
        <v>3</v>
      </c>
      <c r="E1936">
        <v>9</v>
      </c>
    </row>
    <row r="1937" spans="1:5">
      <c r="A1937" t="str">
        <f t="shared" si="55"/>
        <v>Liver and intrahepatic bile ducts (C22)Female4</v>
      </c>
      <c r="B1937" t="s">
        <v>85</v>
      </c>
      <c r="C1937" t="s">
        <v>0</v>
      </c>
      <c r="D1937">
        <v>4</v>
      </c>
      <c r="E1937">
        <v>13</v>
      </c>
    </row>
    <row r="1938" spans="1:5">
      <c r="A1938" t="str">
        <f t="shared" si="55"/>
        <v>Liver and intrahepatic bile ducts (C22)Female5</v>
      </c>
      <c r="B1938" t="s">
        <v>85</v>
      </c>
      <c r="C1938" t="s">
        <v>0</v>
      </c>
      <c r="D1938">
        <v>5</v>
      </c>
      <c r="E1938">
        <v>9</v>
      </c>
    </row>
    <row r="1939" spans="1:5">
      <c r="A1939" t="str">
        <f t="shared" si="55"/>
        <v>Liver and intrahepatic bile ducts (C22)Female6</v>
      </c>
      <c r="B1939" t="s">
        <v>85</v>
      </c>
      <c r="C1939" t="s">
        <v>0</v>
      </c>
      <c r="D1939">
        <v>6</v>
      </c>
      <c r="E1939">
        <v>4</v>
      </c>
    </row>
    <row r="1940" spans="1:5">
      <c r="A1940" t="str">
        <f t="shared" si="55"/>
        <v>Liver and intrahepatic bile ducts (C22)Female7</v>
      </c>
      <c r="B1940" t="s">
        <v>85</v>
      </c>
      <c r="C1940" t="s">
        <v>0</v>
      </c>
      <c r="D1940">
        <v>7</v>
      </c>
      <c r="E1940">
        <v>5</v>
      </c>
    </row>
    <row r="1941" spans="1:5">
      <c r="A1941" t="str">
        <f t="shared" si="55"/>
        <v>Liver and intrahepatic bile ducts (C22)Female8</v>
      </c>
      <c r="B1941" t="s">
        <v>85</v>
      </c>
      <c r="C1941" t="s">
        <v>0</v>
      </c>
      <c r="D1941">
        <v>8</v>
      </c>
      <c r="E1941">
        <v>1</v>
      </c>
    </row>
    <row r="1942" spans="1:5">
      <c r="A1942" t="str">
        <f t="shared" si="55"/>
        <v>Liver and intrahepatic bile ducts (C22)Female9</v>
      </c>
      <c r="B1942" t="s">
        <v>85</v>
      </c>
      <c r="C1942" t="s">
        <v>0</v>
      </c>
      <c r="D1942">
        <v>9</v>
      </c>
      <c r="E1942">
        <v>1</v>
      </c>
    </row>
    <row r="1943" spans="1:5">
      <c r="A1943" t="str">
        <f t="shared" si="55"/>
        <v>Liver and intrahepatic bile ducts (C22)Female10</v>
      </c>
      <c r="B1943" t="s">
        <v>85</v>
      </c>
      <c r="C1943" t="s">
        <v>0</v>
      </c>
      <c r="D1943">
        <v>10</v>
      </c>
      <c r="E1943">
        <v>1</v>
      </c>
    </row>
    <row r="1944" spans="1:5">
      <c r="A1944" t="str">
        <f t="shared" si="55"/>
        <v>Liver and intrahepatic bile ducts (C22)Female11</v>
      </c>
      <c r="B1944" t="s">
        <v>85</v>
      </c>
      <c r="C1944" t="s">
        <v>0</v>
      </c>
      <c r="D1944">
        <v>11</v>
      </c>
      <c r="E1944">
        <v>4</v>
      </c>
    </row>
    <row r="1945" spans="1:5">
      <c r="A1945" t="str">
        <f t="shared" si="55"/>
        <v>Liver and intrahepatic bile ducts (C22)Female12</v>
      </c>
      <c r="B1945" t="s">
        <v>85</v>
      </c>
      <c r="C1945" t="s">
        <v>0</v>
      </c>
      <c r="D1945">
        <v>12</v>
      </c>
      <c r="E1945">
        <v>1</v>
      </c>
    </row>
    <row r="1946" spans="1:5">
      <c r="A1946" t="str">
        <f t="shared" si="55"/>
        <v>Liver and intrahepatic bile ducts (C22)Female13</v>
      </c>
      <c r="B1946" t="s">
        <v>85</v>
      </c>
      <c r="C1946" t="s">
        <v>0</v>
      </c>
      <c r="D1946">
        <v>13</v>
      </c>
      <c r="E1946">
        <v>6</v>
      </c>
    </row>
    <row r="1947" spans="1:5">
      <c r="A1947" t="str">
        <f t="shared" si="55"/>
        <v>Liver and intrahepatic bile ducts (C22)Female16</v>
      </c>
      <c r="B1947" t="s">
        <v>85</v>
      </c>
      <c r="C1947" t="s">
        <v>0</v>
      </c>
      <c r="D1947">
        <v>16</v>
      </c>
      <c r="E1947">
        <v>3</v>
      </c>
    </row>
    <row r="1948" spans="1:5">
      <c r="A1948" t="str">
        <f t="shared" si="55"/>
        <v>Liver and intrahepatic bile ducts (C22)Female18</v>
      </c>
      <c r="B1948" t="s">
        <v>85</v>
      </c>
      <c r="C1948" t="s">
        <v>0</v>
      </c>
      <c r="D1948">
        <v>18</v>
      </c>
      <c r="E1948">
        <v>8</v>
      </c>
    </row>
    <row r="1949" spans="1:5">
      <c r="A1949" t="str">
        <f t="shared" si="55"/>
        <v>Liver and intrahepatic bile ducts (C22)Female19</v>
      </c>
      <c r="B1949" t="s">
        <v>85</v>
      </c>
      <c r="C1949" t="s">
        <v>0</v>
      </c>
      <c r="D1949">
        <v>19</v>
      </c>
      <c r="E1949">
        <v>1</v>
      </c>
    </row>
    <row r="1950" spans="1:5">
      <c r="A1950" t="str">
        <f t="shared" si="55"/>
        <v>Liver and intrahepatic bile ducts (C22)Female20</v>
      </c>
      <c r="B1950" t="s">
        <v>85</v>
      </c>
      <c r="C1950" t="s">
        <v>0</v>
      </c>
      <c r="D1950">
        <v>20</v>
      </c>
      <c r="E1950">
        <v>5</v>
      </c>
    </row>
    <row r="1951" spans="1:5">
      <c r="A1951" t="str">
        <f t="shared" si="55"/>
        <v>Liver and intrahepatic bile ducts (C22)Male1</v>
      </c>
      <c r="B1951" t="s">
        <v>85</v>
      </c>
      <c r="C1951" t="s">
        <v>1</v>
      </c>
      <c r="D1951">
        <v>1</v>
      </c>
      <c r="E1951">
        <v>4</v>
      </c>
    </row>
    <row r="1952" spans="1:5">
      <c r="A1952" t="str">
        <f t="shared" si="55"/>
        <v>Liver and intrahepatic bile ducts (C22)Male2</v>
      </c>
      <c r="B1952" t="s">
        <v>85</v>
      </c>
      <c r="C1952" t="s">
        <v>1</v>
      </c>
      <c r="D1952">
        <v>2</v>
      </c>
      <c r="E1952">
        <v>11</v>
      </c>
    </row>
    <row r="1953" spans="1:5">
      <c r="A1953" t="str">
        <f t="shared" si="55"/>
        <v>Liver and intrahepatic bile ducts (C22)Male3</v>
      </c>
      <c r="B1953" t="s">
        <v>85</v>
      </c>
      <c r="C1953" t="s">
        <v>1</v>
      </c>
      <c r="D1953">
        <v>3</v>
      </c>
      <c r="E1953">
        <v>15</v>
      </c>
    </row>
    <row r="1954" spans="1:5">
      <c r="A1954" t="str">
        <f t="shared" si="55"/>
        <v>Liver and intrahepatic bile ducts (C22)Male4</v>
      </c>
      <c r="B1954" t="s">
        <v>85</v>
      </c>
      <c r="C1954" t="s">
        <v>1</v>
      </c>
      <c r="D1954">
        <v>4</v>
      </c>
      <c r="E1954">
        <v>30</v>
      </c>
    </row>
    <row r="1955" spans="1:5">
      <c r="A1955" t="str">
        <f t="shared" si="55"/>
        <v>Liver and intrahepatic bile ducts (C22)Male5</v>
      </c>
      <c r="B1955" t="s">
        <v>85</v>
      </c>
      <c r="C1955" t="s">
        <v>1</v>
      </c>
      <c r="D1955">
        <v>5</v>
      </c>
      <c r="E1955">
        <v>19</v>
      </c>
    </row>
    <row r="1956" spans="1:5">
      <c r="A1956" t="str">
        <f t="shared" ref="A1956:A2019" si="56">B1956&amp;C1956&amp;D1956</f>
        <v>Liver and intrahepatic bile ducts (C22)Male6</v>
      </c>
      <c r="B1956" t="s">
        <v>85</v>
      </c>
      <c r="C1956" t="s">
        <v>1</v>
      </c>
      <c r="D1956">
        <v>6</v>
      </c>
      <c r="E1956">
        <v>7</v>
      </c>
    </row>
    <row r="1957" spans="1:5">
      <c r="A1957" t="str">
        <f t="shared" si="56"/>
        <v>Liver and intrahepatic bile ducts (C22)Male7</v>
      </c>
      <c r="B1957" t="s">
        <v>85</v>
      </c>
      <c r="C1957" t="s">
        <v>1</v>
      </c>
      <c r="D1957">
        <v>7</v>
      </c>
      <c r="E1957">
        <v>4</v>
      </c>
    </row>
    <row r="1958" spans="1:5">
      <c r="A1958" t="str">
        <f t="shared" si="56"/>
        <v>Liver and intrahepatic bile ducts (C22)Male8</v>
      </c>
      <c r="B1958" t="s">
        <v>85</v>
      </c>
      <c r="C1958" t="s">
        <v>1</v>
      </c>
      <c r="D1958">
        <v>8</v>
      </c>
      <c r="E1958">
        <v>1</v>
      </c>
    </row>
    <row r="1959" spans="1:5">
      <c r="A1959" t="str">
        <f t="shared" si="56"/>
        <v>Liver and intrahepatic bile ducts (C22)Male9</v>
      </c>
      <c r="B1959" t="s">
        <v>85</v>
      </c>
      <c r="C1959" t="s">
        <v>1</v>
      </c>
      <c r="D1959">
        <v>9</v>
      </c>
      <c r="E1959">
        <v>4</v>
      </c>
    </row>
    <row r="1960" spans="1:5">
      <c r="A1960" t="str">
        <f t="shared" si="56"/>
        <v>Liver and intrahepatic bile ducts (C22)Male10</v>
      </c>
      <c r="B1960" t="s">
        <v>85</v>
      </c>
      <c r="C1960" t="s">
        <v>1</v>
      </c>
      <c r="D1960">
        <v>10</v>
      </c>
      <c r="E1960">
        <v>6</v>
      </c>
    </row>
    <row r="1961" spans="1:5">
      <c r="A1961" t="str">
        <f t="shared" si="56"/>
        <v>Liver and intrahepatic bile ducts (C22)Male11</v>
      </c>
      <c r="B1961" t="s">
        <v>85</v>
      </c>
      <c r="C1961" t="s">
        <v>1</v>
      </c>
      <c r="D1961">
        <v>11</v>
      </c>
      <c r="E1961">
        <v>2</v>
      </c>
    </row>
    <row r="1962" spans="1:5">
      <c r="A1962" t="str">
        <f t="shared" si="56"/>
        <v>Liver and intrahepatic bile ducts (C22)Male13</v>
      </c>
      <c r="B1962" t="s">
        <v>85</v>
      </c>
      <c r="C1962" t="s">
        <v>1</v>
      </c>
      <c r="D1962">
        <v>13</v>
      </c>
      <c r="E1962">
        <v>9</v>
      </c>
    </row>
    <row r="1963" spans="1:5">
      <c r="A1963" t="str">
        <f t="shared" si="56"/>
        <v>Liver and intrahepatic bile ducts (C22)Male14</v>
      </c>
      <c r="B1963" t="s">
        <v>85</v>
      </c>
      <c r="C1963" t="s">
        <v>1</v>
      </c>
      <c r="D1963">
        <v>14</v>
      </c>
      <c r="E1963">
        <v>5</v>
      </c>
    </row>
    <row r="1964" spans="1:5">
      <c r="A1964" t="str">
        <f t="shared" si="56"/>
        <v>Liver and intrahepatic bile ducts (C22)Male15</v>
      </c>
      <c r="B1964" t="s">
        <v>85</v>
      </c>
      <c r="C1964" t="s">
        <v>1</v>
      </c>
      <c r="D1964">
        <v>15</v>
      </c>
      <c r="E1964">
        <v>3</v>
      </c>
    </row>
    <row r="1965" spans="1:5">
      <c r="A1965" t="str">
        <f t="shared" si="56"/>
        <v>Liver and intrahepatic bile ducts (C22)Male16</v>
      </c>
      <c r="B1965" t="s">
        <v>85</v>
      </c>
      <c r="C1965" t="s">
        <v>1</v>
      </c>
      <c r="D1965">
        <v>16</v>
      </c>
      <c r="E1965">
        <v>3</v>
      </c>
    </row>
    <row r="1966" spans="1:5">
      <c r="A1966" t="str">
        <f t="shared" si="56"/>
        <v>Liver and intrahepatic bile ducts (C22)Male17</v>
      </c>
      <c r="B1966" t="s">
        <v>85</v>
      </c>
      <c r="C1966" t="s">
        <v>1</v>
      </c>
      <c r="D1966">
        <v>17</v>
      </c>
      <c r="E1966">
        <v>3</v>
      </c>
    </row>
    <row r="1967" spans="1:5">
      <c r="A1967" t="str">
        <f t="shared" si="56"/>
        <v>Liver and intrahepatic bile ducts (C22)Male18</v>
      </c>
      <c r="B1967" t="s">
        <v>85</v>
      </c>
      <c r="C1967" t="s">
        <v>1</v>
      </c>
      <c r="D1967">
        <v>18</v>
      </c>
      <c r="E1967">
        <v>16</v>
      </c>
    </row>
    <row r="1968" spans="1:5">
      <c r="A1968" t="str">
        <f t="shared" si="56"/>
        <v>Liver and intrahepatic bile ducts (C22)Male19</v>
      </c>
      <c r="B1968" t="s">
        <v>85</v>
      </c>
      <c r="C1968" t="s">
        <v>1</v>
      </c>
      <c r="D1968">
        <v>19</v>
      </c>
      <c r="E1968">
        <v>2</v>
      </c>
    </row>
    <row r="1969" spans="1:5">
      <c r="A1969" t="str">
        <f t="shared" si="56"/>
        <v>Liver and intrahepatic bile ducts (C22)Male20</v>
      </c>
      <c r="B1969" t="s">
        <v>85</v>
      </c>
      <c r="C1969" t="s">
        <v>1</v>
      </c>
      <c r="D1969">
        <v>20</v>
      </c>
      <c r="E1969">
        <v>7</v>
      </c>
    </row>
    <row r="1970" spans="1:5">
      <c r="A1970" t="str">
        <f t="shared" si="56"/>
        <v>Liver and intrahepatic bile ducts (C22)Male99</v>
      </c>
      <c r="B1970" t="s">
        <v>85</v>
      </c>
      <c r="C1970" t="s">
        <v>1</v>
      </c>
      <c r="D1970">
        <v>99</v>
      </c>
      <c r="E1970">
        <v>3</v>
      </c>
    </row>
    <row r="1971" spans="1:5">
      <c r="A1971" t="str">
        <f t="shared" si="56"/>
        <v>Gallbladder (C23)Female1</v>
      </c>
      <c r="B1971" t="s">
        <v>86</v>
      </c>
      <c r="C1971" t="s">
        <v>0</v>
      </c>
      <c r="D1971">
        <v>1</v>
      </c>
      <c r="E1971">
        <v>1</v>
      </c>
    </row>
    <row r="1972" spans="1:5">
      <c r="A1972" t="str">
        <f t="shared" si="56"/>
        <v>Gallbladder (C23)Female2</v>
      </c>
      <c r="B1972" t="s">
        <v>86</v>
      </c>
      <c r="C1972" t="s">
        <v>0</v>
      </c>
      <c r="D1972">
        <v>2</v>
      </c>
      <c r="E1972">
        <v>4</v>
      </c>
    </row>
    <row r="1973" spans="1:5">
      <c r="A1973" t="str">
        <f t="shared" si="56"/>
        <v>Gallbladder (C23)Female3</v>
      </c>
      <c r="B1973" t="s">
        <v>86</v>
      </c>
      <c r="C1973" t="s">
        <v>0</v>
      </c>
      <c r="D1973">
        <v>3</v>
      </c>
      <c r="E1973">
        <v>7</v>
      </c>
    </row>
    <row r="1974" spans="1:5">
      <c r="A1974" t="str">
        <f t="shared" si="56"/>
        <v>Gallbladder (C23)Female4</v>
      </c>
      <c r="B1974" t="s">
        <v>86</v>
      </c>
      <c r="C1974" t="s">
        <v>0</v>
      </c>
      <c r="D1974">
        <v>4</v>
      </c>
      <c r="E1974">
        <v>1</v>
      </c>
    </row>
    <row r="1975" spans="1:5">
      <c r="A1975" t="str">
        <f t="shared" si="56"/>
        <v>Gallbladder (C23)Female5</v>
      </c>
      <c r="B1975" t="s">
        <v>86</v>
      </c>
      <c r="C1975" t="s">
        <v>0</v>
      </c>
      <c r="D1975">
        <v>5</v>
      </c>
      <c r="E1975">
        <v>1</v>
      </c>
    </row>
    <row r="1976" spans="1:5">
      <c r="A1976" t="str">
        <f t="shared" si="56"/>
        <v>Gallbladder (C23)Female6</v>
      </c>
      <c r="B1976" t="s">
        <v>86</v>
      </c>
      <c r="C1976" t="s">
        <v>0</v>
      </c>
      <c r="D1976">
        <v>6</v>
      </c>
      <c r="E1976">
        <v>1</v>
      </c>
    </row>
    <row r="1977" spans="1:5">
      <c r="A1977" t="str">
        <f t="shared" si="56"/>
        <v>Gallbladder (C23)Female9</v>
      </c>
      <c r="B1977" t="s">
        <v>86</v>
      </c>
      <c r="C1977" t="s">
        <v>0</v>
      </c>
      <c r="D1977">
        <v>9</v>
      </c>
      <c r="E1977">
        <v>1</v>
      </c>
    </row>
    <row r="1978" spans="1:5">
      <c r="A1978" t="str">
        <f t="shared" si="56"/>
        <v>Gallbladder (C23)Female10</v>
      </c>
      <c r="B1978" t="s">
        <v>86</v>
      </c>
      <c r="C1978" t="s">
        <v>0</v>
      </c>
      <c r="D1978">
        <v>10</v>
      </c>
      <c r="E1978">
        <v>3</v>
      </c>
    </row>
    <row r="1979" spans="1:5">
      <c r="A1979" t="str">
        <f t="shared" si="56"/>
        <v>Gallbladder (C23)Female11</v>
      </c>
      <c r="B1979" t="s">
        <v>86</v>
      </c>
      <c r="C1979" t="s">
        <v>0</v>
      </c>
      <c r="D1979">
        <v>11</v>
      </c>
      <c r="E1979">
        <v>1</v>
      </c>
    </row>
    <row r="1980" spans="1:5">
      <c r="A1980" t="str">
        <f t="shared" si="56"/>
        <v>Gallbladder (C23)Female12</v>
      </c>
      <c r="B1980" t="s">
        <v>86</v>
      </c>
      <c r="C1980" t="s">
        <v>0</v>
      </c>
      <c r="D1980">
        <v>12</v>
      </c>
      <c r="E1980">
        <v>1</v>
      </c>
    </row>
    <row r="1981" spans="1:5">
      <c r="A1981" t="str">
        <f t="shared" si="56"/>
        <v>Gallbladder (C23)Female14</v>
      </c>
      <c r="B1981" t="s">
        <v>86</v>
      </c>
      <c r="C1981" t="s">
        <v>0</v>
      </c>
      <c r="D1981">
        <v>14</v>
      </c>
      <c r="E1981">
        <v>2</v>
      </c>
    </row>
    <row r="1982" spans="1:5">
      <c r="A1982" t="str">
        <f t="shared" si="56"/>
        <v>Gallbladder (C23)Female15</v>
      </c>
      <c r="B1982" t="s">
        <v>86</v>
      </c>
      <c r="C1982" t="s">
        <v>0</v>
      </c>
      <c r="D1982">
        <v>15</v>
      </c>
      <c r="E1982">
        <v>1</v>
      </c>
    </row>
    <row r="1983" spans="1:5">
      <c r="A1983" t="str">
        <f t="shared" si="56"/>
        <v>Gallbladder (C23)Female18</v>
      </c>
      <c r="B1983" t="s">
        <v>86</v>
      </c>
      <c r="C1983" t="s">
        <v>0</v>
      </c>
      <c r="D1983">
        <v>18</v>
      </c>
      <c r="E1983">
        <v>6</v>
      </c>
    </row>
    <row r="1984" spans="1:5">
      <c r="A1984" t="str">
        <f t="shared" si="56"/>
        <v>Gallbladder (C23)Female20</v>
      </c>
      <c r="B1984" t="s">
        <v>86</v>
      </c>
      <c r="C1984" t="s">
        <v>0</v>
      </c>
      <c r="D1984">
        <v>20</v>
      </c>
      <c r="E1984">
        <v>3</v>
      </c>
    </row>
    <row r="1985" spans="1:5">
      <c r="A1985" t="str">
        <f t="shared" si="56"/>
        <v>Gallbladder (C23)Male3</v>
      </c>
      <c r="B1985" t="s">
        <v>86</v>
      </c>
      <c r="C1985" t="s">
        <v>1</v>
      </c>
      <c r="D1985">
        <v>3</v>
      </c>
      <c r="E1985">
        <v>1</v>
      </c>
    </row>
    <row r="1986" spans="1:5">
      <c r="A1986" t="str">
        <f t="shared" si="56"/>
        <v>Gallbladder (C23)Male4</v>
      </c>
      <c r="B1986" t="s">
        <v>86</v>
      </c>
      <c r="C1986" t="s">
        <v>1</v>
      </c>
      <c r="D1986">
        <v>4</v>
      </c>
      <c r="E1986">
        <v>1</v>
      </c>
    </row>
    <row r="1987" spans="1:5">
      <c r="A1987" t="str">
        <f t="shared" si="56"/>
        <v>Gallbladder (C23)Male5</v>
      </c>
      <c r="B1987" t="s">
        <v>86</v>
      </c>
      <c r="C1987" t="s">
        <v>1</v>
      </c>
      <c r="D1987">
        <v>5</v>
      </c>
      <c r="E1987">
        <v>1</v>
      </c>
    </row>
    <row r="1988" spans="1:5">
      <c r="A1988" t="str">
        <f t="shared" si="56"/>
        <v>Gallbladder (C23)Male14</v>
      </c>
      <c r="B1988" t="s">
        <v>86</v>
      </c>
      <c r="C1988" t="s">
        <v>1</v>
      </c>
      <c r="D1988">
        <v>14</v>
      </c>
      <c r="E1988">
        <v>1</v>
      </c>
    </row>
    <row r="1989" spans="1:5">
      <c r="A1989" t="str">
        <f t="shared" si="56"/>
        <v>Gallbladder (C23)Male16</v>
      </c>
      <c r="B1989" t="s">
        <v>86</v>
      </c>
      <c r="C1989" t="s">
        <v>1</v>
      </c>
      <c r="D1989">
        <v>16</v>
      </c>
      <c r="E1989">
        <v>1</v>
      </c>
    </row>
    <row r="1990" spans="1:5">
      <c r="A1990" t="str">
        <f t="shared" si="56"/>
        <v>Gallbladder (C23)Male18</v>
      </c>
      <c r="B1990" t="s">
        <v>86</v>
      </c>
      <c r="C1990" t="s">
        <v>1</v>
      </c>
      <c r="D1990">
        <v>18</v>
      </c>
      <c r="E1990">
        <v>2</v>
      </c>
    </row>
    <row r="1991" spans="1:5">
      <c r="A1991" t="str">
        <f t="shared" si="56"/>
        <v>Gallbladder (C23)Male20</v>
      </c>
      <c r="B1991" t="s">
        <v>86</v>
      </c>
      <c r="C1991" t="s">
        <v>1</v>
      </c>
      <c r="D1991">
        <v>20</v>
      </c>
      <c r="E1991">
        <v>2</v>
      </c>
    </row>
    <row r="1992" spans="1:5">
      <c r="A1992" t="str">
        <f t="shared" si="56"/>
        <v>Biliary tract - other and unspecified parts (C24)Female2</v>
      </c>
      <c r="B1992" t="s">
        <v>87</v>
      </c>
      <c r="C1992" t="s">
        <v>0</v>
      </c>
      <c r="D1992">
        <v>2</v>
      </c>
      <c r="E1992">
        <v>4</v>
      </c>
    </row>
    <row r="1993" spans="1:5">
      <c r="A1993" t="str">
        <f t="shared" si="56"/>
        <v>Biliary tract - other and unspecified parts (C24)Female3</v>
      </c>
      <c r="B1993" t="s">
        <v>87</v>
      </c>
      <c r="C1993" t="s">
        <v>0</v>
      </c>
      <c r="D1993">
        <v>3</v>
      </c>
      <c r="E1993">
        <v>2</v>
      </c>
    </row>
    <row r="1994" spans="1:5">
      <c r="A1994" t="str">
        <f t="shared" si="56"/>
        <v>Biliary tract - other and unspecified parts (C24)Female5</v>
      </c>
      <c r="B1994" t="s">
        <v>87</v>
      </c>
      <c r="C1994" t="s">
        <v>0</v>
      </c>
      <c r="D1994">
        <v>5</v>
      </c>
      <c r="E1994">
        <v>1</v>
      </c>
    </row>
    <row r="1995" spans="1:5">
      <c r="A1995" t="str">
        <f t="shared" si="56"/>
        <v>Biliary tract - other and unspecified parts (C24)Female9</v>
      </c>
      <c r="B1995" t="s">
        <v>87</v>
      </c>
      <c r="C1995" t="s">
        <v>0</v>
      </c>
      <c r="D1995">
        <v>9</v>
      </c>
      <c r="E1995">
        <v>2</v>
      </c>
    </row>
    <row r="1996" spans="1:5">
      <c r="A1996" t="str">
        <f t="shared" si="56"/>
        <v>Biliary tract - other and unspecified parts (C24)Female13</v>
      </c>
      <c r="B1996" t="s">
        <v>87</v>
      </c>
      <c r="C1996" t="s">
        <v>0</v>
      </c>
      <c r="D1996">
        <v>13</v>
      </c>
      <c r="E1996">
        <v>1</v>
      </c>
    </row>
    <row r="1997" spans="1:5">
      <c r="A1997" t="str">
        <f t="shared" si="56"/>
        <v>Biliary tract - other and unspecified parts (C24)Female18</v>
      </c>
      <c r="B1997" t="s">
        <v>87</v>
      </c>
      <c r="C1997" t="s">
        <v>0</v>
      </c>
      <c r="D1997">
        <v>18</v>
      </c>
      <c r="E1997">
        <v>3</v>
      </c>
    </row>
    <row r="1998" spans="1:5">
      <c r="A1998" t="str">
        <f t="shared" si="56"/>
        <v>Biliary tract - other and unspecified parts (C24)Female19</v>
      </c>
      <c r="B1998" t="s">
        <v>87</v>
      </c>
      <c r="C1998" t="s">
        <v>0</v>
      </c>
      <c r="D1998">
        <v>19</v>
      </c>
      <c r="E1998">
        <v>1</v>
      </c>
    </row>
    <row r="1999" spans="1:5">
      <c r="A1999" t="str">
        <f t="shared" si="56"/>
        <v>Biliary tract - other and unspecified parts (C24)Female20</v>
      </c>
      <c r="B1999" t="s">
        <v>87</v>
      </c>
      <c r="C1999" t="s">
        <v>0</v>
      </c>
      <c r="D1999">
        <v>20</v>
      </c>
      <c r="E1999">
        <v>2</v>
      </c>
    </row>
    <row r="2000" spans="1:5">
      <c r="A2000" t="str">
        <f t="shared" si="56"/>
        <v>Biliary tract - other and unspecified parts (C24)Male2</v>
      </c>
      <c r="B2000" t="s">
        <v>87</v>
      </c>
      <c r="C2000" t="s">
        <v>1</v>
      </c>
      <c r="D2000">
        <v>2</v>
      </c>
      <c r="E2000">
        <v>5</v>
      </c>
    </row>
    <row r="2001" spans="1:5">
      <c r="A2001" t="str">
        <f t="shared" si="56"/>
        <v>Biliary tract - other and unspecified parts (C24)Male3</v>
      </c>
      <c r="B2001" t="s">
        <v>87</v>
      </c>
      <c r="C2001" t="s">
        <v>1</v>
      </c>
      <c r="D2001">
        <v>3</v>
      </c>
      <c r="E2001">
        <v>5</v>
      </c>
    </row>
    <row r="2002" spans="1:5">
      <c r="A2002" t="str">
        <f t="shared" si="56"/>
        <v>Biliary tract - other and unspecified parts (C24)Male4</v>
      </c>
      <c r="B2002" t="s">
        <v>87</v>
      </c>
      <c r="C2002" t="s">
        <v>1</v>
      </c>
      <c r="D2002">
        <v>4</v>
      </c>
      <c r="E2002">
        <v>1</v>
      </c>
    </row>
    <row r="2003" spans="1:5">
      <c r="A2003" t="str">
        <f t="shared" si="56"/>
        <v>Biliary tract - other and unspecified parts (C24)Male5</v>
      </c>
      <c r="B2003" t="s">
        <v>87</v>
      </c>
      <c r="C2003" t="s">
        <v>1</v>
      </c>
      <c r="D2003">
        <v>5</v>
      </c>
      <c r="E2003">
        <v>1</v>
      </c>
    </row>
    <row r="2004" spans="1:5">
      <c r="A2004" t="str">
        <f t="shared" si="56"/>
        <v>Biliary tract - other and unspecified parts (C24)Male9</v>
      </c>
      <c r="B2004" t="s">
        <v>87</v>
      </c>
      <c r="C2004" t="s">
        <v>1</v>
      </c>
      <c r="D2004">
        <v>9</v>
      </c>
      <c r="E2004">
        <v>1</v>
      </c>
    </row>
    <row r="2005" spans="1:5">
      <c r="A2005" t="str">
        <f t="shared" si="56"/>
        <v>Biliary tract - other and unspecified parts (C24)Male10</v>
      </c>
      <c r="B2005" t="s">
        <v>87</v>
      </c>
      <c r="C2005" t="s">
        <v>1</v>
      </c>
      <c r="D2005">
        <v>10</v>
      </c>
      <c r="E2005">
        <v>3</v>
      </c>
    </row>
    <row r="2006" spans="1:5">
      <c r="A2006" t="str">
        <f t="shared" si="56"/>
        <v>Biliary tract - other and unspecified parts (C24)Male11</v>
      </c>
      <c r="B2006" t="s">
        <v>87</v>
      </c>
      <c r="C2006" t="s">
        <v>1</v>
      </c>
      <c r="D2006">
        <v>11</v>
      </c>
      <c r="E2006">
        <v>1</v>
      </c>
    </row>
    <row r="2007" spans="1:5">
      <c r="A2007" t="str">
        <f t="shared" si="56"/>
        <v>Biliary tract - other and unspecified parts (C24)Male12</v>
      </c>
      <c r="B2007" t="s">
        <v>87</v>
      </c>
      <c r="C2007" t="s">
        <v>1</v>
      </c>
      <c r="D2007">
        <v>12</v>
      </c>
      <c r="E2007">
        <v>1</v>
      </c>
    </row>
    <row r="2008" spans="1:5">
      <c r="A2008" t="str">
        <f t="shared" si="56"/>
        <v>Biliary tract - other and unspecified parts (C24)Male13</v>
      </c>
      <c r="B2008" t="s">
        <v>87</v>
      </c>
      <c r="C2008" t="s">
        <v>1</v>
      </c>
      <c r="D2008">
        <v>13</v>
      </c>
      <c r="E2008">
        <v>1</v>
      </c>
    </row>
    <row r="2009" spans="1:5">
      <c r="A2009" t="str">
        <f t="shared" si="56"/>
        <v>Biliary tract - other and unspecified parts (C24)Male18</v>
      </c>
      <c r="B2009" t="s">
        <v>87</v>
      </c>
      <c r="C2009" t="s">
        <v>1</v>
      </c>
      <c r="D2009">
        <v>18</v>
      </c>
      <c r="E2009">
        <v>1</v>
      </c>
    </row>
    <row r="2010" spans="1:5">
      <c r="A2010" t="str">
        <f t="shared" si="56"/>
        <v>Biliary tract - other and unspecified parts (C24)Male20</v>
      </c>
      <c r="B2010" t="s">
        <v>87</v>
      </c>
      <c r="C2010" t="s">
        <v>1</v>
      </c>
      <c r="D2010">
        <v>20</v>
      </c>
      <c r="E2010">
        <v>2</v>
      </c>
    </row>
    <row r="2011" spans="1:5">
      <c r="A2011" t="str">
        <f t="shared" si="56"/>
        <v>Biliary tract - other and unspecified parts (C24)Male99</v>
      </c>
      <c r="B2011" t="s">
        <v>87</v>
      </c>
      <c r="C2011" t="s">
        <v>1</v>
      </c>
      <c r="D2011">
        <v>99</v>
      </c>
      <c r="E2011">
        <v>1</v>
      </c>
    </row>
    <row r="2012" spans="1:5">
      <c r="A2012" t="str">
        <f t="shared" si="56"/>
        <v>Pancreas (C25)Female1</v>
      </c>
      <c r="B2012" t="s">
        <v>88</v>
      </c>
      <c r="C2012" t="s">
        <v>0</v>
      </c>
      <c r="D2012">
        <v>1</v>
      </c>
      <c r="E2012">
        <v>10</v>
      </c>
    </row>
    <row r="2013" spans="1:5">
      <c r="A2013" t="str">
        <f t="shared" si="56"/>
        <v>Pancreas (C25)Female2</v>
      </c>
      <c r="B2013" t="s">
        <v>88</v>
      </c>
      <c r="C2013" t="s">
        <v>0</v>
      </c>
      <c r="D2013">
        <v>2</v>
      </c>
      <c r="E2013">
        <v>18</v>
      </c>
    </row>
    <row r="2014" spans="1:5">
      <c r="A2014" t="str">
        <f t="shared" si="56"/>
        <v>Pancreas (C25)Female3</v>
      </c>
      <c r="B2014" t="s">
        <v>88</v>
      </c>
      <c r="C2014" t="s">
        <v>0</v>
      </c>
      <c r="D2014">
        <v>3</v>
      </c>
      <c r="E2014">
        <v>24</v>
      </c>
    </row>
    <row r="2015" spans="1:5">
      <c r="A2015" t="str">
        <f t="shared" si="56"/>
        <v>Pancreas (C25)Female4</v>
      </c>
      <c r="B2015" t="s">
        <v>88</v>
      </c>
      <c r="C2015" t="s">
        <v>0</v>
      </c>
      <c r="D2015">
        <v>4</v>
      </c>
      <c r="E2015">
        <v>15</v>
      </c>
    </row>
    <row r="2016" spans="1:5">
      <c r="A2016" t="str">
        <f t="shared" si="56"/>
        <v>Pancreas (C25)Female5</v>
      </c>
      <c r="B2016" t="s">
        <v>88</v>
      </c>
      <c r="C2016" t="s">
        <v>0</v>
      </c>
      <c r="D2016">
        <v>5</v>
      </c>
      <c r="E2016">
        <v>17</v>
      </c>
    </row>
    <row r="2017" spans="1:5">
      <c r="A2017" t="str">
        <f t="shared" si="56"/>
        <v>Pancreas (C25)Female6</v>
      </c>
      <c r="B2017" t="s">
        <v>88</v>
      </c>
      <c r="C2017" t="s">
        <v>0</v>
      </c>
      <c r="D2017">
        <v>6</v>
      </c>
      <c r="E2017">
        <v>6</v>
      </c>
    </row>
    <row r="2018" spans="1:5">
      <c r="A2018" t="str">
        <f t="shared" si="56"/>
        <v>Pancreas (C25)Female7</v>
      </c>
      <c r="B2018" t="s">
        <v>88</v>
      </c>
      <c r="C2018" t="s">
        <v>0</v>
      </c>
      <c r="D2018">
        <v>7</v>
      </c>
      <c r="E2018">
        <v>9</v>
      </c>
    </row>
    <row r="2019" spans="1:5">
      <c r="A2019" t="str">
        <f t="shared" si="56"/>
        <v>Pancreas (C25)Female8</v>
      </c>
      <c r="B2019" t="s">
        <v>88</v>
      </c>
      <c r="C2019" t="s">
        <v>0</v>
      </c>
      <c r="D2019">
        <v>8</v>
      </c>
      <c r="E2019">
        <v>7</v>
      </c>
    </row>
    <row r="2020" spans="1:5">
      <c r="A2020" t="str">
        <f t="shared" ref="A2020:A2083" si="57">B2020&amp;C2020&amp;D2020</f>
        <v>Pancreas (C25)Female9</v>
      </c>
      <c r="B2020" t="s">
        <v>88</v>
      </c>
      <c r="C2020" t="s">
        <v>0</v>
      </c>
      <c r="D2020">
        <v>9</v>
      </c>
      <c r="E2020">
        <v>6</v>
      </c>
    </row>
    <row r="2021" spans="1:5">
      <c r="A2021" t="str">
        <f t="shared" si="57"/>
        <v>Pancreas (C25)Female10</v>
      </c>
      <c r="B2021" t="s">
        <v>88</v>
      </c>
      <c r="C2021" t="s">
        <v>0</v>
      </c>
      <c r="D2021">
        <v>10</v>
      </c>
      <c r="E2021">
        <v>10</v>
      </c>
    </row>
    <row r="2022" spans="1:5">
      <c r="A2022" t="str">
        <f t="shared" si="57"/>
        <v>Pancreas (C25)Female11</v>
      </c>
      <c r="B2022" t="s">
        <v>88</v>
      </c>
      <c r="C2022" t="s">
        <v>0</v>
      </c>
      <c r="D2022">
        <v>11</v>
      </c>
      <c r="E2022">
        <v>12</v>
      </c>
    </row>
    <row r="2023" spans="1:5">
      <c r="A2023" t="str">
        <f t="shared" si="57"/>
        <v>Pancreas (C25)Female12</v>
      </c>
      <c r="B2023" t="s">
        <v>88</v>
      </c>
      <c r="C2023" t="s">
        <v>0</v>
      </c>
      <c r="D2023">
        <v>12</v>
      </c>
      <c r="E2023">
        <v>5</v>
      </c>
    </row>
    <row r="2024" spans="1:5">
      <c r="A2024" t="str">
        <f t="shared" si="57"/>
        <v>Pancreas (C25)Female13</v>
      </c>
      <c r="B2024" t="s">
        <v>88</v>
      </c>
      <c r="C2024" t="s">
        <v>0</v>
      </c>
      <c r="D2024">
        <v>13</v>
      </c>
      <c r="E2024">
        <v>13</v>
      </c>
    </row>
    <row r="2025" spans="1:5">
      <c r="A2025" t="str">
        <f t="shared" si="57"/>
        <v>Pancreas (C25)Female14</v>
      </c>
      <c r="B2025" t="s">
        <v>88</v>
      </c>
      <c r="C2025" t="s">
        <v>0</v>
      </c>
      <c r="D2025">
        <v>14</v>
      </c>
      <c r="E2025">
        <v>7</v>
      </c>
    </row>
    <row r="2026" spans="1:5">
      <c r="A2026" t="str">
        <f t="shared" si="57"/>
        <v>Pancreas (C25)Female15</v>
      </c>
      <c r="B2026" t="s">
        <v>88</v>
      </c>
      <c r="C2026" t="s">
        <v>0</v>
      </c>
      <c r="D2026">
        <v>15</v>
      </c>
      <c r="E2026">
        <v>3</v>
      </c>
    </row>
    <row r="2027" spans="1:5">
      <c r="A2027" t="str">
        <f t="shared" si="57"/>
        <v>Pancreas (C25)Female16</v>
      </c>
      <c r="B2027" t="s">
        <v>88</v>
      </c>
      <c r="C2027" t="s">
        <v>0</v>
      </c>
      <c r="D2027">
        <v>16</v>
      </c>
      <c r="E2027">
        <v>10</v>
      </c>
    </row>
    <row r="2028" spans="1:5">
      <c r="A2028" t="str">
        <f t="shared" si="57"/>
        <v>Pancreas (C25)Female17</v>
      </c>
      <c r="B2028" t="s">
        <v>88</v>
      </c>
      <c r="C2028" t="s">
        <v>0</v>
      </c>
      <c r="D2028">
        <v>17</v>
      </c>
      <c r="E2028">
        <v>3</v>
      </c>
    </row>
    <row r="2029" spans="1:5">
      <c r="A2029" t="str">
        <f t="shared" si="57"/>
        <v>Pancreas (C25)Female18</v>
      </c>
      <c r="B2029" t="s">
        <v>88</v>
      </c>
      <c r="C2029" t="s">
        <v>0</v>
      </c>
      <c r="D2029">
        <v>18</v>
      </c>
      <c r="E2029">
        <v>34</v>
      </c>
    </row>
    <row r="2030" spans="1:5">
      <c r="A2030" t="str">
        <f t="shared" si="57"/>
        <v>Pancreas (C25)Female19</v>
      </c>
      <c r="B2030" t="s">
        <v>88</v>
      </c>
      <c r="C2030" t="s">
        <v>0</v>
      </c>
      <c r="D2030">
        <v>19</v>
      </c>
      <c r="E2030">
        <v>5</v>
      </c>
    </row>
    <row r="2031" spans="1:5">
      <c r="A2031" t="str">
        <f t="shared" si="57"/>
        <v>Pancreas (C25)Female20</v>
      </c>
      <c r="B2031" t="s">
        <v>88</v>
      </c>
      <c r="C2031" t="s">
        <v>0</v>
      </c>
      <c r="D2031">
        <v>20</v>
      </c>
      <c r="E2031">
        <v>19</v>
      </c>
    </row>
    <row r="2032" spans="1:5">
      <c r="A2032" t="str">
        <f t="shared" si="57"/>
        <v>Pancreas (C25)Female99</v>
      </c>
      <c r="B2032" t="s">
        <v>88</v>
      </c>
      <c r="C2032" t="s">
        <v>0</v>
      </c>
      <c r="D2032">
        <v>99</v>
      </c>
      <c r="E2032">
        <v>1</v>
      </c>
    </row>
    <row r="2033" spans="1:5">
      <c r="A2033" t="str">
        <f t="shared" si="57"/>
        <v>Pancreas (C25)Male1</v>
      </c>
      <c r="B2033" t="s">
        <v>88</v>
      </c>
      <c r="C2033" t="s">
        <v>1</v>
      </c>
      <c r="D2033">
        <v>1</v>
      </c>
      <c r="E2033">
        <v>11</v>
      </c>
    </row>
    <row r="2034" spans="1:5">
      <c r="A2034" t="str">
        <f t="shared" si="57"/>
        <v>Pancreas (C25)Male2</v>
      </c>
      <c r="B2034" t="s">
        <v>88</v>
      </c>
      <c r="C2034" t="s">
        <v>1</v>
      </c>
      <c r="D2034">
        <v>2</v>
      </c>
      <c r="E2034">
        <v>27</v>
      </c>
    </row>
    <row r="2035" spans="1:5">
      <c r="A2035" t="str">
        <f t="shared" si="57"/>
        <v>Pancreas (C25)Male3</v>
      </c>
      <c r="B2035" t="s">
        <v>88</v>
      </c>
      <c r="C2035" t="s">
        <v>1</v>
      </c>
      <c r="D2035">
        <v>3</v>
      </c>
      <c r="E2035">
        <v>13</v>
      </c>
    </row>
    <row r="2036" spans="1:5">
      <c r="A2036" t="str">
        <f t="shared" si="57"/>
        <v>Pancreas (C25)Male4</v>
      </c>
      <c r="B2036" t="s">
        <v>88</v>
      </c>
      <c r="C2036" t="s">
        <v>1</v>
      </c>
      <c r="D2036">
        <v>4</v>
      </c>
      <c r="E2036">
        <v>20</v>
      </c>
    </row>
    <row r="2037" spans="1:5">
      <c r="A2037" t="str">
        <f t="shared" si="57"/>
        <v>Pancreas (C25)Male5</v>
      </c>
      <c r="B2037" t="s">
        <v>88</v>
      </c>
      <c r="C2037" t="s">
        <v>1</v>
      </c>
      <c r="D2037">
        <v>5</v>
      </c>
      <c r="E2037">
        <v>20</v>
      </c>
    </row>
    <row r="2038" spans="1:5">
      <c r="A2038" t="str">
        <f t="shared" si="57"/>
        <v>Pancreas (C25)Male6</v>
      </c>
      <c r="B2038" t="s">
        <v>88</v>
      </c>
      <c r="C2038" t="s">
        <v>1</v>
      </c>
      <c r="D2038">
        <v>6</v>
      </c>
      <c r="E2038">
        <v>3</v>
      </c>
    </row>
    <row r="2039" spans="1:5">
      <c r="A2039" t="str">
        <f t="shared" si="57"/>
        <v>Pancreas (C25)Male7</v>
      </c>
      <c r="B2039" t="s">
        <v>88</v>
      </c>
      <c r="C2039" t="s">
        <v>1</v>
      </c>
      <c r="D2039">
        <v>7</v>
      </c>
      <c r="E2039">
        <v>11</v>
      </c>
    </row>
    <row r="2040" spans="1:5">
      <c r="A2040" t="str">
        <f t="shared" si="57"/>
        <v>Pancreas (C25)Male8</v>
      </c>
      <c r="B2040" t="s">
        <v>88</v>
      </c>
      <c r="C2040" t="s">
        <v>1</v>
      </c>
      <c r="D2040">
        <v>8</v>
      </c>
      <c r="E2040">
        <v>1</v>
      </c>
    </row>
    <row r="2041" spans="1:5">
      <c r="A2041" t="str">
        <f t="shared" si="57"/>
        <v>Pancreas (C25)Male9</v>
      </c>
      <c r="B2041" t="s">
        <v>88</v>
      </c>
      <c r="C2041" t="s">
        <v>1</v>
      </c>
      <c r="D2041">
        <v>9</v>
      </c>
      <c r="E2041">
        <v>8</v>
      </c>
    </row>
    <row r="2042" spans="1:5">
      <c r="A2042" t="str">
        <f t="shared" si="57"/>
        <v>Pancreas (C25)Male10</v>
      </c>
      <c r="B2042" t="s">
        <v>88</v>
      </c>
      <c r="C2042" t="s">
        <v>1</v>
      </c>
      <c r="D2042">
        <v>10</v>
      </c>
      <c r="E2042">
        <v>5</v>
      </c>
    </row>
    <row r="2043" spans="1:5">
      <c r="A2043" t="str">
        <f t="shared" si="57"/>
        <v>Pancreas (C25)Male11</v>
      </c>
      <c r="B2043" t="s">
        <v>88</v>
      </c>
      <c r="C2043" t="s">
        <v>1</v>
      </c>
      <c r="D2043">
        <v>11</v>
      </c>
      <c r="E2043">
        <v>9</v>
      </c>
    </row>
    <row r="2044" spans="1:5">
      <c r="A2044" t="str">
        <f t="shared" si="57"/>
        <v>Pancreas (C25)Male12</v>
      </c>
      <c r="B2044" t="s">
        <v>88</v>
      </c>
      <c r="C2044" t="s">
        <v>1</v>
      </c>
      <c r="D2044">
        <v>12</v>
      </c>
      <c r="E2044">
        <v>5</v>
      </c>
    </row>
    <row r="2045" spans="1:5">
      <c r="A2045" t="str">
        <f t="shared" si="57"/>
        <v>Pancreas (C25)Male13</v>
      </c>
      <c r="B2045" t="s">
        <v>88</v>
      </c>
      <c r="C2045" t="s">
        <v>1</v>
      </c>
      <c r="D2045">
        <v>13</v>
      </c>
      <c r="E2045">
        <v>13</v>
      </c>
    </row>
    <row r="2046" spans="1:5">
      <c r="A2046" t="str">
        <f t="shared" si="57"/>
        <v>Pancreas (C25)Male14</v>
      </c>
      <c r="B2046" t="s">
        <v>88</v>
      </c>
      <c r="C2046" t="s">
        <v>1</v>
      </c>
      <c r="D2046">
        <v>14</v>
      </c>
      <c r="E2046">
        <v>8</v>
      </c>
    </row>
    <row r="2047" spans="1:5">
      <c r="A2047" t="str">
        <f t="shared" si="57"/>
        <v>Pancreas (C25)Male15</v>
      </c>
      <c r="B2047" t="s">
        <v>88</v>
      </c>
      <c r="C2047" t="s">
        <v>1</v>
      </c>
      <c r="D2047">
        <v>15</v>
      </c>
      <c r="E2047">
        <v>5</v>
      </c>
    </row>
    <row r="2048" spans="1:5">
      <c r="A2048" t="str">
        <f t="shared" si="57"/>
        <v>Pancreas (C25)Male16</v>
      </c>
      <c r="B2048" t="s">
        <v>88</v>
      </c>
      <c r="C2048" t="s">
        <v>1</v>
      </c>
      <c r="D2048">
        <v>16</v>
      </c>
      <c r="E2048">
        <v>11</v>
      </c>
    </row>
    <row r="2049" spans="1:5">
      <c r="A2049" t="str">
        <f t="shared" si="57"/>
        <v>Pancreas (C25)Male17</v>
      </c>
      <c r="B2049" t="s">
        <v>88</v>
      </c>
      <c r="C2049" t="s">
        <v>1</v>
      </c>
      <c r="D2049">
        <v>17</v>
      </c>
      <c r="E2049">
        <v>4</v>
      </c>
    </row>
    <row r="2050" spans="1:5">
      <c r="A2050" t="str">
        <f t="shared" si="57"/>
        <v>Pancreas (C25)Male18</v>
      </c>
      <c r="B2050" t="s">
        <v>88</v>
      </c>
      <c r="C2050" t="s">
        <v>1</v>
      </c>
      <c r="D2050">
        <v>18</v>
      </c>
      <c r="E2050">
        <v>29</v>
      </c>
    </row>
    <row r="2051" spans="1:5">
      <c r="A2051" t="str">
        <f t="shared" si="57"/>
        <v>Pancreas (C25)Male19</v>
      </c>
      <c r="B2051" t="s">
        <v>88</v>
      </c>
      <c r="C2051" t="s">
        <v>1</v>
      </c>
      <c r="D2051">
        <v>19</v>
      </c>
      <c r="E2051">
        <v>2</v>
      </c>
    </row>
    <row r="2052" spans="1:5">
      <c r="A2052" t="str">
        <f t="shared" si="57"/>
        <v>Pancreas (C25)Male20</v>
      </c>
      <c r="B2052" t="s">
        <v>88</v>
      </c>
      <c r="C2052" t="s">
        <v>1</v>
      </c>
      <c r="D2052">
        <v>20</v>
      </c>
      <c r="E2052">
        <v>24</v>
      </c>
    </row>
    <row r="2053" spans="1:5">
      <c r="A2053" t="str">
        <f t="shared" si="57"/>
        <v>Digestive organs - other and ill-defined (C26)Female1</v>
      </c>
      <c r="B2053" t="s">
        <v>89</v>
      </c>
      <c r="C2053" t="s">
        <v>0</v>
      </c>
      <c r="D2053">
        <v>1</v>
      </c>
      <c r="E2053">
        <v>4</v>
      </c>
    </row>
    <row r="2054" spans="1:5">
      <c r="A2054" t="str">
        <f t="shared" si="57"/>
        <v>Digestive organs - other and ill-defined (C26)Female2</v>
      </c>
      <c r="B2054" t="s">
        <v>89</v>
      </c>
      <c r="C2054" t="s">
        <v>0</v>
      </c>
      <c r="D2054">
        <v>2</v>
      </c>
      <c r="E2054">
        <v>3</v>
      </c>
    </row>
    <row r="2055" spans="1:5">
      <c r="A2055" t="str">
        <f t="shared" si="57"/>
        <v>Digestive organs - other and ill-defined (C26)Female3</v>
      </c>
      <c r="B2055" t="s">
        <v>89</v>
      </c>
      <c r="C2055" t="s">
        <v>0</v>
      </c>
      <c r="D2055">
        <v>3</v>
      </c>
      <c r="E2055">
        <v>5</v>
      </c>
    </row>
    <row r="2056" spans="1:5">
      <c r="A2056" t="str">
        <f t="shared" si="57"/>
        <v>Digestive organs - other and ill-defined (C26)Female4</v>
      </c>
      <c r="B2056" t="s">
        <v>89</v>
      </c>
      <c r="C2056" t="s">
        <v>0</v>
      </c>
      <c r="D2056">
        <v>4</v>
      </c>
      <c r="E2056">
        <v>3</v>
      </c>
    </row>
    <row r="2057" spans="1:5">
      <c r="A2057" t="str">
        <f t="shared" si="57"/>
        <v>Digestive organs - other and ill-defined (C26)Female5</v>
      </c>
      <c r="B2057" t="s">
        <v>89</v>
      </c>
      <c r="C2057" t="s">
        <v>0</v>
      </c>
      <c r="D2057">
        <v>5</v>
      </c>
      <c r="E2057">
        <v>11</v>
      </c>
    </row>
    <row r="2058" spans="1:5">
      <c r="A2058" t="str">
        <f t="shared" si="57"/>
        <v>Digestive organs - other and ill-defined (C26)Female6</v>
      </c>
      <c r="B2058" t="s">
        <v>89</v>
      </c>
      <c r="C2058" t="s">
        <v>0</v>
      </c>
      <c r="D2058">
        <v>6</v>
      </c>
      <c r="E2058">
        <v>2</v>
      </c>
    </row>
    <row r="2059" spans="1:5">
      <c r="A2059" t="str">
        <f t="shared" si="57"/>
        <v>Digestive organs - other and ill-defined (C26)Female7</v>
      </c>
      <c r="B2059" t="s">
        <v>89</v>
      </c>
      <c r="C2059" t="s">
        <v>0</v>
      </c>
      <c r="D2059">
        <v>7</v>
      </c>
      <c r="E2059">
        <v>3</v>
      </c>
    </row>
    <row r="2060" spans="1:5">
      <c r="A2060" t="str">
        <f t="shared" si="57"/>
        <v>Digestive organs - other and ill-defined (C26)Female8</v>
      </c>
      <c r="B2060" t="s">
        <v>89</v>
      </c>
      <c r="C2060" t="s">
        <v>0</v>
      </c>
      <c r="D2060">
        <v>8</v>
      </c>
      <c r="E2060">
        <v>2</v>
      </c>
    </row>
    <row r="2061" spans="1:5">
      <c r="A2061" t="str">
        <f t="shared" si="57"/>
        <v>Digestive organs - other and ill-defined (C26)Female9</v>
      </c>
      <c r="B2061" t="s">
        <v>89</v>
      </c>
      <c r="C2061" t="s">
        <v>0</v>
      </c>
      <c r="D2061">
        <v>9</v>
      </c>
      <c r="E2061">
        <v>2</v>
      </c>
    </row>
    <row r="2062" spans="1:5">
      <c r="A2062" t="str">
        <f t="shared" si="57"/>
        <v>Digestive organs - other and ill-defined (C26)Female10</v>
      </c>
      <c r="B2062" t="s">
        <v>89</v>
      </c>
      <c r="C2062" t="s">
        <v>0</v>
      </c>
      <c r="D2062">
        <v>10</v>
      </c>
      <c r="E2062">
        <v>2</v>
      </c>
    </row>
    <row r="2063" spans="1:5">
      <c r="A2063" t="str">
        <f t="shared" si="57"/>
        <v>Digestive organs - other and ill-defined (C26)Female11</v>
      </c>
      <c r="B2063" t="s">
        <v>89</v>
      </c>
      <c r="C2063" t="s">
        <v>0</v>
      </c>
      <c r="D2063">
        <v>11</v>
      </c>
      <c r="E2063">
        <v>3</v>
      </c>
    </row>
    <row r="2064" spans="1:5">
      <c r="A2064" t="str">
        <f t="shared" si="57"/>
        <v>Digestive organs - other and ill-defined (C26)Female12</v>
      </c>
      <c r="B2064" t="s">
        <v>89</v>
      </c>
      <c r="C2064" t="s">
        <v>0</v>
      </c>
      <c r="D2064">
        <v>12</v>
      </c>
      <c r="E2064">
        <v>2</v>
      </c>
    </row>
    <row r="2065" spans="1:5">
      <c r="A2065" t="str">
        <f t="shared" si="57"/>
        <v>Digestive organs - other and ill-defined (C26)Female13</v>
      </c>
      <c r="B2065" t="s">
        <v>89</v>
      </c>
      <c r="C2065" t="s">
        <v>0</v>
      </c>
      <c r="D2065">
        <v>13</v>
      </c>
      <c r="E2065">
        <v>3</v>
      </c>
    </row>
    <row r="2066" spans="1:5">
      <c r="A2066" t="str">
        <f t="shared" si="57"/>
        <v>Digestive organs - other and ill-defined (C26)Female14</v>
      </c>
      <c r="B2066" t="s">
        <v>89</v>
      </c>
      <c r="C2066" t="s">
        <v>0</v>
      </c>
      <c r="D2066">
        <v>14</v>
      </c>
      <c r="E2066">
        <v>2</v>
      </c>
    </row>
    <row r="2067" spans="1:5">
      <c r="A2067" t="str">
        <f t="shared" si="57"/>
        <v>Digestive organs - other and ill-defined (C26)Female15</v>
      </c>
      <c r="B2067" t="s">
        <v>89</v>
      </c>
      <c r="C2067" t="s">
        <v>0</v>
      </c>
      <c r="D2067">
        <v>15</v>
      </c>
      <c r="E2067">
        <v>1</v>
      </c>
    </row>
    <row r="2068" spans="1:5">
      <c r="A2068" t="str">
        <f t="shared" si="57"/>
        <v>Digestive organs - other and ill-defined (C26)Female16</v>
      </c>
      <c r="B2068" t="s">
        <v>89</v>
      </c>
      <c r="C2068" t="s">
        <v>0</v>
      </c>
      <c r="D2068">
        <v>16</v>
      </c>
      <c r="E2068">
        <v>2</v>
      </c>
    </row>
    <row r="2069" spans="1:5">
      <c r="A2069" t="str">
        <f t="shared" si="57"/>
        <v>Digestive organs - other and ill-defined (C26)Female18</v>
      </c>
      <c r="B2069" t="s">
        <v>89</v>
      </c>
      <c r="C2069" t="s">
        <v>0</v>
      </c>
      <c r="D2069">
        <v>18</v>
      </c>
      <c r="E2069">
        <v>5</v>
      </c>
    </row>
    <row r="2070" spans="1:5">
      <c r="A2070" t="str">
        <f t="shared" si="57"/>
        <v>Digestive organs - other and ill-defined (C26)Female19</v>
      </c>
      <c r="B2070" t="s">
        <v>89</v>
      </c>
      <c r="C2070" t="s">
        <v>0</v>
      </c>
      <c r="D2070">
        <v>19</v>
      </c>
      <c r="E2070">
        <v>1</v>
      </c>
    </row>
    <row r="2071" spans="1:5">
      <c r="A2071" t="str">
        <f t="shared" si="57"/>
        <v>Digestive organs - other and ill-defined (C26)Female20</v>
      </c>
      <c r="B2071" t="s">
        <v>89</v>
      </c>
      <c r="C2071" t="s">
        <v>0</v>
      </c>
      <c r="D2071">
        <v>20</v>
      </c>
      <c r="E2071">
        <v>5</v>
      </c>
    </row>
    <row r="2072" spans="1:5">
      <c r="A2072" t="str">
        <f t="shared" si="57"/>
        <v>Digestive organs - other and ill-defined (C26)Female99</v>
      </c>
      <c r="B2072" t="s">
        <v>89</v>
      </c>
      <c r="C2072" t="s">
        <v>0</v>
      </c>
      <c r="D2072">
        <v>99</v>
      </c>
      <c r="E2072">
        <v>1</v>
      </c>
    </row>
    <row r="2073" spans="1:5">
      <c r="A2073" t="str">
        <f t="shared" si="57"/>
        <v>Digestive organs - other and ill-defined (C26)Male1</v>
      </c>
      <c r="B2073" t="s">
        <v>89</v>
      </c>
      <c r="C2073" t="s">
        <v>1</v>
      </c>
      <c r="D2073">
        <v>1</v>
      </c>
      <c r="E2073">
        <v>2</v>
      </c>
    </row>
    <row r="2074" spans="1:5">
      <c r="A2074" t="str">
        <f t="shared" si="57"/>
        <v>Digestive organs - other and ill-defined (C26)Male2</v>
      </c>
      <c r="B2074" t="s">
        <v>89</v>
      </c>
      <c r="C2074" t="s">
        <v>1</v>
      </c>
      <c r="D2074">
        <v>2</v>
      </c>
      <c r="E2074">
        <v>5</v>
      </c>
    </row>
    <row r="2075" spans="1:5">
      <c r="A2075" t="str">
        <f t="shared" si="57"/>
        <v>Digestive organs - other and ill-defined (C26)Male3</v>
      </c>
      <c r="B2075" t="s">
        <v>89</v>
      </c>
      <c r="C2075" t="s">
        <v>1</v>
      </c>
      <c r="D2075">
        <v>3</v>
      </c>
      <c r="E2075">
        <v>4</v>
      </c>
    </row>
    <row r="2076" spans="1:5">
      <c r="A2076" t="str">
        <f t="shared" si="57"/>
        <v>Digestive organs - other and ill-defined (C26)Male4</v>
      </c>
      <c r="B2076" t="s">
        <v>89</v>
      </c>
      <c r="C2076" t="s">
        <v>1</v>
      </c>
      <c r="D2076">
        <v>4</v>
      </c>
      <c r="E2076">
        <v>4</v>
      </c>
    </row>
    <row r="2077" spans="1:5">
      <c r="A2077" t="str">
        <f t="shared" si="57"/>
        <v>Digestive organs - other and ill-defined (C26)Male5</v>
      </c>
      <c r="B2077" t="s">
        <v>89</v>
      </c>
      <c r="C2077" t="s">
        <v>1</v>
      </c>
      <c r="D2077">
        <v>5</v>
      </c>
      <c r="E2077">
        <v>1</v>
      </c>
    </row>
    <row r="2078" spans="1:5">
      <c r="A2078" t="str">
        <f t="shared" si="57"/>
        <v>Digestive organs - other and ill-defined (C26)Male7</v>
      </c>
      <c r="B2078" t="s">
        <v>89</v>
      </c>
      <c r="C2078" t="s">
        <v>1</v>
      </c>
      <c r="D2078">
        <v>7</v>
      </c>
      <c r="E2078">
        <v>2</v>
      </c>
    </row>
    <row r="2079" spans="1:5">
      <c r="A2079" t="str">
        <f t="shared" si="57"/>
        <v>Digestive organs - other and ill-defined (C26)Male8</v>
      </c>
      <c r="B2079" t="s">
        <v>89</v>
      </c>
      <c r="C2079" t="s">
        <v>1</v>
      </c>
      <c r="D2079">
        <v>8</v>
      </c>
      <c r="E2079">
        <v>1</v>
      </c>
    </row>
    <row r="2080" spans="1:5">
      <c r="A2080" t="str">
        <f t="shared" si="57"/>
        <v>Digestive organs - other and ill-defined (C26)Male9</v>
      </c>
      <c r="B2080" t="s">
        <v>89</v>
      </c>
      <c r="C2080" t="s">
        <v>1</v>
      </c>
      <c r="D2080">
        <v>9</v>
      </c>
      <c r="E2080">
        <v>3</v>
      </c>
    </row>
    <row r="2081" spans="1:5">
      <c r="A2081" t="str">
        <f t="shared" si="57"/>
        <v>Digestive organs - other and ill-defined (C26)Male10</v>
      </c>
      <c r="B2081" t="s">
        <v>89</v>
      </c>
      <c r="C2081" t="s">
        <v>1</v>
      </c>
      <c r="D2081">
        <v>10</v>
      </c>
      <c r="E2081">
        <v>2</v>
      </c>
    </row>
    <row r="2082" spans="1:5">
      <c r="A2082" t="str">
        <f t="shared" si="57"/>
        <v>Digestive organs - other and ill-defined (C26)Male11</v>
      </c>
      <c r="B2082" t="s">
        <v>89</v>
      </c>
      <c r="C2082" t="s">
        <v>1</v>
      </c>
      <c r="D2082">
        <v>11</v>
      </c>
      <c r="E2082">
        <v>3</v>
      </c>
    </row>
    <row r="2083" spans="1:5">
      <c r="A2083" t="str">
        <f t="shared" si="57"/>
        <v>Digestive organs - other and ill-defined (C26)Male12</v>
      </c>
      <c r="B2083" t="s">
        <v>89</v>
      </c>
      <c r="C2083" t="s">
        <v>1</v>
      </c>
      <c r="D2083">
        <v>12</v>
      </c>
      <c r="E2083">
        <v>3</v>
      </c>
    </row>
    <row r="2084" spans="1:5">
      <c r="A2084" t="str">
        <f t="shared" ref="A2084:A2147" si="58">B2084&amp;C2084&amp;D2084</f>
        <v>Digestive organs - other and ill-defined (C26)Male13</v>
      </c>
      <c r="B2084" t="s">
        <v>89</v>
      </c>
      <c r="C2084" t="s">
        <v>1</v>
      </c>
      <c r="D2084">
        <v>13</v>
      </c>
      <c r="E2084">
        <v>2</v>
      </c>
    </row>
    <row r="2085" spans="1:5">
      <c r="A2085" t="str">
        <f t="shared" si="58"/>
        <v>Digestive organs - other and ill-defined (C26)Male14</v>
      </c>
      <c r="B2085" t="s">
        <v>89</v>
      </c>
      <c r="C2085" t="s">
        <v>1</v>
      </c>
      <c r="D2085">
        <v>14</v>
      </c>
      <c r="E2085">
        <v>2</v>
      </c>
    </row>
    <row r="2086" spans="1:5">
      <c r="A2086" t="str">
        <f t="shared" si="58"/>
        <v>Digestive organs - other and ill-defined (C26)Male16</v>
      </c>
      <c r="B2086" t="s">
        <v>89</v>
      </c>
      <c r="C2086" t="s">
        <v>1</v>
      </c>
      <c r="D2086">
        <v>16</v>
      </c>
      <c r="E2086">
        <v>2</v>
      </c>
    </row>
    <row r="2087" spans="1:5">
      <c r="A2087" t="str">
        <f t="shared" si="58"/>
        <v>Digestive organs - other and ill-defined (C26)Male18</v>
      </c>
      <c r="B2087" t="s">
        <v>89</v>
      </c>
      <c r="C2087" t="s">
        <v>1</v>
      </c>
      <c r="D2087">
        <v>18</v>
      </c>
      <c r="E2087">
        <v>3</v>
      </c>
    </row>
    <row r="2088" spans="1:5">
      <c r="A2088" t="str">
        <f t="shared" si="58"/>
        <v>Digestive organs - other and ill-defined (C26)Male20</v>
      </c>
      <c r="B2088" t="s">
        <v>89</v>
      </c>
      <c r="C2088" t="s">
        <v>1</v>
      </c>
      <c r="D2088">
        <v>20</v>
      </c>
      <c r="E2088">
        <v>6</v>
      </c>
    </row>
    <row r="2089" spans="1:5">
      <c r="A2089" t="str">
        <f t="shared" si="58"/>
        <v>Nasal cavity and middle ear (C30)Female3</v>
      </c>
      <c r="B2089" t="s">
        <v>90</v>
      </c>
      <c r="C2089" t="s">
        <v>0</v>
      </c>
      <c r="D2089">
        <v>3</v>
      </c>
      <c r="E2089">
        <v>1</v>
      </c>
    </row>
    <row r="2090" spans="1:5">
      <c r="A2090" t="str">
        <f t="shared" si="58"/>
        <v>Nasal cavity and middle ear (C30)Female9</v>
      </c>
      <c r="B2090" t="s">
        <v>90</v>
      </c>
      <c r="C2090" t="s">
        <v>0</v>
      </c>
      <c r="D2090">
        <v>9</v>
      </c>
      <c r="E2090">
        <v>1</v>
      </c>
    </row>
    <row r="2091" spans="1:5">
      <c r="A2091" t="str">
        <f t="shared" si="58"/>
        <v>Accessory sinuses (C31)Female9</v>
      </c>
      <c r="B2091" t="s">
        <v>91</v>
      </c>
      <c r="C2091" t="s">
        <v>0</v>
      </c>
      <c r="D2091">
        <v>9</v>
      </c>
      <c r="E2091">
        <v>1</v>
      </c>
    </row>
    <row r="2092" spans="1:5">
      <c r="A2092" t="str">
        <f t="shared" si="58"/>
        <v>Accessory sinuses (C31)Female18</v>
      </c>
      <c r="B2092" t="s">
        <v>91</v>
      </c>
      <c r="C2092" t="s">
        <v>0</v>
      </c>
      <c r="D2092">
        <v>18</v>
      </c>
      <c r="E2092">
        <v>1</v>
      </c>
    </row>
    <row r="2093" spans="1:5">
      <c r="A2093" t="str">
        <f t="shared" si="58"/>
        <v>Accessory sinuses (C31)Male3</v>
      </c>
      <c r="B2093" t="s">
        <v>91</v>
      </c>
      <c r="C2093" t="s">
        <v>1</v>
      </c>
      <c r="D2093">
        <v>3</v>
      </c>
      <c r="E2093">
        <v>1</v>
      </c>
    </row>
    <row r="2094" spans="1:5">
      <c r="A2094" t="str">
        <f t="shared" si="58"/>
        <v>Accessory sinuses (C31)Male4</v>
      </c>
      <c r="B2094" t="s">
        <v>91</v>
      </c>
      <c r="C2094" t="s">
        <v>1</v>
      </c>
      <c r="D2094">
        <v>4</v>
      </c>
      <c r="E2094">
        <v>2</v>
      </c>
    </row>
    <row r="2095" spans="1:5">
      <c r="A2095" t="str">
        <f t="shared" si="58"/>
        <v>Accessory sinuses (C31)Male15</v>
      </c>
      <c r="B2095" t="s">
        <v>91</v>
      </c>
      <c r="C2095" t="s">
        <v>1</v>
      </c>
      <c r="D2095">
        <v>15</v>
      </c>
      <c r="E2095">
        <v>1</v>
      </c>
    </row>
    <row r="2096" spans="1:5">
      <c r="A2096" t="str">
        <f t="shared" si="58"/>
        <v>Accessory sinuses (C31)Male18</v>
      </c>
      <c r="B2096" t="s">
        <v>91</v>
      </c>
      <c r="C2096" t="s">
        <v>1</v>
      </c>
      <c r="D2096">
        <v>18</v>
      </c>
      <c r="E2096">
        <v>2</v>
      </c>
    </row>
    <row r="2097" spans="1:5">
      <c r="A2097" t="str">
        <f t="shared" si="58"/>
        <v>Larynx (C32)Female18</v>
      </c>
      <c r="B2097" t="s">
        <v>92</v>
      </c>
      <c r="C2097" t="s">
        <v>0</v>
      </c>
      <c r="D2097">
        <v>18</v>
      </c>
      <c r="E2097">
        <v>1</v>
      </c>
    </row>
    <row r="2098" spans="1:5">
      <c r="A2098" t="str">
        <f t="shared" si="58"/>
        <v>Larynx (C32)Female20</v>
      </c>
      <c r="B2098" t="s">
        <v>92</v>
      </c>
      <c r="C2098" t="s">
        <v>0</v>
      </c>
      <c r="D2098">
        <v>20</v>
      </c>
      <c r="E2098">
        <v>2</v>
      </c>
    </row>
    <row r="2099" spans="1:5">
      <c r="A2099" t="str">
        <f t="shared" si="58"/>
        <v>Larynx (C32)Male2</v>
      </c>
      <c r="B2099" t="s">
        <v>92</v>
      </c>
      <c r="C2099" t="s">
        <v>1</v>
      </c>
      <c r="D2099">
        <v>2</v>
      </c>
      <c r="E2099">
        <v>2</v>
      </c>
    </row>
    <row r="2100" spans="1:5">
      <c r="A2100" t="str">
        <f t="shared" si="58"/>
        <v>Larynx (C32)Male3</v>
      </c>
      <c r="B2100" t="s">
        <v>92</v>
      </c>
      <c r="C2100" t="s">
        <v>1</v>
      </c>
      <c r="D2100">
        <v>3</v>
      </c>
      <c r="E2100">
        <v>3</v>
      </c>
    </row>
    <row r="2101" spans="1:5">
      <c r="A2101" t="str">
        <f t="shared" si="58"/>
        <v>Larynx (C32)Male4</v>
      </c>
      <c r="B2101" t="s">
        <v>92</v>
      </c>
      <c r="C2101" t="s">
        <v>1</v>
      </c>
      <c r="D2101">
        <v>4</v>
      </c>
      <c r="E2101">
        <v>1</v>
      </c>
    </row>
    <row r="2102" spans="1:5">
      <c r="A2102" t="str">
        <f t="shared" si="58"/>
        <v>Larynx (C32)Male5</v>
      </c>
      <c r="B2102" t="s">
        <v>92</v>
      </c>
      <c r="C2102" t="s">
        <v>1</v>
      </c>
      <c r="D2102">
        <v>5</v>
      </c>
      <c r="E2102">
        <v>4</v>
      </c>
    </row>
    <row r="2103" spans="1:5">
      <c r="A2103" t="str">
        <f t="shared" si="58"/>
        <v>Larynx (C32)Male6</v>
      </c>
      <c r="B2103" t="s">
        <v>92</v>
      </c>
      <c r="C2103" t="s">
        <v>1</v>
      </c>
      <c r="D2103">
        <v>6</v>
      </c>
      <c r="E2103">
        <v>2</v>
      </c>
    </row>
    <row r="2104" spans="1:5">
      <c r="A2104" t="str">
        <f t="shared" si="58"/>
        <v>Larynx (C32)Male7</v>
      </c>
      <c r="B2104" t="s">
        <v>92</v>
      </c>
      <c r="C2104" t="s">
        <v>1</v>
      </c>
      <c r="D2104">
        <v>7</v>
      </c>
      <c r="E2104">
        <v>2</v>
      </c>
    </row>
    <row r="2105" spans="1:5">
      <c r="A2105" t="str">
        <f t="shared" si="58"/>
        <v>Larynx (C32)Male8</v>
      </c>
      <c r="B2105" t="s">
        <v>92</v>
      </c>
      <c r="C2105" t="s">
        <v>1</v>
      </c>
      <c r="D2105">
        <v>8</v>
      </c>
      <c r="E2105">
        <v>1</v>
      </c>
    </row>
    <row r="2106" spans="1:5">
      <c r="A2106" t="str">
        <f t="shared" si="58"/>
        <v>Larynx (C32)Male9</v>
      </c>
      <c r="B2106" t="s">
        <v>92</v>
      </c>
      <c r="C2106" t="s">
        <v>1</v>
      </c>
      <c r="D2106">
        <v>9</v>
      </c>
      <c r="E2106">
        <v>3</v>
      </c>
    </row>
    <row r="2107" spans="1:5">
      <c r="A2107" t="str">
        <f t="shared" si="58"/>
        <v>Larynx (C32)Male10</v>
      </c>
      <c r="B2107" t="s">
        <v>92</v>
      </c>
      <c r="C2107" t="s">
        <v>1</v>
      </c>
      <c r="D2107">
        <v>10</v>
      </c>
      <c r="E2107">
        <v>2</v>
      </c>
    </row>
    <row r="2108" spans="1:5">
      <c r="A2108" t="str">
        <f t="shared" si="58"/>
        <v>Larynx (C32)Male13</v>
      </c>
      <c r="B2108" t="s">
        <v>92</v>
      </c>
      <c r="C2108" t="s">
        <v>1</v>
      </c>
      <c r="D2108">
        <v>13</v>
      </c>
      <c r="E2108">
        <v>3</v>
      </c>
    </row>
    <row r="2109" spans="1:5">
      <c r="A2109" t="str">
        <f t="shared" si="58"/>
        <v>Larynx (C32)Male14</v>
      </c>
      <c r="B2109" t="s">
        <v>92</v>
      </c>
      <c r="C2109" t="s">
        <v>1</v>
      </c>
      <c r="D2109">
        <v>14</v>
      </c>
      <c r="E2109">
        <v>1</v>
      </c>
    </row>
    <row r="2110" spans="1:5">
      <c r="A2110" t="str">
        <f t="shared" si="58"/>
        <v>Larynx (C32)Male16</v>
      </c>
      <c r="B2110" t="s">
        <v>92</v>
      </c>
      <c r="C2110" t="s">
        <v>1</v>
      </c>
      <c r="D2110">
        <v>16</v>
      </c>
      <c r="E2110">
        <v>1</v>
      </c>
    </row>
    <row r="2111" spans="1:5">
      <c r="A2111" t="str">
        <f t="shared" si="58"/>
        <v>Larynx (C32)Male17</v>
      </c>
      <c r="B2111" t="s">
        <v>92</v>
      </c>
      <c r="C2111" t="s">
        <v>1</v>
      </c>
      <c r="D2111">
        <v>17</v>
      </c>
      <c r="E2111">
        <v>1</v>
      </c>
    </row>
    <row r="2112" spans="1:5">
      <c r="A2112" t="str">
        <f t="shared" si="58"/>
        <v>Larynx (C32)Male18</v>
      </c>
      <c r="B2112" t="s">
        <v>92</v>
      </c>
      <c r="C2112" t="s">
        <v>1</v>
      </c>
      <c r="D2112">
        <v>18</v>
      </c>
      <c r="E2112">
        <v>2</v>
      </c>
    </row>
    <row r="2113" spans="1:5">
      <c r="A2113" t="str">
        <f t="shared" si="58"/>
        <v>Larynx (C32)Male19</v>
      </c>
      <c r="B2113" t="s">
        <v>92</v>
      </c>
      <c r="C2113" t="s">
        <v>1</v>
      </c>
      <c r="D2113">
        <v>19</v>
      </c>
      <c r="E2113">
        <v>2</v>
      </c>
    </row>
    <row r="2114" spans="1:5">
      <c r="A2114" t="str">
        <f t="shared" si="58"/>
        <v>Larynx (C32)Male20</v>
      </c>
      <c r="B2114" t="s">
        <v>92</v>
      </c>
      <c r="C2114" t="s">
        <v>1</v>
      </c>
      <c r="D2114">
        <v>20</v>
      </c>
      <c r="E2114">
        <v>7</v>
      </c>
    </row>
    <row r="2115" spans="1:5">
      <c r="A2115" t="str">
        <f t="shared" si="58"/>
        <v>Lung (C33–C34)Female1</v>
      </c>
      <c r="B2115" t="s">
        <v>93</v>
      </c>
      <c r="C2115" t="s">
        <v>0</v>
      </c>
      <c r="D2115">
        <v>1</v>
      </c>
      <c r="E2115">
        <v>40</v>
      </c>
    </row>
    <row r="2116" spans="1:5">
      <c r="A2116" t="str">
        <f t="shared" si="58"/>
        <v>Lung (C33–C34)Female2</v>
      </c>
      <c r="B2116" t="s">
        <v>93</v>
      </c>
      <c r="C2116" t="s">
        <v>0</v>
      </c>
      <c r="D2116">
        <v>2</v>
      </c>
      <c r="E2116">
        <v>79</v>
      </c>
    </row>
    <row r="2117" spans="1:5">
      <c r="A2117" t="str">
        <f t="shared" si="58"/>
        <v>Lung (C33–C34)Female3</v>
      </c>
      <c r="B2117" t="s">
        <v>93</v>
      </c>
      <c r="C2117" t="s">
        <v>0</v>
      </c>
      <c r="D2117">
        <v>3</v>
      </c>
      <c r="E2117">
        <v>48</v>
      </c>
    </row>
    <row r="2118" spans="1:5">
      <c r="A2118" t="str">
        <f t="shared" si="58"/>
        <v>Lung (C33–C34)Female4</v>
      </c>
      <c r="B2118" t="s">
        <v>93</v>
      </c>
      <c r="C2118" t="s">
        <v>0</v>
      </c>
      <c r="D2118">
        <v>4</v>
      </c>
      <c r="E2118">
        <v>61</v>
      </c>
    </row>
    <row r="2119" spans="1:5">
      <c r="A2119" t="str">
        <f t="shared" si="58"/>
        <v>Lung (C33–C34)Female5</v>
      </c>
      <c r="B2119" t="s">
        <v>93</v>
      </c>
      <c r="C2119" t="s">
        <v>0</v>
      </c>
      <c r="D2119">
        <v>5</v>
      </c>
      <c r="E2119">
        <v>68</v>
      </c>
    </row>
    <row r="2120" spans="1:5">
      <c r="A2120" t="str">
        <f t="shared" si="58"/>
        <v>Lung (C33–C34)Female6</v>
      </c>
      <c r="B2120" t="s">
        <v>93</v>
      </c>
      <c r="C2120" t="s">
        <v>0</v>
      </c>
      <c r="D2120">
        <v>6</v>
      </c>
      <c r="E2120">
        <v>28</v>
      </c>
    </row>
    <row r="2121" spans="1:5">
      <c r="A2121" t="str">
        <f t="shared" si="58"/>
        <v>Lung (C33–C34)Female7</v>
      </c>
      <c r="B2121" t="s">
        <v>93</v>
      </c>
      <c r="C2121" t="s">
        <v>0</v>
      </c>
      <c r="D2121">
        <v>7</v>
      </c>
      <c r="E2121">
        <v>55</v>
      </c>
    </row>
    <row r="2122" spans="1:5">
      <c r="A2122" t="str">
        <f t="shared" si="58"/>
        <v>Lung (C33–C34)Female8</v>
      </c>
      <c r="B2122" t="s">
        <v>93</v>
      </c>
      <c r="C2122" t="s">
        <v>0</v>
      </c>
      <c r="D2122">
        <v>8</v>
      </c>
      <c r="E2122">
        <v>9</v>
      </c>
    </row>
    <row r="2123" spans="1:5">
      <c r="A2123" t="str">
        <f t="shared" si="58"/>
        <v>Lung (C33–C34)Female9</v>
      </c>
      <c r="B2123" t="s">
        <v>93</v>
      </c>
      <c r="C2123" t="s">
        <v>0</v>
      </c>
      <c r="D2123">
        <v>9</v>
      </c>
      <c r="E2123">
        <v>32</v>
      </c>
    </row>
    <row r="2124" spans="1:5">
      <c r="A2124" t="str">
        <f t="shared" si="58"/>
        <v>Lung (C33–C34)Female10</v>
      </c>
      <c r="B2124" t="s">
        <v>93</v>
      </c>
      <c r="C2124" t="s">
        <v>0</v>
      </c>
      <c r="D2124">
        <v>10</v>
      </c>
      <c r="E2124">
        <v>16</v>
      </c>
    </row>
    <row r="2125" spans="1:5">
      <c r="A2125" t="str">
        <f t="shared" si="58"/>
        <v>Lung (C33–C34)Female11</v>
      </c>
      <c r="B2125" t="s">
        <v>93</v>
      </c>
      <c r="C2125" t="s">
        <v>0</v>
      </c>
      <c r="D2125">
        <v>11</v>
      </c>
      <c r="E2125">
        <v>34</v>
      </c>
    </row>
    <row r="2126" spans="1:5">
      <c r="A2126" t="str">
        <f t="shared" si="58"/>
        <v>Lung (C33–C34)Female12</v>
      </c>
      <c r="B2126" t="s">
        <v>93</v>
      </c>
      <c r="C2126" t="s">
        <v>0</v>
      </c>
      <c r="D2126">
        <v>12</v>
      </c>
      <c r="E2126">
        <v>22</v>
      </c>
    </row>
    <row r="2127" spans="1:5">
      <c r="A2127" t="str">
        <f t="shared" si="58"/>
        <v>Lung (C33–C34)Female13</v>
      </c>
      <c r="B2127" t="s">
        <v>93</v>
      </c>
      <c r="C2127" t="s">
        <v>0</v>
      </c>
      <c r="D2127">
        <v>13</v>
      </c>
      <c r="E2127">
        <v>33</v>
      </c>
    </row>
    <row r="2128" spans="1:5">
      <c r="A2128" t="str">
        <f t="shared" si="58"/>
        <v>Lung (C33–C34)Female14</v>
      </c>
      <c r="B2128" t="s">
        <v>93</v>
      </c>
      <c r="C2128" t="s">
        <v>0</v>
      </c>
      <c r="D2128">
        <v>14</v>
      </c>
      <c r="E2128">
        <v>19</v>
      </c>
    </row>
    <row r="2129" spans="1:5">
      <c r="A2129" t="str">
        <f t="shared" si="58"/>
        <v>Lung (C33–C34)Female15</v>
      </c>
      <c r="B2129" t="s">
        <v>93</v>
      </c>
      <c r="C2129" t="s">
        <v>0</v>
      </c>
      <c r="D2129">
        <v>15</v>
      </c>
      <c r="E2129">
        <v>9</v>
      </c>
    </row>
    <row r="2130" spans="1:5">
      <c r="A2130" t="str">
        <f t="shared" si="58"/>
        <v>Lung (C33–C34)Female16</v>
      </c>
      <c r="B2130" t="s">
        <v>93</v>
      </c>
      <c r="C2130" t="s">
        <v>0</v>
      </c>
      <c r="D2130">
        <v>16</v>
      </c>
      <c r="E2130">
        <v>21</v>
      </c>
    </row>
    <row r="2131" spans="1:5">
      <c r="A2131" t="str">
        <f t="shared" si="58"/>
        <v>Lung (C33–C34)Female17</v>
      </c>
      <c r="B2131" t="s">
        <v>93</v>
      </c>
      <c r="C2131" t="s">
        <v>0</v>
      </c>
      <c r="D2131">
        <v>17</v>
      </c>
      <c r="E2131">
        <v>9</v>
      </c>
    </row>
    <row r="2132" spans="1:5">
      <c r="A2132" t="str">
        <f t="shared" si="58"/>
        <v>Lung (C33–C34)Female18</v>
      </c>
      <c r="B2132" t="s">
        <v>93</v>
      </c>
      <c r="C2132" t="s">
        <v>0</v>
      </c>
      <c r="D2132">
        <v>18</v>
      </c>
      <c r="E2132">
        <v>82</v>
      </c>
    </row>
    <row r="2133" spans="1:5">
      <c r="A2133" t="str">
        <f t="shared" si="58"/>
        <v>Lung (C33–C34)Female19</v>
      </c>
      <c r="B2133" t="s">
        <v>93</v>
      </c>
      <c r="C2133" t="s">
        <v>0</v>
      </c>
      <c r="D2133">
        <v>19</v>
      </c>
      <c r="E2133">
        <v>15</v>
      </c>
    </row>
    <row r="2134" spans="1:5">
      <c r="A2134" t="str">
        <f t="shared" si="58"/>
        <v>Lung (C33–C34)Female20</v>
      </c>
      <c r="B2134" t="s">
        <v>93</v>
      </c>
      <c r="C2134" t="s">
        <v>0</v>
      </c>
      <c r="D2134">
        <v>20</v>
      </c>
      <c r="E2134">
        <v>57</v>
      </c>
    </row>
    <row r="2135" spans="1:5">
      <c r="A2135" t="str">
        <f t="shared" si="58"/>
        <v>Lung (C33–C34)Male1</v>
      </c>
      <c r="B2135" t="s">
        <v>93</v>
      </c>
      <c r="C2135" t="s">
        <v>1</v>
      </c>
      <c r="D2135">
        <v>1</v>
      </c>
      <c r="E2135">
        <v>40</v>
      </c>
    </row>
    <row r="2136" spans="1:5">
      <c r="A2136" t="str">
        <f t="shared" si="58"/>
        <v>Lung (C33–C34)Male2</v>
      </c>
      <c r="B2136" t="s">
        <v>93</v>
      </c>
      <c r="C2136" t="s">
        <v>1</v>
      </c>
      <c r="D2136">
        <v>2</v>
      </c>
      <c r="E2136">
        <v>89</v>
      </c>
    </row>
    <row r="2137" spans="1:5">
      <c r="A2137" t="str">
        <f t="shared" si="58"/>
        <v>Lung (C33–C34)Male3</v>
      </c>
      <c r="B2137" t="s">
        <v>93</v>
      </c>
      <c r="C2137" t="s">
        <v>1</v>
      </c>
      <c r="D2137">
        <v>3</v>
      </c>
      <c r="E2137">
        <v>64</v>
      </c>
    </row>
    <row r="2138" spans="1:5">
      <c r="A2138" t="str">
        <f t="shared" si="58"/>
        <v>Lung (C33–C34)Male4</v>
      </c>
      <c r="B2138" t="s">
        <v>93</v>
      </c>
      <c r="C2138" t="s">
        <v>1</v>
      </c>
      <c r="D2138">
        <v>4</v>
      </c>
      <c r="E2138">
        <v>76</v>
      </c>
    </row>
    <row r="2139" spans="1:5">
      <c r="A2139" t="str">
        <f t="shared" si="58"/>
        <v>Lung (C33–C34)Male5</v>
      </c>
      <c r="B2139" t="s">
        <v>93</v>
      </c>
      <c r="C2139" t="s">
        <v>1</v>
      </c>
      <c r="D2139">
        <v>5</v>
      </c>
      <c r="E2139">
        <v>98</v>
      </c>
    </row>
    <row r="2140" spans="1:5">
      <c r="A2140" t="str">
        <f t="shared" si="58"/>
        <v>Lung (C33–C34)Male6</v>
      </c>
      <c r="B2140" t="s">
        <v>93</v>
      </c>
      <c r="C2140" t="s">
        <v>1</v>
      </c>
      <c r="D2140">
        <v>6</v>
      </c>
      <c r="E2140">
        <v>20</v>
      </c>
    </row>
    <row r="2141" spans="1:5">
      <c r="A2141" t="str">
        <f t="shared" si="58"/>
        <v>Lung (C33–C34)Male7</v>
      </c>
      <c r="B2141" t="s">
        <v>93</v>
      </c>
      <c r="C2141" t="s">
        <v>1</v>
      </c>
      <c r="D2141">
        <v>7</v>
      </c>
      <c r="E2141">
        <v>49</v>
      </c>
    </row>
    <row r="2142" spans="1:5">
      <c r="A2142" t="str">
        <f t="shared" si="58"/>
        <v>Lung (C33–C34)Male8</v>
      </c>
      <c r="B2142" t="s">
        <v>93</v>
      </c>
      <c r="C2142" t="s">
        <v>1</v>
      </c>
      <c r="D2142">
        <v>8</v>
      </c>
      <c r="E2142">
        <v>15</v>
      </c>
    </row>
    <row r="2143" spans="1:5">
      <c r="A2143" t="str">
        <f t="shared" si="58"/>
        <v>Lung (C33–C34)Male9</v>
      </c>
      <c r="B2143" t="s">
        <v>93</v>
      </c>
      <c r="C2143" t="s">
        <v>1</v>
      </c>
      <c r="D2143">
        <v>9</v>
      </c>
      <c r="E2143">
        <v>44</v>
      </c>
    </row>
    <row r="2144" spans="1:5">
      <c r="A2144" t="str">
        <f t="shared" si="58"/>
        <v>Lung (C33–C34)Male10</v>
      </c>
      <c r="B2144" t="s">
        <v>93</v>
      </c>
      <c r="C2144" t="s">
        <v>1</v>
      </c>
      <c r="D2144">
        <v>10</v>
      </c>
      <c r="E2144">
        <v>27</v>
      </c>
    </row>
    <row r="2145" spans="1:5">
      <c r="A2145" t="str">
        <f t="shared" si="58"/>
        <v>Lung (C33–C34)Male11</v>
      </c>
      <c r="B2145" t="s">
        <v>93</v>
      </c>
      <c r="C2145" t="s">
        <v>1</v>
      </c>
      <c r="D2145">
        <v>11</v>
      </c>
      <c r="E2145">
        <v>49</v>
      </c>
    </row>
    <row r="2146" spans="1:5">
      <c r="A2146" t="str">
        <f t="shared" si="58"/>
        <v>Lung (C33–C34)Male12</v>
      </c>
      <c r="B2146" t="s">
        <v>93</v>
      </c>
      <c r="C2146" t="s">
        <v>1</v>
      </c>
      <c r="D2146">
        <v>12</v>
      </c>
      <c r="E2146">
        <v>20</v>
      </c>
    </row>
    <row r="2147" spans="1:5">
      <c r="A2147" t="str">
        <f t="shared" si="58"/>
        <v>Lung (C33–C34)Male13</v>
      </c>
      <c r="B2147" t="s">
        <v>93</v>
      </c>
      <c r="C2147" t="s">
        <v>1</v>
      </c>
      <c r="D2147">
        <v>13</v>
      </c>
      <c r="E2147">
        <v>38</v>
      </c>
    </row>
    <row r="2148" spans="1:5">
      <c r="A2148" t="str">
        <f t="shared" ref="A2148:A2211" si="59">B2148&amp;C2148&amp;D2148</f>
        <v>Lung (C33–C34)Male14</v>
      </c>
      <c r="B2148" t="s">
        <v>93</v>
      </c>
      <c r="C2148" t="s">
        <v>1</v>
      </c>
      <c r="D2148">
        <v>14</v>
      </c>
      <c r="E2148">
        <v>36</v>
      </c>
    </row>
    <row r="2149" spans="1:5">
      <c r="A2149" t="str">
        <f t="shared" si="59"/>
        <v>Lung (C33–C34)Male15</v>
      </c>
      <c r="B2149" t="s">
        <v>93</v>
      </c>
      <c r="C2149" t="s">
        <v>1</v>
      </c>
      <c r="D2149">
        <v>15</v>
      </c>
      <c r="E2149">
        <v>9</v>
      </c>
    </row>
    <row r="2150" spans="1:5">
      <c r="A2150" t="str">
        <f t="shared" si="59"/>
        <v>Lung (C33–C34)Male16</v>
      </c>
      <c r="B2150" t="s">
        <v>93</v>
      </c>
      <c r="C2150" t="s">
        <v>1</v>
      </c>
      <c r="D2150">
        <v>16</v>
      </c>
      <c r="E2150">
        <v>26</v>
      </c>
    </row>
    <row r="2151" spans="1:5">
      <c r="A2151" t="str">
        <f t="shared" si="59"/>
        <v>Lung (C33–C34)Male17</v>
      </c>
      <c r="B2151" t="s">
        <v>93</v>
      </c>
      <c r="C2151" t="s">
        <v>1</v>
      </c>
      <c r="D2151">
        <v>17</v>
      </c>
      <c r="E2151">
        <v>6</v>
      </c>
    </row>
    <row r="2152" spans="1:5">
      <c r="A2152" t="str">
        <f t="shared" si="59"/>
        <v>Lung (C33–C34)Male18</v>
      </c>
      <c r="B2152" t="s">
        <v>93</v>
      </c>
      <c r="C2152" t="s">
        <v>1</v>
      </c>
      <c r="D2152">
        <v>18</v>
      </c>
      <c r="E2152">
        <v>87</v>
      </c>
    </row>
    <row r="2153" spans="1:5">
      <c r="A2153" t="str">
        <f t="shared" si="59"/>
        <v>Lung (C33–C34)Male19</v>
      </c>
      <c r="B2153" t="s">
        <v>93</v>
      </c>
      <c r="C2153" t="s">
        <v>1</v>
      </c>
      <c r="D2153">
        <v>19</v>
      </c>
      <c r="E2153">
        <v>26</v>
      </c>
    </row>
    <row r="2154" spans="1:5">
      <c r="A2154" t="str">
        <f t="shared" si="59"/>
        <v>Lung (C33–C34)Male20</v>
      </c>
      <c r="B2154" t="s">
        <v>93</v>
      </c>
      <c r="C2154" t="s">
        <v>1</v>
      </c>
      <c r="D2154">
        <v>20</v>
      </c>
      <c r="E2154">
        <v>70</v>
      </c>
    </row>
    <row r="2155" spans="1:5">
      <c r="A2155" t="str">
        <f t="shared" si="59"/>
        <v>Lung (C33–C34)Male99</v>
      </c>
      <c r="B2155" t="s">
        <v>93</v>
      </c>
      <c r="C2155" t="s">
        <v>1</v>
      </c>
      <c r="D2155">
        <v>99</v>
      </c>
      <c r="E2155">
        <v>2</v>
      </c>
    </row>
    <row r="2156" spans="1:5">
      <c r="A2156" t="str">
        <f t="shared" si="59"/>
        <v>Thymus (C37)Female7</v>
      </c>
      <c r="B2156" t="s">
        <v>94</v>
      </c>
      <c r="C2156" t="s">
        <v>0</v>
      </c>
      <c r="D2156">
        <v>7</v>
      </c>
      <c r="E2156">
        <v>1</v>
      </c>
    </row>
    <row r="2157" spans="1:5">
      <c r="A2157" t="str">
        <f t="shared" si="59"/>
        <v>Thymus (C37)Female18</v>
      </c>
      <c r="B2157" t="s">
        <v>94</v>
      </c>
      <c r="C2157" t="s">
        <v>0</v>
      </c>
      <c r="D2157">
        <v>18</v>
      </c>
      <c r="E2157">
        <v>1</v>
      </c>
    </row>
    <row r="2158" spans="1:5">
      <c r="A2158" t="str">
        <f t="shared" si="59"/>
        <v>Thymus (C37)Male2</v>
      </c>
      <c r="B2158" t="s">
        <v>94</v>
      </c>
      <c r="C2158" t="s">
        <v>1</v>
      </c>
      <c r="D2158">
        <v>2</v>
      </c>
      <c r="E2158">
        <v>1</v>
      </c>
    </row>
    <row r="2159" spans="1:5">
      <c r="A2159" t="str">
        <f t="shared" si="59"/>
        <v>Thymus (C37)Male3</v>
      </c>
      <c r="B2159" t="s">
        <v>94</v>
      </c>
      <c r="C2159" t="s">
        <v>1</v>
      </c>
      <c r="D2159">
        <v>3</v>
      </c>
      <c r="E2159">
        <v>1</v>
      </c>
    </row>
    <row r="2160" spans="1:5">
      <c r="A2160" t="str">
        <f t="shared" si="59"/>
        <v>Thymus (C37)Male5</v>
      </c>
      <c r="B2160" t="s">
        <v>94</v>
      </c>
      <c r="C2160" t="s">
        <v>1</v>
      </c>
      <c r="D2160">
        <v>5</v>
      </c>
      <c r="E2160">
        <v>1</v>
      </c>
    </row>
    <row r="2161" spans="1:5">
      <c r="A2161" t="str">
        <f t="shared" si="59"/>
        <v>Heart, mediastinum and pleura (C38)Male2</v>
      </c>
      <c r="B2161" t="s">
        <v>95</v>
      </c>
      <c r="C2161" t="s">
        <v>1</v>
      </c>
      <c r="D2161">
        <v>2</v>
      </c>
      <c r="E2161">
        <v>1</v>
      </c>
    </row>
    <row r="2162" spans="1:5">
      <c r="A2162" t="str">
        <f t="shared" si="59"/>
        <v>Heart, mediastinum and pleura (C38)Male5</v>
      </c>
      <c r="B2162" t="s">
        <v>95</v>
      </c>
      <c r="C2162" t="s">
        <v>1</v>
      </c>
      <c r="D2162">
        <v>5</v>
      </c>
      <c r="E2162">
        <v>1</v>
      </c>
    </row>
    <row r="2163" spans="1:5">
      <c r="A2163" t="str">
        <f t="shared" si="59"/>
        <v>Heart, mediastinum and pleura (C38)Male16</v>
      </c>
      <c r="B2163" t="s">
        <v>95</v>
      </c>
      <c r="C2163" t="s">
        <v>1</v>
      </c>
      <c r="D2163">
        <v>16</v>
      </c>
      <c r="E2163">
        <v>1</v>
      </c>
    </row>
    <row r="2164" spans="1:5">
      <c r="A2164" t="str">
        <f t="shared" si="59"/>
        <v>Respiratory system and intrathoracic organs - other and ill-defined sites (C39)Female5</v>
      </c>
      <c r="B2164" t="s">
        <v>96</v>
      </c>
      <c r="C2164" t="s">
        <v>0</v>
      </c>
      <c r="D2164">
        <v>5</v>
      </c>
      <c r="E2164">
        <v>1</v>
      </c>
    </row>
    <row r="2165" spans="1:5">
      <c r="A2165" t="str">
        <f t="shared" si="59"/>
        <v>Respiratory system and intrathoracic organs - other and ill-defined sites (C39)Male11</v>
      </c>
      <c r="B2165" t="s">
        <v>96</v>
      </c>
      <c r="C2165" t="s">
        <v>1</v>
      </c>
      <c r="D2165">
        <v>11</v>
      </c>
      <c r="E2165">
        <v>1</v>
      </c>
    </row>
    <row r="2166" spans="1:5">
      <c r="A2166" t="str">
        <f t="shared" si="59"/>
        <v>Bone and articular cartilage of limbs (C40)Female3</v>
      </c>
      <c r="B2166" t="s">
        <v>97</v>
      </c>
      <c r="C2166" t="s">
        <v>0</v>
      </c>
      <c r="D2166">
        <v>3</v>
      </c>
      <c r="E2166">
        <v>1</v>
      </c>
    </row>
    <row r="2167" spans="1:5">
      <c r="A2167" t="str">
        <f t="shared" si="59"/>
        <v>Bone and articular cartilage of limbs (C40)Female13</v>
      </c>
      <c r="B2167" t="s">
        <v>97</v>
      </c>
      <c r="C2167" t="s">
        <v>0</v>
      </c>
      <c r="D2167">
        <v>13</v>
      </c>
      <c r="E2167">
        <v>2</v>
      </c>
    </row>
    <row r="2168" spans="1:5">
      <c r="A2168" t="str">
        <f t="shared" si="59"/>
        <v>Bone and articular cartilage of limbs (C40)Male3</v>
      </c>
      <c r="B2168" t="s">
        <v>97</v>
      </c>
      <c r="C2168" t="s">
        <v>1</v>
      </c>
      <c r="D2168">
        <v>3</v>
      </c>
      <c r="E2168">
        <v>1</v>
      </c>
    </row>
    <row r="2169" spans="1:5">
      <c r="A2169" t="str">
        <f t="shared" si="59"/>
        <v>Bone and articular cartilage of limbs (C40)Male4</v>
      </c>
      <c r="B2169" t="s">
        <v>97</v>
      </c>
      <c r="C2169" t="s">
        <v>1</v>
      </c>
      <c r="D2169">
        <v>4</v>
      </c>
      <c r="E2169">
        <v>1</v>
      </c>
    </row>
    <row r="2170" spans="1:5">
      <c r="A2170" t="str">
        <f t="shared" si="59"/>
        <v>Bone and articular cartilage of limbs (C40)Male7</v>
      </c>
      <c r="B2170" t="s">
        <v>97</v>
      </c>
      <c r="C2170" t="s">
        <v>1</v>
      </c>
      <c r="D2170">
        <v>7</v>
      </c>
      <c r="E2170">
        <v>1</v>
      </c>
    </row>
    <row r="2171" spans="1:5">
      <c r="A2171" t="str">
        <f t="shared" si="59"/>
        <v>Bone and articular cartilage of limbs (C40)Male10</v>
      </c>
      <c r="B2171" t="s">
        <v>97</v>
      </c>
      <c r="C2171" t="s">
        <v>1</v>
      </c>
      <c r="D2171">
        <v>10</v>
      </c>
      <c r="E2171">
        <v>1</v>
      </c>
    </row>
    <row r="2172" spans="1:5">
      <c r="A2172" t="str">
        <f t="shared" si="59"/>
        <v>Bone and articular cartilage of limbs (C40)Male18</v>
      </c>
      <c r="B2172" t="s">
        <v>97</v>
      </c>
      <c r="C2172" t="s">
        <v>1</v>
      </c>
      <c r="D2172">
        <v>18</v>
      </c>
      <c r="E2172">
        <v>1</v>
      </c>
    </row>
    <row r="2173" spans="1:5">
      <c r="A2173" t="str">
        <f t="shared" si="59"/>
        <v>Bone and articular cartilage of other and unspecified sites (C41)Female6</v>
      </c>
      <c r="B2173" t="s">
        <v>98</v>
      </c>
      <c r="C2173" t="s">
        <v>0</v>
      </c>
      <c r="D2173">
        <v>6</v>
      </c>
      <c r="E2173">
        <v>1</v>
      </c>
    </row>
    <row r="2174" spans="1:5">
      <c r="A2174" t="str">
        <f t="shared" si="59"/>
        <v>Bone and articular cartilage of other and unspecified sites (C41)Female13</v>
      </c>
      <c r="B2174" t="s">
        <v>98</v>
      </c>
      <c r="C2174" t="s">
        <v>0</v>
      </c>
      <c r="D2174">
        <v>13</v>
      </c>
      <c r="E2174">
        <v>1</v>
      </c>
    </row>
    <row r="2175" spans="1:5">
      <c r="A2175" t="str">
        <f t="shared" si="59"/>
        <v>Bone and articular cartilage of other and unspecified sites (C41)Female18</v>
      </c>
      <c r="B2175" t="s">
        <v>98</v>
      </c>
      <c r="C2175" t="s">
        <v>0</v>
      </c>
      <c r="D2175">
        <v>18</v>
      </c>
      <c r="E2175">
        <v>2</v>
      </c>
    </row>
    <row r="2176" spans="1:5">
      <c r="A2176" t="str">
        <f t="shared" si="59"/>
        <v>Bone and articular cartilage of other and unspecified sites (C41)Male3</v>
      </c>
      <c r="B2176" t="s">
        <v>98</v>
      </c>
      <c r="C2176" t="s">
        <v>1</v>
      </c>
      <c r="D2176">
        <v>3</v>
      </c>
      <c r="E2176">
        <v>1</v>
      </c>
    </row>
    <row r="2177" spans="1:5">
      <c r="A2177" t="str">
        <f t="shared" si="59"/>
        <v>Bone and articular cartilage of other and unspecified sites (C41)Male4</v>
      </c>
      <c r="B2177" t="s">
        <v>98</v>
      </c>
      <c r="C2177" t="s">
        <v>1</v>
      </c>
      <c r="D2177">
        <v>4</v>
      </c>
      <c r="E2177">
        <v>1</v>
      </c>
    </row>
    <row r="2178" spans="1:5">
      <c r="A2178" t="str">
        <f t="shared" si="59"/>
        <v>Bone and articular cartilage of other and unspecified sites (C41)Male10</v>
      </c>
      <c r="B2178" t="s">
        <v>98</v>
      </c>
      <c r="C2178" t="s">
        <v>1</v>
      </c>
      <c r="D2178">
        <v>10</v>
      </c>
      <c r="E2178">
        <v>1</v>
      </c>
    </row>
    <row r="2179" spans="1:5">
      <c r="A2179" t="str">
        <f t="shared" si="59"/>
        <v>Melanoma (C43)Female1</v>
      </c>
      <c r="B2179" t="s">
        <v>99</v>
      </c>
      <c r="C2179" t="s">
        <v>0</v>
      </c>
      <c r="D2179">
        <v>1</v>
      </c>
      <c r="E2179">
        <v>8</v>
      </c>
    </row>
    <row r="2180" spans="1:5">
      <c r="A2180" t="str">
        <f t="shared" si="59"/>
        <v>Melanoma (C43)Female2</v>
      </c>
      <c r="B2180" t="s">
        <v>99</v>
      </c>
      <c r="C2180" t="s">
        <v>0</v>
      </c>
      <c r="D2180">
        <v>2</v>
      </c>
      <c r="E2180">
        <v>25</v>
      </c>
    </row>
    <row r="2181" spans="1:5">
      <c r="A2181" t="str">
        <f t="shared" si="59"/>
        <v>Melanoma (C43)Female3</v>
      </c>
      <c r="B2181" t="s">
        <v>99</v>
      </c>
      <c r="C2181" t="s">
        <v>0</v>
      </c>
      <c r="D2181">
        <v>3</v>
      </c>
      <c r="E2181">
        <v>6</v>
      </c>
    </row>
    <row r="2182" spans="1:5">
      <c r="A2182" t="str">
        <f t="shared" si="59"/>
        <v>Melanoma (C43)Female4</v>
      </c>
      <c r="B2182" t="s">
        <v>99</v>
      </c>
      <c r="C2182" t="s">
        <v>0</v>
      </c>
      <c r="D2182">
        <v>4</v>
      </c>
      <c r="E2182">
        <v>11</v>
      </c>
    </row>
    <row r="2183" spans="1:5">
      <c r="A2183" t="str">
        <f t="shared" si="59"/>
        <v>Melanoma (C43)Female5</v>
      </c>
      <c r="B2183" t="s">
        <v>99</v>
      </c>
      <c r="C2183" t="s">
        <v>0</v>
      </c>
      <c r="D2183">
        <v>5</v>
      </c>
      <c r="E2183">
        <v>11</v>
      </c>
    </row>
    <row r="2184" spans="1:5">
      <c r="A2184" t="str">
        <f t="shared" si="59"/>
        <v>Melanoma (C43)Female6</v>
      </c>
      <c r="B2184" t="s">
        <v>99</v>
      </c>
      <c r="C2184" t="s">
        <v>0</v>
      </c>
      <c r="D2184">
        <v>6</v>
      </c>
      <c r="E2184">
        <v>3</v>
      </c>
    </row>
    <row r="2185" spans="1:5">
      <c r="A2185" t="str">
        <f t="shared" si="59"/>
        <v>Melanoma (C43)Female7</v>
      </c>
      <c r="B2185" t="s">
        <v>99</v>
      </c>
      <c r="C2185" t="s">
        <v>0</v>
      </c>
      <c r="D2185">
        <v>7</v>
      </c>
      <c r="E2185">
        <v>8</v>
      </c>
    </row>
    <row r="2186" spans="1:5">
      <c r="A2186" t="str">
        <f t="shared" si="59"/>
        <v>Melanoma (C43)Female8</v>
      </c>
      <c r="B2186" t="s">
        <v>99</v>
      </c>
      <c r="C2186" t="s">
        <v>0</v>
      </c>
      <c r="D2186">
        <v>8</v>
      </c>
      <c r="E2186">
        <v>1</v>
      </c>
    </row>
    <row r="2187" spans="1:5">
      <c r="A2187" t="str">
        <f t="shared" si="59"/>
        <v>Melanoma (C43)Female9</v>
      </c>
      <c r="B2187" t="s">
        <v>99</v>
      </c>
      <c r="C2187" t="s">
        <v>0</v>
      </c>
      <c r="D2187">
        <v>9</v>
      </c>
      <c r="E2187">
        <v>8</v>
      </c>
    </row>
    <row r="2188" spans="1:5">
      <c r="A2188" t="str">
        <f t="shared" si="59"/>
        <v>Melanoma (C43)Female10</v>
      </c>
      <c r="B2188" t="s">
        <v>99</v>
      </c>
      <c r="C2188" t="s">
        <v>0</v>
      </c>
      <c r="D2188">
        <v>10</v>
      </c>
      <c r="E2188">
        <v>3</v>
      </c>
    </row>
    <row r="2189" spans="1:5">
      <c r="A2189" t="str">
        <f t="shared" si="59"/>
        <v>Melanoma (C43)Female11</v>
      </c>
      <c r="B2189" t="s">
        <v>99</v>
      </c>
      <c r="C2189" t="s">
        <v>0</v>
      </c>
      <c r="D2189">
        <v>11</v>
      </c>
      <c r="E2189">
        <v>3</v>
      </c>
    </row>
    <row r="2190" spans="1:5">
      <c r="A2190" t="str">
        <f t="shared" si="59"/>
        <v>Melanoma (C43)Female12</v>
      </c>
      <c r="B2190" t="s">
        <v>99</v>
      </c>
      <c r="C2190" t="s">
        <v>0</v>
      </c>
      <c r="D2190">
        <v>12</v>
      </c>
      <c r="E2190">
        <v>1</v>
      </c>
    </row>
    <row r="2191" spans="1:5">
      <c r="A2191" t="str">
        <f t="shared" si="59"/>
        <v>Melanoma (C43)Female13</v>
      </c>
      <c r="B2191" t="s">
        <v>99</v>
      </c>
      <c r="C2191" t="s">
        <v>0</v>
      </c>
      <c r="D2191">
        <v>13</v>
      </c>
      <c r="E2191">
        <v>7</v>
      </c>
    </row>
    <row r="2192" spans="1:5">
      <c r="A2192" t="str">
        <f t="shared" si="59"/>
        <v>Melanoma (C43)Female14</v>
      </c>
      <c r="B2192" t="s">
        <v>99</v>
      </c>
      <c r="C2192" t="s">
        <v>0</v>
      </c>
      <c r="D2192">
        <v>14</v>
      </c>
      <c r="E2192">
        <v>3</v>
      </c>
    </row>
    <row r="2193" spans="1:5">
      <c r="A2193" t="str">
        <f t="shared" si="59"/>
        <v>Melanoma (C43)Female15</v>
      </c>
      <c r="B2193" t="s">
        <v>99</v>
      </c>
      <c r="C2193" t="s">
        <v>0</v>
      </c>
      <c r="D2193">
        <v>15</v>
      </c>
      <c r="E2193">
        <v>2</v>
      </c>
    </row>
    <row r="2194" spans="1:5">
      <c r="A2194" t="str">
        <f t="shared" si="59"/>
        <v>Melanoma (C43)Female16</v>
      </c>
      <c r="B2194" t="s">
        <v>99</v>
      </c>
      <c r="C2194" t="s">
        <v>0</v>
      </c>
      <c r="D2194">
        <v>16</v>
      </c>
      <c r="E2194">
        <v>5</v>
      </c>
    </row>
    <row r="2195" spans="1:5">
      <c r="A2195" t="str">
        <f t="shared" si="59"/>
        <v>Melanoma (C43)Female17</v>
      </c>
      <c r="B2195" t="s">
        <v>99</v>
      </c>
      <c r="C2195" t="s">
        <v>0</v>
      </c>
      <c r="D2195">
        <v>17</v>
      </c>
      <c r="E2195">
        <v>1</v>
      </c>
    </row>
    <row r="2196" spans="1:5">
      <c r="A2196" t="str">
        <f t="shared" si="59"/>
        <v>Melanoma (C43)Female18</v>
      </c>
      <c r="B2196" t="s">
        <v>99</v>
      </c>
      <c r="C2196" t="s">
        <v>0</v>
      </c>
      <c r="D2196">
        <v>18</v>
      </c>
      <c r="E2196">
        <v>16</v>
      </c>
    </row>
    <row r="2197" spans="1:5">
      <c r="A2197" t="str">
        <f t="shared" si="59"/>
        <v>Melanoma (C43)Female19</v>
      </c>
      <c r="B2197" t="s">
        <v>99</v>
      </c>
      <c r="C2197" t="s">
        <v>0</v>
      </c>
      <c r="D2197">
        <v>19</v>
      </c>
      <c r="E2197">
        <v>1</v>
      </c>
    </row>
    <row r="2198" spans="1:5">
      <c r="A2198" t="str">
        <f t="shared" si="59"/>
        <v>Melanoma (C43)Female20</v>
      </c>
      <c r="B2198" t="s">
        <v>99</v>
      </c>
      <c r="C2198" t="s">
        <v>0</v>
      </c>
      <c r="D2198">
        <v>20</v>
      </c>
      <c r="E2198">
        <v>8</v>
      </c>
    </row>
    <row r="2199" spans="1:5">
      <c r="A2199" t="str">
        <f t="shared" si="59"/>
        <v>Melanoma (C43)Female99</v>
      </c>
      <c r="B2199" t="s">
        <v>99</v>
      </c>
      <c r="C2199" t="s">
        <v>0</v>
      </c>
      <c r="D2199">
        <v>99</v>
      </c>
      <c r="E2199">
        <v>1</v>
      </c>
    </row>
    <row r="2200" spans="1:5">
      <c r="A2200" t="str">
        <f t="shared" si="59"/>
        <v>Melanoma (C43)Male1</v>
      </c>
      <c r="B2200" t="s">
        <v>99</v>
      </c>
      <c r="C2200" t="s">
        <v>1</v>
      </c>
      <c r="D2200">
        <v>1</v>
      </c>
      <c r="E2200">
        <v>13</v>
      </c>
    </row>
    <row r="2201" spans="1:5">
      <c r="A2201" t="str">
        <f t="shared" si="59"/>
        <v>Melanoma (C43)Male2</v>
      </c>
      <c r="B2201" t="s">
        <v>99</v>
      </c>
      <c r="C2201" t="s">
        <v>1</v>
      </c>
      <c r="D2201">
        <v>2</v>
      </c>
      <c r="E2201">
        <v>25</v>
      </c>
    </row>
    <row r="2202" spans="1:5">
      <c r="A2202" t="str">
        <f t="shared" si="59"/>
        <v>Melanoma (C43)Male3</v>
      </c>
      <c r="B2202" t="s">
        <v>99</v>
      </c>
      <c r="C2202" t="s">
        <v>1</v>
      </c>
      <c r="D2202">
        <v>3</v>
      </c>
      <c r="E2202">
        <v>16</v>
      </c>
    </row>
    <row r="2203" spans="1:5">
      <c r="A2203" t="str">
        <f t="shared" si="59"/>
        <v>Melanoma (C43)Male4</v>
      </c>
      <c r="B2203" t="s">
        <v>99</v>
      </c>
      <c r="C2203" t="s">
        <v>1</v>
      </c>
      <c r="D2203">
        <v>4</v>
      </c>
      <c r="E2203">
        <v>19</v>
      </c>
    </row>
    <row r="2204" spans="1:5">
      <c r="A2204" t="str">
        <f t="shared" si="59"/>
        <v>Melanoma (C43)Male5</v>
      </c>
      <c r="B2204" t="s">
        <v>99</v>
      </c>
      <c r="C2204" t="s">
        <v>1</v>
      </c>
      <c r="D2204">
        <v>5</v>
      </c>
      <c r="E2204">
        <v>16</v>
      </c>
    </row>
    <row r="2205" spans="1:5">
      <c r="A2205" t="str">
        <f t="shared" si="59"/>
        <v>Melanoma (C43)Male6</v>
      </c>
      <c r="B2205" t="s">
        <v>99</v>
      </c>
      <c r="C2205" t="s">
        <v>1</v>
      </c>
      <c r="D2205">
        <v>6</v>
      </c>
      <c r="E2205">
        <v>4</v>
      </c>
    </row>
    <row r="2206" spans="1:5">
      <c r="A2206" t="str">
        <f t="shared" si="59"/>
        <v>Melanoma (C43)Male7</v>
      </c>
      <c r="B2206" t="s">
        <v>99</v>
      </c>
      <c r="C2206" t="s">
        <v>1</v>
      </c>
      <c r="D2206">
        <v>7</v>
      </c>
      <c r="E2206">
        <v>21</v>
      </c>
    </row>
    <row r="2207" spans="1:5">
      <c r="A2207" t="str">
        <f t="shared" si="59"/>
        <v>Melanoma (C43)Male9</v>
      </c>
      <c r="B2207" t="s">
        <v>99</v>
      </c>
      <c r="C2207" t="s">
        <v>1</v>
      </c>
      <c r="D2207">
        <v>9</v>
      </c>
      <c r="E2207">
        <v>8</v>
      </c>
    </row>
    <row r="2208" spans="1:5">
      <c r="A2208" t="str">
        <f t="shared" si="59"/>
        <v>Melanoma (C43)Male10</v>
      </c>
      <c r="B2208" t="s">
        <v>99</v>
      </c>
      <c r="C2208" t="s">
        <v>1</v>
      </c>
      <c r="D2208">
        <v>10</v>
      </c>
      <c r="E2208">
        <v>11</v>
      </c>
    </row>
    <row r="2209" spans="1:5">
      <c r="A2209" t="str">
        <f t="shared" si="59"/>
        <v>Melanoma (C43)Male11</v>
      </c>
      <c r="B2209" t="s">
        <v>99</v>
      </c>
      <c r="C2209" t="s">
        <v>1</v>
      </c>
      <c r="D2209">
        <v>11</v>
      </c>
      <c r="E2209">
        <v>10</v>
      </c>
    </row>
    <row r="2210" spans="1:5">
      <c r="A2210" t="str">
        <f t="shared" si="59"/>
        <v>Melanoma (C43)Male12</v>
      </c>
      <c r="B2210" t="s">
        <v>99</v>
      </c>
      <c r="C2210" t="s">
        <v>1</v>
      </c>
      <c r="D2210">
        <v>12</v>
      </c>
      <c r="E2210">
        <v>3</v>
      </c>
    </row>
    <row r="2211" spans="1:5">
      <c r="A2211" t="str">
        <f t="shared" si="59"/>
        <v>Melanoma (C43)Male13</v>
      </c>
      <c r="B2211" t="s">
        <v>99</v>
      </c>
      <c r="C2211" t="s">
        <v>1</v>
      </c>
      <c r="D2211">
        <v>13</v>
      </c>
      <c r="E2211">
        <v>10</v>
      </c>
    </row>
    <row r="2212" spans="1:5">
      <c r="A2212" t="str">
        <f t="shared" ref="A2212:A2275" si="60">B2212&amp;C2212&amp;D2212</f>
        <v>Melanoma (C43)Male14</v>
      </c>
      <c r="B2212" t="s">
        <v>99</v>
      </c>
      <c r="C2212" t="s">
        <v>1</v>
      </c>
      <c r="D2212">
        <v>14</v>
      </c>
      <c r="E2212">
        <v>12</v>
      </c>
    </row>
    <row r="2213" spans="1:5">
      <c r="A2213" t="str">
        <f t="shared" si="60"/>
        <v>Melanoma (C43)Male15</v>
      </c>
      <c r="B2213" t="s">
        <v>99</v>
      </c>
      <c r="C2213" t="s">
        <v>1</v>
      </c>
      <c r="D2213">
        <v>15</v>
      </c>
      <c r="E2213">
        <v>2</v>
      </c>
    </row>
    <row r="2214" spans="1:5">
      <c r="A2214" t="str">
        <f t="shared" si="60"/>
        <v>Melanoma (C43)Male16</v>
      </c>
      <c r="B2214" t="s">
        <v>99</v>
      </c>
      <c r="C2214" t="s">
        <v>1</v>
      </c>
      <c r="D2214">
        <v>16</v>
      </c>
      <c r="E2214">
        <v>7</v>
      </c>
    </row>
    <row r="2215" spans="1:5">
      <c r="A2215" t="str">
        <f t="shared" si="60"/>
        <v>Melanoma (C43)Male18</v>
      </c>
      <c r="B2215" t="s">
        <v>99</v>
      </c>
      <c r="C2215" t="s">
        <v>1</v>
      </c>
      <c r="D2215">
        <v>18</v>
      </c>
      <c r="E2215">
        <v>26</v>
      </c>
    </row>
    <row r="2216" spans="1:5">
      <c r="A2216" t="str">
        <f t="shared" si="60"/>
        <v>Melanoma (C43)Male19</v>
      </c>
      <c r="B2216" t="s">
        <v>99</v>
      </c>
      <c r="C2216" t="s">
        <v>1</v>
      </c>
      <c r="D2216">
        <v>19</v>
      </c>
      <c r="E2216">
        <v>5</v>
      </c>
    </row>
    <row r="2217" spans="1:5">
      <c r="A2217" t="str">
        <f t="shared" si="60"/>
        <v>Melanoma (C43)Male20</v>
      </c>
      <c r="B2217" t="s">
        <v>99</v>
      </c>
      <c r="C2217" t="s">
        <v>1</v>
      </c>
      <c r="D2217">
        <v>20</v>
      </c>
      <c r="E2217">
        <v>13</v>
      </c>
    </row>
    <row r="2218" spans="1:5">
      <c r="A2218" t="str">
        <f t="shared" si="60"/>
        <v>Melanoma (C43)Male99</v>
      </c>
      <c r="B2218" t="s">
        <v>99</v>
      </c>
      <c r="C2218" t="s">
        <v>1</v>
      </c>
      <c r="D2218">
        <v>99</v>
      </c>
      <c r="E2218">
        <v>1</v>
      </c>
    </row>
    <row r="2219" spans="1:5">
      <c r="A2219" t="str">
        <f t="shared" si="60"/>
        <v>Skin - other (C44)Female1</v>
      </c>
      <c r="B2219" t="s">
        <v>100</v>
      </c>
      <c r="C2219" t="s">
        <v>0</v>
      </c>
      <c r="D2219">
        <v>1</v>
      </c>
      <c r="E2219">
        <v>4</v>
      </c>
    </row>
    <row r="2220" spans="1:5">
      <c r="A2220" t="str">
        <f t="shared" si="60"/>
        <v>Skin - other (C44)Female2</v>
      </c>
      <c r="B2220" t="s">
        <v>100</v>
      </c>
      <c r="C2220" t="s">
        <v>0</v>
      </c>
      <c r="D2220">
        <v>2</v>
      </c>
      <c r="E2220">
        <v>6</v>
      </c>
    </row>
    <row r="2221" spans="1:5">
      <c r="A2221" t="str">
        <f t="shared" si="60"/>
        <v>Skin - other (C44)Female3</v>
      </c>
      <c r="B2221" t="s">
        <v>100</v>
      </c>
      <c r="C2221" t="s">
        <v>0</v>
      </c>
      <c r="D2221">
        <v>3</v>
      </c>
      <c r="E2221">
        <v>5</v>
      </c>
    </row>
    <row r="2222" spans="1:5">
      <c r="A2222" t="str">
        <f t="shared" si="60"/>
        <v>Skin - other (C44)Female4</v>
      </c>
      <c r="B2222" t="s">
        <v>100</v>
      </c>
      <c r="C2222" t="s">
        <v>0</v>
      </c>
      <c r="D2222">
        <v>4</v>
      </c>
      <c r="E2222">
        <v>5</v>
      </c>
    </row>
    <row r="2223" spans="1:5">
      <c r="A2223" t="str">
        <f t="shared" si="60"/>
        <v>Skin - other (C44)Female5</v>
      </c>
      <c r="B2223" t="s">
        <v>100</v>
      </c>
      <c r="C2223" t="s">
        <v>0</v>
      </c>
      <c r="D2223">
        <v>5</v>
      </c>
      <c r="E2223">
        <v>7</v>
      </c>
    </row>
    <row r="2224" spans="1:5">
      <c r="A2224" t="str">
        <f t="shared" si="60"/>
        <v>Skin - other (C44)Female7</v>
      </c>
      <c r="B2224" t="s">
        <v>100</v>
      </c>
      <c r="C2224" t="s">
        <v>0</v>
      </c>
      <c r="D2224">
        <v>7</v>
      </c>
      <c r="E2224">
        <v>3</v>
      </c>
    </row>
    <row r="2225" spans="1:5">
      <c r="A2225" t="str">
        <f t="shared" si="60"/>
        <v>Skin - other (C44)Female8</v>
      </c>
      <c r="B2225" t="s">
        <v>100</v>
      </c>
      <c r="C2225" t="s">
        <v>0</v>
      </c>
      <c r="D2225">
        <v>8</v>
      </c>
      <c r="E2225">
        <v>2</v>
      </c>
    </row>
    <row r="2226" spans="1:5">
      <c r="A2226" t="str">
        <f t="shared" si="60"/>
        <v>Skin - other (C44)Female9</v>
      </c>
      <c r="B2226" t="s">
        <v>100</v>
      </c>
      <c r="C2226" t="s">
        <v>0</v>
      </c>
      <c r="D2226">
        <v>9</v>
      </c>
      <c r="E2226">
        <v>2</v>
      </c>
    </row>
    <row r="2227" spans="1:5">
      <c r="A2227" t="str">
        <f t="shared" si="60"/>
        <v>Skin - other (C44)Female10</v>
      </c>
      <c r="B2227" t="s">
        <v>100</v>
      </c>
      <c r="C2227" t="s">
        <v>0</v>
      </c>
      <c r="D2227">
        <v>10</v>
      </c>
      <c r="E2227">
        <v>2</v>
      </c>
    </row>
    <row r="2228" spans="1:5">
      <c r="A2228" t="str">
        <f t="shared" si="60"/>
        <v>Skin - other (C44)Female11</v>
      </c>
      <c r="B2228" t="s">
        <v>100</v>
      </c>
      <c r="C2228" t="s">
        <v>0</v>
      </c>
      <c r="D2228">
        <v>11</v>
      </c>
      <c r="E2228">
        <v>6</v>
      </c>
    </row>
    <row r="2229" spans="1:5">
      <c r="A2229" t="str">
        <f t="shared" si="60"/>
        <v>Skin - other (C44)Female13</v>
      </c>
      <c r="B2229" t="s">
        <v>100</v>
      </c>
      <c r="C2229" t="s">
        <v>0</v>
      </c>
      <c r="D2229">
        <v>13</v>
      </c>
      <c r="E2229">
        <v>2</v>
      </c>
    </row>
    <row r="2230" spans="1:5">
      <c r="A2230" t="str">
        <f t="shared" si="60"/>
        <v>Skin - other (C44)Female14</v>
      </c>
      <c r="B2230" t="s">
        <v>100</v>
      </c>
      <c r="C2230" t="s">
        <v>0</v>
      </c>
      <c r="D2230">
        <v>14</v>
      </c>
      <c r="E2230">
        <v>2</v>
      </c>
    </row>
    <row r="2231" spans="1:5">
      <c r="A2231" t="str">
        <f t="shared" si="60"/>
        <v>Skin - other (C44)Female15</v>
      </c>
      <c r="B2231" t="s">
        <v>100</v>
      </c>
      <c r="C2231" t="s">
        <v>0</v>
      </c>
      <c r="D2231">
        <v>15</v>
      </c>
      <c r="E2231">
        <v>2</v>
      </c>
    </row>
    <row r="2232" spans="1:5">
      <c r="A2232" t="str">
        <f t="shared" si="60"/>
        <v>Skin - other (C44)Female18</v>
      </c>
      <c r="B2232" t="s">
        <v>100</v>
      </c>
      <c r="C2232" t="s">
        <v>0</v>
      </c>
      <c r="D2232">
        <v>18</v>
      </c>
      <c r="E2232">
        <v>5</v>
      </c>
    </row>
    <row r="2233" spans="1:5">
      <c r="A2233" t="str">
        <f t="shared" si="60"/>
        <v>Skin - other (C44)Female19</v>
      </c>
      <c r="B2233" t="s">
        <v>100</v>
      </c>
      <c r="C2233" t="s">
        <v>0</v>
      </c>
      <c r="D2233">
        <v>19</v>
      </c>
      <c r="E2233">
        <v>3</v>
      </c>
    </row>
    <row r="2234" spans="1:5">
      <c r="A2234" t="str">
        <f t="shared" si="60"/>
        <v>Skin - other (C44)Female20</v>
      </c>
      <c r="B2234" t="s">
        <v>100</v>
      </c>
      <c r="C2234" t="s">
        <v>0</v>
      </c>
      <c r="D2234">
        <v>20</v>
      </c>
      <c r="E2234">
        <v>6</v>
      </c>
    </row>
    <row r="2235" spans="1:5">
      <c r="A2235" t="str">
        <f t="shared" si="60"/>
        <v>Skin - other (C44)Male1</v>
      </c>
      <c r="B2235" t="s">
        <v>100</v>
      </c>
      <c r="C2235" t="s">
        <v>1</v>
      </c>
      <c r="D2235">
        <v>1</v>
      </c>
      <c r="E2235">
        <v>3</v>
      </c>
    </row>
    <row r="2236" spans="1:5">
      <c r="A2236" t="str">
        <f t="shared" si="60"/>
        <v>Skin - other (C44)Male2</v>
      </c>
      <c r="B2236" t="s">
        <v>100</v>
      </c>
      <c r="C2236" t="s">
        <v>1</v>
      </c>
      <c r="D2236">
        <v>2</v>
      </c>
      <c r="E2236">
        <v>7</v>
      </c>
    </row>
    <row r="2237" spans="1:5">
      <c r="A2237" t="str">
        <f t="shared" si="60"/>
        <v>Skin - other (C44)Male3</v>
      </c>
      <c r="B2237" t="s">
        <v>100</v>
      </c>
      <c r="C2237" t="s">
        <v>1</v>
      </c>
      <c r="D2237">
        <v>3</v>
      </c>
      <c r="E2237">
        <v>8</v>
      </c>
    </row>
    <row r="2238" spans="1:5">
      <c r="A2238" t="str">
        <f t="shared" si="60"/>
        <v>Skin - other (C44)Male4</v>
      </c>
      <c r="B2238" t="s">
        <v>100</v>
      </c>
      <c r="C2238" t="s">
        <v>1</v>
      </c>
      <c r="D2238">
        <v>4</v>
      </c>
      <c r="E2238">
        <v>5</v>
      </c>
    </row>
    <row r="2239" spans="1:5">
      <c r="A2239" t="str">
        <f t="shared" si="60"/>
        <v>Skin - other (C44)Male5</v>
      </c>
      <c r="B2239" t="s">
        <v>100</v>
      </c>
      <c r="C2239" t="s">
        <v>1</v>
      </c>
      <c r="D2239">
        <v>5</v>
      </c>
      <c r="E2239">
        <v>7</v>
      </c>
    </row>
    <row r="2240" spans="1:5">
      <c r="A2240" t="str">
        <f t="shared" si="60"/>
        <v>Skin - other (C44)Male6</v>
      </c>
      <c r="B2240" t="s">
        <v>100</v>
      </c>
      <c r="C2240" t="s">
        <v>1</v>
      </c>
      <c r="D2240">
        <v>6</v>
      </c>
      <c r="E2240">
        <v>1</v>
      </c>
    </row>
    <row r="2241" spans="1:5">
      <c r="A2241" t="str">
        <f t="shared" si="60"/>
        <v>Skin - other (C44)Male7</v>
      </c>
      <c r="B2241" t="s">
        <v>100</v>
      </c>
      <c r="C2241" t="s">
        <v>1</v>
      </c>
      <c r="D2241">
        <v>7</v>
      </c>
      <c r="E2241">
        <v>7</v>
      </c>
    </row>
    <row r="2242" spans="1:5">
      <c r="A2242" t="str">
        <f t="shared" si="60"/>
        <v>Skin - other (C44)Male9</v>
      </c>
      <c r="B2242" t="s">
        <v>100</v>
      </c>
      <c r="C2242" t="s">
        <v>1</v>
      </c>
      <c r="D2242">
        <v>9</v>
      </c>
      <c r="E2242">
        <v>2</v>
      </c>
    </row>
    <row r="2243" spans="1:5">
      <c r="A2243" t="str">
        <f t="shared" si="60"/>
        <v>Skin - other (C44)Male10</v>
      </c>
      <c r="B2243" t="s">
        <v>100</v>
      </c>
      <c r="C2243" t="s">
        <v>1</v>
      </c>
      <c r="D2243">
        <v>10</v>
      </c>
      <c r="E2243">
        <v>2</v>
      </c>
    </row>
    <row r="2244" spans="1:5">
      <c r="A2244" t="str">
        <f t="shared" si="60"/>
        <v>Skin - other (C44)Male11</v>
      </c>
      <c r="B2244" t="s">
        <v>100</v>
      </c>
      <c r="C2244" t="s">
        <v>1</v>
      </c>
      <c r="D2244">
        <v>11</v>
      </c>
      <c r="E2244">
        <v>2</v>
      </c>
    </row>
    <row r="2245" spans="1:5">
      <c r="A2245" t="str">
        <f t="shared" si="60"/>
        <v>Skin - other (C44)Male12</v>
      </c>
      <c r="B2245" t="s">
        <v>100</v>
      </c>
      <c r="C2245" t="s">
        <v>1</v>
      </c>
      <c r="D2245">
        <v>12</v>
      </c>
      <c r="E2245">
        <v>2</v>
      </c>
    </row>
    <row r="2246" spans="1:5">
      <c r="A2246" t="str">
        <f t="shared" si="60"/>
        <v>Skin - other (C44)Male13</v>
      </c>
      <c r="B2246" t="s">
        <v>100</v>
      </c>
      <c r="C2246" t="s">
        <v>1</v>
      </c>
      <c r="D2246">
        <v>13</v>
      </c>
      <c r="E2246">
        <v>1</v>
      </c>
    </row>
    <row r="2247" spans="1:5">
      <c r="A2247" t="str">
        <f t="shared" si="60"/>
        <v>Skin - other (C44)Male14</v>
      </c>
      <c r="B2247" t="s">
        <v>100</v>
      </c>
      <c r="C2247" t="s">
        <v>1</v>
      </c>
      <c r="D2247">
        <v>14</v>
      </c>
      <c r="E2247">
        <v>2</v>
      </c>
    </row>
    <row r="2248" spans="1:5">
      <c r="A2248" t="str">
        <f t="shared" si="60"/>
        <v>Skin - other (C44)Male15</v>
      </c>
      <c r="B2248" t="s">
        <v>100</v>
      </c>
      <c r="C2248" t="s">
        <v>1</v>
      </c>
      <c r="D2248">
        <v>15</v>
      </c>
      <c r="E2248">
        <v>1</v>
      </c>
    </row>
    <row r="2249" spans="1:5">
      <c r="A2249" t="str">
        <f t="shared" si="60"/>
        <v>Skin - other (C44)Male16</v>
      </c>
      <c r="B2249" t="s">
        <v>100</v>
      </c>
      <c r="C2249" t="s">
        <v>1</v>
      </c>
      <c r="D2249">
        <v>16</v>
      </c>
      <c r="E2249">
        <v>4</v>
      </c>
    </row>
    <row r="2250" spans="1:5">
      <c r="A2250" t="str">
        <f t="shared" si="60"/>
        <v>Skin - other (C44)Male17</v>
      </c>
      <c r="B2250" t="s">
        <v>100</v>
      </c>
      <c r="C2250" t="s">
        <v>1</v>
      </c>
      <c r="D2250">
        <v>17</v>
      </c>
      <c r="E2250">
        <v>1</v>
      </c>
    </row>
    <row r="2251" spans="1:5">
      <c r="A2251" t="str">
        <f t="shared" si="60"/>
        <v>Skin - other (C44)Male18</v>
      </c>
      <c r="B2251" t="s">
        <v>100</v>
      </c>
      <c r="C2251" t="s">
        <v>1</v>
      </c>
      <c r="D2251">
        <v>18</v>
      </c>
      <c r="E2251">
        <v>9</v>
      </c>
    </row>
    <row r="2252" spans="1:5">
      <c r="A2252" t="str">
        <f t="shared" si="60"/>
        <v>Skin - other (C44)Male19</v>
      </c>
      <c r="B2252" t="s">
        <v>100</v>
      </c>
      <c r="C2252" t="s">
        <v>1</v>
      </c>
      <c r="D2252">
        <v>19</v>
      </c>
      <c r="E2252">
        <v>1</v>
      </c>
    </row>
    <row r="2253" spans="1:5">
      <c r="A2253" t="str">
        <f t="shared" si="60"/>
        <v>Skin - other (C44)Male20</v>
      </c>
      <c r="B2253" t="s">
        <v>100</v>
      </c>
      <c r="C2253" t="s">
        <v>1</v>
      </c>
      <c r="D2253">
        <v>20</v>
      </c>
      <c r="E2253">
        <v>5</v>
      </c>
    </row>
    <row r="2254" spans="1:5">
      <c r="A2254" t="str">
        <f t="shared" si="60"/>
        <v>Mesothelioma (C45)Female1</v>
      </c>
      <c r="B2254" t="s">
        <v>101</v>
      </c>
      <c r="C2254" t="s">
        <v>0</v>
      </c>
      <c r="D2254">
        <v>1</v>
      </c>
      <c r="E2254">
        <v>1</v>
      </c>
    </row>
    <row r="2255" spans="1:5">
      <c r="A2255" t="str">
        <f t="shared" si="60"/>
        <v>Mesothelioma (C45)Female2</v>
      </c>
      <c r="B2255" t="s">
        <v>101</v>
      </c>
      <c r="C2255" t="s">
        <v>0</v>
      </c>
      <c r="D2255">
        <v>2</v>
      </c>
      <c r="E2255">
        <v>2</v>
      </c>
    </row>
    <row r="2256" spans="1:5">
      <c r="A2256" t="str">
        <f t="shared" si="60"/>
        <v>Mesothelioma (C45)Female3</v>
      </c>
      <c r="B2256" t="s">
        <v>101</v>
      </c>
      <c r="C2256" t="s">
        <v>0</v>
      </c>
      <c r="D2256">
        <v>3</v>
      </c>
      <c r="E2256">
        <v>1</v>
      </c>
    </row>
    <row r="2257" spans="1:5">
      <c r="A2257" t="str">
        <f t="shared" si="60"/>
        <v>Mesothelioma (C45)Female4</v>
      </c>
      <c r="B2257" t="s">
        <v>101</v>
      </c>
      <c r="C2257" t="s">
        <v>0</v>
      </c>
      <c r="D2257">
        <v>4</v>
      </c>
      <c r="E2257">
        <v>1</v>
      </c>
    </row>
    <row r="2258" spans="1:5">
      <c r="A2258" t="str">
        <f t="shared" si="60"/>
        <v>Mesothelioma (C45)Female5</v>
      </c>
      <c r="B2258" t="s">
        <v>101</v>
      </c>
      <c r="C2258" t="s">
        <v>0</v>
      </c>
      <c r="D2258">
        <v>5</v>
      </c>
      <c r="E2258">
        <v>1</v>
      </c>
    </row>
    <row r="2259" spans="1:5">
      <c r="A2259" t="str">
        <f t="shared" si="60"/>
        <v>Mesothelioma (C45)Female9</v>
      </c>
      <c r="B2259" t="s">
        <v>101</v>
      </c>
      <c r="C2259" t="s">
        <v>0</v>
      </c>
      <c r="D2259">
        <v>9</v>
      </c>
      <c r="E2259">
        <v>1</v>
      </c>
    </row>
    <row r="2260" spans="1:5">
      <c r="A2260" t="str">
        <f t="shared" si="60"/>
        <v>Mesothelioma (C45)Female12</v>
      </c>
      <c r="B2260" t="s">
        <v>101</v>
      </c>
      <c r="C2260" t="s">
        <v>0</v>
      </c>
      <c r="D2260">
        <v>12</v>
      </c>
      <c r="E2260">
        <v>1</v>
      </c>
    </row>
    <row r="2261" spans="1:5">
      <c r="A2261" t="str">
        <f t="shared" si="60"/>
        <v>Mesothelioma (C45)Female14</v>
      </c>
      <c r="B2261" t="s">
        <v>101</v>
      </c>
      <c r="C2261" t="s">
        <v>0</v>
      </c>
      <c r="D2261">
        <v>14</v>
      </c>
      <c r="E2261">
        <v>1</v>
      </c>
    </row>
    <row r="2262" spans="1:5">
      <c r="A2262" t="str">
        <f t="shared" si="60"/>
        <v>Mesothelioma (C45)Male1</v>
      </c>
      <c r="B2262" t="s">
        <v>101</v>
      </c>
      <c r="C2262" t="s">
        <v>1</v>
      </c>
      <c r="D2262">
        <v>1</v>
      </c>
      <c r="E2262">
        <v>3</v>
      </c>
    </row>
    <row r="2263" spans="1:5">
      <c r="A2263" t="str">
        <f t="shared" si="60"/>
        <v>Mesothelioma (C45)Male2</v>
      </c>
      <c r="B2263" t="s">
        <v>101</v>
      </c>
      <c r="C2263" t="s">
        <v>1</v>
      </c>
      <c r="D2263">
        <v>2</v>
      </c>
      <c r="E2263">
        <v>9</v>
      </c>
    </row>
    <row r="2264" spans="1:5">
      <c r="A2264" t="str">
        <f t="shared" si="60"/>
        <v>Mesothelioma (C45)Male3</v>
      </c>
      <c r="B2264" t="s">
        <v>101</v>
      </c>
      <c r="C2264" t="s">
        <v>1</v>
      </c>
      <c r="D2264">
        <v>3</v>
      </c>
      <c r="E2264">
        <v>6</v>
      </c>
    </row>
    <row r="2265" spans="1:5">
      <c r="A2265" t="str">
        <f t="shared" si="60"/>
        <v>Mesothelioma (C45)Male4</v>
      </c>
      <c r="B2265" t="s">
        <v>101</v>
      </c>
      <c r="C2265" t="s">
        <v>1</v>
      </c>
      <c r="D2265">
        <v>4</v>
      </c>
      <c r="E2265">
        <v>10</v>
      </c>
    </row>
    <row r="2266" spans="1:5">
      <c r="A2266" t="str">
        <f t="shared" si="60"/>
        <v>Mesothelioma (C45)Male5</v>
      </c>
      <c r="B2266" t="s">
        <v>101</v>
      </c>
      <c r="C2266" t="s">
        <v>1</v>
      </c>
      <c r="D2266">
        <v>5</v>
      </c>
      <c r="E2266">
        <v>5</v>
      </c>
    </row>
    <row r="2267" spans="1:5">
      <c r="A2267" t="str">
        <f t="shared" si="60"/>
        <v>Mesothelioma (C45)Male6</v>
      </c>
      <c r="B2267" t="s">
        <v>101</v>
      </c>
      <c r="C2267" t="s">
        <v>1</v>
      </c>
      <c r="D2267">
        <v>6</v>
      </c>
      <c r="E2267">
        <v>2</v>
      </c>
    </row>
    <row r="2268" spans="1:5">
      <c r="A2268" t="str">
        <f t="shared" si="60"/>
        <v>Mesothelioma (C45)Male7</v>
      </c>
      <c r="B2268" t="s">
        <v>101</v>
      </c>
      <c r="C2268" t="s">
        <v>1</v>
      </c>
      <c r="D2268">
        <v>7</v>
      </c>
      <c r="E2268">
        <v>4</v>
      </c>
    </row>
    <row r="2269" spans="1:5">
      <c r="A2269" t="str">
        <f t="shared" si="60"/>
        <v>Mesothelioma (C45)Male9</v>
      </c>
      <c r="B2269" t="s">
        <v>101</v>
      </c>
      <c r="C2269" t="s">
        <v>1</v>
      </c>
      <c r="D2269">
        <v>9</v>
      </c>
      <c r="E2269">
        <v>1</v>
      </c>
    </row>
    <row r="2270" spans="1:5">
      <c r="A2270" t="str">
        <f t="shared" si="60"/>
        <v>Mesothelioma (C45)Male10</v>
      </c>
      <c r="B2270" t="s">
        <v>101</v>
      </c>
      <c r="C2270" t="s">
        <v>1</v>
      </c>
      <c r="D2270">
        <v>10</v>
      </c>
      <c r="E2270">
        <v>2</v>
      </c>
    </row>
    <row r="2271" spans="1:5">
      <c r="A2271" t="str">
        <f t="shared" si="60"/>
        <v>Mesothelioma (C45)Male11</v>
      </c>
      <c r="B2271" t="s">
        <v>101</v>
      </c>
      <c r="C2271" t="s">
        <v>1</v>
      </c>
      <c r="D2271">
        <v>11</v>
      </c>
      <c r="E2271">
        <v>4</v>
      </c>
    </row>
    <row r="2272" spans="1:5">
      <c r="A2272" t="str">
        <f t="shared" si="60"/>
        <v>Mesothelioma (C45)Male13</v>
      </c>
      <c r="B2272" t="s">
        <v>101</v>
      </c>
      <c r="C2272" t="s">
        <v>1</v>
      </c>
      <c r="D2272">
        <v>13</v>
      </c>
      <c r="E2272">
        <v>4</v>
      </c>
    </row>
    <row r="2273" spans="1:5">
      <c r="A2273" t="str">
        <f t="shared" si="60"/>
        <v>Mesothelioma (C45)Male14</v>
      </c>
      <c r="B2273" t="s">
        <v>101</v>
      </c>
      <c r="C2273" t="s">
        <v>1</v>
      </c>
      <c r="D2273">
        <v>14</v>
      </c>
      <c r="E2273">
        <v>1</v>
      </c>
    </row>
    <row r="2274" spans="1:5">
      <c r="A2274" t="str">
        <f t="shared" si="60"/>
        <v>Mesothelioma (C45)Male15</v>
      </c>
      <c r="B2274" t="s">
        <v>101</v>
      </c>
      <c r="C2274" t="s">
        <v>1</v>
      </c>
      <c r="D2274">
        <v>15</v>
      </c>
      <c r="E2274">
        <v>2</v>
      </c>
    </row>
    <row r="2275" spans="1:5">
      <c r="A2275" t="str">
        <f t="shared" si="60"/>
        <v>Mesothelioma (C45)Male16</v>
      </c>
      <c r="B2275" t="s">
        <v>101</v>
      </c>
      <c r="C2275" t="s">
        <v>1</v>
      </c>
      <c r="D2275">
        <v>16</v>
      </c>
      <c r="E2275">
        <v>2</v>
      </c>
    </row>
    <row r="2276" spans="1:5">
      <c r="A2276" t="str">
        <f t="shared" ref="A2276:A2339" si="61">B2276&amp;C2276&amp;D2276</f>
        <v>Mesothelioma (C45)Male18</v>
      </c>
      <c r="B2276" t="s">
        <v>101</v>
      </c>
      <c r="C2276" t="s">
        <v>1</v>
      </c>
      <c r="D2276">
        <v>18</v>
      </c>
      <c r="E2276">
        <v>8</v>
      </c>
    </row>
    <row r="2277" spans="1:5">
      <c r="A2277" t="str">
        <f t="shared" si="61"/>
        <v>Mesothelioma (C45)Male20</v>
      </c>
      <c r="B2277" t="s">
        <v>101</v>
      </c>
      <c r="C2277" t="s">
        <v>1</v>
      </c>
      <c r="D2277">
        <v>20</v>
      </c>
      <c r="E2277">
        <v>3</v>
      </c>
    </row>
    <row r="2278" spans="1:5">
      <c r="A2278" t="str">
        <f t="shared" si="61"/>
        <v>Peripheral nerves and autonomic nervous system (C47)Female3</v>
      </c>
      <c r="B2278" t="s">
        <v>103</v>
      </c>
      <c r="C2278" t="s">
        <v>0</v>
      </c>
      <c r="D2278">
        <v>3</v>
      </c>
      <c r="E2278">
        <v>1</v>
      </c>
    </row>
    <row r="2279" spans="1:5">
      <c r="A2279" t="str">
        <f t="shared" si="61"/>
        <v>Peripheral nerves and autonomic nervous system (C47)Female18</v>
      </c>
      <c r="B2279" t="s">
        <v>103</v>
      </c>
      <c r="C2279" t="s">
        <v>0</v>
      </c>
      <c r="D2279">
        <v>18</v>
      </c>
      <c r="E2279">
        <v>1</v>
      </c>
    </row>
    <row r="2280" spans="1:5">
      <c r="A2280" t="str">
        <f t="shared" si="61"/>
        <v>Peripheral nerves and autonomic nervous system (C47)Male18</v>
      </c>
      <c r="B2280" t="s">
        <v>103</v>
      </c>
      <c r="C2280" t="s">
        <v>1</v>
      </c>
      <c r="D2280">
        <v>18</v>
      </c>
      <c r="E2280">
        <v>1</v>
      </c>
    </row>
    <row r="2281" spans="1:5">
      <c r="A2281" t="str">
        <f t="shared" si="61"/>
        <v>Retroperitoneum and peritoneum (C48)Female1</v>
      </c>
      <c r="B2281" t="s">
        <v>104</v>
      </c>
      <c r="C2281" t="s">
        <v>0</v>
      </c>
      <c r="D2281">
        <v>1</v>
      </c>
      <c r="E2281">
        <v>1</v>
      </c>
    </row>
    <row r="2282" spans="1:5">
      <c r="A2282" t="str">
        <f t="shared" si="61"/>
        <v>Retroperitoneum and peritoneum (C48)Female2</v>
      </c>
      <c r="B2282" t="s">
        <v>104</v>
      </c>
      <c r="C2282" t="s">
        <v>0</v>
      </c>
      <c r="D2282">
        <v>2</v>
      </c>
      <c r="E2282">
        <v>2</v>
      </c>
    </row>
    <row r="2283" spans="1:5">
      <c r="A2283" t="str">
        <f t="shared" si="61"/>
        <v>Retroperitoneum and peritoneum (C48)Female3</v>
      </c>
      <c r="B2283" t="s">
        <v>104</v>
      </c>
      <c r="C2283" t="s">
        <v>0</v>
      </c>
      <c r="D2283">
        <v>3</v>
      </c>
      <c r="E2283">
        <v>1</v>
      </c>
    </row>
    <row r="2284" spans="1:5">
      <c r="A2284" t="str">
        <f t="shared" si="61"/>
        <v>Retroperitoneum and peritoneum (C48)Female4</v>
      </c>
      <c r="B2284" t="s">
        <v>104</v>
      </c>
      <c r="C2284" t="s">
        <v>0</v>
      </c>
      <c r="D2284">
        <v>4</v>
      </c>
      <c r="E2284">
        <v>1</v>
      </c>
    </row>
    <row r="2285" spans="1:5">
      <c r="A2285" t="str">
        <f t="shared" si="61"/>
        <v>Retroperitoneum and peritoneum (C48)Female5</v>
      </c>
      <c r="B2285" t="s">
        <v>104</v>
      </c>
      <c r="C2285" t="s">
        <v>0</v>
      </c>
      <c r="D2285">
        <v>5</v>
      </c>
      <c r="E2285">
        <v>2</v>
      </c>
    </row>
    <row r="2286" spans="1:5">
      <c r="A2286" t="str">
        <f t="shared" si="61"/>
        <v>Retroperitoneum and peritoneum (C48)Female6</v>
      </c>
      <c r="B2286" t="s">
        <v>104</v>
      </c>
      <c r="C2286" t="s">
        <v>0</v>
      </c>
      <c r="D2286">
        <v>6</v>
      </c>
      <c r="E2286">
        <v>1</v>
      </c>
    </row>
    <row r="2287" spans="1:5">
      <c r="A2287" t="str">
        <f t="shared" si="61"/>
        <v>Retroperitoneum and peritoneum (C48)Female7</v>
      </c>
      <c r="B2287" t="s">
        <v>104</v>
      </c>
      <c r="C2287" t="s">
        <v>0</v>
      </c>
      <c r="D2287">
        <v>7</v>
      </c>
      <c r="E2287">
        <v>1</v>
      </c>
    </row>
    <row r="2288" spans="1:5">
      <c r="A2288" t="str">
        <f t="shared" si="61"/>
        <v>Retroperitoneum and peritoneum (C48)Female11</v>
      </c>
      <c r="B2288" t="s">
        <v>104</v>
      </c>
      <c r="C2288" t="s">
        <v>0</v>
      </c>
      <c r="D2288">
        <v>11</v>
      </c>
      <c r="E2288">
        <v>1</v>
      </c>
    </row>
    <row r="2289" spans="1:5">
      <c r="A2289" t="str">
        <f t="shared" si="61"/>
        <v>Retroperitoneum and peritoneum (C48)Female13</v>
      </c>
      <c r="B2289" t="s">
        <v>104</v>
      </c>
      <c r="C2289" t="s">
        <v>0</v>
      </c>
      <c r="D2289">
        <v>13</v>
      </c>
      <c r="E2289">
        <v>6</v>
      </c>
    </row>
    <row r="2290" spans="1:5">
      <c r="A2290" t="str">
        <f t="shared" si="61"/>
        <v>Retroperitoneum and peritoneum (C48)Female14</v>
      </c>
      <c r="B2290" t="s">
        <v>104</v>
      </c>
      <c r="C2290" t="s">
        <v>0</v>
      </c>
      <c r="D2290">
        <v>14</v>
      </c>
      <c r="E2290">
        <v>1</v>
      </c>
    </row>
    <row r="2291" spans="1:5">
      <c r="A2291" t="str">
        <f t="shared" si="61"/>
        <v>Retroperitoneum and peritoneum (C48)Female16</v>
      </c>
      <c r="B2291" t="s">
        <v>104</v>
      </c>
      <c r="C2291" t="s">
        <v>0</v>
      </c>
      <c r="D2291">
        <v>16</v>
      </c>
      <c r="E2291">
        <v>1</v>
      </c>
    </row>
    <row r="2292" spans="1:5">
      <c r="A2292" t="str">
        <f t="shared" si="61"/>
        <v>Retroperitoneum and peritoneum (C48)Female18</v>
      </c>
      <c r="B2292" t="s">
        <v>104</v>
      </c>
      <c r="C2292" t="s">
        <v>0</v>
      </c>
      <c r="D2292">
        <v>18</v>
      </c>
      <c r="E2292">
        <v>1</v>
      </c>
    </row>
    <row r="2293" spans="1:5">
      <c r="A2293" t="str">
        <f t="shared" si="61"/>
        <v>Retroperitoneum and peritoneum (C48)Male2</v>
      </c>
      <c r="B2293" t="s">
        <v>104</v>
      </c>
      <c r="C2293" t="s">
        <v>1</v>
      </c>
      <c r="D2293">
        <v>2</v>
      </c>
      <c r="E2293">
        <v>2</v>
      </c>
    </row>
    <row r="2294" spans="1:5">
      <c r="A2294" t="str">
        <f t="shared" si="61"/>
        <v>Retroperitoneum and peritoneum (C48)Male8</v>
      </c>
      <c r="B2294" t="s">
        <v>104</v>
      </c>
      <c r="C2294" t="s">
        <v>1</v>
      </c>
      <c r="D2294">
        <v>8</v>
      </c>
      <c r="E2294">
        <v>1</v>
      </c>
    </row>
    <row r="2295" spans="1:5">
      <c r="A2295" t="str">
        <f t="shared" si="61"/>
        <v>Retroperitoneum and peritoneum (C48)Male10</v>
      </c>
      <c r="B2295" t="s">
        <v>104</v>
      </c>
      <c r="C2295" t="s">
        <v>1</v>
      </c>
      <c r="D2295">
        <v>10</v>
      </c>
      <c r="E2295">
        <v>1</v>
      </c>
    </row>
    <row r="2296" spans="1:5">
      <c r="A2296" t="str">
        <f t="shared" si="61"/>
        <v>Retroperitoneum and peritoneum (C48)Male19</v>
      </c>
      <c r="B2296" t="s">
        <v>104</v>
      </c>
      <c r="C2296" t="s">
        <v>1</v>
      </c>
      <c r="D2296">
        <v>19</v>
      </c>
      <c r="E2296">
        <v>1</v>
      </c>
    </row>
    <row r="2297" spans="1:5">
      <c r="A2297" t="str">
        <f t="shared" si="61"/>
        <v>Retroperitoneum and peritoneum (C48)Male20</v>
      </c>
      <c r="B2297" t="s">
        <v>104</v>
      </c>
      <c r="C2297" t="s">
        <v>1</v>
      </c>
      <c r="D2297">
        <v>20</v>
      </c>
      <c r="E2297">
        <v>1</v>
      </c>
    </row>
    <row r="2298" spans="1:5">
      <c r="A2298" t="str">
        <f t="shared" si="61"/>
        <v>Other connective and soft tissue (C49)Female1</v>
      </c>
      <c r="B2298" t="s">
        <v>105</v>
      </c>
      <c r="C2298" t="s">
        <v>0</v>
      </c>
      <c r="D2298">
        <v>1</v>
      </c>
      <c r="E2298">
        <v>1</v>
      </c>
    </row>
    <row r="2299" spans="1:5">
      <c r="A2299" t="str">
        <f t="shared" si="61"/>
        <v>Other connective and soft tissue (C49)Female2</v>
      </c>
      <c r="B2299" t="s">
        <v>105</v>
      </c>
      <c r="C2299" t="s">
        <v>0</v>
      </c>
      <c r="D2299">
        <v>2</v>
      </c>
      <c r="E2299">
        <v>2</v>
      </c>
    </row>
    <row r="2300" spans="1:5">
      <c r="A2300" t="str">
        <f t="shared" si="61"/>
        <v>Other connective and soft tissue (C49)Female3</v>
      </c>
      <c r="B2300" t="s">
        <v>105</v>
      </c>
      <c r="C2300" t="s">
        <v>0</v>
      </c>
      <c r="D2300">
        <v>3</v>
      </c>
      <c r="E2300">
        <v>2</v>
      </c>
    </row>
    <row r="2301" spans="1:5">
      <c r="A2301" t="str">
        <f t="shared" si="61"/>
        <v>Other connective and soft tissue (C49)Female4</v>
      </c>
      <c r="B2301" t="s">
        <v>105</v>
      </c>
      <c r="C2301" t="s">
        <v>0</v>
      </c>
      <c r="D2301">
        <v>4</v>
      </c>
      <c r="E2301">
        <v>1</v>
      </c>
    </row>
    <row r="2302" spans="1:5">
      <c r="A2302" t="str">
        <f t="shared" si="61"/>
        <v>Other connective and soft tissue (C49)Female5</v>
      </c>
      <c r="B2302" t="s">
        <v>105</v>
      </c>
      <c r="C2302" t="s">
        <v>0</v>
      </c>
      <c r="D2302">
        <v>5</v>
      </c>
      <c r="E2302">
        <v>2</v>
      </c>
    </row>
    <row r="2303" spans="1:5">
      <c r="A2303" t="str">
        <f t="shared" si="61"/>
        <v>Other connective and soft tissue (C49)Female7</v>
      </c>
      <c r="B2303" t="s">
        <v>105</v>
      </c>
      <c r="C2303" t="s">
        <v>0</v>
      </c>
      <c r="D2303">
        <v>7</v>
      </c>
      <c r="E2303">
        <v>2</v>
      </c>
    </row>
    <row r="2304" spans="1:5">
      <c r="A2304" t="str">
        <f t="shared" si="61"/>
        <v>Other connective and soft tissue (C49)Female9</v>
      </c>
      <c r="B2304" t="s">
        <v>105</v>
      </c>
      <c r="C2304" t="s">
        <v>0</v>
      </c>
      <c r="D2304">
        <v>9</v>
      </c>
      <c r="E2304">
        <v>1</v>
      </c>
    </row>
    <row r="2305" spans="1:5">
      <c r="A2305" t="str">
        <f t="shared" si="61"/>
        <v>Other connective and soft tissue (C49)Female10</v>
      </c>
      <c r="B2305" t="s">
        <v>105</v>
      </c>
      <c r="C2305" t="s">
        <v>0</v>
      </c>
      <c r="D2305">
        <v>10</v>
      </c>
      <c r="E2305">
        <v>2</v>
      </c>
    </row>
    <row r="2306" spans="1:5">
      <c r="A2306" t="str">
        <f t="shared" si="61"/>
        <v>Other connective and soft tissue (C49)Female13</v>
      </c>
      <c r="B2306" t="s">
        <v>105</v>
      </c>
      <c r="C2306" t="s">
        <v>0</v>
      </c>
      <c r="D2306">
        <v>13</v>
      </c>
      <c r="E2306">
        <v>1</v>
      </c>
    </row>
    <row r="2307" spans="1:5">
      <c r="A2307" t="str">
        <f t="shared" si="61"/>
        <v>Other connective and soft tissue (C49)Female14</v>
      </c>
      <c r="B2307" t="s">
        <v>105</v>
      </c>
      <c r="C2307" t="s">
        <v>0</v>
      </c>
      <c r="D2307">
        <v>14</v>
      </c>
      <c r="E2307">
        <v>1</v>
      </c>
    </row>
    <row r="2308" spans="1:5">
      <c r="A2308" t="str">
        <f t="shared" si="61"/>
        <v>Other connective and soft tissue (C49)Female16</v>
      </c>
      <c r="B2308" t="s">
        <v>105</v>
      </c>
      <c r="C2308" t="s">
        <v>0</v>
      </c>
      <c r="D2308">
        <v>16</v>
      </c>
      <c r="E2308">
        <v>1</v>
      </c>
    </row>
    <row r="2309" spans="1:5">
      <c r="A2309" t="str">
        <f t="shared" si="61"/>
        <v>Other connective and soft tissue (C49)Female17</v>
      </c>
      <c r="B2309" t="s">
        <v>105</v>
      </c>
      <c r="C2309" t="s">
        <v>0</v>
      </c>
      <c r="D2309">
        <v>17</v>
      </c>
      <c r="E2309">
        <v>1</v>
      </c>
    </row>
    <row r="2310" spans="1:5">
      <c r="A2310" t="str">
        <f t="shared" si="61"/>
        <v>Other connective and soft tissue (C49)Female18</v>
      </c>
      <c r="B2310" t="s">
        <v>105</v>
      </c>
      <c r="C2310" t="s">
        <v>0</v>
      </c>
      <c r="D2310">
        <v>18</v>
      </c>
      <c r="E2310">
        <v>3</v>
      </c>
    </row>
    <row r="2311" spans="1:5">
      <c r="A2311" t="str">
        <f t="shared" si="61"/>
        <v>Other connective and soft tissue (C49)Female19</v>
      </c>
      <c r="B2311" t="s">
        <v>105</v>
      </c>
      <c r="C2311" t="s">
        <v>0</v>
      </c>
      <c r="D2311">
        <v>19</v>
      </c>
      <c r="E2311">
        <v>1</v>
      </c>
    </row>
    <row r="2312" spans="1:5">
      <c r="A2312" t="str">
        <f t="shared" si="61"/>
        <v>Other connective and soft tissue (C49)Female20</v>
      </c>
      <c r="B2312" t="s">
        <v>105</v>
      </c>
      <c r="C2312" t="s">
        <v>0</v>
      </c>
      <c r="D2312">
        <v>20</v>
      </c>
      <c r="E2312">
        <v>1</v>
      </c>
    </row>
    <row r="2313" spans="1:5">
      <c r="A2313" t="str">
        <f t="shared" si="61"/>
        <v>Other connective and soft tissue (C49)Male2</v>
      </c>
      <c r="B2313" t="s">
        <v>105</v>
      </c>
      <c r="C2313" t="s">
        <v>1</v>
      </c>
      <c r="D2313">
        <v>2</v>
      </c>
      <c r="E2313">
        <v>1</v>
      </c>
    </row>
    <row r="2314" spans="1:5">
      <c r="A2314" t="str">
        <f t="shared" si="61"/>
        <v>Other connective and soft tissue (C49)Male3</v>
      </c>
      <c r="B2314" t="s">
        <v>105</v>
      </c>
      <c r="C2314" t="s">
        <v>1</v>
      </c>
      <c r="D2314">
        <v>3</v>
      </c>
      <c r="E2314">
        <v>2</v>
      </c>
    </row>
    <row r="2315" spans="1:5">
      <c r="A2315" t="str">
        <f t="shared" si="61"/>
        <v>Other connective and soft tissue (C49)Male4</v>
      </c>
      <c r="B2315" t="s">
        <v>105</v>
      </c>
      <c r="C2315" t="s">
        <v>1</v>
      </c>
      <c r="D2315">
        <v>4</v>
      </c>
      <c r="E2315">
        <v>2</v>
      </c>
    </row>
    <row r="2316" spans="1:5">
      <c r="A2316" t="str">
        <f t="shared" si="61"/>
        <v>Other connective and soft tissue (C49)Male5</v>
      </c>
      <c r="B2316" t="s">
        <v>105</v>
      </c>
      <c r="C2316" t="s">
        <v>1</v>
      </c>
      <c r="D2316">
        <v>5</v>
      </c>
      <c r="E2316">
        <v>4</v>
      </c>
    </row>
    <row r="2317" spans="1:5">
      <c r="A2317" t="str">
        <f t="shared" si="61"/>
        <v>Other connective and soft tissue (C49)Male7</v>
      </c>
      <c r="B2317" t="s">
        <v>105</v>
      </c>
      <c r="C2317" t="s">
        <v>1</v>
      </c>
      <c r="D2317">
        <v>7</v>
      </c>
      <c r="E2317">
        <v>2</v>
      </c>
    </row>
    <row r="2318" spans="1:5">
      <c r="A2318" t="str">
        <f t="shared" si="61"/>
        <v>Other connective and soft tissue (C49)Male9</v>
      </c>
      <c r="B2318" t="s">
        <v>105</v>
      </c>
      <c r="C2318" t="s">
        <v>1</v>
      </c>
      <c r="D2318">
        <v>9</v>
      </c>
      <c r="E2318">
        <v>3</v>
      </c>
    </row>
    <row r="2319" spans="1:5">
      <c r="A2319" t="str">
        <f t="shared" si="61"/>
        <v>Other connective and soft tissue (C49)Male11</v>
      </c>
      <c r="B2319" t="s">
        <v>105</v>
      </c>
      <c r="C2319" t="s">
        <v>1</v>
      </c>
      <c r="D2319">
        <v>11</v>
      </c>
      <c r="E2319">
        <v>2</v>
      </c>
    </row>
    <row r="2320" spans="1:5">
      <c r="A2320" t="str">
        <f t="shared" si="61"/>
        <v>Other connective and soft tissue (C49)Male12</v>
      </c>
      <c r="B2320" t="s">
        <v>105</v>
      </c>
      <c r="C2320" t="s">
        <v>1</v>
      </c>
      <c r="D2320">
        <v>12</v>
      </c>
      <c r="E2320">
        <v>2</v>
      </c>
    </row>
    <row r="2321" spans="1:5">
      <c r="A2321" t="str">
        <f t="shared" si="61"/>
        <v>Other connective and soft tissue (C49)Male13</v>
      </c>
      <c r="B2321" t="s">
        <v>105</v>
      </c>
      <c r="C2321" t="s">
        <v>1</v>
      </c>
      <c r="D2321">
        <v>13</v>
      </c>
      <c r="E2321">
        <v>4</v>
      </c>
    </row>
    <row r="2322" spans="1:5">
      <c r="A2322" t="str">
        <f t="shared" si="61"/>
        <v>Other connective and soft tissue (C49)Male14</v>
      </c>
      <c r="B2322" t="s">
        <v>105</v>
      </c>
      <c r="C2322" t="s">
        <v>1</v>
      </c>
      <c r="D2322">
        <v>14</v>
      </c>
      <c r="E2322">
        <v>2</v>
      </c>
    </row>
    <row r="2323" spans="1:5">
      <c r="A2323" t="str">
        <f t="shared" si="61"/>
        <v>Other connective and soft tissue (C49)Male15</v>
      </c>
      <c r="B2323" t="s">
        <v>105</v>
      </c>
      <c r="C2323" t="s">
        <v>1</v>
      </c>
      <c r="D2323">
        <v>15</v>
      </c>
      <c r="E2323">
        <v>1</v>
      </c>
    </row>
    <row r="2324" spans="1:5">
      <c r="A2324" t="str">
        <f t="shared" si="61"/>
        <v>Other connective and soft tissue (C49)Male16</v>
      </c>
      <c r="B2324" t="s">
        <v>105</v>
      </c>
      <c r="C2324" t="s">
        <v>1</v>
      </c>
      <c r="D2324">
        <v>16</v>
      </c>
      <c r="E2324">
        <v>2</v>
      </c>
    </row>
    <row r="2325" spans="1:5">
      <c r="A2325" t="str">
        <f t="shared" si="61"/>
        <v>Other connective and soft tissue (C49)Male17</v>
      </c>
      <c r="B2325" t="s">
        <v>105</v>
      </c>
      <c r="C2325" t="s">
        <v>1</v>
      </c>
      <c r="D2325">
        <v>17</v>
      </c>
      <c r="E2325">
        <v>1</v>
      </c>
    </row>
    <row r="2326" spans="1:5">
      <c r="A2326" t="str">
        <f t="shared" si="61"/>
        <v>Other connective and soft tissue (C49)Male18</v>
      </c>
      <c r="B2326" t="s">
        <v>105</v>
      </c>
      <c r="C2326" t="s">
        <v>1</v>
      </c>
      <c r="D2326">
        <v>18</v>
      </c>
      <c r="E2326">
        <v>2</v>
      </c>
    </row>
    <row r="2327" spans="1:5">
      <c r="A2327" t="str">
        <f t="shared" si="61"/>
        <v>Other connective and soft tissue (C49)Male19</v>
      </c>
      <c r="B2327" t="s">
        <v>105</v>
      </c>
      <c r="C2327" t="s">
        <v>1</v>
      </c>
      <c r="D2327">
        <v>19</v>
      </c>
      <c r="E2327">
        <v>2</v>
      </c>
    </row>
    <row r="2328" spans="1:5">
      <c r="A2328" t="str">
        <f t="shared" si="61"/>
        <v>Breast (C50)Female1</v>
      </c>
      <c r="B2328" t="s">
        <v>58</v>
      </c>
      <c r="C2328" t="s">
        <v>0</v>
      </c>
      <c r="D2328">
        <v>1</v>
      </c>
      <c r="E2328">
        <v>29</v>
      </c>
    </row>
    <row r="2329" spans="1:5">
      <c r="A2329" t="str">
        <f t="shared" si="61"/>
        <v>Breast (C50)Female2</v>
      </c>
      <c r="B2329" t="s">
        <v>58</v>
      </c>
      <c r="C2329" t="s">
        <v>0</v>
      </c>
      <c r="D2329">
        <v>2</v>
      </c>
      <c r="E2329">
        <v>76</v>
      </c>
    </row>
    <row r="2330" spans="1:5">
      <c r="A2330" t="str">
        <f t="shared" si="61"/>
        <v>Breast (C50)Female3</v>
      </c>
      <c r="B2330" t="s">
        <v>58</v>
      </c>
      <c r="C2330" t="s">
        <v>0</v>
      </c>
      <c r="D2330">
        <v>3</v>
      </c>
      <c r="E2330">
        <v>42</v>
      </c>
    </row>
    <row r="2331" spans="1:5">
      <c r="A2331" t="str">
        <f t="shared" si="61"/>
        <v>Breast (C50)Female4</v>
      </c>
      <c r="B2331" t="s">
        <v>58</v>
      </c>
      <c r="C2331" t="s">
        <v>0</v>
      </c>
      <c r="D2331">
        <v>4</v>
      </c>
      <c r="E2331">
        <v>48</v>
      </c>
    </row>
    <row r="2332" spans="1:5">
      <c r="A2332" t="str">
        <f t="shared" si="61"/>
        <v>Breast (C50)Female5</v>
      </c>
      <c r="B2332" t="s">
        <v>58</v>
      </c>
      <c r="C2332" t="s">
        <v>0</v>
      </c>
      <c r="D2332">
        <v>5</v>
      </c>
      <c r="E2332">
        <v>53</v>
      </c>
    </row>
    <row r="2333" spans="1:5">
      <c r="A2333" t="str">
        <f t="shared" si="61"/>
        <v>Breast (C50)Female6</v>
      </c>
      <c r="B2333" t="s">
        <v>58</v>
      </c>
      <c r="C2333" t="s">
        <v>0</v>
      </c>
      <c r="D2333">
        <v>6</v>
      </c>
      <c r="E2333">
        <v>20</v>
      </c>
    </row>
    <row r="2334" spans="1:5">
      <c r="A2334" t="str">
        <f t="shared" si="61"/>
        <v>Breast (C50)Female7</v>
      </c>
      <c r="B2334" t="s">
        <v>58</v>
      </c>
      <c r="C2334" t="s">
        <v>0</v>
      </c>
      <c r="D2334">
        <v>7</v>
      </c>
      <c r="E2334">
        <v>33</v>
      </c>
    </row>
    <row r="2335" spans="1:5">
      <c r="A2335" t="str">
        <f t="shared" si="61"/>
        <v>Breast (C50)Female8</v>
      </c>
      <c r="B2335" t="s">
        <v>58</v>
      </c>
      <c r="C2335" t="s">
        <v>0</v>
      </c>
      <c r="D2335">
        <v>8</v>
      </c>
      <c r="E2335">
        <v>11</v>
      </c>
    </row>
    <row r="2336" spans="1:5">
      <c r="A2336" t="str">
        <f t="shared" si="61"/>
        <v>Breast (C50)Female9</v>
      </c>
      <c r="B2336" t="s">
        <v>58</v>
      </c>
      <c r="C2336" t="s">
        <v>0</v>
      </c>
      <c r="D2336">
        <v>9</v>
      </c>
      <c r="E2336">
        <v>23</v>
      </c>
    </row>
    <row r="2337" spans="1:5">
      <c r="A2337" t="str">
        <f t="shared" si="61"/>
        <v>Breast (C50)Female10</v>
      </c>
      <c r="B2337" t="s">
        <v>58</v>
      </c>
      <c r="C2337" t="s">
        <v>0</v>
      </c>
      <c r="D2337">
        <v>10</v>
      </c>
      <c r="E2337">
        <v>16</v>
      </c>
    </row>
    <row r="2338" spans="1:5">
      <c r="A2338" t="str">
        <f t="shared" si="61"/>
        <v>Breast (C50)Female11</v>
      </c>
      <c r="B2338" t="s">
        <v>58</v>
      </c>
      <c r="C2338" t="s">
        <v>0</v>
      </c>
      <c r="D2338">
        <v>11</v>
      </c>
      <c r="E2338">
        <v>21</v>
      </c>
    </row>
    <row r="2339" spans="1:5">
      <c r="A2339" t="str">
        <f t="shared" si="61"/>
        <v>Breast (C50)Female12</v>
      </c>
      <c r="B2339" t="s">
        <v>58</v>
      </c>
      <c r="C2339" t="s">
        <v>0</v>
      </c>
      <c r="D2339">
        <v>12</v>
      </c>
      <c r="E2339">
        <v>13</v>
      </c>
    </row>
    <row r="2340" spans="1:5">
      <c r="A2340" t="str">
        <f t="shared" ref="A2340:A2398" si="62">B2340&amp;C2340&amp;D2340</f>
        <v>Breast (C50)Female13</v>
      </c>
      <c r="B2340" t="s">
        <v>58</v>
      </c>
      <c r="C2340" t="s">
        <v>0</v>
      </c>
      <c r="D2340">
        <v>13</v>
      </c>
      <c r="E2340">
        <v>40</v>
      </c>
    </row>
    <row r="2341" spans="1:5">
      <c r="A2341" t="str">
        <f t="shared" si="62"/>
        <v>Breast (C50)Female14</v>
      </c>
      <c r="B2341" t="s">
        <v>58</v>
      </c>
      <c r="C2341" t="s">
        <v>0</v>
      </c>
      <c r="D2341">
        <v>14</v>
      </c>
      <c r="E2341">
        <v>14</v>
      </c>
    </row>
    <row r="2342" spans="1:5">
      <c r="A2342" t="str">
        <f t="shared" si="62"/>
        <v>Breast (C50)Female15</v>
      </c>
      <c r="B2342" t="s">
        <v>58</v>
      </c>
      <c r="C2342" t="s">
        <v>0</v>
      </c>
      <c r="D2342">
        <v>15</v>
      </c>
      <c r="E2342">
        <v>5</v>
      </c>
    </row>
    <row r="2343" spans="1:5">
      <c r="A2343" t="str">
        <f t="shared" si="62"/>
        <v>Breast (C50)Female16</v>
      </c>
      <c r="B2343" t="s">
        <v>58</v>
      </c>
      <c r="C2343" t="s">
        <v>0</v>
      </c>
      <c r="D2343">
        <v>16</v>
      </c>
      <c r="E2343">
        <v>21</v>
      </c>
    </row>
    <row r="2344" spans="1:5">
      <c r="A2344" t="str">
        <f t="shared" si="62"/>
        <v>Breast (C50)Female17</v>
      </c>
      <c r="B2344" t="s">
        <v>58</v>
      </c>
      <c r="C2344" t="s">
        <v>0</v>
      </c>
      <c r="D2344">
        <v>17</v>
      </c>
      <c r="E2344">
        <v>5</v>
      </c>
    </row>
    <row r="2345" spans="1:5">
      <c r="A2345" t="str">
        <f t="shared" si="62"/>
        <v>Breast (C50)Female18</v>
      </c>
      <c r="B2345" t="s">
        <v>58</v>
      </c>
      <c r="C2345" t="s">
        <v>0</v>
      </c>
      <c r="D2345">
        <v>18</v>
      </c>
      <c r="E2345">
        <v>78</v>
      </c>
    </row>
    <row r="2346" spans="1:5">
      <c r="A2346" t="str">
        <f t="shared" si="62"/>
        <v>Breast (C50)Female19</v>
      </c>
      <c r="B2346" t="s">
        <v>58</v>
      </c>
      <c r="C2346" t="s">
        <v>0</v>
      </c>
      <c r="D2346">
        <v>19</v>
      </c>
      <c r="E2346">
        <v>13</v>
      </c>
    </row>
    <row r="2347" spans="1:5">
      <c r="A2347" t="str">
        <f t="shared" si="62"/>
        <v>Breast (C50)Female20</v>
      </c>
      <c r="B2347" t="s">
        <v>58</v>
      </c>
      <c r="C2347" t="s">
        <v>0</v>
      </c>
      <c r="D2347">
        <v>20</v>
      </c>
      <c r="E2347">
        <v>54</v>
      </c>
    </row>
    <row r="2348" spans="1:5">
      <c r="A2348" t="str">
        <f t="shared" si="62"/>
        <v>Breast (C50)Female99</v>
      </c>
      <c r="B2348" t="s">
        <v>58</v>
      </c>
      <c r="C2348" t="s">
        <v>0</v>
      </c>
      <c r="D2348">
        <v>99</v>
      </c>
      <c r="E2348">
        <v>2</v>
      </c>
    </row>
    <row r="2349" spans="1:5">
      <c r="A2349" t="str">
        <f t="shared" si="62"/>
        <v>Breast (C50)Male9</v>
      </c>
      <c r="B2349" t="s">
        <v>58</v>
      </c>
      <c r="C2349" t="s">
        <v>1</v>
      </c>
      <c r="D2349">
        <v>9</v>
      </c>
      <c r="E2349">
        <v>1</v>
      </c>
    </row>
    <row r="2350" spans="1:5">
      <c r="A2350" t="str">
        <f t="shared" si="62"/>
        <v>Vulva (C51)Female1</v>
      </c>
      <c r="B2350" t="s">
        <v>106</v>
      </c>
      <c r="C2350" t="s">
        <v>0</v>
      </c>
      <c r="D2350">
        <v>1</v>
      </c>
      <c r="E2350">
        <v>2</v>
      </c>
    </row>
    <row r="2351" spans="1:5">
      <c r="A2351" t="str">
        <f t="shared" si="62"/>
        <v>Vulva (C51)Female2</v>
      </c>
      <c r="B2351" t="s">
        <v>106</v>
      </c>
      <c r="C2351" t="s">
        <v>0</v>
      </c>
      <c r="D2351">
        <v>2</v>
      </c>
      <c r="E2351">
        <v>1</v>
      </c>
    </row>
    <row r="2352" spans="1:5">
      <c r="A2352" t="str">
        <f t="shared" si="62"/>
        <v>Vulva (C51)Female3</v>
      </c>
      <c r="B2352" t="s">
        <v>106</v>
      </c>
      <c r="C2352" t="s">
        <v>0</v>
      </c>
      <c r="D2352">
        <v>3</v>
      </c>
      <c r="E2352">
        <v>2</v>
      </c>
    </row>
    <row r="2353" spans="1:5">
      <c r="A2353" t="str">
        <f t="shared" si="62"/>
        <v>Vulva (C51)Female4</v>
      </c>
      <c r="B2353" t="s">
        <v>106</v>
      </c>
      <c r="C2353" t="s">
        <v>0</v>
      </c>
      <c r="D2353">
        <v>4</v>
      </c>
      <c r="E2353">
        <v>1</v>
      </c>
    </row>
    <row r="2354" spans="1:5">
      <c r="A2354" t="str">
        <f t="shared" si="62"/>
        <v>Vulva (C51)Female6</v>
      </c>
      <c r="B2354" t="s">
        <v>106</v>
      </c>
      <c r="C2354" t="s">
        <v>0</v>
      </c>
      <c r="D2354">
        <v>6</v>
      </c>
      <c r="E2354">
        <v>1</v>
      </c>
    </row>
    <row r="2355" spans="1:5">
      <c r="A2355" t="str">
        <f t="shared" si="62"/>
        <v>Vulva (C51)Female12</v>
      </c>
      <c r="B2355" t="s">
        <v>106</v>
      </c>
      <c r="C2355" t="s">
        <v>0</v>
      </c>
      <c r="D2355">
        <v>12</v>
      </c>
      <c r="E2355">
        <v>1</v>
      </c>
    </row>
    <row r="2356" spans="1:5">
      <c r="A2356" t="str">
        <f t="shared" si="62"/>
        <v>Vulva (C51)Female13</v>
      </c>
      <c r="B2356" t="s">
        <v>106</v>
      </c>
      <c r="C2356" t="s">
        <v>0</v>
      </c>
      <c r="D2356">
        <v>13</v>
      </c>
      <c r="E2356">
        <v>1</v>
      </c>
    </row>
    <row r="2357" spans="1:5">
      <c r="A2357" t="str">
        <f t="shared" si="62"/>
        <v>Vulva (C51)Female18</v>
      </c>
      <c r="B2357" t="s">
        <v>106</v>
      </c>
      <c r="C2357" t="s">
        <v>0</v>
      </c>
      <c r="D2357">
        <v>18</v>
      </c>
      <c r="E2357">
        <v>3</v>
      </c>
    </row>
    <row r="2358" spans="1:5">
      <c r="A2358" t="str">
        <f t="shared" si="62"/>
        <v>Vulva (C51)Female20</v>
      </c>
      <c r="B2358" t="s">
        <v>106</v>
      </c>
      <c r="C2358" t="s">
        <v>0</v>
      </c>
      <c r="D2358">
        <v>20</v>
      </c>
      <c r="E2358">
        <v>2</v>
      </c>
    </row>
    <row r="2359" spans="1:5">
      <c r="A2359" t="str">
        <f t="shared" si="62"/>
        <v>Vagina (C52)Female4</v>
      </c>
      <c r="B2359" t="s">
        <v>107</v>
      </c>
      <c r="C2359" t="s">
        <v>0</v>
      </c>
      <c r="D2359">
        <v>4</v>
      </c>
      <c r="E2359">
        <v>3</v>
      </c>
    </row>
    <row r="2360" spans="1:5">
      <c r="A2360" t="str">
        <f t="shared" si="62"/>
        <v>Vagina (C52)Female5</v>
      </c>
      <c r="B2360" t="s">
        <v>107</v>
      </c>
      <c r="C2360" t="s">
        <v>0</v>
      </c>
      <c r="D2360">
        <v>5</v>
      </c>
      <c r="E2360">
        <v>3</v>
      </c>
    </row>
    <row r="2361" spans="1:5">
      <c r="A2361" t="str">
        <f t="shared" si="62"/>
        <v>Vagina (C52)Female8</v>
      </c>
      <c r="B2361" t="s">
        <v>107</v>
      </c>
      <c r="C2361" t="s">
        <v>0</v>
      </c>
      <c r="D2361">
        <v>8</v>
      </c>
      <c r="E2361">
        <v>1</v>
      </c>
    </row>
    <row r="2362" spans="1:5">
      <c r="A2362" t="str">
        <f t="shared" si="62"/>
        <v>Vagina (C52)Female14</v>
      </c>
      <c r="B2362" t="s">
        <v>107</v>
      </c>
      <c r="C2362" t="s">
        <v>0</v>
      </c>
      <c r="D2362">
        <v>14</v>
      </c>
      <c r="E2362">
        <v>1</v>
      </c>
    </row>
    <row r="2363" spans="1:5">
      <c r="A2363" t="str">
        <f t="shared" si="62"/>
        <v>Cervix (C53)Female1</v>
      </c>
      <c r="B2363" t="s">
        <v>108</v>
      </c>
      <c r="C2363" t="s">
        <v>0</v>
      </c>
      <c r="D2363">
        <v>1</v>
      </c>
      <c r="E2363">
        <v>3</v>
      </c>
    </row>
    <row r="2364" spans="1:5">
      <c r="A2364" t="str">
        <f t="shared" si="62"/>
        <v>Cervix (C53)Female2</v>
      </c>
      <c r="B2364" t="s">
        <v>108</v>
      </c>
      <c r="C2364" t="s">
        <v>0</v>
      </c>
      <c r="D2364">
        <v>2</v>
      </c>
      <c r="E2364">
        <v>10</v>
      </c>
    </row>
    <row r="2365" spans="1:5">
      <c r="A2365" t="str">
        <f t="shared" si="62"/>
        <v>Cervix (C53)Female3</v>
      </c>
      <c r="B2365" t="s">
        <v>108</v>
      </c>
      <c r="C2365" t="s">
        <v>0</v>
      </c>
      <c r="D2365">
        <v>3</v>
      </c>
      <c r="E2365">
        <v>5</v>
      </c>
    </row>
    <row r="2366" spans="1:5">
      <c r="A2366" t="str">
        <f t="shared" si="62"/>
        <v>Cervix (C53)Female4</v>
      </c>
      <c r="B2366" t="s">
        <v>108</v>
      </c>
      <c r="C2366" t="s">
        <v>0</v>
      </c>
      <c r="D2366">
        <v>4</v>
      </c>
      <c r="E2366">
        <v>4</v>
      </c>
    </row>
    <row r="2367" spans="1:5">
      <c r="A2367" t="str">
        <f t="shared" si="62"/>
        <v>Cervix (C53)Female5</v>
      </c>
      <c r="B2367" t="s">
        <v>108</v>
      </c>
      <c r="C2367" t="s">
        <v>0</v>
      </c>
      <c r="D2367">
        <v>5</v>
      </c>
      <c r="E2367">
        <v>6</v>
      </c>
    </row>
    <row r="2368" spans="1:5">
      <c r="A2368" t="str">
        <f t="shared" si="62"/>
        <v>Cervix (C53)Female6</v>
      </c>
      <c r="B2368" t="s">
        <v>108</v>
      </c>
      <c r="C2368" t="s">
        <v>0</v>
      </c>
      <c r="D2368">
        <v>6</v>
      </c>
      <c r="E2368">
        <v>3</v>
      </c>
    </row>
    <row r="2369" spans="1:5">
      <c r="A2369" t="str">
        <f t="shared" si="62"/>
        <v>Cervix (C53)Female7</v>
      </c>
      <c r="B2369" t="s">
        <v>108</v>
      </c>
      <c r="C2369" t="s">
        <v>0</v>
      </c>
      <c r="D2369">
        <v>7</v>
      </c>
      <c r="E2369">
        <v>2</v>
      </c>
    </row>
    <row r="2370" spans="1:5">
      <c r="A2370" t="str">
        <f t="shared" si="62"/>
        <v>Cervix (C53)Female8</v>
      </c>
      <c r="B2370" t="s">
        <v>108</v>
      </c>
      <c r="C2370" t="s">
        <v>0</v>
      </c>
      <c r="D2370">
        <v>8</v>
      </c>
      <c r="E2370">
        <v>3</v>
      </c>
    </row>
    <row r="2371" spans="1:5">
      <c r="A2371" t="str">
        <f t="shared" si="62"/>
        <v>Cervix (C53)Female10</v>
      </c>
      <c r="B2371" t="s">
        <v>108</v>
      </c>
      <c r="C2371" t="s">
        <v>0</v>
      </c>
      <c r="D2371">
        <v>10</v>
      </c>
      <c r="E2371">
        <v>4</v>
      </c>
    </row>
    <row r="2372" spans="1:5">
      <c r="A2372" t="str">
        <f t="shared" si="62"/>
        <v>Cervix (C53)Female11</v>
      </c>
      <c r="B2372" t="s">
        <v>108</v>
      </c>
      <c r="C2372" t="s">
        <v>0</v>
      </c>
      <c r="D2372">
        <v>11</v>
      </c>
      <c r="E2372">
        <v>2</v>
      </c>
    </row>
    <row r="2373" spans="1:5">
      <c r="A2373" t="str">
        <f t="shared" si="62"/>
        <v>Cervix (C53)Female13</v>
      </c>
      <c r="B2373" t="s">
        <v>108</v>
      </c>
      <c r="C2373" t="s">
        <v>0</v>
      </c>
      <c r="D2373">
        <v>13</v>
      </c>
      <c r="E2373">
        <v>4</v>
      </c>
    </row>
    <row r="2374" spans="1:5">
      <c r="A2374" t="str">
        <f t="shared" si="62"/>
        <v>Cervix (C53)Female14</v>
      </c>
      <c r="B2374" t="s">
        <v>108</v>
      </c>
      <c r="C2374" t="s">
        <v>0</v>
      </c>
      <c r="D2374">
        <v>14</v>
      </c>
      <c r="E2374">
        <v>1</v>
      </c>
    </row>
    <row r="2375" spans="1:5">
      <c r="A2375" t="str">
        <f t="shared" si="62"/>
        <v>Cervix (C53)Female18</v>
      </c>
      <c r="B2375" t="s">
        <v>108</v>
      </c>
      <c r="C2375" t="s">
        <v>0</v>
      </c>
      <c r="D2375">
        <v>18</v>
      </c>
      <c r="E2375">
        <v>5</v>
      </c>
    </row>
    <row r="2376" spans="1:5">
      <c r="A2376" t="str">
        <f t="shared" si="62"/>
        <v>Cervix (C53)Female19</v>
      </c>
      <c r="B2376" t="s">
        <v>108</v>
      </c>
      <c r="C2376" t="s">
        <v>0</v>
      </c>
      <c r="D2376">
        <v>19</v>
      </c>
      <c r="E2376">
        <v>2</v>
      </c>
    </row>
    <row r="2377" spans="1:5">
      <c r="A2377" t="str">
        <f t="shared" si="62"/>
        <v>Cervix (C53)Female20</v>
      </c>
      <c r="B2377" t="s">
        <v>108</v>
      </c>
      <c r="C2377" t="s">
        <v>0</v>
      </c>
      <c r="D2377">
        <v>20</v>
      </c>
      <c r="E2377">
        <v>1</v>
      </c>
    </row>
    <row r="2378" spans="1:5">
      <c r="A2378" t="str">
        <f t="shared" si="62"/>
        <v>Cervix (C53)Female99</v>
      </c>
      <c r="B2378" t="s">
        <v>108</v>
      </c>
      <c r="C2378" t="s">
        <v>0</v>
      </c>
      <c r="D2378">
        <v>99</v>
      </c>
      <c r="E2378">
        <v>1</v>
      </c>
    </row>
    <row r="2379" spans="1:5">
      <c r="A2379" s="115" t="str">
        <f t="shared" si="62"/>
        <v>Uterus (C54–C55)Female1</v>
      </c>
      <c r="B2379" t="s">
        <v>358</v>
      </c>
      <c r="C2379" t="s">
        <v>0</v>
      </c>
      <c r="D2379">
        <v>1</v>
      </c>
      <c r="E2379">
        <v>2</v>
      </c>
    </row>
    <row r="2380" spans="1:5">
      <c r="A2380" s="115" t="str">
        <f t="shared" si="62"/>
        <v>Uterus (C54–C55)Female2</v>
      </c>
      <c r="B2380" t="s">
        <v>358</v>
      </c>
      <c r="C2380" t="s">
        <v>0</v>
      </c>
      <c r="D2380">
        <v>2</v>
      </c>
      <c r="E2380">
        <v>13</v>
      </c>
    </row>
    <row r="2381" spans="1:5">
      <c r="A2381" s="115" t="str">
        <f t="shared" si="62"/>
        <v>Uterus (C54–C55)Female3</v>
      </c>
      <c r="B2381" t="s">
        <v>358</v>
      </c>
      <c r="C2381" t="s">
        <v>0</v>
      </c>
      <c r="D2381">
        <v>3</v>
      </c>
      <c r="E2381">
        <v>14</v>
      </c>
    </row>
    <row r="2382" spans="1:5">
      <c r="A2382" s="115" t="str">
        <f t="shared" si="62"/>
        <v>Uterus (C54–C55)Female4</v>
      </c>
      <c r="B2382" t="s">
        <v>358</v>
      </c>
      <c r="C2382" t="s">
        <v>0</v>
      </c>
      <c r="D2382">
        <v>4</v>
      </c>
      <c r="E2382">
        <v>21</v>
      </c>
    </row>
    <row r="2383" spans="1:5">
      <c r="A2383" s="115" t="str">
        <f t="shared" si="62"/>
        <v>Uterus (C54–C55)Female5</v>
      </c>
      <c r="B2383" t="s">
        <v>358</v>
      </c>
      <c r="C2383" t="s">
        <v>0</v>
      </c>
      <c r="D2383">
        <v>5</v>
      </c>
      <c r="E2383">
        <v>9</v>
      </c>
    </row>
    <row r="2384" spans="1:5">
      <c r="A2384" s="115" t="str">
        <f t="shared" si="62"/>
        <v>Uterus (C54–C55)Female6</v>
      </c>
      <c r="B2384" t="s">
        <v>358</v>
      </c>
      <c r="C2384" t="s">
        <v>0</v>
      </c>
      <c r="D2384">
        <v>6</v>
      </c>
      <c r="E2384">
        <v>1</v>
      </c>
    </row>
    <row r="2385" spans="1:5">
      <c r="A2385" s="115" t="str">
        <f t="shared" si="62"/>
        <v>Uterus (C54–C55)Female7</v>
      </c>
      <c r="B2385" t="s">
        <v>358</v>
      </c>
      <c r="C2385" t="s">
        <v>0</v>
      </c>
      <c r="D2385">
        <v>7</v>
      </c>
      <c r="E2385">
        <v>4</v>
      </c>
    </row>
    <row r="2386" spans="1:5">
      <c r="A2386" s="115" t="str">
        <f t="shared" si="62"/>
        <v>Uterus (C54–C55)Female8</v>
      </c>
      <c r="B2386" t="s">
        <v>358</v>
      </c>
      <c r="C2386" t="s">
        <v>0</v>
      </c>
      <c r="D2386">
        <v>8</v>
      </c>
      <c r="E2386">
        <v>3</v>
      </c>
    </row>
    <row r="2387" spans="1:5">
      <c r="A2387" s="115" t="str">
        <f t="shared" si="62"/>
        <v>Uterus (C54–C55)Female9</v>
      </c>
      <c r="B2387" t="s">
        <v>358</v>
      </c>
      <c r="C2387" t="s">
        <v>0</v>
      </c>
      <c r="D2387">
        <v>9</v>
      </c>
      <c r="E2387">
        <v>3</v>
      </c>
    </row>
    <row r="2388" spans="1:5">
      <c r="A2388" s="115" t="str">
        <f t="shared" si="62"/>
        <v>Uterus (C54–C55)Female10</v>
      </c>
      <c r="B2388" t="s">
        <v>358</v>
      </c>
      <c r="C2388" t="s">
        <v>0</v>
      </c>
      <c r="D2388">
        <v>10</v>
      </c>
      <c r="E2388">
        <v>4</v>
      </c>
    </row>
    <row r="2389" spans="1:5">
      <c r="A2389" s="115" t="str">
        <f t="shared" si="62"/>
        <v>Uterus (C54–C55)Female11</v>
      </c>
      <c r="B2389" t="s">
        <v>358</v>
      </c>
      <c r="C2389" t="s">
        <v>0</v>
      </c>
      <c r="D2389">
        <v>11</v>
      </c>
      <c r="E2389">
        <v>3</v>
      </c>
    </row>
    <row r="2390" spans="1:5">
      <c r="A2390" s="115" t="str">
        <f t="shared" si="62"/>
        <v>Uterus (C54–C55)Female12</v>
      </c>
      <c r="B2390" t="s">
        <v>358</v>
      </c>
      <c r="C2390" t="s">
        <v>0</v>
      </c>
      <c r="D2390">
        <v>12</v>
      </c>
      <c r="E2390">
        <v>3</v>
      </c>
    </row>
    <row r="2391" spans="1:5">
      <c r="A2391" s="115" t="str">
        <f t="shared" si="62"/>
        <v>Uterus (C54–C55)Female13</v>
      </c>
      <c r="B2391" t="s">
        <v>358</v>
      </c>
      <c r="C2391" t="s">
        <v>0</v>
      </c>
      <c r="D2391">
        <v>13</v>
      </c>
      <c r="E2391">
        <v>8</v>
      </c>
    </row>
    <row r="2392" spans="1:5">
      <c r="A2392" s="115" t="str">
        <f t="shared" si="62"/>
        <v>Uterus (C54–C55)Female14</v>
      </c>
      <c r="B2392" t="s">
        <v>358</v>
      </c>
      <c r="C2392" t="s">
        <v>0</v>
      </c>
      <c r="D2392">
        <v>14</v>
      </c>
      <c r="E2392">
        <v>4</v>
      </c>
    </row>
    <row r="2393" spans="1:5">
      <c r="A2393" s="115" t="str">
        <f t="shared" si="62"/>
        <v>Uterus (C54–C55)Female15</v>
      </c>
      <c r="B2393" t="s">
        <v>358</v>
      </c>
      <c r="C2393" t="s">
        <v>0</v>
      </c>
      <c r="D2393">
        <v>15</v>
      </c>
      <c r="E2393">
        <v>2</v>
      </c>
    </row>
    <row r="2394" spans="1:5">
      <c r="A2394" s="115" t="str">
        <f t="shared" si="62"/>
        <v>Uterus (C54–C55)Female16</v>
      </c>
      <c r="B2394" t="s">
        <v>358</v>
      </c>
      <c r="C2394" t="s">
        <v>0</v>
      </c>
      <c r="D2394">
        <v>16</v>
      </c>
      <c r="E2394">
        <v>4</v>
      </c>
    </row>
    <row r="2395" spans="1:5">
      <c r="A2395" s="115" t="str">
        <f t="shared" si="62"/>
        <v>Uterus (C54–C55)Female17</v>
      </c>
      <c r="B2395" t="s">
        <v>358</v>
      </c>
      <c r="C2395" t="s">
        <v>0</v>
      </c>
      <c r="D2395">
        <v>17</v>
      </c>
      <c r="E2395">
        <v>2</v>
      </c>
    </row>
    <row r="2396" spans="1:5">
      <c r="A2396" s="115" t="str">
        <f t="shared" si="62"/>
        <v>Uterus (C54–C55)Female18</v>
      </c>
      <c r="B2396" t="s">
        <v>358</v>
      </c>
      <c r="C2396" t="s">
        <v>0</v>
      </c>
      <c r="D2396">
        <v>18</v>
      </c>
      <c r="E2396">
        <v>15</v>
      </c>
    </row>
    <row r="2397" spans="1:5">
      <c r="A2397" s="115" t="str">
        <f t="shared" si="62"/>
        <v>Uterus (C54–C55)Female19</v>
      </c>
      <c r="B2397" t="s">
        <v>358</v>
      </c>
      <c r="C2397" t="s">
        <v>0</v>
      </c>
      <c r="D2397">
        <v>19</v>
      </c>
      <c r="E2397">
        <v>1</v>
      </c>
    </row>
    <row r="2398" spans="1:5">
      <c r="A2398" s="115" t="str">
        <f t="shared" si="62"/>
        <v>Uterus (C54–C55)Female20</v>
      </c>
      <c r="B2398" t="s">
        <v>358</v>
      </c>
      <c r="C2398" t="s">
        <v>0</v>
      </c>
      <c r="D2398">
        <v>20</v>
      </c>
      <c r="E2398">
        <v>5</v>
      </c>
    </row>
    <row r="2399" spans="1:5">
      <c r="A2399" t="str">
        <f t="shared" ref="A2399:A2692" si="63">B2399&amp;C2399&amp;D2399</f>
        <v>Ovary (C56)Female1</v>
      </c>
      <c r="B2399" t="s">
        <v>109</v>
      </c>
      <c r="C2399" t="s">
        <v>0</v>
      </c>
      <c r="D2399">
        <v>1</v>
      </c>
      <c r="E2399">
        <v>6</v>
      </c>
    </row>
    <row r="2400" spans="1:5">
      <c r="A2400" t="str">
        <f t="shared" si="63"/>
        <v>Ovary (C56)Female2</v>
      </c>
      <c r="B2400" t="s">
        <v>109</v>
      </c>
      <c r="C2400" t="s">
        <v>0</v>
      </c>
      <c r="D2400">
        <v>2</v>
      </c>
      <c r="E2400">
        <v>21</v>
      </c>
    </row>
    <row r="2401" spans="1:5">
      <c r="A2401" t="str">
        <f t="shared" si="63"/>
        <v>Ovary (C56)Female3</v>
      </c>
      <c r="B2401" t="s">
        <v>109</v>
      </c>
      <c r="C2401" t="s">
        <v>0</v>
      </c>
      <c r="D2401">
        <v>3</v>
      </c>
      <c r="E2401">
        <v>10</v>
      </c>
    </row>
    <row r="2402" spans="1:5">
      <c r="A2402" t="str">
        <f t="shared" si="63"/>
        <v>Ovary (C56)Female4</v>
      </c>
      <c r="B2402" t="s">
        <v>109</v>
      </c>
      <c r="C2402" t="s">
        <v>0</v>
      </c>
      <c r="D2402">
        <v>4</v>
      </c>
      <c r="E2402">
        <v>10</v>
      </c>
    </row>
    <row r="2403" spans="1:5">
      <c r="A2403" t="str">
        <f t="shared" si="63"/>
        <v>Ovary (C56)Female5</v>
      </c>
      <c r="B2403" t="s">
        <v>109</v>
      </c>
      <c r="C2403" t="s">
        <v>0</v>
      </c>
      <c r="D2403">
        <v>5</v>
      </c>
      <c r="E2403">
        <v>11</v>
      </c>
    </row>
    <row r="2404" spans="1:5">
      <c r="A2404" t="str">
        <f t="shared" si="63"/>
        <v>Ovary (C56)Female6</v>
      </c>
      <c r="B2404" t="s">
        <v>109</v>
      </c>
      <c r="C2404" t="s">
        <v>0</v>
      </c>
      <c r="D2404">
        <v>6</v>
      </c>
      <c r="E2404">
        <v>3</v>
      </c>
    </row>
    <row r="2405" spans="1:5">
      <c r="A2405" t="str">
        <f t="shared" si="63"/>
        <v>Ovary (C56)Female7</v>
      </c>
      <c r="B2405" t="s">
        <v>109</v>
      </c>
      <c r="C2405" t="s">
        <v>0</v>
      </c>
      <c r="D2405">
        <v>7</v>
      </c>
      <c r="E2405">
        <v>11</v>
      </c>
    </row>
    <row r="2406" spans="1:5">
      <c r="A2406" t="str">
        <f t="shared" si="63"/>
        <v>Ovary (C56)Female8</v>
      </c>
      <c r="B2406" t="s">
        <v>109</v>
      </c>
      <c r="C2406" t="s">
        <v>0</v>
      </c>
      <c r="D2406">
        <v>8</v>
      </c>
      <c r="E2406">
        <v>4</v>
      </c>
    </row>
    <row r="2407" spans="1:5">
      <c r="A2407" t="str">
        <f t="shared" si="63"/>
        <v>Ovary (C56)Female9</v>
      </c>
      <c r="B2407" t="s">
        <v>109</v>
      </c>
      <c r="C2407" t="s">
        <v>0</v>
      </c>
      <c r="D2407">
        <v>9</v>
      </c>
      <c r="E2407">
        <v>5</v>
      </c>
    </row>
    <row r="2408" spans="1:5">
      <c r="A2408" t="str">
        <f t="shared" si="63"/>
        <v>Ovary (C56)Female10</v>
      </c>
      <c r="B2408" t="s">
        <v>109</v>
      </c>
      <c r="C2408" t="s">
        <v>0</v>
      </c>
      <c r="D2408">
        <v>10</v>
      </c>
      <c r="E2408">
        <v>3</v>
      </c>
    </row>
    <row r="2409" spans="1:5">
      <c r="A2409" t="str">
        <f t="shared" si="63"/>
        <v>Ovary (C56)Female11</v>
      </c>
      <c r="B2409" t="s">
        <v>109</v>
      </c>
      <c r="C2409" t="s">
        <v>0</v>
      </c>
      <c r="D2409">
        <v>11</v>
      </c>
      <c r="E2409">
        <v>7</v>
      </c>
    </row>
    <row r="2410" spans="1:5">
      <c r="A2410" t="str">
        <f t="shared" si="63"/>
        <v>Ovary (C56)Female12</v>
      </c>
      <c r="B2410" t="s">
        <v>109</v>
      </c>
      <c r="C2410" t="s">
        <v>0</v>
      </c>
      <c r="D2410">
        <v>12</v>
      </c>
      <c r="E2410">
        <v>5</v>
      </c>
    </row>
    <row r="2411" spans="1:5">
      <c r="A2411" t="str">
        <f t="shared" si="63"/>
        <v>Ovary (C56)Female13</v>
      </c>
      <c r="B2411" t="s">
        <v>109</v>
      </c>
      <c r="C2411" t="s">
        <v>0</v>
      </c>
      <c r="D2411">
        <v>13</v>
      </c>
      <c r="E2411">
        <v>9</v>
      </c>
    </row>
    <row r="2412" spans="1:5">
      <c r="A2412" t="str">
        <f t="shared" si="63"/>
        <v>Ovary (C56)Female14</v>
      </c>
      <c r="B2412" t="s">
        <v>109</v>
      </c>
      <c r="C2412" t="s">
        <v>0</v>
      </c>
      <c r="D2412">
        <v>14</v>
      </c>
      <c r="E2412">
        <v>4</v>
      </c>
    </row>
    <row r="2413" spans="1:5">
      <c r="A2413" t="str">
        <f t="shared" si="63"/>
        <v>Ovary (C56)Female15</v>
      </c>
      <c r="B2413" t="s">
        <v>109</v>
      </c>
      <c r="C2413" t="s">
        <v>0</v>
      </c>
      <c r="D2413">
        <v>15</v>
      </c>
      <c r="E2413">
        <v>2</v>
      </c>
    </row>
    <row r="2414" spans="1:5">
      <c r="A2414" t="str">
        <f t="shared" si="63"/>
        <v>Ovary (C56)Female16</v>
      </c>
      <c r="B2414" t="s">
        <v>109</v>
      </c>
      <c r="C2414" t="s">
        <v>0</v>
      </c>
      <c r="D2414">
        <v>16</v>
      </c>
      <c r="E2414">
        <v>14</v>
      </c>
    </row>
    <row r="2415" spans="1:5">
      <c r="A2415" t="str">
        <f t="shared" si="63"/>
        <v>Ovary (C56)Female17</v>
      </c>
      <c r="B2415" t="s">
        <v>109</v>
      </c>
      <c r="C2415" t="s">
        <v>0</v>
      </c>
      <c r="D2415">
        <v>17</v>
      </c>
      <c r="E2415">
        <v>2</v>
      </c>
    </row>
    <row r="2416" spans="1:5">
      <c r="A2416" t="str">
        <f t="shared" si="63"/>
        <v>Ovary (C56)Female18</v>
      </c>
      <c r="B2416" t="s">
        <v>109</v>
      </c>
      <c r="C2416" t="s">
        <v>0</v>
      </c>
      <c r="D2416">
        <v>18</v>
      </c>
      <c r="E2416">
        <v>27</v>
      </c>
    </row>
    <row r="2417" spans="1:5">
      <c r="A2417" t="str">
        <f t="shared" si="63"/>
        <v>Ovary (C56)Female19</v>
      </c>
      <c r="B2417" t="s">
        <v>109</v>
      </c>
      <c r="C2417" t="s">
        <v>0</v>
      </c>
      <c r="D2417">
        <v>19</v>
      </c>
      <c r="E2417">
        <v>4</v>
      </c>
    </row>
    <row r="2418" spans="1:5">
      <c r="A2418" t="str">
        <f t="shared" si="63"/>
        <v>Ovary (C56)Female20</v>
      </c>
      <c r="B2418" t="s">
        <v>109</v>
      </c>
      <c r="C2418" t="s">
        <v>0</v>
      </c>
      <c r="D2418">
        <v>20</v>
      </c>
      <c r="E2418">
        <v>17</v>
      </c>
    </row>
    <row r="2419" spans="1:5">
      <c r="A2419" t="str">
        <f t="shared" si="63"/>
        <v>Female genital organs - other and unspecified (C57)Female1</v>
      </c>
      <c r="B2419" t="s">
        <v>179</v>
      </c>
      <c r="C2419" t="s">
        <v>0</v>
      </c>
      <c r="D2419">
        <v>1</v>
      </c>
      <c r="E2419">
        <v>2</v>
      </c>
    </row>
    <row r="2420" spans="1:5">
      <c r="A2420" t="str">
        <f t="shared" si="63"/>
        <v>Female genital organs - other and unspecified (C57)Female2</v>
      </c>
      <c r="B2420" t="s">
        <v>179</v>
      </c>
      <c r="C2420" t="s">
        <v>0</v>
      </c>
      <c r="D2420">
        <v>2</v>
      </c>
      <c r="E2420">
        <v>6</v>
      </c>
    </row>
    <row r="2421" spans="1:5">
      <c r="A2421" t="str">
        <f t="shared" si="63"/>
        <v>Female genital organs - other and unspecified (C57)Female3</v>
      </c>
      <c r="B2421" t="s">
        <v>179</v>
      </c>
      <c r="C2421" t="s">
        <v>0</v>
      </c>
      <c r="D2421">
        <v>3</v>
      </c>
      <c r="E2421">
        <v>4</v>
      </c>
    </row>
    <row r="2422" spans="1:5">
      <c r="A2422" t="str">
        <f t="shared" si="63"/>
        <v>Female genital organs - other and unspecified (C57)Female4</v>
      </c>
      <c r="B2422" t="s">
        <v>179</v>
      </c>
      <c r="C2422" t="s">
        <v>0</v>
      </c>
      <c r="D2422">
        <v>4</v>
      </c>
      <c r="E2422">
        <v>4</v>
      </c>
    </row>
    <row r="2423" spans="1:5">
      <c r="A2423" t="str">
        <f t="shared" si="63"/>
        <v>Female genital organs - other and unspecified (C57)Female11</v>
      </c>
      <c r="B2423" t="s">
        <v>179</v>
      </c>
      <c r="C2423" t="s">
        <v>0</v>
      </c>
      <c r="D2423">
        <v>11</v>
      </c>
      <c r="E2423">
        <v>1</v>
      </c>
    </row>
    <row r="2424" spans="1:5">
      <c r="A2424" t="str">
        <f t="shared" si="63"/>
        <v>Female genital organs - other and unspecified (C57)Female13</v>
      </c>
      <c r="B2424" t="s">
        <v>179</v>
      </c>
      <c r="C2424" t="s">
        <v>0</v>
      </c>
      <c r="D2424">
        <v>13</v>
      </c>
      <c r="E2424">
        <v>1</v>
      </c>
    </row>
    <row r="2425" spans="1:5">
      <c r="A2425" t="str">
        <f t="shared" si="63"/>
        <v>Female genital organs - other and unspecified (C57)Female15</v>
      </c>
      <c r="B2425" t="s">
        <v>179</v>
      </c>
      <c r="C2425" t="s">
        <v>0</v>
      </c>
      <c r="D2425">
        <v>15</v>
      </c>
      <c r="E2425">
        <v>1</v>
      </c>
    </row>
    <row r="2426" spans="1:5">
      <c r="A2426" t="str">
        <f t="shared" si="63"/>
        <v>Female genital organs - other and unspecified (C57)Female20</v>
      </c>
      <c r="B2426" t="s">
        <v>179</v>
      </c>
      <c r="C2426" t="s">
        <v>0</v>
      </c>
      <c r="D2426">
        <v>20</v>
      </c>
      <c r="E2426">
        <v>1</v>
      </c>
    </row>
    <row r="2427" spans="1:5">
      <c r="A2427" t="str">
        <f>B2427&amp;C2427&amp;D2427</f>
        <v>Vulva (C51)Male1</v>
      </c>
      <c r="B2427" t="s">
        <v>106</v>
      </c>
      <c r="C2427" t="s">
        <v>1</v>
      </c>
      <c r="D2427">
        <v>1</v>
      </c>
      <c r="E2427" t="s">
        <v>178</v>
      </c>
    </row>
    <row r="2428" spans="1:5">
      <c r="A2428" t="str">
        <f t="shared" si="63"/>
        <v>Vulva (C51)Male2</v>
      </c>
      <c r="B2428" t="s">
        <v>106</v>
      </c>
      <c r="C2428" t="s">
        <v>1</v>
      </c>
      <c r="D2428">
        <v>2</v>
      </c>
      <c r="E2428" t="s">
        <v>178</v>
      </c>
    </row>
    <row r="2429" spans="1:5">
      <c r="A2429" t="str">
        <f t="shared" si="63"/>
        <v>Vulva (C51)Male3</v>
      </c>
      <c r="B2429" t="s">
        <v>106</v>
      </c>
      <c r="C2429" t="s">
        <v>1</v>
      </c>
      <c r="D2429">
        <v>3</v>
      </c>
      <c r="E2429" t="s">
        <v>178</v>
      </c>
    </row>
    <row r="2430" spans="1:5">
      <c r="A2430" t="str">
        <f t="shared" si="63"/>
        <v>Vulva (C51)Male4</v>
      </c>
      <c r="B2430" t="s">
        <v>106</v>
      </c>
      <c r="C2430" t="s">
        <v>1</v>
      </c>
      <c r="D2430">
        <v>4</v>
      </c>
      <c r="E2430" t="s">
        <v>178</v>
      </c>
    </row>
    <row r="2431" spans="1:5">
      <c r="A2431" t="str">
        <f t="shared" si="63"/>
        <v>Vulva (C51)Male5</v>
      </c>
      <c r="B2431" t="s">
        <v>106</v>
      </c>
      <c r="C2431" t="s">
        <v>1</v>
      </c>
      <c r="D2431">
        <v>5</v>
      </c>
      <c r="E2431" t="s">
        <v>178</v>
      </c>
    </row>
    <row r="2432" spans="1:5">
      <c r="A2432" t="str">
        <f t="shared" si="63"/>
        <v>Vulva (C51)Male6</v>
      </c>
      <c r="B2432" t="s">
        <v>106</v>
      </c>
      <c r="C2432" t="s">
        <v>1</v>
      </c>
      <c r="D2432">
        <v>6</v>
      </c>
      <c r="E2432" t="s">
        <v>178</v>
      </c>
    </row>
    <row r="2433" spans="1:5">
      <c r="A2433" t="str">
        <f t="shared" si="63"/>
        <v>Vulva (C51)Male7</v>
      </c>
      <c r="B2433" t="s">
        <v>106</v>
      </c>
      <c r="C2433" t="s">
        <v>1</v>
      </c>
      <c r="D2433">
        <v>7</v>
      </c>
      <c r="E2433" t="s">
        <v>178</v>
      </c>
    </row>
    <row r="2434" spans="1:5">
      <c r="A2434" t="str">
        <f t="shared" si="63"/>
        <v>Vulva (C51)Male8</v>
      </c>
      <c r="B2434" t="s">
        <v>106</v>
      </c>
      <c r="C2434" t="s">
        <v>1</v>
      </c>
      <c r="D2434">
        <v>8</v>
      </c>
      <c r="E2434" t="s">
        <v>178</v>
      </c>
    </row>
    <row r="2435" spans="1:5">
      <c r="A2435" t="str">
        <f t="shared" si="63"/>
        <v>Vulva (C51)Male9</v>
      </c>
      <c r="B2435" t="s">
        <v>106</v>
      </c>
      <c r="C2435" t="s">
        <v>1</v>
      </c>
      <c r="D2435">
        <v>9</v>
      </c>
      <c r="E2435" t="s">
        <v>178</v>
      </c>
    </row>
    <row r="2436" spans="1:5">
      <c r="A2436" t="str">
        <f t="shared" ref="A2436:A2444" si="64">B2436&amp;C2436&amp;D2436</f>
        <v>Vulva (C51)Male10</v>
      </c>
      <c r="B2436" t="s">
        <v>106</v>
      </c>
      <c r="C2436" t="s">
        <v>1</v>
      </c>
      <c r="D2436">
        <v>10</v>
      </c>
      <c r="E2436" t="s">
        <v>178</v>
      </c>
    </row>
    <row r="2437" spans="1:5">
      <c r="A2437" t="str">
        <f t="shared" si="64"/>
        <v>Vulva (C51)Male11</v>
      </c>
      <c r="B2437" t="s">
        <v>106</v>
      </c>
      <c r="C2437" t="s">
        <v>1</v>
      </c>
      <c r="D2437">
        <v>11</v>
      </c>
      <c r="E2437" t="s">
        <v>178</v>
      </c>
    </row>
    <row r="2438" spans="1:5">
      <c r="A2438" t="str">
        <f t="shared" si="64"/>
        <v>Vulva (C51)Male12</v>
      </c>
      <c r="B2438" t="s">
        <v>106</v>
      </c>
      <c r="C2438" t="s">
        <v>1</v>
      </c>
      <c r="D2438">
        <v>12</v>
      </c>
      <c r="E2438" t="s">
        <v>178</v>
      </c>
    </row>
    <row r="2439" spans="1:5">
      <c r="A2439" t="str">
        <f t="shared" si="64"/>
        <v>Vulva (C51)Male13</v>
      </c>
      <c r="B2439" t="s">
        <v>106</v>
      </c>
      <c r="C2439" t="s">
        <v>1</v>
      </c>
      <c r="D2439">
        <v>13</v>
      </c>
      <c r="E2439" t="s">
        <v>178</v>
      </c>
    </row>
    <row r="2440" spans="1:5">
      <c r="A2440" t="str">
        <f t="shared" si="64"/>
        <v>Vulva (C51)Male14</v>
      </c>
      <c r="B2440" t="s">
        <v>106</v>
      </c>
      <c r="C2440" t="s">
        <v>1</v>
      </c>
      <c r="D2440">
        <v>14</v>
      </c>
      <c r="E2440" t="s">
        <v>178</v>
      </c>
    </row>
    <row r="2441" spans="1:5">
      <c r="A2441" t="str">
        <f t="shared" si="64"/>
        <v>Vulva (C51)Male15</v>
      </c>
      <c r="B2441" t="s">
        <v>106</v>
      </c>
      <c r="C2441" t="s">
        <v>1</v>
      </c>
      <c r="D2441">
        <v>15</v>
      </c>
      <c r="E2441" t="s">
        <v>178</v>
      </c>
    </row>
    <row r="2442" spans="1:5">
      <c r="A2442" t="str">
        <f t="shared" si="64"/>
        <v>Vulva (C51)Male16</v>
      </c>
      <c r="B2442" t="s">
        <v>106</v>
      </c>
      <c r="C2442" t="s">
        <v>1</v>
      </c>
      <c r="D2442">
        <v>16</v>
      </c>
      <c r="E2442" t="s">
        <v>178</v>
      </c>
    </row>
    <row r="2443" spans="1:5">
      <c r="A2443" t="str">
        <f t="shared" si="64"/>
        <v>Vulva (C51)Male17</v>
      </c>
      <c r="B2443" t="s">
        <v>106</v>
      </c>
      <c r="C2443" t="s">
        <v>1</v>
      </c>
      <c r="D2443">
        <v>17</v>
      </c>
      <c r="E2443" t="s">
        <v>178</v>
      </c>
    </row>
    <row r="2444" spans="1:5">
      <c r="A2444" t="str">
        <f t="shared" si="64"/>
        <v>Vulva (C51)Male18</v>
      </c>
      <c r="B2444" t="s">
        <v>106</v>
      </c>
      <c r="C2444" t="s">
        <v>1</v>
      </c>
      <c r="D2444">
        <v>18</v>
      </c>
      <c r="E2444" t="s">
        <v>178</v>
      </c>
    </row>
    <row r="2445" spans="1:5">
      <c r="A2445" t="str">
        <f t="shared" ref="A2445:A2446" si="65">B2445&amp;C2445&amp;D2445</f>
        <v>Vulva (C51)Male19</v>
      </c>
      <c r="B2445" t="s">
        <v>106</v>
      </c>
      <c r="C2445" t="s">
        <v>1</v>
      </c>
      <c r="D2445">
        <v>19</v>
      </c>
      <c r="E2445" t="s">
        <v>178</v>
      </c>
    </row>
    <row r="2446" spans="1:5">
      <c r="A2446" t="str">
        <f t="shared" si="65"/>
        <v>Vulva (C51)Male20</v>
      </c>
      <c r="B2446" t="s">
        <v>106</v>
      </c>
      <c r="C2446" t="s">
        <v>1</v>
      </c>
      <c r="D2446">
        <v>20</v>
      </c>
      <c r="E2446" t="s">
        <v>178</v>
      </c>
    </row>
    <row r="2447" spans="1:5">
      <c r="A2447" t="str">
        <f t="shared" ref="A2447" si="66">B2447&amp;C2447&amp;D2447</f>
        <v>Vulva (C51)Male99</v>
      </c>
      <c r="B2447" t="s">
        <v>106</v>
      </c>
      <c r="C2447" t="s">
        <v>1</v>
      </c>
      <c r="D2447">
        <v>99</v>
      </c>
      <c r="E2447" t="s">
        <v>178</v>
      </c>
    </row>
    <row r="2448" spans="1:5">
      <c r="A2448" t="str">
        <f t="shared" si="63"/>
        <v>Vagina (C52)Male1</v>
      </c>
      <c r="B2448" t="s">
        <v>107</v>
      </c>
      <c r="C2448" t="s">
        <v>1</v>
      </c>
      <c r="D2448">
        <v>1</v>
      </c>
      <c r="E2448" t="s">
        <v>178</v>
      </c>
    </row>
    <row r="2449" spans="1:5">
      <c r="A2449" t="str">
        <f t="shared" si="63"/>
        <v>Vagina (C52)Male2</v>
      </c>
      <c r="B2449" t="s">
        <v>107</v>
      </c>
      <c r="C2449" t="s">
        <v>1</v>
      </c>
      <c r="D2449">
        <v>2</v>
      </c>
      <c r="E2449" t="s">
        <v>178</v>
      </c>
    </row>
    <row r="2450" spans="1:5">
      <c r="A2450" t="str">
        <f t="shared" si="63"/>
        <v>Vagina (C52)Male3</v>
      </c>
      <c r="B2450" t="s">
        <v>107</v>
      </c>
      <c r="C2450" t="s">
        <v>1</v>
      </c>
      <c r="D2450">
        <v>3</v>
      </c>
      <c r="E2450" t="s">
        <v>178</v>
      </c>
    </row>
    <row r="2451" spans="1:5">
      <c r="A2451" t="str">
        <f t="shared" si="63"/>
        <v>Vagina (C52)Male4</v>
      </c>
      <c r="B2451" t="s">
        <v>107</v>
      </c>
      <c r="C2451" t="s">
        <v>1</v>
      </c>
      <c r="D2451">
        <v>4</v>
      </c>
      <c r="E2451" t="s">
        <v>178</v>
      </c>
    </row>
    <row r="2452" spans="1:5">
      <c r="A2452" t="str">
        <f t="shared" ref="A2452:A2459" si="67">B2452&amp;C2452&amp;D2452</f>
        <v>Vagina (C52)Male5</v>
      </c>
      <c r="B2452" t="s">
        <v>107</v>
      </c>
      <c r="C2452" t="s">
        <v>1</v>
      </c>
      <c r="D2452">
        <v>5</v>
      </c>
      <c r="E2452" t="s">
        <v>178</v>
      </c>
    </row>
    <row r="2453" spans="1:5">
      <c r="A2453" t="str">
        <f t="shared" si="67"/>
        <v>Vagina (C52)Male6</v>
      </c>
      <c r="B2453" t="s">
        <v>107</v>
      </c>
      <c r="C2453" t="s">
        <v>1</v>
      </c>
      <c r="D2453">
        <v>6</v>
      </c>
      <c r="E2453" t="s">
        <v>178</v>
      </c>
    </row>
    <row r="2454" spans="1:5">
      <c r="A2454" t="str">
        <f t="shared" si="67"/>
        <v>Vagina (C52)Male7</v>
      </c>
      <c r="B2454" t="s">
        <v>107</v>
      </c>
      <c r="C2454" t="s">
        <v>1</v>
      </c>
      <c r="D2454">
        <v>7</v>
      </c>
      <c r="E2454" t="s">
        <v>178</v>
      </c>
    </row>
    <row r="2455" spans="1:5">
      <c r="A2455" t="str">
        <f t="shared" si="67"/>
        <v>Vagina (C52)Male8</v>
      </c>
      <c r="B2455" t="s">
        <v>107</v>
      </c>
      <c r="C2455" t="s">
        <v>1</v>
      </c>
      <c r="D2455">
        <v>8</v>
      </c>
      <c r="E2455" t="s">
        <v>178</v>
      </c>
    </row>
    <row r="2456" spans="1:5">
      <c r="A2456" t="str">
        <f t="shared" si="67"/>
        <v>Vagina (C52)Male9</v>
      </c>
      <c r="B2456" t="s">
        <v>107</v>
      </c>
      <c r="C2456" t="s">
        <v>1</v>
      </c>
      <c r="D2456">
        <v>9</v>
      </c>
      <c r="E2456" t="s">
        <v>178</v>
      </c>
    </row>
    <row r="2457" spans="1:5">
      <c r="A2457" t="str">
        <f t="shared" si="67"/>
        <v>Vagina (C52)Male10</v>
      </c>
      <c r="B2457" t="s">
        <v>107</v>
      </c>
      <c r="C2457" t="s">
        <v>1</v>
      </c>
      <c r="D2457">
        <v>10</v>
      </c>
      <c r="E2457" t="s">
        <v>178</v>
      </c>
    </row>
    <row r="2458" spans="1:5">
      <c r="A2458" t="str">
        <f t="shared" si="67"/>
        <v>Vagina (C52)Male11</v>
      </c>
      <c r="B2458" t="s">
        <v>107</v>
      </c>
      <c r="C2458" t="s">
        <v>1</v>
      </c>
      <c r="D2458">
        <v>11</v>
      </c>
      <c r="E2458" t="s">
        <v>178</v>
      </c>
    </row>
    <row r="2459" spans="1:5">
      <c r="A2459" t="str">
        <f t="shared" si="67"/>
        <v>Vagina (C52)Male12</v>
      </c>
      <c r="B2459" t="s">
        <v>107</v>
      </c>
      <c r="C2459" t="s">
        <v>1</v>
      </c>
      <c r="D2459">
        <v>12</v>
      </c>
      <c r="E2459" t="s">
        <v>178</v>
      </c>
    </row>
    <row r="2460" spans="1:5">
      <c r="A2460" t="str">
        <f t="shared" ref="A2460:A2463" si="68">B2460&amp;C2460&amp;D2460</f>
        <v>Vagina (C52)Male13</v>
      </c>
      <c r="B2460" t="s">
        <v>107</v>
      </c>
      <c r="C2460" t="s">
        <v>1</v>
      </c>
      <c r="D2460">
        <v>13</v>
      </c>
      <c r="E2460" t="s">
        <v>178</v>
      </c>
    </row>
    <row r="2461" spans="1:5">
      <c r="A2461" t="str">
        <f t="shared" si="68"/>
        <v>Vagina (C52)Male14</v>
      </c>
      <c r="B2461" t="s">
        <v>107</v>
      </c>
      <c r="C2461" t="s">
        <v>1</v>
      </c>
      <c r="D2461">
        <v>14</v>
      </c>
      <c r="E2461" t="s">
        <v>178</v>
      </c>
    </row>
    <row r="2462" spans="1:5">
      <c r="A2462" t="str">
        <f t="shared" si="68"/>
        <v>Vagina (C52)Male15</v>
      </c>
      <c r="B2462" t="s">
        <v>107</v>
      </c>
      <c r="C2462" t="s">
        <v>1</v>
      </c>
      <c r="D2462">
        <v>15</v>
      </c>
      <c r="E2462" t="s">
        <v>178</v>
      </c>
    </row>
    <row r="2463" spans="1:5">
      <c r="A2463" t="str">
        <f t="shared" si="68"/>
        <v>Vagina (C52)Male16</v>
      </c>
      <c r="B2463" t="s">
        <v>107</v>
      </c>
      <c r="C2463" t="s">
        <v>1</v>
      </c>
      <c r="D2463">
        <v>16</v>
      </c>
      <c r="E2463" t="s">
        <v>178</v>
      </c>
    </row>
    <row r="2464" spans="1:5">
      <c r="A2464" t="str">
        <f t="shared" ref="A2464:A2467" si="69">B2464&amp;C2464&amp;D2464</f>
        <v>Vagina (C52)Male17</v>
      </c>
      <c r="B2464" t="s">
        <v>107</v>
      </c>
      <c r="C2464" t="s">
        <v>1</v>
      </c>
      <c r="D2464">
        <v>17</v>
      </c>
      <c r="E2464" t="s">
        <v>178</v>
      </c>
    </row>
    <row r="2465" spans="1:5">
      <c r="A2465" t="str">
        <f t="shared" si="69"/>
        <v>Vagina (C52)Male18</v>
      </c>
      <c r="B2465" t="s">
        <v>107</v>
      </c>
      <c r="C2465" t="s">
        <v>1</v>
      </c>
      <c r="D2465">
        <v>18</v>
      </c>
      <c r="E2465" t="s">
        <v>178</v>
      </c>
    </row>
    <row r="2466" spans="1:5">
      <c r="A2466" t="str">
        <f t="shared" si="69"/>
        <v>Vagina (C52)Male19</v>
      </c>
      <c r="B2466" t="s">
        <v>107</v>
      </c>
      <c r="C2466" t="s">
        <v>1</v>
      </c>
      <c r="D2466">
        <v>19</v>
      </c>
      <c r="E2466" t="s">
        <v>178</v>
      </c>
    </row>
    <row r="2467" spans="1:5">
      <c r="A2467" t="str">
        <f t="shared" si="69"/>
        <v>Vagina (C52)Male20</v>
      </c>
      <c r="B2467" t="s">
        <v>107</v>
      </c>
      <c r="C2467" t="s">
        <v>1</v>
      </c>
      <c r="D2467">
        <v>20</v>
      </c>
      <c r="E2467" t="s">
        <v>178</v>
      </c>
    </row>
    <row r="2468" spans="1:5">
      <c r="A2468" t="str">
        <f t="shared" ref="A2468" si="70">B2468&amp;C2468&amp;D2468</f>
        <v>Vagina (C52)Male99</v>
      </c>
      <c r="B2468" t="s">
        <v>107</v>
      </c>
      <c r="C2468" t="s">
        <v>1</v>
      </c>
      <c r="D2468">
        <v>99</v>
      </c>
      <c r="E2468" t="s">
        <v>178</v>
      </c>
    </row>
    <row r="2469" spans="1:5">
      <c r="A2469" t="str">
        <f t="shared" si="63"/>
        <v>Cervix (C53)Male1</v>
      </c>
      <c r="B2469" t="s">
        <v>108</v>
      </c>
      <c r="C2469" t="s">
        <v>1</v>
      </c>
      <c r="D2469">
        <v>1</v>
      </c>
      <c r="E2469" t="s">
        <v>178</v>
      </c>
    </row>
    <row r="2470" spans="1:5">
      <c r="A2470" t="str">
        <f t="shared" si="63"/>
        <v>Cervix (C53)Male2</v>
      </c>
      <c r="B2470" t="s">
        <v>108</v>
      </c>
      <c r="C2470" t="s">
        <v>1</v>
      </c>
      <c r="D2470">
        <v>2</v>
      </c>
      <c r="E2470" t="s">
        <v>178</v>
      </c>
    </row>
    <row r="2471" spans="1:5">
      <c r="A2471" t="str">
        <f t="shared" si="63"/>
        <v>Cervix (C53)Male3</v>
      </c>
      <c r="B2471" t="s">
        <v>108</v>
      </c>
      <c r="C2471" t="s">
        <v>1</v>
      </c>
      <c r="D2471">
        <v>3</v>
      </c>
      <c r="E2471" t="s">
        <v>178</v>
      </c>
    </row>
    <row r="2472" spans="1:5">
      <c r="A2472" t="str">
        <f t="shared" si="63"/>
        <v>Cervix (C53)Male4</v>
      </c>
      <c r="B2472" t="s">
        <v>108</v>
      </c>
      <c r="C2472" t="s">
        <v>1</v>
      </c>
      <c r="D2472">
        <v>4</v>
      </c>
      <c r="E2472" t="s">
        <v>178</v>
      </c>
    </row>
    <row r="2473" spans="1:5">
      <c r="A2473" t="str">
        <f t="shared" si="63"/>
        <v>Cervix (C53)Male5</v>
      </c>
      <c r="B2473" t="s">
        <v>108</v>
      </c>
      <c r="C2473" t="s">
        <v>1</v>
      </c>
      <c r="D2473">
        <v>5</v>
      </c>
      <c r="E2473" t="s">
        <v>178</v>
      </c>
    </row>
    <row r="2474" spans="1:5">
      <c r="A2474" t="str">
        <f t="shared" si="63"/>
        <v>Cervix (C53)Male6</v>
      </c>
      <c r="B2474" t="s">
        <v>108</v>
      </c>
      <c r="C2474" t="s">
        <v>1</v>
      </c>
      <c r="D2474">
        <v>6</v>
      </c>
      <c r="E2474" t="s">
        <v>178</v>
      </c>
    </row>
    <row r="2475" spans="1:5">
      <c r="A2475" t="str">
        <f t="shared" si="63"/>
        <v>Cervix (C53)Male7</v>
      </c>
      <c r="B2475" t="s">
        <v>108</v>
      </c>
      <c r="C2475" t="s">
        <v>1</v>
      </c>
      <c r="D2475">
        <v>7</v>
      </c>
      <c r="E2475" t="s">
        <v>178</v>
      </c>
    </row>
    <row r="2476" spans="1:5">
      <c r="A2476" t="str">
        <f t="shared" si="63"/>
        <v>Cervix (C53)Male8</v>
      </c>
      <c r="B2476" t="s">
        <v>108</v>
      </c>
      <c r="C2476" t="s">
        <v>1</v>
      </c>
      <c r="D2476">
        <v>8</v>
      </c>
      <c r="E2476" t="s">
        <v>178</v>
      </c>
    </row>
    <row r="2477" spans="1:5">
      <c r="A2477" t="str">
        <f t="shared" si="63"/>
        <v>Cervix (C53)Male9</v>
      </c>
      <c r="B2477" t="s">
        <v>108</v>
      </c>
      <c r="C2477" t="s">
        <v>1</v>
      </c>
      <c r="D2477">
        <v>9</v>
      </c>
      <c r="E2477" t="s">
        <v>178</v>
      </c>
    </row>
    <row r="2478" spans="1:5">
      <c r="A2478" t="str">
        <f t="shared" si="63"/>
        <v>Cervix (C53)Male10</v>
      </c>
      <c r="B2478" t="s">
        <v>108</v>
      </c>
      <c r="C2478" t="s">
        <v>1</v>
      </c>
      <c r="D2478">
        <v>10</v>
      </c>
      <c r="E2478" t="s">
        <v>178</v>
      </c>
    </row>
    <row r="2479" spans="1:5">
      <c r="A2479" t="str">
        <f t="shared" si="63"/>
        <v>Cervix (C53)Male11</v>
      </c>
      <c r="B2479" t="s">
        <v>108</v>
      </c>
      <c r="C2479" t="s">
        <v>1</v>
      </c>
      <c r="D2479">
        <v>11</v>
      </c>
      <c r="E2479" t="s">
        <v>178</v>
      </c>
    </row>
    <row r="2480" spans="1:5">
      <c r="A2480" t="str">
        <f t="shared" si="63"/>
        <v>Cervix (C53)Male12</v>
      </c>
      <c r="B2480" t="s">
        <v>108</v>
      </c>
      <c r="C2480" t="s">
        <v>1</v>
      </c>
      <c r="D2480">
        <v>12</v>
      </c>
      <c r="E2480" t="s">
        <v>178</v>
      </c>
    </row>
    <row r="2481" spans="1:5">
      <c r="A2481" t="str">
        <f t="shared" si="63"/>
        <v>Cervix (C53)Male13</v>
      </c>
      <c r="B2481" t="s">
        <v>108</v>
      </c>
      <c r="C2481" t="s">
        <v>1</v>
      </c>
      <c r="D2481">
        <v>13</v>
      </c>
      <c r="E2481" t="s">
        <v>178</v>
      </c>
    </row>
    <row r="2482" spans="1:5">
      <c r="A2482" t="str">
        <f t="shared" si="63"/>
        <v>Cervix (C53)Male14</v>
      </c>
      <c r="B2482" t="s">
        <v>108</v>
      </c>
      <c r="C2482" t="s">
        <v>1</v>
      </c>
      <c r="D2482">
        <v>14</v>
      </c>
      <c r="E2482" t="s">
        <v>178</v>
      </c>
    </row>
    <row r="2483" spans="1:5">
      <c r="A2483" t="str">
        <f t="shared" si="63"/>
        <v>Cervix (C53)Male15</v>
      </c>
      <c r="B2483" t="s">
        <v>108</v>
      </c>
      <c r="C2483" t="s">
        <v>1</v>
      </c>
      <c r="D2483">
        <v>15</v>
      </c>
      <c r="E2483" t="s">
        <v>178</v>
      </c>
    </row>
    <row r="2484" spans="1:5">
      <c r="A2484" t="str">
        <f t="shared" si="63"/>
        <v>Cervix (C53)Male16</v>
      </c>
      <c r="B2484" t="s">
        <v>108</v>
      </c>
      <c r="C2484" t="s">
        <v>1</v>
      </c>
      <c r="D2484">
        <v>16</v>
      </c>
      <c r="E2484" t="s">
        <v>178</v>
      </c>
    </row>
    <row r="2485" spans="1:5">
      <c r="A2485" t="str">
        <f t="shared" ref="A2485:A2489" si="71">B2485&amp;C2485&amp;D2485</f>
        <v>Cervix (C53)Male17</v>
      </c>
      <c r="B2485" t="s">
        <v>108</v>
      </c>
      <c r="C2485" t="s">
        <v>1</v>
      </c>
      <c r="D2485">
        <v>17</v>
      </c>
      <c r="E2485" t="s">
        <v>178</v>
      </c>
    </row>
    <row r="2486" spans="1:5">
      <c r="A2486" t="str">
        <f t="shared" si="71"/>
        <v>Cervix (C53)Male18</v>
      </c>
      <c r="B2486" t="s">
        <v>108</v>
      </c>
      <c r="C2486" t="s">
        <v>1</v>
      </c>
      <c r="D2486">
        <v>18</v>
      </c>
      <c r="E2486" t="s">
        <v>178</v>
      </c>
    </row>
    <row r="2487" spans="1:5">
      <c r="A2487" t="str">
        <f t="shared" si="71"/>
        <v>Cervix (C53)Male19</v>
      </c>
      <c r="B2487" t="s">
        <v>108</v>
      </c>
      <c r="C2487" t="s">
        <v>1</v>
      </c>
      <c r="D2487">
        <v>19</v>
      </c>
      <c r="E2487" t="s">
        <v>178</v>
      </c>
    </row>
    <row r="2488" spans="1:5">
      <c r="A2488" t="str">
        <f t="shared" ref="A2488" si="72">B2488&amp;C2488&amp;D2488</f>
        <v>Cervix (C53)Male20</v>
      </c>
      <c r="B2488" t="s">
        <v>108</v>
      </c>
      <c r="C2488" t="s">
        <v>1</v>
      </c>
      <c r="D2488">
        <v>20</v>
      </c>
      <c r="E2488" t="s">
        <v>178</v>
      </c>
    </row>
    <row r="2489" spans="1:5">
      <c r="A2489" t="str">
        <f t="shared" si="71"/>
        <v>Cervix (C53)Male99</v>
      </c>
      <c r="B2489" t="s">
        <v>108</v>
      </c>
      <c r="C2489" t="s">
        <v>1</v>
      </c>
      <c r="D2489">
        <v>99</v>
      </c>
      <c r="E2489" t="s">
        <v>178</v>
      </c>
    </row>
    <row r="2490" spans="1:5">
      <c r="A2490" t="str">
        <f t="shared" si="63"/>
        <v>Uterus (C54–C55)Male1</v>
      </c>
      <c r="B2490" t="s">
        <v>358</v>
      </c>
      <c r="C2490" t="s">
        <v>1</v>
      </c>
      <c r="D2490">
        <v>1</v>
      </c>
      <c r="E2490" t="s">
        <v>178</v>
      </c>
    </row>
    <row r="2491" spans="1:5">
      <c r="A2491" t="str">
        <f t="shared" si="63"/>
        <v>Uterus (C54–C55)Male2</v>
      </c>
      <c r="B2491" t="s">
        <v>358</v>
      </c>
      <c r="C2491" t="s">
        <v>1</v>
      </c>
      <c r="D2491">
        <v>2</v>
      </c>
      <c r="E2491" t="s">
        <v>178</v>
      </c>
    </row>
    <row r="2492" spans="1:5">
      <c r="A2492" t="str">
        <f t="shared" si="63"/>
        <v>Uterus (C54–C55)Male3</v>
      </c>
      <c r="B2492" t="s">
        <v>358</v>
      </c>
      <c r="C2492" t="s">
        <v>1</v>
      </c>
      <c r="D2492">
        <v>3</v>
      </c>
      <c r="E2492" t="s">
        <v>178</v>
      </c>
    </row>
    <row r="2493" spans="1:5">
      <c r="A2493" t="str">
        <f t="shared" si="63"/>
        <v>Uterus (C54–C55)Male4</v>
      </c>
      <c r="B2493" t="s">
        <v>358</v>
      </c>
      <c r="C2493" t="s">
        <v>1</v>
      </c>
      <c r="D2493">
        <v>4</v>
      </c>
      <c r="E2493" t="s">
        <v>178</v>
      </c>
    </row>
    <row r="2494" spans="1:5">
      <c r="A2494" t="str">
        <f t="shared" si="63"/>
        <v>Uterus (C54–C55)Male5</v>
      </c>
      <c r="B2494" t="s">
        <v>358</v>
      </c>
      <c r="C2494" t="s">
        <v>1</v>
      </c>
      <c r="D2494">
        <v>5</v>
      </c>
      <c r="E2494" t="s">
        <v>178</v>
      </c>
    </row>
    <row r="2495" spans="1:5">
      <c r="A2495" t="str">
        <f t="shared" si="63"/>
        <v>Uterus (C54–C55)Male6</v>
      </c>
      <c r="B2495" t="s">
        <v>358</v>
      </c>
      <c r="C2495" t="s">
        <v>1</v>
      </c>
      <c r="D2495">
        <v>6</v>
      </c>
      <c r="E2495" t="s">
        <v>178</v>
      </c>
    </row>
    <row r="2496" spans="1:5">
      <c r="A2496" t="str">
        <f t="shared" si="63"/>
        <v>Uterus (C54–C55)Male7</v>
      </c>
      <c r="B2496" t="s">
        <v>358</v>
      </c>
      <c r="C2496" t="s">
        <v>1</v>
      </c>
      <c r="D2496">
        <v>7</v>
      </c>
      <c r="E2496" t="s">
        <v>178</v>
      </c>
    </row>
    <row r="2497" spans="1:5">
      <c r="A2497" t="str">
        <f t="shared" si="63"/>
        <v>Uterus (C54–C55)Male8</v>
      </c>
      <c r="B2497" t="s">
        <v>358</v>
      </c>
      <c r="C2497" t="s">
        <v>1</v>
      </c>
      <c r="D2497">
        <v>8</v>
      </c>
      <c r="E2497" t="s">
        <v>178</v>
      </c>
    </row>
    <row r="2498" spans="1:5">
      <c r="A2498" t="str">
        <f t="shared" si="63"/>
        <v>Uterus (C54–C55)Male9</v>
      </c>
      <c r="B2498" t="s">
        <v>358</v>
      </c>
      <c r="C2498" t="s">
        <v>1</v>
      </c>
      <c r="D2498">
        <v>9</v>
      </c>
      <c r="E2498" t="s">
        <v>178</v>
      </c>
    </row>
    <row r="2499" spans="1:5">
      <c r="A2499" t="str">
        <f t="shared" si="63"/>
        <v>Uterus (C54–C55)Male10</v>
      </c>
      <c r="B2499" t="s">
        <v>358</v>
      </c>
      <c r="C2499" t="s">
        <v>1</v>
      </c>
      <c r="D2499">
        <v>10</v>
      </c>
      <c r="E2499" t="s">
        <v>178</v>
      </c>
    </row>
    <row r="2500" spans="1:5">
      <c r="A2500" t="str">
        <f t="shared" si="63"/>
        <v>Uterus (C54–C55)Male11</v>
      </c>
      <c r="B2500" t="s">
        <v>358</v>
      </c>
      <c r="C2500" t="s">
        <v>1</v>
      </c>
      <c r="D2500">
        <v>11</v>
      </c>
      <c r="E2500" t="s">
        <v>178</v>
      </c>
    </row>
    <row r="2501" spans="1:5">
      <c r="A2501" t="str">
        <f t="shared" si="63"/>
        <v>Uterus (C54–C55)Male12</v>
      </c>
      <c r="B2501" t="s">
        <v>358</v>
      </c>
      <c r="C2501" t="s">
        <v>1</v>
      </c>
      <c r="D2501">
        <v>12</v>
      </c>
      <c r="E2501" t="s">
        <v>178</v>
      </c>
    </row>
    <row r="2502" spans="1:5">
      <c r="A2502" t="str">
        <f t="shared" si="63"/>
        <v>Uterus (C54–C55)Male13</v>
      </c>
      <c r="B2502" t="s">
        <v>358</v>
      </c>
      <c r="C2502" t="s">
        <v>1</v>
      </c>
      <c r="D2502">
        <v>13</v>
      </c>
      <c r="E2502" t="s">
        <v>178</v>
      </c>
    </row>
    <row r="2503" spans="1:5">
      <c r="A2503" t="str">
        <f t="shared" si="63"/>
        <v>Uterus (C54–C55)Male14</v>
      </c>
      <c r="B2503" t="s">
        <v>358</v>
      </c>
      <c r="C2503" t="s">
        <v>1</v>
      </c>
      <c r="D2503">
        <v>14</v>
      </c>
      <c r="E2503" t="s">
        <v>178</v>
      </c>
    </row>
    <row r="2504" spans="1:5">
      <c r="A2504" t="str">
        <f t="shared" si="63"/>
        <v>Uterus (C54–C55)Male15</v>
      </c>
      <c r="B2504" t="s">
        <v>358</v>
      </c>
      <c r="C2504" t="s">
        <v>1</v>
      </c>
      <c r="D2504">
        <v>15</v>
      </c>
      <c r="E2504" t="s">
        <v>178</v>
      </c>
    </row>
    <row r="2505" spans="1:5">
      <c r="A2505" t="str">
        <f t="shared" si="63"/>
        <v>Uterus (C54–C55)Male16</v>
      </c>
      <c r="B2505" t="s">
        <v>358</v>
      </c>
      <c r="C2505" t="s">
        <v>1</v>
      </c>
      <c r="D2505">
        <v>16</v>
      </c>
      <c r="E2505" t="s">
        <v>178</v>
      </c>
    </row>
    <row r="2506" spans="1:5">
      <c r="A2506" t="str">
        <f t="shared" si="63"/>
        <v>Uterus (C54–C55)Male17</v>
      </c>
      <c r="B2506" t="s">
        <v>358</v>
      </c>
      <c r="C2506" t="s">
        <v>1</v>
      </c>
      <c r="D2506">
        <v>17</v>
      </c>
      <c r="E2506" t="s">
        <v>178</v>
      </c>
    </row>
    <row r="2507" spans="1:5">
      <c r="A2507" t="str">
        <f t="shared" si="63"/>
        <v>Uterus (C54–C55)Male18</v>
      </c>
      <c r="B2507" t="s">
        <v>358</v>
      </c>
      <c r="C2507" t="s">
        <v>1</v>
      </c>
      <c r="D2507">
        <v>18</v>
      </c>
      <c r="E2507" t="s">
        <v>178</v>
      </c>
    </row>
    <row r="2508" spans="1:5">
      <c r="A2508" t="str">
        <f t="shared" si="63"/>
        <v>Uterus (C54–C55)Male19</v>
      </c>
      <c r="B2508" t="s">
        <v>358</v>
      </c>
      <c r="C2508" t="s">
        <v>1</v>
      </c>
      <c r="D2508">
        <v>19</v>
      </c>
      <c r="E2508" t="s">
        <v>178</v>
      </c>
    </row>
    <row r="2509" spans="1:5">
      <c r="A2509" t="str">
        <f t="shared" si="63"/>
        <v>Uterus (C54–C55)Male20</v>
      </c>
      <c r="B2509" t="s">
        <v>358</v>
      </c>
      <c r="C2509" t="s">
        <v>1</v>
      </c>
      <c r="D2509">
        <v>20</v>
      </c>
      <c r="E2509" t="s">
        <v>178</v>
      </c>
    </row>
    <row r="2510" spans="1:5">
      <c r="A2510" t="str">
        <f t="shared" ref="A2510" si="73">B2510&amp;C2510&amp;D2510</f>
        <v>Uterus (C54–C55)Male99</v>
      </c>
      <c r="B2510" t="s">
        <v>358</v>
      </c>
      <c r="C2510" t="s">
        <v>1</v>
      </c>
      <c r="D2510">
        <v>99</v>
      </c>
      <c r="E2510" t="s">
        <v>178</v>
      </c>
    </row>
    <row r="2511" spans="1:5">
      <c r="A2511" t="str">
        <f t="shared" ref="A2511:A2539" si="74">B2511&amp;C2511&amp;D2511</f>
        <v>Ovary (C56)Male1</v>
      </c>
      <c r="B2511" t="s">
        <v>109</v>
      </c>
      <c r="C2511" t="s">
        <v>1</v>
      </c>
      <c r="D2511">
        <v>1</v>
      </c>
      <c r="E2511" t="s">
        <v>178</v>
      </c>
    </row>
    <row r="2512" spans="1:5">
      <c r="A2512" t="str">
        <f t="shared" si="74"/>
        <v>Ovary (C56)Male2</v>
      </c>
      <c r="B2512" t="s">
        <v>109</v>
      </c>
      <c r="C2512" t="s">
        <v>1</v>
      </c>
      <c r="D2512">
        <v>2</v>
      </c>
      <c r="E2512" t="s">
        <v>178</v>
      </c>
    </row>
    <row r="2513" spans="1:5">
      <c r="A2513" t="str">
        <f t="shared" si="74"/>
        <v>Ovary (C56)Male3</v>
      </c>
      <c r="B2513" t="s">
        <v>109</v>
      </c>
      <c r="C2513" t="s">
        <v>1</v>
      </c>
      <c r="D2513">
        <v>3</v>
      </c>
      <c r="E2513" t="s">
        <v>178</v>
      </c>
    </row>
    <row r="2514" spans="1:5">
      <c r="A2514" t="str">
        <f t="shared" si="74"/>
        <v>Ovary (C56)Male4</v>
      </c>
      <c r="B2514" t="s">
        <v>109</v>
      </c>
      <c r="C2514" t="s">
        <v>1</v>
      </c>
      <c r="D2514">
        <v>4</v>
      </c>
      <c r="E2514" t="s">
        <v>178</v>
      </c>
    </row>
    <row r="2515" spans="1:5">
      <c r="A2515" t="str">
        <f t="shared" si="74"/>
        <v>Ovary (C56)Male5</v>
      </c>
      <c r="B2515" t="s">
        <v>109</v>
      </c>
      <c r="C2515" t="s">
        <v>1</v>
      </c>
      <c r="D2515">
        <v>5</v>
      </c>
      <c r="E2515" t="s">
        <v>178</v>
      </c>
    </row>
    <row r="2516" spans="1:5">
      <c r="A2516" t="str">
        <f t="shared" si="74"/>
        <v>Ovary (C56)Male6</v>
      </c>
      <c r="B2516" t="s">
        <v>109</v>
      </c>
      <c r="C2516" t="s">
        <v>1</v>
      </c>
      <c r="D2516">
        <v>6</v>
      </c>
      <c r="E2516" t="s">
        <v>178</v>
      </c>
    </row>
    <row r="2517" spans="1:5">
      <c r="A2517" t="str">
        <f t="shared" si="74"/>
        <v>Ovary (C56)Male7</v>
      </c>
      <c r="B2517" t="s">
        <v>109</v>
      </c>
      <c r="C2517" t="s">
        <v>1</v>
      </c>
      <c r="D2517">
        <v>7</v>
      </c>
      <c r="E2517" t="s">
        <v>178</v>
      </c>
    </row>
    <row r="2518" spans="1:5" s="4" customFormat="1">
      <c r="A2518" s="4" t="str">
        <f t="shared" si="74"/>
        <v>Ovary (C56)Male8</v>
      </c>
      <c r="B2518" s="4" t="s">
        <v>109</v>
      </c>
      <c r="C2518" s="4" t="s">
        <v>1</v>
      </c>
      <c r="D2518" s="4">
        <v>8</v>
      </c>
      <c r="E2518" s="4" t="s">
        <v>178</v>
      </c>
    </row>
    <row r="2519" spans="1:5" s="4" customFormat="1">
      <c r="A2519" s="4" t="str">
        <f t="shared" si="74"/>
        <v>Ovary (C56)Male9</v>
      </c>
      <c r="B2519" s="4" t="s">
        <v>109</v>
      </c>
      <c r="C2519" s="4" t="s">
        <v>1</v>
      </c>
      <c r="D2519" s="4">
        <v>9</v>
      </c>
      <c r="E2519" s="4" t="s">
        <v>178</v>
      </c>
    </row>
    <row r="2520" spans="1:5" s="4" customFormat="1">
      <c r="A2520" s="4" t="str">
        <f t="shared" si="74"/>
        <v>Ovary (C56)Male10</v>
      </c>
      <c r="B2520" s="4" t="s">
        <v>109</v>
      </c>
      <c r="C2520" s="4" t="s">
        <v>1</v>
      </c>
      <c r="D2520" s="4">
        <v>10</v>
      </c>
      <c r="E2520" s="4" t="s">
        <v>178</v>
      </c>
    </row>
    <row r="2521" spans="1:5" s="4" customFormat="1">
      <c r="A2521" s="4" t="str">
        <f t="shared" si="74"/>
        <v>Ovary (C56)Male11</v>
      </c>
      <c r="B2521" s="4" t="s">
        <v>109</v>
      </c>
      <c r="C2521" s="4" t="s">
        <v>1</v>
      </c>
      <c r="D2521" s="4">
        <v>11</v>
      </c>
      <c r="E2521" s="4" t="s">
        <v>178</v>
      </c>
    </row>
    <row r="2522" spans="1:5" s="4" customFormat="1">
      <c r="A2522" s="4" t="str">
        <f t="shared" si="74"/>
        <v>Ovary (C56)Male12</v>
      </c>
      <c r="B2522" s="4" t="s">
        <v>109</v>
      </c>
      <c r="C2522" s="4" t="s">
        <v>1</v>
      </c>
      <c r="D2522" s="4">
        <v>12</v>
      </c>
      <c r="E2522" s="4" t="s">
        <v>178</v>
      </c>
    </row>
    <row r="2523" spans="1:5" s="4" customFormat="1">
      <c r="A2523" s="4" t="str">
        <f t="shared" si="74"/>
        <v>Ovary (C56)Male13</v>
      </c>
      <c r="B2523" s="4" t="s">
        <v>109</v>
      </c>
      <c r="C2523" s="4" t="s">
        <v>1</v>
      </c>
      <c r="D2523" s="4">
        <v>13</v>
      </c>
      <c r="E2523" s="4" t="s">
        <v>178</v>
      </c>
    </row>
    <row r="2524" spans="1:5" s="4" customFormat="1">
      <c r="A2524" s="4" t="str">
        <f t="shared" si="74"/>
        <v>Ovary (C56)Male14</v>
      </c>
      <c r="B2524" s="4" t="s">
        <v>109</v>
      </c>
      <c r="C2524" s="4" t="s">
        <v>1</v>
      </c>
      <c r="D2524" s="4">
        <v>14</v>
      </c>
      <c r="E2524" s="4" t="s">
        <v>178</v>
      </c>
    </row>
    <row r="2525" spans="1:5" s="4" customFormat="1">
      <c r="A2525" s="4" t="str">
        <f t="shared" si="74"/>
        <v>Ovary (C56)Male15</v>
      </c>
      <c r="B2525" s="4" t="s">
        <v>109</v>
      </c>
      <c r="C2525" s="4" t="s">
        <v>1</v>
      </c>
      <c r="D2525" s="4">
        <v>15</v>
      </c>
      <c r="E2525" s="4" t="s">
        <v>178</v>
      </c>
    </row>
    <row r="2526" spans="1:5" s="4" customFormat="1">
      <c r="A2526" s="4" t="str">
        <f t="shared" si="74"/>
        <v>Ovary (C56)Male16</v>
      </c>
      <c r="B2526" s="4" t="s">
        <v>109</v>
      </c>
      <c r="C2526" s="4" t="s">
        <v>1</v>
      </c>
      <c r="D2526" s="4">
        <v>16</v>
      </c>
      <c r="E2526" s="4" t="s">
        <v>178</v>
      </c>
    </row>
    <row r="2527" spans="1:5" s="4" customFormat="1">
      <c r="A2527" s="4" t="str">
        <f t="shared" si="74"/>
        <v>Ovary (C56)Male17</v>
      </c>
      <c r="B2527" s="4" t="s">
        <v>109</v>
      </c>
      <c r="C2527" s="4" t="s">
        <v>1</v>
      </c>
      <c r="D2527" s="4">
        <v>17</v>
      </c>
      <c r="E2527" s="4" t="s">
        <v>178</v>
      </c>
    </row>
    <row r="2528" spans="1:5" s="4" customFormat="1">
      <c r="A2528" s="4" t="str">
        <f t="shared" si="74"/>
        <v>Ovary (C56)Male18</v>
      </c>
      <c r="B2528" s="4" t="s">
        <v>109</v>
      </c>
      <c r="C2528" s="4" t="s">
        <v>1</v>
      </c>
      <c r="D2528" s="4">
        <v>18</v>
      </c>
      <c r="E2528" s="4" t="s">
        <v>178</v>
      </c>
    </row>
    <row r="2529" spans="1:5" s="4" customFormat="1">
      <c r="A2529" s="4" t="str">
        <f t="shared" si="74"/>
        <v>Ovary (C56)Male19</v>
      </c>
      <c r="B2529" s="4" t="s">
        <v>109</v>
      </c>
      <c r="C2529" s="4" t="s">
        <v>1</v>
      </c>
      <c r="D2529" s="4">
        <v>19</v>
      </c>
      <c r="E2529" s="4" t="s">
        <v>178</v>
      </c>
    </row>
    <row r="2530" spans="1:5" s="4" customFormat="1">
      <c r="A2530" s="4" t="str">
        <f t="shared" si="74"/>
        <v>Ovary (C56)Male20</v>
      </c>
      <c r="B2530" s="4" t="s">
        <v>109</v>
      </c>
      <c r="C2530" s="4" t="s">
        <v>1</v>
      </c>
      <c r="D2530" s="4">
        <v>20</v>
      </c>
      <c r="E2530" s="4" t="s">
        <v>178</v>
      </c>
    </row>
    <row r="2531" spans="1:5" s="4" customFormat="1">
      <c r="A2531" s="4" t="str">
        <f t="shared" ref="A2531" si="75">B2531&amp;C2531&amp;D2531</f>
        <v>Ovary (C56)Male99</v>
      </c>
      <c r="B2531" s="4" t="s">
        <v>109</v>
      </c>
      <c r="C2531" s="4" t="s">
        <v>1</v>
      </c>
      <c r="D2531" s="4">
        <v>99</v>
      </c>
      <c r="E2531" s="4" t="s">
        <v>178</v>
      </c>
    </row>
    <row r="2532" spans="1:5" s="4" customFormat="1">
      <c r="A2532" s="4" t="str">
        <f t="shared" si="74"/>
        <v>Female genital organs - other and unspecified (C57)Male1</v>
      </c>
      <c r="B2532" s="4" t="s">
        <v>179</v>
      </c>
      <c r="C2532" s="4" t="s">
        <v>1</v>
      </c>
      <c r="D2532" s="4">
        <v>1</v>
      </c>
      <c r="E2532" s="4" t="s">
        <v>178</v>
      </c>
    </row>
    <row r="2533" spans="1:5" s="4" customFormat="1">
      <c r="A2533" s="4" t="str">
        <f t="shared" si="74"/>
        <v>Female genital organs - other and unspecified (C57)Male2</v>
      </c>
      <c r="B2533" s="4" t="s">
        <v>179</v>
      </c>
      <c r="C2533" s="4" t="s">
        <v>1</v>
      </c>
      <c r="D2533" s="4">
        <v>2</v>
      </c>
      <c r="E2533" s="4" t="s">
        <v>178</v>
      </c>
    </row>
    <row r="2534" spans="1:5" s="4" customFormat="1">
      <c r="A2534" s="4" t="str">
        <f t="shared" si="74"/>
        <v>Female genital organs - other and unspecified (C57)Male3</v>
      </c>
      <c r="B2534" s="4" t="s">
        <v>179</v>
      </c>
      <c r="C2534" s="4" t="s">
        <v>1</v>
      </c>
      <c r="D2534" s="4">
        <v>3</v>
      </c>
      <c r="E2534" s="4" t="s">
        <v>178</v>
      </c>
    </row>
    <row r="2535" spans="1:5" s="4" customFormat="1">
      <c r="A2535" s="4" t="str">
        <f t="shared" si="74"/>
        <v>Female genital organs - other and unspecified (C57)Male4</v>
      </c>
      <c r="B2535" s="4" t="s">
        <v>179</v>
      </c>
      <c r="C2535" s="4" t="s">
        <v>1</v>
      </c>
      <c r="D2535" s="4">
        <v>4</v>
      </c>
      <c r="E2535" s="4" t="s">
        <v>178</v>
      </c>
    </row>
    <row r="2536" spans="1:5" s="4" customFormat="1">
      <c r="A2536" s="4" t="str">
        <f t="shared" si="74"/>
        <v>Female genital organs - other and unspecified (C57)Male5</v>
      </c>
      <c r="B2536" s="4" t="s">
        <v>179</v>
      </c>
      <c r="C2536" s="4" t="s">
        <v>1</v>
      </c>
      <c r="D2536" s="4">
        <v>5</v>
      </c>
      <c r="E2536" s="4" t="s">
        <v>178</v>
      </c>
    </row>
    <row r="2537" spans="1:5" s="4" customFormat="1">
      <c r="A2537" s="4" t="str">
        <f t="shared" si="74"/>
        <v>Female genital organs - other and unspecified (C57)Male6</v>
      </c>
      <c r="B2537" s="4" t="s">
        <v>179</v>
      </c>
      <c r="C2537" s="4" t="s">
        <v>1</v>
      </c>
      <c r="D2537" s="4">
        <v>6</v>
      </c>
      <c r="E2537" s="4" t="s">
        <v>178</v>
      </c>
    </row>
    <row r="2538" spans="1:5" s="4" customFormat="1">
      <c r="A2538" s="4" t="str">
        <f t="shared" si="74"/>
        <v>Female genital organs - other and unspecified (C57)Male7</v>
      </c>
      <c r="B2538" s="4" t="s">
        <v>179</v>
      </c>
      <c r="C2538" s="4" t="s">
        <v>1</v>
      </c>
      <c r="D2538" s="4">
        <v>7</v>
      </c>
      <c r="E2538" s="4" t="s">
        <v>178</v>
      </c>
    </row>
    <row r="2539" spans="1:5" s="4" customFormat="1">
      <c r="A2539" s="4" t="str">
        <f t="shared" si="74"/>
        <v>Female genital organs - other and unspecified (C57)Male8</v>
      </c>
      <c r="B2539" s="4" t="s">
        <v>179</v>
      </c>
      <c r="C2539" s="4" t="s">
        <v>1</v>
      </c>
      <c r="D2539" s="4">
        <v>8</v>
      </c>
      <c r="E2539" s="4" t="s">
        <v>178</v>
      </c>
    </row>
    <row r="2540" spans="1:5" s="4" customFormat="1">
      <c r="A2540" s="4" t="str">
        <f t="shared" ref="A2540:A2547" si="76">B2540&amp;C2540&amp;D2540</f>
        <v>Female genital organs - other and unspecified (C57)Male9</v>
      </c>
      <c r="B2540" s="4" t="s">
        <v>179</v>
      </c>
      <c r="C2540" s="4" t="s">
        <v>1</v>
      </c>
      <c r="D2540" s="4">
        <v>9</v>
      </c>
      <c r="E2540" s="4" t="s">
        <v>178</v>
      </c>
    </row>
    <row r="2541" spans="1:5" s="4" customFormat="1">
      <c r="A2541" s="4" t="str">
        <f t="shared" si="76"/>
        <v>Female genital organs - other and unspecified (C57)Male10</v>
      </c>
      <c r="B2541" s="4" t="s">
        <v>179</v>
      </c>
      <c r="C2541" s="4" t="s">
        <v>1</v>
      </c>
      <c r="D2541" s="4">
        <v>10</v>
      </c>
      <c r="E2541" s="4" t="s">
        <v>178</v>
      </c>
    </row>
    <row r="2542" spans="1:5" s="4" customFormat="1">
      <c r="A2542" s="4" t="str">
        <f t="shared" si="76"/>
        <v>Female genital organs - other and unspecified (C57)Male11</v>
      </c>
      <c r="B2542" s="4" t="s">
        <v>179</v>
      </c>
      <c r="C2542" s="4" t="s">
        <v>1</v>
      </c>
      <c r="D2542" s="4">
        <v>11</v>
      </c>
      <c r="E2542" s="4" t="s">
        <v>178</v>
      </c>
    </row>
    <row r="2543" spans="1:5" s="4" customFormat="1">
      <c r="A2543" s="4" t="str">
        <f t="shared" si="76"/>
        <v>Female genital organs - other and unspecified (C57)Male12</v>
      </c>
      <c r="B2543" s="4" t="s">
        <v>179</v>
      </c>
      <c r="C2543" s="4" t="s">
        <v>1</v>
      </c>
      <c r="D2543" s="4">
        <v>12</v>
      </c>
      <c r="E2543" s="4" t="s">
        <v>178</v>
      </c>
    </row>
    <row r="2544" spans="1:5" s="4" customFormat="1">
      <c r="A2544" s="4" t="str">
        <f t="shared" si="76"/>
        <v>Female genital organs - other and unspecified (C57)Male13</v>
      </c>
      <c r="B2544" s="4" t="s">
        <v>179</v>
      </c>
      <c r="C2544" s="4" t="s">
        <v>1</v>
      </c>
      <c r="D2544" s="4">
        <v>13</v>
      </c>
      <c r="E2544" s="4" t="s">
        <v>178</v>
      </c>
    </row>
    <row r="2545" spans="1:5" s="4" customFormat="1">
      <c r="A2545" s="4" t="str">
        <f t="shared" si="76"/>
        <v>Female genital organs - other and unspecified (C57)Male14</v>
      </c>
      <c r="B2545" s="4" t="s">
        <v>179</v>
      </c>
      <c r="C2545" s="4" t="s">
        <v>1</v>
      </c>
      <c r="D2545" s="4">
        <v>14</v>
      </c>
      <c r="E2545" s="4" t="s">
        <v>178</v>
      </c>
    </row>
    <row r="2546" spans="1:5" s="4" customFormat="1">
      <c r="A2546" s="4" t="str">
        <f t="shared" si="76"/>
        <v>Female genital organs - other and unspecified (C57)Male15</v>
      </c>
      <c r="B2546" s="4" t="s">
        <v>179</v>
      </c>
      <c r="C2546" s="4" t="s">
        <v>1</v>
      </c>
      <c r="D2546" s="4">
        <v>15</v>
      </c>
      <c r="E2546" s="4" t="s">
        <v>178</v>
      </c>
    </row>
    <row r="2547" spans="1:5" s="4" customFormat="1">
      <c r="A2547" s="4" t="str">
        <f t="shared" si="76"/>
        <v>Female genital organs - other and unspecified (C57)Male16</v>
      </c>
      <c r="B2547" s="4" t="s">
        <v>179</v>
      </c>
      <c r="C2547" s="4" t="s">
        <v>1</v>
      </c>
      <c r="D2547" s="4">
        <v>16</v>
      </c>
      <c r="E2547" s="4" t="s">
        <v>178</v>
      </c>
    </row>
    <row r="2548" spans="1:5" s="4" customFormat="1">
      <c r="A2548" s="4" t="str">
        <f t="shared" ref="A2548:A2552" si="77">B2548&amp;C2548&amp;D2548</f>
        <v>Female genital organs - other and unspecified (C57)Male17</v>
      </c>
      <c r="B2548" s="4" t="s">
        <v>179</v>
      </c>
      <c r="C2548" s="4" t="s">
        <v>1</v>
      </c>
      <c r="D2548" s="4">
        <v>17</v>
      </c>
      <c r="E2548" s="4" t="s">
        <v>178</v>
      </c>
    </row>
    <row r="2549" spans="1:5" s="4" customFormat="1">
      <c r="A2549" s="4" t="str">
        <f t="shared" si="77"/>
        <v>Female genital organs - other and unspecified (C57)Male18</v>
      </c>
      <c r="B2549" s="4" t="s">
        <v>179</v>
      </c>
      <c r="C2549" s="4" t="s">
        <v>1</v>
      </c>
      <c r="D2549" s="4">
        <v>18</v>
      </c>
      <c r="E2549" s="4" t="s">
        <v>178</v>
      </c>
    </row>
    <row r="2550" spans="1:5" s="4" customFormat="1">
      <c r="A2550" s="4" t="str">
        <f t="shared" si="77"/>
        <v>Female genital organs - other and unspecified (C57)Male19</v>
      </c>
      <c r="B2550" s="4" t="s">
        <v>179</v>
      </c>
      <c r="C2550" s="4" t="s">
        <v>1</v>
      </c>
      <c r="D2550" s="4">
        <v>19</v>
      </c>
      <c r="E2550" s="4" t="s">
        <v>178</v>
      </c>
    </row>
    <row r="2551" spans="1:5" s="4" customFormat="1">
      <c r="A2551" s="4" t="str">
        <f t="shared" si="77"/>
        <v>Female genital organs - other and unspecified (C57)Male20</v>
      </c>
      <c r="B2551" s="4" t="s">
        <v>179</v>
      </c>
      <c r="C2551" s="4" t="s">
        <v>1</v>
      </c>
      <c r="D2551" s="4">
        <v>20</v>
      </c>
      <c r="E2551" s="4" t="s">
        <v>178</v>
      </c>
    </row>
    <row r="2552" spans="1:5" s="4" customFormat="1">
      <c r="A2552" s="4" t="str">
        <f t="shared" si="77"/>
        <v>Female genital organs - other and unspecified (C57)Male99</v>
      </c>
      <c r="B2552" s="4" t="s">
        <v>179</v>
      </c>
      <c r="C2552" s="4" t="s">
        <v>1</v>
      </c>
      <c r="D2552" s="4">
        <v>99</v>
      </c>
      <c r="E2552" s="4" t="s">
        <v>178</v>
      </c>
    </row>
    <row r="2553" spans="1:5">
      <c r="A2553" t="str">
        <f>B2553&amp;C2553&amp;D2553</f>
        <v>Placenta (C58)Male1</v>
      </c>
      <c r="B2553" t="s">
        <v>110</v>
      </c>
      <c r="C2553" t="s">
        <v>1</v>
      </c>
      <c r="D2553" s="4">
        <v>1</v>
      </c>
      <c r="E2553" t="s">
        <v>178</v>
      </c>
    </row>
    <row r="2554" spans="1:5">
      <c r="A2554" t="str">
        <f t="shared" ref="A2554:A2573" si="78">B2554&amp;C2554&amp;D2554</f>
        <v>Placenta (C58)Male2</v>
      </c>
      <c r="B2554" t="s">
        <v>110</v>
      </c>
      <c r="C2554" t="s">
        <v>1</v>
      </c>
      <c r="D2554" s="4">
        <v>2</v>
      </c>
      <c r="E2554" t="s">
        <v>178</v>
      </c>
    </row>
    <row r="2555" spans="1:5">
      <c r="A2555" t="str">
        <f t="shared" si="78"/>
        <v>Placenta (C58)Male3</v>
      </c>
      <c r="B2555" t="s">
        <v>110</v>
      </c>
      <c r="C2555" t="s">
        <v>1</v>
      </c>
      <c r="D2555" s="4">
        <v>3</v>
      </c>
      <c r="E2555" t="s">
        <v>178</v>
      </c>
    </row>
    <row r="2556" spans="1:5">
      <c r="A2556" t="str">
        <f t="shared" si="78"/>
        <v>Placenta (C58)Male4</v>
      </c>
      <c r="B2556" t="s">
        <v>110</v>
      </c>
      <c r="C2556" t="s">
        <v>1</v>
      </c>
      <c r="D2556" s="4">
        <v>4</v>
      </c>
      <c r="E2556" t="s">
        <v>178</v>
      </c>
    </row>
    <row r="2557" spans="1:5">
      <c r="A2557" t="str">
        <f t="shared" si="78"/>
        <v>Placenta (C58)Male5</v>
      </c>
      <c r="B2557" t="s">
        <v>110</v>
      </c>
      <c r="C2557" t="s">
        <v>1</v>
      </c>
      <c r="D2557" s="4">
        <v>5</v>
      </c>
      <c r="E2557" t="s">
        <v>178</v>
      </c>
    </row>
    <row r="2558" spans="1:5">
      <c r="A2558" t="str">
        <f t="shared" si="78"/>
        <v>Placenta (C58)Male6</v>
      </c>
      <c r="B2558" t="s">
        <v>110</v>
      </c>
      <c r="C2558" t="s">
        <v>1</v>
      </c>
      <c r="D2558" s="4">
        <v>6</v>
      </c>
      <c r="E2558" t="s">
        <v>178</v>
      </c>
    </row>
    <row r="2559" spans="1:5">
      <c r="A2559" t="str">
        <f t="shared" si="78"/>
        <v>Placenta (C58)Male7</v>
      </c>
      <c r="B2559" t="s">
        <v>110</v>
      </c>
      <c r="C2559" t="s">
        <v>1</v>
      </c>
      <c r="D2559" s="4">
        <v>7</v>
      </c>
      <c r="E2559" t="s">
        <v>178</v>
      </c>
    </row>
    <row r="2560" spans="1:5">
      <c r="A2560" t="str">
        <f t="shared" si="78"/>
        <v>Placenta (C58)Male8</v>
      </c>
      <c r="B2560" t="s">
        <v>110</v>
      </c>
      <c r="C2560" t="s">
        <v>1</v>
      </c>
      <c r="D2560" s="4">
        <v>8</v>
      </c>
      <c r="E2560" t="s">
        <v>178</v>
      </c>
    </row>
    <row r="2561" spans="1:5">
      <c r="A2561" t="str">
        <f t="shared" si="78"/>
        <v>Placenta (C58)Male9</v>
      </c>
      <c r="B2561" t="s">
        <v>110</v>
      </c>
      <c r="C2561" t="s">
        <v>1</v>
      </c>
      <c r="D2561" s="4">
        <v>9</v>
      </c>
      <c r="E2561" t="s">
        <v>178</v>
      </c>
    </row>
    <row r="2562" spans="1:5">
      <c r="A2562" t="str">
        <f t="shared" si="78"/>
        <v>Placenta (C58)Male10</v>
      </c>
      <c r="B2562" t="s">
        <v>110</v>
      </c>
      <c r="C2562" t="s">
        <v>1</v>
      </c>
      <c r="D2562" s="4">
        <v>10</v>
      </c>
      <c r="E2562" t="s">
        <v>178</v>
      </c>
    </row>
    <row r="2563" spans="1:5">
      <c r="A2563" t="str">
        <f t="shared" si="78"/>
        <v>Placenta (C58)Male11</v>
      </c>
      <c r="B2563" t="s">
        <v>110</v>
      </c>
      <c r="C2563" t="s">
        <v>1</v>
      </c>
      <c r="D2563" s="4">
        <v>11</v>
      </c>
      <c r="E2563" t="s">
        <v>178</v>
      </c>
    </row>
    <row r="2564" spans="1:5">
      <c r="A2564" t="str">
        <f t="shared" si="78"/>
        <v>Placenta (C58)Male12</v>
      </c>
      <c r="B2564" t="s">
        <v>110</v>
      </c>
      <c r="C2564" t="s">
        <v>1</v>
      </c>
      <c r="D2564" s="4">
        <v>12</v>
      </c>
      <c r="E2564" t="s">
        <v>178</v>
      </c>
    </row>
    <row r="2565" spans="1:5">
      <c r="A2565" t="str">
        <f t="shared" si="78"/>
        <v>Placenta (C58)Male13</v>
      </c>
      <c r="B2565" t="s">
        <v>110</v>
      </c>
      <c r="C2565" t="s">
        <v>1</v>
      </c>
      <c r="D2565" s="4">
        <v>13</v>
      </c>
      <c r="E2565" t="s">
        <v>178</v>
      </c>
    </row>
    <row r="2566" spans="1:5">
      <c r="A2566" t="str">
        <f t="shared" si="78"/>
        <v>Placenta (C58)Male14</v>
      </c>
      <c r="B2566" t="s">
        <v>110</v>
      </c>
      <c r="C2566" t="s">
        <v>1</v>
      </c>
      <c r="D2566" s="4">
        <v>14</v>
      </c>
      <c r="E2566" t="s">
        <v>178</v>
      </c>
    </row>
    <row r="2567" spans="1:5">
      <c r="A2567" t="str">
        <f t="shared" si="78"/>
        <v>Placenta (C58)Male15</v>
      </c>
      <c r="B2567" t="s">
        <v>110</v>
      </c>
      <c r="C2567" t="s">
        <v>1</v>
      </c>
      <c r="D2567" s="4">
        <v>15</v>
      </c>
      <c r="E2567" t="s">
        <v>178</v>
      </c>
    </row>
    <row r="2568" spans="1:5">
      <c r="A2568" t="str">
        <f t="shared" si="78"/>
        <v>Placenta (C58)Male16</v>
      </c>
      <c r="B2568" t="s">
        <v>110</v>
      </c>
      <c r="C2568" t="s">
        <v>1</v>
      </c>
      <c r="D2568" s="4">
        <v>16</v>
      </c>
      <c r="E2568" t="s">
        <v>178</v>
      </c>
    </row>
    <row r="2569" spans="1:5">
      <c r="A2569" t="str">
        <f t="shared" si="78"/>
        <v>Placenta (C58)Male17</v>
      </c>
      <c r="B2569" t="s">
        <v>110</v>
      </c>
      <c r="C2569" t="s">
        <v>1</v>
      </c>
      <c r="D2569" s="4">
        <v>17</v>
      </c>
      <c r="E2569" t="s">
        <v>178</v>
      </c>
    </row>
    <row r="2570" spans="1:5">
      <c r="A2570" t="str">
        <f t="shared" si="78"/>
        <v>Placenta (C58)Male18</v>
      </c>
      <c r="B2570" t="s">
        <v>110</v>
      </c>
      <c r="C2570" t="s">
        <v>1</v>
      </c>
      <c r="D2570" s="4">
        <v>18</v>
      </c>
      <c r="E2570" t="s">
        <v>178</v>
      </c>
    </row>
    <row r="2571" spans="1:5">
      <c r="A2571" t="str">
        <f t="shared" si="78"/>
        <v>Placenta (C58)Male19</v>
      </c>
      <c r="B2571" t="s">
        <v>110</v>
      </c>
      <c r="C2571" t="s">
        <v>1</v>
      </c>
      <c r="D2571" s="4">
        <v>19</v>
      </c>
      <c r="E2571" t="s">
        <v>178</v>
      </c>
    </row>
    <row r="2572" spans="1:5">
      <c r="A2572" t="str">
        <f t="shared" si="78"/>
        <v>Placenta (C58)Male20</v>
      </c>
      <c r="B2572" t="s">
        <v>110</v>
      </c>
      <c r="C2572" t="s">
        <v>1</v>
      </c>
      <c r="D2572" s="4">
        <v>20</v>
      </c>
      <c r="E2572" t="s">
        <v>178</v>
      </c>
    </row>
    <row r="2573" spans="1:5">
      <c r="A2573" t="str">
        <f t="shared" si="78"/>
        <v>Placenta (C58)Male99</v>
      </c>
      <c r="B2573" t="s">
        <v>110</v>
      </c>
      <c r="C2573" t="s">
        <v>1</v>
      </c>
      <c r="D2573" s="4">
        <v>99</v>
      </c>
      <c r="E2573" t="s">
        <v>178</v>
      </c>
    </row>
    <row r="2574" spans="1:5" s="4" customFormat="1">
      <c r="A2574" s="4" t="str">
        <f t="shared" si="63"/>
        <v>Penis (C60)Male11</v>
      </c>
      <c r="B2574" s="4" t="s">
        <v>111</v>
      </c>
      <c r="C2574" s="4" t="s">
        <v>1</v>
      </c>
      <c r="D2574" s="4">
        <v>11</v>
      </c>
      <c r="E2574" s="4">
        <v>1</v>
      </c>
    </row>
    <row r="2575" spans="1:5" s="4" customFormat="1">
      <c r="A2575" s="4" t="str">
        <f t="shared" si="63"/>
        <v>Penis (C60)Male12</v>
      </c>
      <c r="B2575" s="4" t="s">
        <v>111</v>
      </c>
      <c r="C2575" s="4" t="s">
        <v>1</v>
      </c>
      <c r="D2575" s="4">
        <v>12</v>
      </c>
      <c r="E2575" s="4">
        <v>1</v>
      </c>
    </row>
    <row r="2576" spans="1:5" s="4" customFormat="1">
      <c r="A2576" s="4" t="str">
        <f t="shared" si="63"/>
        <v>Prostate (C61)Male1</v>
      </c>
      <c r="B2576" s="4" t="s">
        <v>112</v>
      </c>
      <c r="C2576" s="4" t="s">
        <v>1</v>
      </c>
      <c r="D2576" s="4">
        <v>1</v>
      </c>
      <c r="E2576" s="4">
        <v>30</v>
      </c>
    </row>
    <row r="2577" spans="1:5" s="4" customFormat="1">
      <c r="A2577" s="4" t="str">
        <f t="shared" si="63"/>
        <v>Prostate (C61)Male2</v>
      </c>
      <c r="B2577" s="4" t="s">
        <v>112</v>
      </c>
      <c r="C2577" s="4" t="s">
        <v>1</v>
      </c>
      <c r="D2577" s="4">
        <v>2</v>
      </c>
      <c r="E2577" s="4">
        <v>56</v>
      </c>
    </row>
    <row r="2578" spans="1:5" s="4" customFormat="1">
      <c r="A2578" s="4" t="str">
        <f t="shared" si="63"/>
        <v>Prostate (C61)Male3</v>
      </c>
      <c r="B2578" s="4" t="s">
        <v>112</v>
      </c>
      <c r="C2578" s="4" t="s">
        <v>1</v>
      </c>
      <c r="D2578" s="4">
        <v>3</v>
      </c>
      <c r="E2578" s="4">
        <v>39</v>
      </c>
    </row>
    <row r="2579" spans="1:5" s="4" customFormat="1">
      <c r="A2579" s="4" t="str">
        <f t="shared" si="63"/>
        <v>Prostate (C61)Male4</v>
      </c>
      <c r="B2579" s="4" t="s">
        <v>112</v>
      </c>
      <c r="C2579" s="4" t="s">
        <v>1</v>
      </c>
      <c r="D2579" s="4">
        <v>4</v>
      </c>
      <c r="E2579" s="4">
        <v>44</v>
      </c>
    </row>
    <row r="2580" spans="1:5" s="4" customFormat="1">
      <c r="A2580" s="4" t="str">
        <f t="shared" si="63"/>
        <v>Prostate (C61)Male5</v>
      </c>
      <c r="B2580" s="4" t="s">
        <v>112</v>
      </c>
      <c r="C2580" s="4" t="s">
        <v>1</v>
      </c>
      <c r="D2580" s="4">
        <v>5</v>
      </c>
      <c r="E2580" s="4">
        <v>50</v>
      </c>
    </row>
    <row r="2581" spans="1:5" s="4" customFormat="1">
      <c r="A2581" s="4" t="str">
        <f t="shared" si="63"/>
        <v>Prostate (C61)Male6</v>
      </c>
      <c r="B2581" s="4" t="s">
        <v>112</v>
      </c>
      <c r="C2581" s="4" t="s">
        <v>1</v>
      </c>
      <c r="D2581" s="4">
        <v>6</v>
      </c>
      <c r="E2581" s="4">
        <v>19</v>
      </c>
    </row>
    <row r="2582" spans="1:5" s="4" customFormat="1">
      <c r="A2582" s="4" t="str">
        <f t="shared" si="63"/>
        <v>Prostate (C61)Male7</v>
      </c>
      <c r="B2582" s="4" t="s">
        <v>112</v>
      </c>
      <c r="C2582" s="4" t="s">
        <v>1</v>
      </c>
      <c r="D2582" s="4">
        <v>7</v>
      </c>
      <c r="E2582" s="4">
        <v>44</v>
      </c>
    </row>
    <row r="2583" spans="1:5" s="4" customFormat="1">
      <c r="A2583" s="4" t="str">
        <f t="shared" si="63"/>
        <v>Prostate (C61)Male8</v>
      </c>
      <c r="B2583" s="4" t="s">
        <v>112</v>
      </c>
      <c r="C2583" s="4" t="s">
        <v>1</v>
      </c>
      <c r="D2583" s="4">
        <v>8</v>
      </c>
      <c r="E2583" s="4">
        <v>6</v>
      </c>
    </row>
    <row r="2584" spans="1:5" s="4" customFormat="1">
      <c r="A2584" s="4" t="str">
        <f t="shared" si="63"/>
        <v>Prostate (C61)Male9</v>
      </c>
      <c r="B2584" s="4" t="s">
        <v>112</v>
      </c>
      <c r="C2584" s="4" t="s">
        <v>1</v>
      </c>
      <c r="D2584" s="4">
        <v>9</v>
      </c>
      <c r="E2584" s="4">
        <v>26</v>
      </c>
    </row>
    <row r="2585" spans="1:5" s="4" customFormat="1">
      <c r="A2585" s="4" t="str">
        <f t="shared" si="63"/>
        <v>Prostate (C61)Male10</v>
      </c>
      <c r="B2585" s="4" t="s">
        <v>112</v>
      </c>
      <c r="C2585" s="4" t="s">
        <v>1</v>
      </c>
      <c r="D2585" s="4">
        <v>10</v>
      </c>
      <c r="E2585" s="4">
        <v>13</v>
      </c>
    </row>
    <row r="2586" spans="1:5" s="4" customFormat="1">
      <c r="A2586" s="4" t="str">
        <f t="shared" si="63"/>
        <v>Prostate (C61)Male11</v>
      </c>
      <c r="B2586" s="4" t="s">
        <v>112</v>
      </c>
      <c r="C2586" s="4" t="s">
        <v>1</v>
      </c>
      <c r="D2586" s="4">
        <v>11</v>
      </c>
      <c r="E2586" s="4">
        <v>23</v>
      </c>
    </row>
    <row r="2587" spans="1:5" s="4" customFormat="1">
      <c r="A2587" s="4" t="str">
        <f t="shared" si="63"/>
        <v>Prostate (C61)Male12</v>
      </c>
      <c r="B2587" s="4" t="s">
        <v>112</v>
      </c>
      <c r="C2587" s="4" t="s">
        <v>1</v>
      </c>
      <c r="D2587" s="4">
        <v>12</v>
      </c>
      <c r="E2587" s="4">
        <v>11</v>
      </c>
    </row>
    <row r="2588" spans="1:5" s="4" customFormat="1">
      <c r="A2588" s="4" t="str">
        <f t="shared" si="63"/>
        <v>Prostate (C61)Male13</v>
      </c>
      <c r="B2588" s="4" t="s">
        <v>112</v>
      </c>
      <c r="C2588" s="4" t="s">
        <v>1</v>
      </c>
      <c r="D2588" s="4">
        <v>13</v>
      </c>
      <c r="E2588" s="4">
        <v>34</v>
      </c>
    </row>
    <row r="2589" spans="1:5" s="4" customFormat="1">
      <c r="A2589" s="4" t="str">
        <f t="shared" si="63"/>
        <v>Prostate (C61)Male14</v>
      </c>
      <c r="B2589" s="4" t="s">
        <v>112</v>
      </c>
      <c r="C2589" s="4" t="s">
        <v>1</v>
      </c>
      <c r="D2589" s="4">
        <v>14</v>
      </c>
      <c r="E2589" s="4">
        <v>30</v>
      </c>
    </row>
    <row r="2590" spans="1:5" s="4" customFormat="1">
      <c r="A2590" s="4" t="str">
        <f t="shared" si="63"/>
        <v>Prostate (C61)Male15</v>
      </c>
      <c r="B2590" s="4" t="s">
        <v>112</v>
      </c>
      <c r="C2590" s="4" t="s">
        <v>1</v>
      </c>
      <c r="D2590" s="4">
        <v>15</v>
      </c>
      <c r="E2590" s="4">
        <v>10</v>
      </c>
    </row>
    <row r="2591" spans="1:5" s="4" customFormat="1">
      <c r="A2591" s="4" t="str">
        <f t="shared" si="63"/>
        <v>Prostate (C61)Male16</v>
      </c>
      <c r="B2591" s="4" t="s">
        <v>112</v>
      </c>
      <c r="C2591" s="4" t="s">
        <v>1</v>
      </c>
      <c r="D2591" s="4">
        <v>16</v>
      </c>
      <c r="E2591" s="4">
        <v>26</v>
      </c>
    </row>
    <row r="2592" spans="1:5" s="4" customFormat="1">
      <c r="A2592" s="4" t="str">
        <f t="shared" si="63"/>
        <v>Prostate (C61)Male17</v>
      </c>
      <c r="B2592" s="4" t="s">
        <v>112</v>
      </c>
      <c r="C2592" s="4" t="s">
        <v>1</v>
      </c>
      <c r="D2592" s="4">
        <v>17</v>
      </c>
      <c r="E2592" s="4">
        <v>10</v>
      </c>
    </row>
    <row r="2593" spans="1:5" s="4" customFormat="1">
      <c r="A2593" s="4" t="str">
        <f t="shared" si="63"/>
        <v>Prostate (C61)Male18</v>
      </c>
      <c r="B2593" s="4" t="s">
        <v>112</v>
      </c>
      <c r="C2593" s="4" t="s">
        <v>1</v>
      </c>
      <c r="D2593" s="4">
        <v>18</v>
      </c>
      <c r="E2593" s="4">
        <v>61</v>
      </c>
    </row>
    <row r="2594" spans="1:5" s="4" customFormat="1">
      <c r="A2594" s="4" t="str">
        <f t="shared" si="63"/>
        <v>Prostate (C61)Male19</v>
      </c>
      <c r="B2594" s="4" t="s">
        <v>112</v>
      </c>
      <c r="C2594" s="4" t="s">
        <v>1</v>
      </c>
      <c r="D2594" s="4">
        <v>19</v>
      </c>
      <c r="E2594" s="4">
        <v>12</v>
      </c>
    </row>
    <row r="2595" spans="1:5" s="4" customFormat="1">
      <c r="A2595" s="4" t="str">
        <f t="shared" si="63"/>
        <v>Prostate (C61)Male20</v>
      </c>
      <c r="B2595" s="4" t="s">
        <v>112</v>
      </c>
      <c r="C2595" s="4" t="s">
        <v>1</v>
      </c>
      <c r="D2595" s="4">
        <v>20</v>
      </c>
      <c r="E2595" s="4">
        <v>63</v>
      </c>
    </row>
    <row r="2596" spans="1:5" s="4" customFormat="1">
      <c r="A2596" s="4" t="str">
        <f t="shared" si="63"/>
        <v>Testis (C62)Male1</v>
      </c>
      <c r="B2596" s="4" t="s">
        <v>113</v>
      </c>
      <c r="C2596" s="4" t="s">
        <v>1</v>
      </c>
      <c r="D2596" s="4">
        <v>1</v>
      </c>
      <c r="E2596" s="4">
        <v>2</v>
      </c>
    </row>
    <row r="2597" spans="1:5" s="4" customFormat="1">
      <c r="A2597" s="4" t="str">
        <f t="shared" si="63"/>
        <v>Testis (C62)Male5</v>
      </c>
      <c r="B2597" s="4" t="s">
        <v>113</v>
      </c>
      <c r="C2597" s="4" t="s">
        <v>1</v>
      </c>
      <c r="D2597" s="4">
        <v>5</v>
      </c>
      <c r="E2597" s="4">
        <v>2</v>
      </c>
    </row>
    <row r="2598" spans="1:5" s="4" customFormat="1">
      <c r="A2598" s="4" t="str">
        <f t="shared" si="63"/>
        <v>Testis (C62)Male9</v>
      </c>
      <c r="B2598" s="4" t="s">
        <v>113</v>
      </c>
      <c r="C2598" s="4" t="s">
        <v>1</v>
      </c>
      <c r="D2598" s="4">
        <v>9</v>
      </c>
      <c r="E2598" s="4">
        <v>2</v>
      </c>
    </row>
    <row r="2599" spans="1:5" s="4" customFormat="1">
      <c r="A2599" s="4" t="str">
        <f t="shared" si="63"/>
        <v>Testis (C62)Male11</v>
      </c>
      <c r="B2599" s="4" t="s">
        <v>113</v>
      </c>
      <c r="C2599" s="4" t="s">
        <v>1</v>
      </c>
      <c r="D2599" s="4">
        <v>11</v>
      </c>
      <c r="E2599" s="4">
        <v>1</v>
      </c>
    </row>
    <row r="2600" spans="1:5" s="4" customFormat="1">
      <c r="A2600" s="4" t="str">
        <f t="shared" ref="A2600:A2645" si="79">B2600&amp;C2600&amp;D2600</f>
        <v>Penis (C60)Female1</v>
      </c>
      <c r="B2600" s="4" t="s">
        <v>111</v>
      </c>
      <c r="C2600" s="4" t="s">
        <v>0</v>
      </c>
      <c r="D2600" s="4">
        <v>1</v>
      </c>
      <c r="E2600" s="4" t="s">
        <v>178</v>
      </c>
    </row>
    <row r="2601" spans="1:5" s="4" customFormat="1">
      <c r="A2601" s="4" t="str">
        <f t="shared" si="79"/>
        <v>Penis (C60)Female2</v>
      </c>
      <c r="B2601" s="4" t="s">
        <v>111</v>
      </c>
      <c r="C2601" s="4" t="s">
        <v>0</v>
      </c>
      <c r="D2601" s="4">
        <v>2</v>
      </c>
      <c r="E2601" s="4" t="s">
        <v>178</v>
      </c>
    </row>
    <row r="2602" spans="1:5" s="4" customFormat="1">
      <c r="A2602" s="4" t="str">
        <f t="shared" ref="A2602:A2605" si="80">B2602&amp;C2602&amp;D2602</f>
        <v>Penis (C60)Female3</v>
      </c>
      <c r="B2602" s="4" t="s">
        <v>111</v>
      </c>
      <c r="C2602" s="4" t="s">
        <v>0</v>
      </c>
      <c r="D2602" s="4">
        <v>3</v>
      </c>
      <c r="E2602" s="4" t="s">
        <v>178</v>
      </c>
    </row>
    <row r="2603" spans="1:5" s="4" customFormat="1">
      <c r="A2603" s="4" t="str">
        <f t="shared" si="80"/>
        <v>Penis (C60)Female4</v>
      </c>
      <c r="B2603" s="4" t="s">
        <v>111</v>
      </c>
      <c r="C2603" s="4" t="s">
        <v>0</v>
      </c>
      <c r="D2603" s="4">
        <v>4</v>
      </c>
      <c r="E2603" s="4" t="s">
        <v>178</v>
      </c>
    </row>
    <row r="2604" spans="1:5" s="4" customFormat="1">
      <c r="A2604" s="4" t="str">
        <f t="shared" si="80"/>
        <v>Penis (C60)Female5</v>
      </c>
      <c r="B2604" s="4" t="s">
        <v>111</v>
      </c>
      <c r="C2604" s="4" t="s">
        <v>0</v>
      </c>
      <c r="D2604" s="4">
        <v>5</v>
      </c>
      <c r="E2604" s="4" t="s">
        <v>178</v>
      </c>
    </row>
    <row r="2605" spans="1:5" s="4" customFormat="1">
      <c r="A2605" s="4" t="str">
        <f t="shared" si="80"/>
        <v>Penis (C60)Female6</v>
      </c>
      <c r="B2605" s="4" t="s">
        <v>111</v>
      </c>
      <c r="C2605" s="4" t="s">
        <v>0</v>
      </c>
      <c r="D2605" s="4">
        <v>6</v>
      </c>
      <c r="E2605" s="4" t="s">
        <v>178</v>
      </c>
    </row>
    <row r="2606" spans="1:5" s="4" customFormat="1">
      <c r="A2606" s="4" t="str">
        <f t="shared" ref="A2606:A2613" si="81">B2606&amp;C2606&amp;D2606</f>
        <v>Penis (C60)Female7</v>
      </c>
      <c r="B2606" s="4" t="s">
        <v>111</v>
      </c>
      <c r="C2606" s="4" t="s">
        <v>0</v>
      </c>
      <c r="D2606" s="4">
        <v>7</v>
      </c>
      <c r="E2606" s="4" t="s">
        <v>178</v>
      </c>
    </row>
    <row r="2607" spans="1:5" s="4" customFormat="1">
      <c r="A2607" s="4" t="str">
        <f t="shared" si="81"/>
        <v>Penis (C60)Female8</v>
      </c>
      <c r="B2607" s="4" t="s">
        <v>111</v>
      </c>
      <c r="C2607" s="4" t="s">
        <v>0</v>
      </c>
      <c r="D2607" s="4">
        <v>8</v>
      </c>
      <c r="E2607" s="4" t="s">
        <v>178</v>
      </c>
    </row>
    <row r="2608" spans="1:5" s="4" customFormat="1">
      <c r="A2608" s="4" t="str">
        <f t="shared" si="81"/>
        <v>Penis (C60)Female9</v>
      </c>
      <c r="B2608" s="4" t="s">
        <v>111</v>
      </c>
      <c r="C2608" s="4" t="s">
        <v>0</v>
      </c>
      <c r="D2608" s="4">
        <v>9</v>
      </c>
      <c r="E2608" s="4" t="s">
        <v>178</v>
      </c>
    </row>
    <row r="2609" spans="1:5" s="4" customFormat="1">
      <c r="A2609" s="4" t="str">
        <f t="shared" si="81"/>
        <v>Penis (C60)Female10</v>
      </c>
      <c r="B2609" s="4" t="s">
        <v>111</v>
      </c>
      <c r="C2609" s="4" t="s">
        <v>0</v>
      </c>
      <c r="D2609" s="4">
        <v>10</v>
      </c>
      <c r="E2609" s="4" t="s">
        <v>178</v>
      </c>
    </row>
    <row r="2610" spans="1:5" s="4" customFormat="1">
      <c r="A2610" s="4" t="str">
        <f t="shared" si="81"/>
        <v>Penis (C60)Female11</v>
      </c>
      <c r="B2610" s="4" t="s">
        <v>111</v>
      </c>
      <c r="C2610" s="4" t="s">
        <v>0</v>
      </c>
      <c r="D2610" s="4">
        <v>11</v>
      </c>
      <c r="E2610" s="4" t="s">
        <v>178</v>
      </c>
    </row>
    <row r="2611" spans="1:5" s="4" customFormat="1">
      <c r="A2611" s="4" t="str">
        <f t="shared" si="81"/>
        <v>Penis (C60)Female12</v>
      </c>
      <c r="B2611" s="4" t="s">
        <v>111</v>
      </c>
      <c r="C2611" s="4" t="s">
        <v>0</v>
      </c>
      <c r="D2611" s="4">
        <v>12</v>
      </c>
      <c r="E2611" s="4" t="s">
        <v>178</v>
      </c>
    </row>
    <row r="2612" spans="1:5" s="4" customFormat="1">
      <c r="A2612" s="4" t="str">
        <f t="shared" si="81"/>
        <v>Penis (C60)Female13</v>
      </c>
      <c r="B2612" s="4" t="s">
        <v>111</v>
      </c>
      <c r="C2612" s="4" t="s">
        <v>0</v>
      </c>
      <c r="D2612" s="4">
        <v>13</v>
      </c>
      <c r="E2612" s="4" t="s">
        <v>178</v>
      </c>
    </row>
    <row r="2613" spans="1:5" s="4" customFormat="1">
      <c r="A2613" s="4" t="str">
        <f t="shared" si="81"/>
        <v>Penis (C60)Female14</v>
      </c>
      <c r="B2613" s="4" t="s">
        <v>111</v>
      </c>
      <c r="C2613" s="4" t="s">
        <v>0</v>
      </c>
      <c r="D2613" s="4">
        <v>14</v>
      </c>
      <c r="E2613" s="4" t="s">
        <v>178</v>
      </c>
    </row>
    <row r="2614" spans="1:5" s="4" customFormat="1">
      <c r="A2614" s="4" t="str">
        <f t="shared" ref="A2614:A2618" si="82">B2614&amp;C2614&amp;D2614</f>
        <v>Penis (C60)Female15</v>
      </c>
      <c r="B2614" s="4" t="s">
        <v>111</v>
      </c>
      <c r="C2614" s="4" t="s">
        <v>0</v>
      </c>
      <c r="D2614" s="4">
        <v>15</v>
      </c>
      <c r="E2614" s="4" t="s">
        <v>178</v>
      </c>
    </row>
    <row r="2615" spans="1:5" s="4" customFormat="1">
      <c r="A2615" s="4" t="str">
        <f t="shared" si="82"/>
        <v>Penis (C60)Female16</v>
      </c>
      <c r="B2615" s="4" t="s">
        <v>111</v>
      </c>
      <c r="C2615" s="4" t="s">
        <v>0</v>
      </c>
      <c r="D2615" s="4">
        <v>16</v>
      </c>
      <c r="E2615" s="4" t="s">
        <v>178</v>
      </c>
    </row>
    <row r="2616" spans="1:5" s="4" customFormat="1">
      <c r="A2616" s="4" t="str">
        <f t="shared" si="82"/>
        <v>Penis (C60)Female17</v>
      </c>
      <c r="B2616" s="4" t="s">
        <v>111</v>
      </c>
      <c r="C2616" s="4" t="s">
        <v>0</v>
      </c>
      <c r="D2616" s="4">
        <v>17</v>
      </c>
      <c r="E2616" s="4" t="s">
        <v>178</v>
      </c>
    </row>
    <row r="2617" spans="1:5" s="4" customFormat="1">
      <c r="A2617" s="4" t="str">
        <f t="shared" si="82"/>
        <v>Penis (C60)Female18</v>
      </c>
      <c r="B2617" s="4" t="s">
        <v>111</v>
      </c>
      <c r="C2617" s="4" t="s">
        <v>0</v>
      </c>
      <c r="D2617" s="4">
        <v>18</v>
      </c>
      <c r="E2617" s="4" t="s">
        <v>178</v>
      </c>
    </row>
    <row r="2618" spans="1:5" s="4" customFormat="1">
      <c r="A2618" s="4" t="str">
        <f t="shared" si="82"/>
        <v>Penis (C60)Female19</v>
      </c>
      <c r="B2618" s="4" t="s">
        <v>111</v>
      </c>
      <c r="C2618" s="4" t="s">
        <v>0</v>
      </c>
      <c r="D2618" s="4">
        <v>19</v>
      </c>
      <c r="E2618" s="4" t="s">
        <v>178</v>
      </c>
    </row>
    <row r="2619" spans="1:5" s="4" customFormat="1">
      <c r="A2619" s="4" t="str">
        <f t="shared" ref="A2619:A2620" si="83">B2619&amp;C2619&amp;D2619</f>
        <v>Penis (C60)Female20</v>
      </c>
      <c r="B2619" s="4" t="s">
        <v>111</v>
      </c>
      <c r="C2619" s="4" t="s">
        <v>0</v>
      </c>
      <c r="D2619" s="4">
        <v>20</v>
      </c>
      <c r="E2619" s="4" t="s">
        <v>178</v>
      </c>
    </row>
    <row r="2620" spans="1:5" s="4" customFormat="1">
      <c r="A2620" s="4" t="str">
        <f t="shared" si="83"/>
        <v>Penis (C60)Female99</v>
      </c>
      <c r="B2620" s="4" t="s">
        <v>111</v>
      </c>
      <c r="C2620" s="4" t="s">
        <v>0</v>
      </c>
      <c r="D2620" s="4">
        <v>99</v>
      </c>
      <c r="E2620" s="4" t="s">
        <v>178</v>
      </c>
    </row>
    <row r="2621" spans="1:5" s="4" customFormat="1">
      <c r="A2621" s="4" t="str">
        <f t="shared" si="79"/>
        <v>Prostate (C61)Female1</v>
      </c>
      <c r="B2621" s="4" t="s">
        <v>112</v>
      </c>
      <c r="C2621" s="4" t="s">
        <v>0</v>
      </c>
      <c r="D2621" s="4">
        <v>1</v>
      </c>
      <c r="E2621" s="4" t="s">
        <v>178</v>
      </c>
    </row>
    <row r="2622" spans="1:5" s="4" customFormat="1">
      <c r="A2622" s="4" t="str">
        <f t="shared" si="79"/>
        <v>Prostate (C61)Female2</v>
      </c>
      <c r="B2622" s="4" t="s">
        <v>112</v>
      </c>
      <c r="C2622" s="4" t="s">
        <v>0</v>
      </c>
      <c r="D2622" s="4">
        <v>2</v>
      </c>
      <c r="E2622" s="4" t="s">
        <v>178</v>
      </c>
    </row>
    <row r="2623" spans="1:5" s="4" customFormat="1">
      <c r="A2623" s="4" t="str">
        <f t="shared" si="79"/>
        <v>Prostate (C61)Female3</v>
      </c>
      <c r="B2623" s="4" t="s">
        <v>112</v>
      </c>
      <c r="C2623" s="4" t="s">
        <v>0</v>
      </c>
      <c r="D2623" s="4">
        <v>3</v>
      </c>
      <c r="E2623" s="4" t="s">
        <v>178</v>
      </c>
    </row>
    <row r="2624" spans="1:5" s="4" customFormat="1">
      <c r="A2624" s="4" t="str">
        <f t="shared" si="79"/>
        <v>Prostate (C61)Female4</v>
      </c>
      <c r="B2624" s="4" t="s">
        <v>112</v>
      </c>
      <c r="C2624" s="4" t="s">
        <v>0</v>
      </c>
      <c r="D2624" s="4">
        <v>4</v>
      </c>
      <c r="E2624" s="4" t="s">
        <v>178</v>
      </c>
    </row>
    <row r="2625" spans="1:5" s="4" customFormat="1">
      <c r="A2625" s="4" t="str">
        <f t="shared" si="79"/>
        <v>Prostate (C61)Female5</v>
      </c>
      <c r="B2625" s="4" t="s">
        <v>112</v>
      </c>
      <c r="C2625" s="4" t="s">
        <v>0</v>
      </c>
      <c r="D2625" s="4">
        <v>5</v>
      </c>
      <c r="E2625" s="4" t="s">
        <v>178</v>
      </c>
    </row>
    <row r="2626" spans="1:5" s="4" customFormat="1">
      <c r="A2626" s="4" t="str">
        <f t="shared" si="79"/>
        <v>Prostate (C61)Female6</v>
      </c>
      <c r="B2626" s="4" t="s">
        <v>112</v>
      </c>
      <c r="C2626" s="4" t="s">
        <v>0</v>
      </c>
      <c r="D2626" s="4">
        <v>6</v>
      </c>
      <c r="E2626" s="4" t="s">
        <v>178</v>
      </c>
    </row>
    <row r="2627" spans="1:5" s="4" customFormat="1">
      <c r="A2627" s="4" t="str">
        <f t="shared" si="79"/>
        <v>Prostate (C61)Female7</v>
      </c>
      <c r="B2627" s="4" t="s">
        <v>112</v>
      </c>
      <c r="C2627" s="4" t="s">
        <v>0</v>
      </c>
      <c r="D2627" s="4">
        <v>7</v>
      </c>
      <c r="E2627" s="4" t="s">
        <v>178</v>
      </c>
    </row>
    <row r="2628" spans="1:5" s="4" customFormat="1">
      <c r="A2628" s="4" t="str">
        <f t="shared" si="79"/>
        <v>Prostate (C61)Female8</v>
      </c>
      <c r="B2628" s="4" t="s">
        <v>112</v>
      </c>
      <c r="C2628" s="4" t="s">
        <v>0</v>
      </c>
      <c r="D2628" s="4">
        <v>8</v>
      </c>
      <c r="E2628" s="4" t="s">
        <v>178</v>
      </c>
    </row>
    <row r="2629" spans="1:5" s="4" customFormat="1">
      <c r="A2629" s="4" t="str">
        <f t="shared" si="79"/>
        <v>Prostate (C61)Female9</v>
      </c>
      <c r="B2629" s="4" t="s">
        <v>112</v>
      </c>
      <c r="C2629" s="4" t="s">
        <v>0</v>
      </c>
      <c r="D2629" s="4">
        <v>9</v>
      </c>
      <c r="E2629" s="4" t="s">
        <v>178</v>
      </c>
    </row>
    <row r="2630" spans="1:5" s="4" customFormat="1">
      <c r="A2630" s="4" t="str">
        <f t="shared" si="79"/>
        <v>Prostate (C61)Female10</v>
      </c>
      <c r="B2630" s="4" t="s">
        <v>112</v>
      </c>
      <c r="C2630" s="4" t="s">
        <v>0</v>
      </c>
      <c r="D2630" s="4">
        <v>10</v>
      </c>
      <c r="E2630" s="4" t="s">
        <v>178</v>
      </c>
    </row>
    <row r="2631" spans="1:5" s="4" customFormat="1">
      <c r="A2631" s="4" t="str">
        <f t="shared" si="79"/>
        <v>Prostate (C61)Female11</v>
      </c>
      <c r="B2631" s="4" t="s">
        <v>112</v>
      </c>
      <c r="C2631" s="4" t="s">
        <v>0</v>
      </c>
      <c r="D2631" s="4">
        <v>11</v>
      </c>
      <c r="E2631" s="4" t="s">
        <v>178</v>
      </c>
    </row>
    <row r="2632" spans="1:5" s="4" customFormat="1">
      <c r="A2632" s="4" t="str">
        <f t="shared" si="79"/>
        <v>Prostate (C61)Female12</v>
      </c>
      <c r="B2632" s="4" t="s">
        <v>112</v>
      </c>
      <c r="C2632" s="4" t="s">
        <v>0</v>
      </c>
      <c r="D2632" s="4">
        <v>12</v>
      </c>
      <c r="E2632" s="4" t="s">
        <v>178</v>
      </c>
    </row>
    <row r="2633" spans="1:5" s="4" customFormat="1">
      <c r="A2633" s="4" t="str">
        <f t="shared" si="79"/>
        <v>Prostate (C61)Female13</v>
      </c>
      <c r="B2633" s="4" t="s">
        <v>112</v>
      </c>
      <c r="C2633" s="4" t="s">
        <v>0</v>
      </c>
      <c r="D2633" s="4">
        <v>13</v>
      </c>
      <c r="E2633" s="4" t="s">
        <v>178</v>
      </c>
    </row>
    <row r="2634" spans="1:5" s="4" customFormat="1">
      <c r="A2634" s="4" t="str">
        <f t="shared" si="79"/>
        <v>Prostate (C61)Female14</v>
      </c>
      <c r="B2634" s="4" t="s">
        <v>112</v>
      </c>
      <c r="C2634" s="4" t="s">
        <v>0</v>
      </c>
      <c r="D2634" s="4">
        <v>14</v>
      </c>
      <c r="E2634" s="4" t="s">
        <v>178</v>
      </c>
    </row>
    <row r="2635" spans="1:5" s="4" customFormat="1">
      <c r="A2635" s="4" t="str">
        <f t="shared" si="79"/>
        <v>Prostate (C61)Female15</v>
      </c>
      <c r="B2635" s="4" t="s">
        <v>112</v>
      </c>
      <c r="C2635" s="4" t="s">
        <v>0</v>
      </c>
      <c r="D2635" s="4">
        <v>15</v>
      </c>
      <c r="E2635" s="4" t="s">
        <v>178</v>
      </c>
    </row>
    <row r="2636" spans="1:5" s="4" customFormat="1">
      <c r="A2636" s="4" t="str">
        <f t="shared" si="79"/>
        <v>Prostate (C61)Female16</v>
      </c>
      <c r="B2636" s="4" t="s">
        <v>112</v>
      </c>
      <c r="C2636" s="4" t="s">
        <v>0</v>
      </c>
      <c r="D2636" s="4">
        <v>16</v>
      </c>
      <c r="E2636" s="4" t="s">
        <v>178</v>
      </c>
    </row>
    <row r="2637" spans="1:5" s="4" customFormat="1">
      <c r="A2637" s="4" t="str">
        <f t="shared" si="79"/>
        <v>Prostate (C61)Female17</v>
      </c>
      <c r="B2637" s="4" t="s">
        <v>112</v>
      </c>
      <c r="C2637" s="4" t="s">
        <v>0</v>
      </c>
      <c r="D2637" s="4">
        <v>17</v>
      </c>
      <c r="E2637" s="4" t="s">
        <v>178</v>
      </c>
    </row>
    <row r="2638" spans="1:5" s="4" customFormat="1">
      <c r="A2638" s="4" t="str">
        <f t="shared" si="79"/>
        <v>Prostate (C61)Female18</v>
      </c>
      <c r="B2638" s="4" t="s">
        <v>112</v>
      </c>
      <c r="C2638" s="4" t="s">
        <v>0</v>
      </c>
      <c r="D2638" s="4">
        <v>18</v>
      </c>
      <c r="E2638" s="4" t="s">
        <v>178</v>
      </c>
    </row>
    <row r="2639" spans="1:5" s="4" customFormat="1">
      <c r="A2639" s="4" t="str">
        <f t="shared" si="79"/>
        <v>Prostate (C61)Female19</v>
      </c>
      <c r="B2639" s="4" t="s">
        <v>112</v>
      </c>
      <c r="C2639" s="4" t="s">
        <v>0</v>
      </c>
      <c r="D2639" s="4">
        <v>19</v>
      </c>
      <c r="E2639" s="4" t="s">
        <v>178</v>
      </c>
    </row>
    <row r="2640" spans="1:5" s="4" customFormat="1">
      <c r="A2640" s="4" t="str">
        <f t="shared" si="79"/>
        <v>Prostate (C61)Female20</v>
      </c>
      <c r="B2640" s="4" t="s">
        <v>112</v>
      </c>
      <c r="C2640" s="4" t="s">
        <v>0</v>
      </c>
      <c r="D2640" s="4">
        <v>20</v>
      </c>
      <c r="E2640" s="4" t="s">
        <v>178</v>
      </c>
    </row>
    <row r="2641" spans="1:5" s="4" customFormat="1">
      <c r="A2641" s="4" t="str">
        <f t="shared" ref="A2641" si="84">B2641&amp;C2641&amp;D2641</f>
        <v>Prostate (C61)Female99</v>
      </c>
      <c r="B2641" s="4" t="s">
        <v>112</v>
      </c>
      <c r="C2641" s="4" t="s">
        <v>0</v>
      </c>
      <c r="D2641" s="4">
        <v>99</v>
      </c>
      <c r="E2641" s="4" t="s">
        <v>178</v>
      </c>
    </row>
    <row r="2642" spans="1:5" s="4" customFormat="1">
      <c r="A2642" s="4" t="str">
        <f t="shared" si="79"/>
        <v>Testis (C62)Female1</v>
      </c>
      <c r="B2642" s="4" t="s">
        <v>113</v>
      </c>
      <c r="C2642" s="4" t="s">
        <v>0</v>
      </c>
      <c r="D2642" s="4">
        <v>1</v>
      </c>
      <c r="E2642" s="4" t="s">
        <v>178</v>
      </c>
    </row>
    <row r="2643" spans="1:5" s="4" customFormat="1">
      <c r="A2643" s="4" t="str">
        <f t="shared" si="79"/>
        <v>Testis (C62)Female2</v>
      </c>
      <c r="B2643" s="4" t="s">
        <v>113</v>
      </c>
      <c r="C2643" s="4" t="s">
        <v>0</v>
      </c>
      <c r="D2643" s="4">
        <v>2</v>
      </c>
      <c r="E2643" s="4" t="s">
        <v>178</v>
      </c>
    </row>
    <row r="2644" spans="1:5" s="4" customFormat="1">
      <c r="A2644" s="4" t="str">
        <f t="shared" si="79"/>
        <v>Testis (C62)Female3</v>
      </c>
      <c r="B2644" s="4" t="s">
        <v>113</v>
      </c>
      <c r="C2644" s="4" t="s">
        <v>0</v>
      </c>
      <c r="D2644" s="4">
        <v>3</v>
      </c>
      <c r="E2644" s="4" t="s">
        <v>178</v>
      </c>
    </row>
    <row r="2645" spans="1:5" s="4" customFormat="1">
      <c r="A2645" s="4" t="str">
        <f t="shared" si="79"/>
        <v>Testis (C62)Female4</v>
      </c>
      <c r="B2645" s="4" t="s">
        <v>113</v>
      </c>
      <c r="C2645" s="4" t="s">
        <v>0</v>
      </c>
      <c r="D2645" s="4">
        <v>4</v>
      </c>
      <c r="E2645" s="4" t="s">
        <v>178</v>
      </c>
    </row>
    <row r="2646" spans="1:5" s="4" customFormat="1">
      <c r="A2646" s="4" t="str">
        <f t="shared" ref="A2646:A2653" si="85">B2646&amp;C2646&amp;D2646</f>
        <v>Testis (C62)Female5</v>
      </c>
      <c r="B2646" s="4" t="s">
        <v>113</v>
      </c>
      <c r="C2646" s="4" t="s">
        <v>0</v>
      </c>
      <c r="D2646" s="4">
        <v>5</v>
      </c>
      <c r="E2646" s="4" t="s">
        <v>178</v>
      </c>
    </row>
    <row r="2647" spans="1:5" s="4" customFormat="1">
      <c r="A2647" s="4" t="str">
        <f t="shared" si="85"/>
        <v>Testis (C62)Female6</v>
      </c>
      <c r="B2647" s="4" t="s">
        <v>113</v>
      </c>
      <c r="C2647" s="4" t="s">
        <v>0</v>
      </c>
      <c r="D2647" s="4">
        <v>6</v>
      </c>
      <c r="E2647" s="4" t="s">
        <v>178</v>
      </c>
    </row>
    <row r="2648" spans="1:5" s="4" customFormat="1">
      <c r="A2648" s="4" t="str">
        <f t="shared" si="85"/>
        <v>Testis (C62)Female7</v>
      </c>
      <c r="B2648" s="4" t="s">
        <v>113</v>
      </c>
      <c r="C2648" s="4" t="s">
        <v>0</v>
      </c>
      <c r="D2648" s="4">
        <v>7</v>
      </c>
      <c r="E2648" s="4" t="s">
        <v>178</v>
      </c>
    </row>
    <row r="2649" spans="1:5" s="4" customFormat="1">
      <c r="A2649" s="4" t="str">
        <f t="shared" si="85"/>
        <v>Testis (C62)Female8</v>
      </c>
      <c r="B2649" s="4" t="s">
        <v>113</v>
      </c>
      <c r="C2649" s="4" t="s">
        <v>0</v>
      </c>
      <c r="D2649" s="4">
        <v>8</v>
      </c>
      <c r="E2649" s="4" t="s">
        <v>178</v>
      </c>
    </row>
    <row r="2650" spans="1:5" s="4" customFormat="1">
      <c r="A2650" s="4" t="str">
        <f t="shared" si="85"/>
        <v>Testis (C62)Female9</v>
      </c>
      <c r="B2650" s="4" t="s">
        <v>113</v>
      </c>
      <c r="C2650" s="4" t="s">
        <v>0</v>
      </c>
      <c r="D2650" s="4">
        <v>9</v>
      </c>
      <c r="E2650" s="4" t="s">
        <v>178</v>
      </c>
    </row>
    <row r="2651" spans="1:5" s="4" customFormat="1">
      <c r="A2651" s="4" t="str">
        <f t="shared" si="85"/>
        <v>Testis (C62)Female10</v>
      </c>
      <c r="B2651" s="4" t="s">
        <v>113</v>
      </c>
      <c r="C2651" s="4" t="s">
        <v>0</v>
      </c>
      <c r="D2651" s="4">
        <v>10</v>
      </c>
      <c r="E2651" s="4" t="s">
        <v>178</v>
      </c>
    </row>
    <row r="2652" spans="1:5" s="4" customFormat="1">
      <c r="A2652" s="4" t="str">
        <f t="shared" si="85"/>
        <v>Testis (C62)Female11</v>
      </c>
      <c r="B2652" s="4" t="s">
        <v>113</v>
      </c>
      <c r="C2652" s="4" t="s">
        <v>0</v>
      </c>
      <c r="D2652" s="4">
        <v>11</v>
      </c>
      <c r="E2652" s="4" t="s">
        <v>178</v>
      </c>
    </row>
    <row r="2653" spans="1:5" s="4" customFormat="1">
      <c r="A2653" s="4" t="str">
        <f t="shared" si="85"/>
        <v>Testis (C62)Female12</v>
      </c>
      <c r="B2653" s="4" t="s">
        <v>113</v>
      </c>
      <c r="C2653" s="4" t="s">
        <v>0</v>
      </c>
      <c r="D2653" s="4">
        <v>12</v>
      </c>
      <c r="E2653" s="4" t="s">
        <v>178</v>
      </c>
    </row>
    <row r="2654" spans="1:5" s="4" customFormat="1">
      <c r="A2654" s="4" t="str">
        <f t="shared" ref="A2654:A2657" si="86">B2654&amp;C2654&amp;D2654</f>
        <v>Testis (C62)Female13</v>
      </c>
      <c r="B2654" s="4" t="s">
        <v>113</v>
      </c>
      <c r="C2654" s="4" t="s">
        <v>0</v>
      </c>
      <c r="D2654" s="4">
        <v>13</v>
      </c>
      <c r="E2654" s="4" t="s">
        <v>178</v>
      </c>
    </row>
    <row r="2655" spans="1:5" s="4" customFormat="1">
      <c r="A2655" s="4" t="str">
        <f t="shared" si="86"/>
        <v>Testis (C62)Female14</v>
      </c>
      <c r="B2655" s="4" t="s">
        <v>113</v>
      </c>
      <c r="C2655" s="4" t="s">
        <v>0</v>
      </c>
      <c r="D2655" s="4">
        <v>14</v>
      </c>
      <c r="E2655" s="4" t="s">
        <v>178</v>
      </c>
    </row>
    <row r="2656" spans="1:5" s="4" customFormat="1">
      <c r="A2656" s="4" t="str">
        <f t="shared" si="86"/>
        <v>Testis (C62)Female15</v>
      </c>
      <c r="B2656" s="4" t="s">
        <v>113</v>
      </c>
      <c r="C2656" s="4" t="s">
        <v>0</v>
      </c>
      <c r="D2656" s="4">
        <v>15</v>
      </c>
      <c r="E2656" s="4" t="s">
        <v>178</v>
      </c>
    </row>
    <row r="2657" spans="1:5" s="4" customFormat="1">
      <c r="A2657" s="4" t="str">
        <f t="shared" si="86"/>
        <v>Testis (C62)Female16</v>
      </c>
      <c r="B2657" s="4" t="s">
        <v>113</v>
      </c>
      <c r="C2657" s="4" t="s">
        <v>0</v>
      </c>
      <c r="D2657" s="4">
        <v>16</v>
      </c>
      <c r="E2657" s="4" t="s">
        <v>178</v>
      </c>
    </row>
    <row r="2658" spans="1:5" s="4" customFormat="1">
      <c r="A2658" s="4" t="str">
        <f t="shared" ref="A2658:A2661" si="87">B2658&amp;C2658&amp;D2658</f>
        <v>Testis (C62)Female17</v>
      </c>
      <c r="B2658" s="4" t="s">
        <v>113</v>
      </c>
      <c r="C2658" s="4" t="s">
        <v>0</v>
      </c>
      <c r="D2658" s="4">
        <v>17</v>
      </c>
      <c r="E2658" s="4" t="s">
        <v>178</v>
      </c>
    </row>
    <row r="2659" spans="1:5" s="4" customFormat="1">
      <c r="A2659" s="4" t="str">
        <f t="shared" si="87"/>
        <v>Testis (C62)Female18</v>
      </c>
      <c r="B2659" s="4" t="s">
        <v>113</v>
      </c>
      <c r="C2659" s="4" t="s">
        <v>0</v>
      </c>
      <c r="D2659" s="4">
        <v>18</v>
      </c>
      <c r="E2659" s="4" t="s">
        <v>178</v>
      </c>
    </row>
    <row r="2660" spans="1:5" s="4" customFormat="1">
      <c r="A2660" s="4" t="str">
        <f t="shared" si="87"/>
        <v>Testis (C62)Female19</v>
      </c>
      <c r="B2660" s="4" t="s">
        <v>113</v>
      </c>
      <c r="C2660" s="4" t="s">
        <v>0</v>
      </c>
      <c r="D2660" s="4">
        <v>19</v>
      </c>
      <c r="E2660" s="4" t="s">
        <v>178</v>
      </c>
    </row>
    <row r="2661" spans="1:5" s="4" customFormat="1">
      <c r="A2661" s="4" t="str">
        <f t="shared" si="87"/>
        <v>Testis (C62)Female20</v>
      </c>
      <c r="B2661" s="4" t="s">
        <v>113</v>
      </c>
      <c r="C2661" s="4" t="s">
        <v>0</v>
      </c>
      <c r="D2661" s="4">
        <v>20</v>
      </c>
      <c r="E2661" s="4" t="s">
        <v>178</v>
      </c>
    </row>
    <row r="2662" spans="1:5" s="4" customFormat="1">
      <c r="A2662" s="4" t="str">
        <f t="shared" ref="A2662" si="88">B2662&amp;C2662&amp;D2662</f>
        <v>Testis (C62)Female99</v>
      </c>
      <c r="B2662" s="4" t="s">
        <v>113</v>
      </c>
      <c r="C2662" s="4" t="s">
        <v>0</v>
      </c>
      <c r="D2662" s="4">
        <v>99</v>
      </c>
      <c r="E2662" s="4" t="s">
        <v>178</v>
      </c>
    </row>
    <row r="2663" spans="1:5">
      <c r="A2663" t="str">
        <f>B2663&amp;C2663&amp;D2663</f>
        <v>Male genital organs - other and unspecified (C63)Female1</v>
      </c>
      <c r="B2663" t="s">
        <v>114</v>
      </c>
      <c r="C2663" t="s">
        <v>0</v>
      </c>
      <c r="D2663" s="4">
        <v>1</v>
      </c>
      <c r="E2663" t="s">
        <v>178</v>
      </c>
    </row>
    <row r="2664" spans="1:5">
      <c r="A2664" t="str">
        <f t="shared" ref="A2664:A2683" si="89">B2664&amp;C2664&amp;D2664</f>
        <v>Male genital organs - other and unspecified (C63)Female2</v>
      </c>
      <c r="B2664" t="s">
        <v>114</v>
      </c>
      <c r="C2664" t="s">
        <v>0</v>
      </c>
      <c r="D2664" s="4">
        <v>2</v>
      </c>
      <c r="E2664" t="s">
        <v>178</v>
      </c>
    </row>
    <row r="2665" spans="1:5">
      <c r="A2665" t="str">
        <f t="shared" si="89"/>
        <v>Male genital organs - other and unspecified (C63)Female3</v>
      </c>
      <c r="B2665" t="s">
        <v>114</v>
      </c>
      <c r="C2665" t="s">
        <v>0</v>
      </c>
      <c r="D2665" s="4">
        <v>3</v>
      </c>
      <c r="E2665" t="s">
        <v>178</v>
      </c>
    </row>
    <row r="2666" spans="1:5">
      <c r="A2666" t="str">
        <f t="shared" si="89"/>
        <v>Male genital organs - other and unspecified (C63)Female4</v>
      </c>
      <c r="B2666" t="s">
        <v>114</v>
      </c>
      <c r="C2666" t="s">
        <v>0</v>
      </c>
      <c r="D2666" s="4">
        <v>4</v>
      </c>
      <c r="E2666" t="s">
        <v>178</v>
      </c>
    </row>
    <row r="2667" spans="1:5">
      <c r="A2667" t="str">
        <f t="shared" si="89"/>
        <v>Male genital organs - other and unspecified (C63)Female5</v>
      </c>
      <c r="B2667" t="s">
        <v>114</v>
      </c>
      <c r="C2667" t="s">
        <v>0</v>
      </c>
      <c r="D2667" s="4">
        <v>5</v>
      </c>
      <c r="E2667" t="s">
        <v>178</v>
      </c>
    </row>
    <row r="2668" spans="1:5">
      <c r="A2668" t="str">
        <f t="shared" si="89"/>
        <v>Male genital organs - other and unspecified (C63)Female6</v>
      </c>
      <c r="B2668" t="s">
        <v>114</v>
      </c>
      <c r="C2668" t="s">
        <v>0</v>
      </c>
      <c r="D2668" s="4">
        <v>6</v>
      </c>
      <c r="E2668" t="s">
        <v>178</v>
      </c>
    </row>
    <row r="2669" spans="1:5">
      <c r="A2669" t="str">
        <f t="shared" si="89"/>
        <v>Male genital organs - other and unspecified (C63)Female7</v>
      </c>
      <c r="B2669" t="s">
        <v>114</v>
      </c>
      <c r="C2669" t="s">
        <v>0</v>
      </c>
      <c r="D2669" s="4">
        <v>7</v>
      </c>
      <c r="E2669" t="s">
        <v>178</v>
      </c>
    </row>
    <row r="2670" spans="1:5">
      <c r="A2670" t="str">
        <f t="shared" si="89"/>
        <v>Male genital organs - other and unspecified (C63)Female8</v>
      </c>
      <c r="B2670" t="s">
        <v>114</v>
      </c>
      <c r="C2670" t="s">
        <v>0</v>
      </c>
      <c r="D2670" s="4">
        <v>8</v>
      </c>
      <c r="E2670" t="s">
        <v>178</v>
      </c>
    </row>
    <row r="2671" spans="1:5">
      <c r="A2671" t="str">
        <f t="shared" si="89"/>
        <v>Male genital organs - other and unspecified (C63)Female9</v>
      </c>
      <c r="B2671" t="s">
        <v>114</v>
      </c>
      <c r="C2671" t="s">
        <v>0</v>
      </c>
      <c r="D2671" s="4">
        <v>9</v>
      </c>
      <c r="E2671" t="s">
        <v>178</v>
      </c>
    </row>
    <row r="2672" spans="1:5">
      <c r="A2672" t="str">
        <f t="shared" si="89"/>
        <v>Male genital organs - other and unspecified (C63)Female10</v>
      </c>
      <c r="B2672" t="s">
        <v>114</v>
      </c>
      <c r="C2672" t="s">
        <v>0</v>
      </c>
      <c r="D2672" s="4">
        <v>10</v>
      </c>
      <c r="E2672" t="s">
        <v>178</v>
      </c>
    </row>
    <row r="2673" spans="1:5">
      <c r="A2673" t="str">
        <f t="shared" si="89"/>
        <v>Male genital organs - other and unspecified (C63)Female11</v>
      </c>
      <c r="B2673" t="s">
        <v>114</v>
      </c>
      <c r="C2673" t="s">
        <v>0</v>
      </c>
      <c r="D2673" s="4">
        <v>11</v>
      </c>
      <c r="E2673" t="s">
        <v>178</v>
      </c>
    </row>
    <row r="2674" spans="1:5">
      <c r="A2674" t="str">
        <f t="shared" si="89"/>
        <v>Male genital organs - other and unspecified (C63)Female12</v>
      </c>
      <c r="B2674" t="s">
        <v>114</v>
      </c>
      <c r="C2674" t="s">
        <v>0</v>
      </c>
      <c r="D2674" s="4">
        <v>12</v>
      </c>
      <c r="E2674" t="s">
        <v>178</v>
      </c>
    </row>
    <row r="2675" spans="1:5">
      <c r="A2675" t="str">
        <f t="shared" si="89"/>
        <v>Male genital organs - other and unspecified (C63)Female13</v>
      </c>
      <c r="B2675" t="s">
        <v>114</v>
      </c>
      <c r="C2675" t="s">
        <v>0</v>
      </c>
      <c r="D2675" s="4">
        <v>13</v>
      </c>
      <c r="E2675" t="s">
        <v>178</v>
      </c>
    </row>
    <row r="2676" spans="1:5">
      <c r="A2676" t="str">
        <f t="shared" si="89"/>
        <v>Male genital organs - other and unspecified (C63)Female14</v>
      </c>
      <c r="B2676" t="s">
        <v>114</v>
      </c>
      <c r="C2676" t="s">
        <v>0</v>
      </c>
      <c r="D2676" s="4">
        <v>14</v>
      </c>
      <c r="E2676" t="s">
        <v>178</v>
      </c>
    </row>
    <row r="2677" spans="1:5">
      <c r="A2677" t="str">
        <f t="shared" si="89"/>
        <v>Male genital organs - other and unspecified (C63)Female15</v>
      </c>
      <c r="B2677" t="s">
        <v>114</v>
      </c>
      <c r="C2677" t="s">
        <v>0</v>
      </c>
      <c r="D2677" s="4">
        <v>15</v>
      </c>
      <c r="E2677" t="s">
        <v>178</v>
      </c>
    </row>
    <row r="2678" spans="1:5">
      <c r="A2678" t="str">
        <f t="shared" si="89"/>
        <v>Male genital organs - other and unspecified (C63)Female16</v>
      </c>
      <c r="B2678" t="s">
        <v>114</v>
      </c>
      <c r="C2678" t="s">
        <v>0</v>
      </c>
      <c r="D2678" s="4">
        <v>16</v>
      </c>
      <c r="E2678" t="s">
        <v>178</v>
      </c>
    </row>
    <row r="2679" spans="1:5">
      <c r="A2679" t="str">
        <f t="shared" si="89"/>
        <v>Male genital organs - other and unspecified (C63)Female17</v>
      </c>
      <c r="B2679" t="s">
        <v>114</v>
      </c>
      <c r="C2679" t="s">
        <v>0</v>
      </c>
      <c r="D2679" s="4">
        <v>17</v>
      </c>
      <c r="E2679" t="s">
        <v>178</v>
      </c>
    </row>
    <row r="2680" spans="1:5">
      <c r="A2680" t="str">
        <f t="shared" si="89"/>
        <v>Male genital organs - other and unspecified (C63)Female18</v>
      </c>
      <c r="B2680" t="s">
        <v>114</v>
      </c>
      <c r="C2680" t="s">
        <v>0</v>
      </c>
      <c r="D2680" s="4">
        <v>18</v>
      </c>
      <c r="E2680" t="s">
        <v>178</v>
      </c>
    </row>
    <row r="2681" spans="1:5">
      <c r="A2681" t="str">
        <f t="shared" si="89"/>
        <v>Male genital organs - other and unspecified (C63)Female19</v>
      </c>
      <c r="B2681" t="s">
        <v>114</v>
      </c>
      <c r="C2681" t="s">
        <v>0</v>
      </c>
      <c r="D2681" s="4">
        <v>19</v>
      </c>
      <c r="E2681" t="s">
        <v>178</v>
      </c>
    </row>
    <row r="2682" spans="1:5">
      <c r="A2682" t="str">
        <f t="shared" si="89"/>
        <v>Male genital organs - other and unspecified (C63)Female20</v>
      </c>
      <c r="B2682" t="s">
        <v>114</v>
      </c>
      <c r="C2682" t="s">
        <v>0</v>
      </c>
      <c r="D2682" s="4">
        <v>20</v>
      </c>
      <c r="E2682" t="s">
        <v>178</v>
      </c>
    </row>
    <row r="2683" spans="1:5">
      <c r="A2683" t="str">
        <f t="shared" si="89"/>
        <v>Male genital organs - other and unspecified (C63)Female99</v>
      </c>
      <c r="B2683" t="s">
        <v>114</v>
      </c>
      <c r="C2683" t="s">
        <v>0</v>
      </c>
      <c r="D2683" s="4">
        <v>99</v>
      </c>
      <c r="E2683" t="s">
        <v>178</v>
      </c>
    </row>
    <row r="2684" spans="1:5">
      <c r="A2684" t="str">
        <f t="shared" si="63"/>
        <v>Kidney - except renal pelvis (C64)Female1</v>
      </c>
      <c r="B2684" t="s">
        <v>115</v>
      </c>
      <c r="C2684" t="s">
        <v>0</v>
      </c>
      <c r="D2684">
        <v>1</v>
      </c>
      <c r="E2684">
        <v>2</v>
      </c>
    </row>
    <row r="2685" spans="1:5">
      <c r="A2685" t="str">
        <f t="shared" si="63"/>
        <v>Kidney - except renal pelvis (C64)Female2</v>
      </c>
      <c r="B2685" t="s">
        <v>115</v>
      </c>
      <c r="C2685" t="s">
        <v>0</v>
      </c>
      <c r="D2685">
        <v>2</v>
      </c>
      <c r="E2685">
        <v>4</v>
      </c>
    </row>
    <row r="2686" spans="1:5">
      <c r="A2686" t="str">
        <f t="shared" si="63"/>
        <v>Kidney - except renal pelvis (C64)Female3</v>
      </c>
      <c r="B2686" t="s">
        <v>115</v>
      </c>
      <c r="C2686" t="s">
        <v>0</v>
      </c>
      <c r="D2686">
        <v>3</v>
      </c>
      <c r="E2686">
        <v>2</v>
      </c>
    </row>
    <row r="2687" spans="1:5">
      <c r="A2687" t="str">
        <f t="shared" si="63"/>
        <v>Kidney - except renal pelvis (C64)Female4</v>
      </c>
      <c r="B2687" t="s">
        <v>115</v>
      </c>
      <c r="C2687" t="s">
        <v>0</v>
      </c>
      <c r="D2687">
        <v>4</v>
      </c>
      <c r="E2687">
        <v>3</v>
      </c>
    </row>
    <row r="2688" spans="1:5">
      <c r="A2688" t="str">
        <f t="shared" si="63"/>
        <v>Kidney - except renal pelvis (C64)Female5</v>
      </c>
      <c r="B2688" t="s">
        <v>115</v>
      </c>
      <c r="C2688" t="s">
        <v>0</v>
      </c>
      <c r="D2688">
        <v>5</v>
      </c>
      <c r="E2688">
        <v>4</v>
      </c>
    </row>
    <row r="2689" spans="1:5">
      <c r="A2689" t="str">
        <f t="shared" si="63"/>
        <v>Kidney - except renal pelvis (C64)Female6</v>
      </c>
      <c r="B2689" t="s">
        <v>115</v>
      </c>
      <c r="C2689" t="s">
        <v>0</v>
      </c>
      <c r="D2689">
        <v>6</v>
      </c>
      <c r="E2689">
        <v>1</v>
      </c>
    </row>
    <row r="2690" spans="1:5">
      <c r="A2690" t="str">
        <f t="shared" si="63"/>
        <v>Kidney - except renal pelvis (C64)Female7</v>
      </c>
      <c r="B2690" t="s">
        <v>115</v>
      </c>
      <c r="C2690" t="s">
        <v>0</v>
      </c>
      <c r="D2690">
        <v>7</v>
      </c>
      <c r="E2690">
        <v>2</v>
      </c>
    </row>
    <row r="2691" spans="1:5">
      <c r="A2691" t="str">
        <f t="shared" si="63"/>
        <v>Kidney - except renal pelvis (C64)Female8</v>
      </c>
      <c r="B2691" t="s">
        <v>115</v>
      </c>
      <c r="C2691" t="s">
        <v>0</v>
      </c>
      <c r="D2691">
        <v>8</v>
      </c>
      <c r="E2691">
        <v>1</v>
      </c>
    </row>
    <row r="2692" spans="1:5">
      <c r="A2692" t="str">
        <f t="shared" si="63"/>
        <v>Kidney - except renal pelvis (C64)Female9</v>
      </c>
      <c r="B2692" t="s">
        <v>115</v>
      </c>
      <c r="C2692" t="s">
        <v>0</v>
      </c>
      <c r="D2692">
        <v>9</v>
      </c>
      <c r="E2692">
        <v>4</v>
      </c>
    </row>
    <row r="2693" spans="1:5">
      <c r="A2693" t="str">
        <f t="shared" ref="A2693:A2756" si="90">B2693&amp;C2693&amp;D2693</f>
        <v>Kidney - except renal pelvis (C64)Female10</v>
      </c>
      <c r="B2693" t="s">
        <v>115</v>
      </c>
      <c r="C2693" t="s">
        <v>0</v>
      </c>
      <c r="D2693">
        <v>10</v>
      </c>
      <c r="E2693">
        <v>3</v>
      </c>
    </row>
    <row r="2694" spans="1:5">
      <c r="A2694" t="str">
        <f t="shared" si="90"/>
        <v>Kidney - except renal pelvis (C64)Female11</v>
      </c>
      <c r="B2694" t="s">
        <v>115</v>
      </c>
      <c r="C2694" t="s">
        <v>0</v>
      </c>
      <c r="D2694">
        <v>11</v>
      </c>
      <c r="E2694">
        <v>4</v>
      </c>
    </row>
    <row r="2695" spans="1:5">
      <c r="A2695" t="str">
        <f t="shared" si="90"/>
        <v>Kidney - except renal pelvis (C64)Female12</v>
      </c>
      <c r="B2695" t="s">
        <v>115</v>
      </c>
      <c r="C2695" t="s">
        <v>0</v>
      </c>
      <c r="D2695">
        <v>12</v>
      </c>
      <c r="E2695">
        <v>2</v>
      </c>
    </row>
    <row r="2696" spans="1:5">
      <c r="A2696" t="str">
        <f t="shared" si="90"/>
        <v>Kidney - except renal pelvis (C64)Female13</v>
      </c>
      <c r="B2696" t="s">
        <v>115</v>
      </c>
      <c r="C2696" t="s">
        <v>0</v>
      </c>
      <c r="D2696">
        <v>13</v>
      </c>
      <c r="E2696">
        <v>2</v>
      </c>
    </row>
    <row r="2697" spans="1:5">
      <c r="A2697" t="str">
        <f t="shared" si="90"/>
        <v>Kidney - except renal pelvis (C64)Female15</v>
      </c>
      <c r="B2697" t="s">
        <v>115</v>
      </c>
      <c r="C2697" t="s">
        <v>0</v>
      </c>
      <c r="D2697">
        <v>15</v>
      </c>
      <c r="E2697">
        <v>1</v>
      </c>
    </row>
    <row r="2698" spans="1:5">
      <c r="A2698" t="str">
        <f t="shared" si="90"/>
        <v>Kidney - except renal pelvis (C64)Female16</v>
      </c>
      <c r="B2698" t="s">
        <v>115</v>
      </c>
      <c r="C2698" t="s">
        <v>0</v>
      </c>
      <c r="D2698">
        <v>16</v>
      </c>
      <c r="E2698">
        <v>2</v>
      </c>
    </row>
    <row r="2699" spans="1:5">
      <c r="A2699" t="str">
        <f t="shared" si="90"/>
        <v>Kidney - except renal pelvis (C64)Female18</v>
      </c>
      <c r="B2699" t="s">
        <v>115</v>
      </c>
      <c r="C2699" t="s">
        <v>0</v>
      </c>
      <c r="D2699">
        <v>18</v>
      </c>
      <c r="E2699">
        <v>10</v>
      </c>
    </row>
    <row r="2700" spans="1:5">
      <c r="A2700" t="str">
        <f t="shared" si="90"/>
        <v>Kidney - except renal pelvis (C64)Female19</v>
      </c>
      <c r="B2700" t="s">
        <v>115</v>
      </c>
      <c r="C2700" t="s">
        <v>0</v>
      </c>
      <c r="D2700">
        <v>19</v>
      </c>
      <c r="E2700">
        <v>1</v>
      </c>
    </row>
    <row r="2701" spans="1:5">
      <c r="A2701" t="str">
        <f t="shared" si="90"/>
        <v>Kidney - except renal pelvis (C64)Female20</v>
      </c>
      <c r="B2701" t="s">
        <v>115</v>
      </c>
      <c r="C2701" t="s">
        <v>0</v>
      </c>
      <c r="D2701">
        <v>20</v>
      </c>
      <c r="E2701">
        <v>6</v>
      </c>
    </row>
    <row r="2702" spans="1:5">
      <c r="A2702" t="str">
        <f t="shared" si="90"/>
        <v>Kidney - except renal pelvis (C64)Male1</v>
      </c>
      <c r="B2702" t="s">
        <v>115</v>
      </c>
      <c r="C2702" t="s">
        <v>1</v>
      </c>
      <c r="D2702">
        <v>1</v>
      </c>
      <c r="E2702">
        <v>7</v>
      </c>
    </row>
    <row r="2703" spans="1:5">
      <c r="A2703" t="str">
        <f t="shared" si="90"/>
        <v>Kidney - except renal pelvis (C64)Male2</v>
      </c>
      <c r="B2703" t="s">
        <v>115</v>
      </c>
      <c r="C2703" t="s">
        <v>1</v>
      </c>
      <c r="D2703">
        <v>2</v>
      </c>
      <c r="E2703">
        <v>17</v>
      </c>
    </row>
    <row r="2704" spans="1:5">
      <c r="A2704" t="str">
        <f t="shared" si="90"/>
        <v>Kidney - except renal pelvis (C64)Male3</v>
      </c>
      <c r="B2704" t="s">
        <v>115</v>
      </c>
      <c r="C2704" t="s">
        <v>1</v>
      </c>
      <c r="D2704">
        <v>3</v>
      </c>
      <c r="E2704">
        <v>7</v>
      </c>
    </row>
    <row r="2705" spans="1:5">
      <c r="A2705" t="str">
        <f t="shared" si="90"/>
        <v>Kidney - except renal pelvis (C64)Male4</v>
      </c>
      <c r="B2705" t="s">
        <v>115</v>
      </c>
      <c r="C2705" t="s">
        <v>1</v>
      </c>
      <c r="D2705">
        <v>4</v>
      </c>
      <c r="E2705">
        <v>9</v>
      </c>
    </row>
    <row r="2706" spans="1:5">
      <c r="A2706" t="str">
        <f t="shared" si="90"/>
        <v>Kidney - except renal pelvis (C64)Male5</v>
      </c>
      <c r="B2706" t="s">
        <v>115</v>
      </c>
      <c r="C2706" t="s">
        <v>1</v>
      </c>
      <c r="D2706">
        <v>5</v>
      </c>
      <c r="E2706">
        <v>10</v>
      </c>
    </row>
    <row r="2707" spans="1:5">
      <c r="A2707" t="str">
        <f t="shared" si="90"/>
        <v>Kidney - except renal pelvis (C64)Male6</v>
      </c>
      <c r="B2707" t="s">
        <v>115</v>
      </c>
      <c r="C2707" t="s">
        <v>1</v>
      </c>
      <c r="D2707">
        <v>6</v>
      </c>
      <c r="E2707">
        <v>3</v>
      </c>
    </row>
    <row r="2708" spans="1:5">
      <c r="A2708" t="str">
        <f t="shared" si="90"/>
        <v>Kidney - except renal pelvis (C64)Male7</v>
      </c>
      <c r="B2708" t="s">
        <v>115</v>
      </c>
      <c r="C2708" t="s">
        <v>1</v>
      </c>
      <c r="D2708">
        <v>7</v>
      </c>
      <c r="E2708">
        <v>12</v>
      </c>
    </row>
    <row r="2709" spans="1:5">
      <c r="A2709" t="str">
        <f t="shared" si="90"/>
        <v>Kidney - except renal pelvis (C64)Male8</v>
      </c>
      <c r="B2709" t="s">
        <v>115</v>
      </c>
      <c r="C2709" t="s">
        <v>1</v>
      </c>
      <c r="D2709">
        <v>8</v>
      </c>
      <c r="E2709">
        <v>1</v>
      </c>
    </row>
    <row r="2710" spans="1:5">
      <c r="A2710" t="str">
        <f t="shared" si="90"/>
        <v>Kidney - except renal pelvis (C64)Male9</v>
      </c>
      <c r="B2710" t="s">
        <v>115</v>
      </c>
      <c r="C2710" t="s">
        <v>1</v>
      </c>
      <c r="D2710">
        <v>9</v>
      </c>
      <c r="E2710">
        <v>3</v>
      </c>
    </row>
    <row r="2711" spans="1:5">
      <c r="A2711" t="str">
        <f t="shared" si="90"/>
        <v>Kidney - except renal pelvis (C64)Male10</v>
      </c>
      <c r="B2711" t="s">
        <v>115</v>
      </c>
      <c r="C2711" t="s">
        <v>1</v>
      </c>
      <c r="D2711">
        <v>10</v>
      </c>
      <c r="E2711">
        <v>7</v>
      </c>
    </row>
    <row r="2712" spans="1:5">
      <c r="A2712" t="str">
        <f t="shared" si="90"/>
        <v>Kidney - except renal pelvis (C64)Male11</v>
      </c>
      <c r="B2712" t="s">
        <v>115</v>
      </c>
      <c r="C2712" t="s">
        <v>1</v>
      </c>
      <c r="D2712">
        <v>11</v>
      </c>
      <c r="E2712">
        <v>2</v>
      </c>
    </row>
    <row r="2713" spans="1:5">
      <c r="A2713" t="str">
        <f t="shared" si="90"/>
        <v>Kidney - except renal pelvis (C64)Male12</v>
      </c>
      <c r="B2713" t="s">
        <v>115</v>
      </c>
      <c r="C2713" t="s">
        <v>1</v>
      </c>
      <c r="D2713">
        <v>12</v>
      </c>
      <c r="E2713">
        <v>2</v>
      </c>
    </row>
    <row r="2714" spans="1:5">
      <c r="A2714" t="str">
        <f t="shared" si="90"/>
        <v>Kidney - except renal pelvis (C64)Male13</v>
      </c>
      <c r="B2714" t="s">
        <v>115</v>
      </c>
      <c r="C2714" t="s">
        <v>1</v>
      </c>
      <c r="D2714">
        <v>13</v>
      </c>
      <c r="E2714">
        <v>4</v>
      </c>
    </row>
    <row r="2715" spans="1:5">
      <c r="A2715" t="str">
        <f t="shared" si="90"/>
        <v>Kidney - except renal pelvis (C64)Male14</v>
      </c>
      <c r="B2715" t="s">
        <v>115</v>
      </c>
      <c r="C2715" t="s">
        <v>1</v>
      </c>
      <c r="D2715">
        <v>14</v>
      </c>
      <c r="E2715">
        <v>1</v>
      </c>
    </row>
    <row r="2716" spans="1:5">
      <c r="A2716" t="str">
        <f t="shared" si="90"/>
        <v>Kidney - except renal pelvis (C64)Male15</v>
      </c>
      <c r="B2716" t="s">
        <v>115</v>
      </c>
      <c r="C2716" t="s">
        <v>1</v>
      </c>
      <c r="D2716">
        <v>15</v>
      </c>
      <c r="E2716">
        <v>4</v>
      </c>
    </row>
    <row r="2717" spans="1:5">
      <c r="A2717" t="str">
        <f t="shared" si="90"/>
        <v>Kidney - except renal pelvis (C64)Male16</v>
      </c>
      <c r="B2717" t="s">
        <v>115</v>
      </c>
      <c r="C2717" t="s">
        <v>1</v>
      </c>
      <c r="D2717">
        <v>16</v>
      </c>
      <c r="E2717">
        <v>8</v>
      </c>
    </row>
    <row r="2718" spans="1:5">
      <c r="A2718" t="str">
        <f t="shared" si="90"/>
        <v>Kidney - except renal pelvis (C64)Male17</v>
      </c>
      <c r="B2718" t="s">
        <v>115</v>
      </c>
      <c r="C2718" t="s">
        <v>1</v>
      </c>
      <c r="D2718">
        <v>17</v>
      </c>
      <c r="E2718">
        <v>1</v>
      </c>
    </row>
    <row r="2719" spans="1:5">
      <c r="A2719" t="str">
        <f t="shared" si="90"/>
        <v>Kidney - except renal pelvis (C64)Male18</v>
      </c>
      <c r="B2719" t="s">
        <v>115</v>
      </c>
      <c r="C2719" t="s">
        <v>1</v>
      </c>
      <c r="D2719">
        <v>18</v>
      </c>
      <c r="E2719">
        <v>15</v>
      </c>
    </row>
    <row r="2720" spans="1:5">
      <c r="A2720" t="str">
        <f t="shared" si="90"/>
        <v>Kidney - except renal pelvis (C64)Male19</v>
      </c>
      <c r="B2720" t="s">
        <v>115</v>
      </c>
      <c r="C2720" t="s">
        <v>1</v>
      </c>
      <c r="D2720">
        <v>19</v>
      </c>
      <c r="E2720">
        <v>2</v>
      </c>
    </row>
    <row r="2721" spans="1:5">
      <c r="A2721" t="str">
        <f t="shared" si="90"/>
        <v>Kidney - except renal pelvis (C64)Male20</v>
      </c>
      <c r="B2721" t="s">
        <v>115</v>
      </c>
      <c r="C2721" t="s">
        <v>1</v>
      </c>
      <c r="D2721">
        <v>20</v>
      </c>
      <c r="E2721">
        <v>14</v>
      </c>
    </row>
    <row r="2722" spans="1:5">
      <c r="A2722" t="str">
        <f t="shared" si="90"/>
        <v>Renal pelvis (C65)Female2</v>
      </c>
      <c r="B2722" t="s">
        <v>116</v>
      </c>
      <c r="C2722" t="s">
        <v>0</v>
      </c>
      <c r="D2722">
        <v>2</v>
      </c>
      <c r="E2722">
        <v>1</v>
      </c>
    </row>
    <row r="2723" spans="1:5">
      <c r="A2723" t="str">
        <f t="shared" si="90"/>
        <v>Renal pelvis (C65)Female3</v>
      </c>
      <c r="B2723" t="s">
        <v>116</v>
      </c>
      <c r="C2723" t="s">
        <v>0</v>
      </c>
      <c r="D2723">
        <v>3</v>
      </c>
      <c r="E2723">
        <v>2</v>
      </c>
    </row>
    <row r="2724" spans="1:5">
      <c r="A2724" t="str">
        <f t="shared" si="90"/>
        <v>Renal pelvis (C65)Female5</v>
      </c>
      <c r="B2724" t="s">
        <v>116</v>
      </c>
      <c r="C2724" t="s">
        <v>0</v>
      </c>
      <c r="D2724">
        <v>5</v>
      </c>
      <c r="E2724">
        <v>1</v>
      </c>
    </row>
    <row r="2725" spans="1:5">
      <c r="A2725" t="str">
        <f t="shared" si="90"/>
        <v>Renal pelvis (C65)Female11</v>
      </c>
      <c r="B2725" t="s">
        <v>116</v>
      </c>
      <c r="C2725" t="s">
        <v>0</v>
      </c>
      <c r="D2725">
        <v>11</v>
      </c>
      <c r="E2725">
        <v>1</v>
      </c>
    </row>
    <row r="2726" spans="1:5">
      <c r="A2726" t="str">
        <f t="shared" si="90"/>
        <v>Renal pelvis (C65)Female14</v>
      </c>
      <c r="B2726" t="s">
        <v>116</v>
      </c>
      <c r="C2726" t="s">
        <v>0</v>
      </c>
      <c r="D2726">
        <v>14</v>
      </c>
      <c r="E2726">
        <v>1</v>
      </c>
    </row>
    <row r="2727" spans="1:5">
      <c r="A2727" t="str">
        <f t="shared" si="90"/>
        <v>Renal pelvis (C65)Female18</v>
      </c>
      <c r="B2727" t="s">
        <v>116</v>
      </c>
      <c r="C2727" t="s">
        <v>0</v>
      </c>
      <c r="D2727">
        <v>18</v>
      </c>
      <c r="E2727">
        <v>2</v>
      </c>
    </row>
    <row r="2728" spans="1:5">
      <c r="A2728" t="str">
        <f t="shared" si="90"/>
        <v>Renal pelvis (C65)Female20</v>
      </c>
      <c r="B2728" t="s">
        <v>116</v>
      </c>
      <c r="C2728" t="s">
        <v>0</v>
      </c>
      <c r="D2728">
        <v>20</v>
      </c>
      <c r="E2728">
        <v>1</v>
      </c>
    </row>
    <row r="2729" spans="1:5">
      <c r="A2729" t="str">
        <f t="shared" si="90"/>
        <v>Renal pelvis (C65)Male4</v>
      </c>
      <c r="B2729" t="s">
        <v>116</v>
      </c>
      <c r="C2729" t="s">
        <v>1</v>
      </c>
      <c r="D2729">
        <v>4</v>
      </c>
      <c r="E2729">
        <v>1</v>
      </c>
    </row>
    <row r="2730" spans="1:5">
      <c r="A2730" t="str">
        <f t="shared" si="90"/>
        <v>Renal pelvis (C65)Male18</v>
      </c>
      <c r="B2730" t="s">
        <v>116</v>
      </c>
      <c r="C2730" t="s">
        <v>1</v>
      </c>
      <c r="D2730">
        <v>18</v>
      </c>
      <c r="E2730">
        <v>1</v>
      </c>
    </row>
    <row r="2731" spans="1:5">
      <c r="A2731" t="str">
        <f t="shared" si="90"/>
        <v>Renal pelvis (C65)Male20</v>
      </c>
      <c r="B2731" t="s">
        <v>116</v>
      </c>
      <c r="C2731" t="s">
        <v>1</v>
      </c>
      <c r="D2731">
        <v>20</v>
      </c>
      <c r="E2731">
        <v>2</v>
      </c>
    </row>
    <row r="2732" spans="1:5">
      <c r="A2732" t="str">
        <f t="shared" si="90"/>
        <v>Ureter (C66)Female2</v>
      </c>
      <c r="B2732" t="s">
        <v>117</v>
      </c>
      <c r="C2732" t="s">
        <v>0</v>
      </c>
      <c r="D2732">
        <v>2</v>
      </c>
      <c r="E2732">
        <v>1</v>
      </c>
    </row>
    <row r="2733" spans="1:5">
      <c r="A2733" t="str">
        <f t="shared" si="90"/>
        <v>Ureter (C66)Female5</v>
      </c>
      <c r="B2733" t="s">
        <v>117</v>
      </c>
      <c r="C2733" t="s">
        <v>0</v>
      </c>
      <c r="D2733">
        <v>5</v>
      </c>
      <c r="E2733">
        <v>1</v>
      </c>
    </row>
    <row r="2734" spans="1:5">
      <c r="A2734" t="str">
        <f t="shared" si="90"/>
        <v>Ureter (C66)Female18</v>
      </c>
      <c r="B2734" t="s">
        <v>117</v>
      </c>
      <c r="C2734" t="s">
        <v>0</v>
      </c>
      <c r="D2734">
        <v>18</v>
      </c>
      <c r="E2734">
        <v>1</v>
      </c>
    </row>
    <row r="2735" spans="1:5">
      <c r="A2735" t="str">
        <f t="shared" si="90"/>
        <v>Ureter (C66)Male2</v>
      </c>
      <c r="B2735" t="s">
        <v>117</v>
      </c>
      <c r="C2735" t="s">
        <v>1</v>
      </c>
      <c r="D2735">
        <v>2</v>
      </c>
      <c r="E2735">
        <v>1</v>
      </c>
    </row>
    <row r="2736" spans="1:5">
      <c r="A2736" t="str">
        <f t="shared" si="90"/>
        <v>Ureter (C66)Male5</v>
      </c>
      <c r="B2736" t="s">
        <v>117</v>
      </c>
      <c r="C2736" t="s">
        <v>1</v>
      </c>
      <c r="D2736">
        <v>5</v>
      </c>
      <c r="E2736">
        <v>1</v>
      </c>
    </row>
    <row r="2737" spans="1:5">
      <c r="A2737" t="str">
        <f t="shared" si="90"/>
        <v>Ureter (C66)Male7</v>
      </c>
      <c r="B2737" t="s">
        <v>117</v>
      </c>
      <c r="C2737" t="s">
        <v>1</v>
      </c>
      <c r="D2737">
        <v>7</v>
      </c>
      <c r="E2737">
        <v>1</v>
      </c>
    </row>
    <row r="2738" spans="1:5">
      <c r="A2738" t="str">
        <f t="shared" si="90"/>
        <v>Ureter (C66)Male13</v>
      </c>
      <c r="B2738" t="s">
        <v>117</v>
      </c>
      <c r="C2738" t="s">
        <v>1</v>
      </c>
      <c r="D2738">
        <v>13</v>
      </c>
      <c r="E2738">
        <v>2</v>
      </c>
    </row>
    <row r="2739" spans="1:5">
      <c r="A2739" t="str">
        <f t="shared" si="90"/>
        <v>Bladder (C67)Female1</v>
      </c>
      <c r="B2739" t="s">
        <v>118</v>
      </c>
      <c r="C2739" t="s">
        <v>0</v>
      </c>
      <c r="D2739">
        <v>1</v>
      </c>
      <c r="E2739">
        <v>2</v>
      </c>
    </row>
    <row r="2740" spans="1:5">
      <c r="A2740" t="str">
        <f t="shared" si="90"/>
        <v>Bladder (C67)Female2</v>
      </c>
      <c r="B2740" t="s">
        <v>118</v>
      </c>
      <c r="C2740" t="s">
        <v>0</v>
      </c>
      <c r="D2740">
        <v>2</v>
      </c>
      <c r="E2740">
        <v>10</v>
      </c>
    </row>
    <row r="2741" spans="1:5">
      <c r="A2741" t="str">
        <f t="shared" si="90"/>
        <v>Bladder (C67)Female3</v>
      </c>
      <c r="B2741" t="s">
        <v>118</v>
      </c>
      <c r="C2741" t="s">
        <v>0</v>
      </c>
      <c r="D2741">
        <v>3</v>
      </c>
      <c r="E2741">
        <v>2</v>
      </c>
    </row>
    <row r="2742" spans="1:5">
      <c r="A2742" t="str">
        <f t="shared" si="90"/>
        <v>Bladder (C67)Female4</v>
      </c>
      <c r="B2742" t="s">
        <v>118</v>
      </c>
      <c r="C2742" t="s">
        <v>0</v>
      </c>
      <c r="D2742">
        <v>4</v>
      </c>
      <c r="E2742">
        <v>5</v>
      </c>
    </row>
    <row r="2743" spans="1:5">
      <c r="A2743" t="str">
        <f t="shared" si="90"/>
        <v>Bladder (C67)Female5</v>
      </c>
      <c r="B2743" t="s">
        <v>118</v>
      </c>
      <c r="C2743" t="s">
        <v>0</v>
      </c>
      <c r="D2743">
        <v>5</v>
      </c>
      <c r="E2743">
        <v>8</v>
      </c>
    </row>
    <row r="2744" spans="1:5">
      <c r="A2744" t="str">
        <f t="shared" si="90"/>
        <v>Bladder (C67)Female6</v>
      </c>
      <c r="B2744" t="s">
        <v>118</v>
      </c>
      <c r="C2744" t="s">
        <v>0</v>
      </c>
      <c r="D2744">
        <v>6</v>
      </c>
      <c r="E2744">
        <v>3</v>
      </c>
    </row>
    <row r="2745" spans="1:5">
      <c r="A2745" t="str">
        <f t="shared" si="90"/>
        <v>Bladder (C67)Female7</v>
      </c>
      <c r="B2745" t="s">
        <v>118</v>
      </c>
      <c r="C2745" t="s">
        <v>0</v>
      </c>
      <c r="D2745">
        <v>7</v>
      </c>
      <c r="E2745">
        <v>5</v>
      </c>
    </row>
    <row r="2746" spans="1:5">
      <c r="A2746" t="str">
        <f t="shared" si="90"/>
        <v>Bladder (C67)Female9</v>
      </c>
      <c r="B2746" t="s">
        <v>118</v>
      </c>
      <c r="C2746" t="s">
        <v>0</v>
      </c>
      <c r="D2746">
        <v>9</v>
      </c>
      <c r="E2746">
        <v>5</v>
      </c>
    </row>
    <row r="2747" spans="1:5">
      <c r="A2747" t="str">
        <f t="shared" si="90"/>
        <v>Bladder (C67)Female10</v>
      </c>
      <c r="B2747" t="s">
        <v>118</v>
      </c>
      <c r="C2747" t="s">
        <v>0</v>
      </c>
      <c r="D2747">
        <v>10</v>
      </c>
      <c r="E2747">
        <v>2</v>
      </c>
    </row>
    <row r="2748" spans="1:5">
      <c r="A2748" t="str">
        <f t="shared" si="90"/>
        <v>Bladder (C67)Female11</v>
      </c>
      <c r="B2748" t="s">
        <v>118</v>
      </c>
      <c r="C2748" t="s">
        <v>0</v>
      </c>
      <c r="D2748">
        <v>11</v>
      </c>
      <c r="E2748">
        <v>5</v>
      </c>
    </row>
    <row r="2749" spans="1:5">
      <c r="A2749" t="str">
        <f t="shared" si="90"/>
        <v>Bladder (C67)Female12</v>
      </c>
      <c r="B2749" t="s">
        <v>118</v>
      </c>
      <c r="C2749" t="s">
        <v>0</v>
      </c>
      <c r="D2749">
        <v>12</v>
      </c>
      <c r="E2749">
        <v>1</v>
      </c>
    </row>
    <row r="2750" spans="1:5">
      <c r="A2750" t="str">
        <f t="shared" si="90"/>
        <v>Bladder (C67)Female13</v>
      </c>
      <c r="B2750" t="s">
        <v>118</v>
      </c>
      <c r="C2750" t="s">
        <v>0</v>
      </c>
      <c r="D2750">
        <v>13</v>
      </c>
      <c r="E2750">
        <v>5</v>
      </c>
    </row>
    <row r="2751" spans="1:5">
      <c r="A2751" t="str">
        <f t="shared" si="90"/>
        <v>Bladder (C67)Female14</v>
      </c>
      <c r="B2751" t="s">
        <v>118</v>
      </c>
      <c r="C2751" t="s">
        <v>0</v>
      </c>
      <c r="D2751">
        <v>14</v>
      </c>
      <c r="E2751">
        <v>3</v>
      </c>
    </row>
    <row r="2752" spans="1:5">
      <c r="A2752" t="str">
        <f t="shared" si="90"/>
        <v>Bladder (C67)Female16</v>
      </c>
      <c r="B2752" t="s">
        <v>118</v>
      </c>
      <c r="C2752" t="s">
        <v>0</v>
      </c>
      <c r="D2752">
        <v>16</v>
      </c>
      <c r="E2752">
        <v>2</v>
      </c>
    </row>
    <row r="2753" spans="1:5">
      <c r="A2753" t="str">
        <f t="shared" si="90"/>
        <v>Bladder (C67)Female18</v>
      </c>
      <c r="B2753" t="s">
        <v>118</v>
      </c>
      <c r="C2753" t="s">
        <v>0</v>
      </c>
      <c r="D2753">
        <v>18</v>
      </c>
      <c r="E2753">
        <v>6</v>
      </c>
    </row>
    <row r="2754" spans="1:5">
      <c r="A2754" t="str">
        <f t="shared" si="90"/>
        <v>Bladder (C67)Female19</v>
      </c>
      <c r="B2754" t="s">
        <v>118</v>
      </c>
      <c r="C2754" t="s">
        <v>0</v>
      </c>
      <c r="D2754">
        <v>19</v>
      </c>
      <c r="E2754">
        <v>1</v>
      </c>
    </row>
    <row r="2755" spans="1:5">
      <c r="A2755" t="str">
        <f t="shared" si="90"/>
        <v>Bladder (C67)Female20</v>
      </c>
      <c r="B2755" t="s">
        <v>118</v>
      </c>
      <c r="C2755" t="s">
        <v>0</v>
      </c>
      <c r="D2755">
        <v>20</v>
      </c>
      <c r="E2755">
        <v>9</v>
      </c>
    </row>
    <row r="2756" spans="1:5">
      <c r="A2756" t="str">
        <f t="shared" si="90"/>
        <v>Bladder (C67)Male1</v>
      </c>
      <c r="B2756" t="s">
        <v>118</v>
      </c>
      <c r="C2756" t="s">
        <v>1</v>
      </c>
      <c r="D2756">
        <v>1</v>
      </c>
      <c r="E2756">
        <v>9</v>
      </c>
    </row>
    <row r="2757" spans="1:5">
      <c r="A2757" t="str">
        <f t="shared" ref="A2757:A2820" si="91">B2757&amp;C2757&amp;D2757</f>
        <v>Bladder (C67)Male2</v>
      </c>
      <c r="B2757" t="s">
        <v>118</v>
      </c>
      <c r="C2757" t="s">
        <v>1</v>
      </c>
      <c r="D2757">
        <v>2</v>
      </c>
      <c r="E2757">
        <v>19</v>
      </c>
    </row>
    <row r="2758" spans="1:5">
      <c r="A2758" t="str">
        <f t="shared" si="91"/>
        <v>Bladder (C67)Male3</v>
      </c>
      <c r="B2758" t="s">
        <v>118</v>
      </c>
      <c r="C2758" t="s">
        <v>1</v>
      </c>
      <c r="D2758">
        <v>3</v>
      </c>
      <c r="E2758">
        <v>5</v>
      </c>
    </row>
    <row r="2759" spans="1:5">
      <c r="A2759" t="str">
        <f t="shared" si="91"/>
        <v>Bladder (C67)Male4</v>
      </c>
      <c r="B2759" t="s">
        <v>118</v>
      </c>
      <c r="C2759" t="s">
        <v>1</v>
      </c>
      <c r="D2759">
        <v>4</v>
      </c>
      <c r="E2759">
        <v>10</v>
      </c>
    </row>
    <row r="2760" spans="1:5">
      <c r="A2760" t="str">
        <f t="shared" si="91"/>
        <v>Bladder (C67)Male5</v>
      </c>
      <c r="B2760" t="s">
        <v>118</v>
      </c>
      <c r="C2760" t="s">
        <v>1</v>
      </c>
      <c r="D2760">
        <v>5</v>
      </c>
      <c r="E2760">
        <v>9</v>
      </c>
    </row>
    <row r="2761" spans="1:5">
      <c r="A2761" t="str">
        <f t="shared" si="91"/>
        <v>Bladder (C67)Male6</v>
      </c>
      <c r="B2761" t="s">
        <v>118</v>
      </c>
      <c r="C2761" t="s">
        <v>1</v>
      </c>
      <c r="D2761">
        <v>6</v>
      </c>
      <c r="E2761">
        <v>7</v>
      </c>
    </row>
    <row r="2762" spans="1:5">
      <c r="A2762" t="str">
        <f t="shared" si="91"/>
        <v>Bladder (C67)Male7</v>
      </c>
      <c r="B2762" t="s">
        <v>118</v>
      </c>
      <c r="C2762" t="s">
        <v>1</v>
      </c>
      <c r="D2762">
        <v>7</v>
      </c>
      <c r="E2762">
        <v>7</v>
      </c>
    </row>
    <row r="2763" spans="1:5">
      <c r="A2763" t="str">
        <f t="shared" si="91"/>
        <v>Bladder (C67)Male9</v>
      </c>
      <c r="B2763" t="s">
        <v>118</v>
      </c>
      <c r="C2763" t="s">
        <v>1</v>
      </c>
      <c r="D2763">
        <v>9</v>
      </c>
      <c r="E2763">
        <v>6</v>
      </c>
    </row>
    <row r="2764" spans="1:5">
      <c r="A2764" t="str">
        <f t="shared" si="91"/>
        <v>Bladder (C67)Male11</v>
      </c>
      <c r="B2764" t="s">
        <v>118</v>
      </c>
      <c r="C2764" t="s">
        <v>1</v>
      </c>
      <c r="D2764">
        <v>11</v>
      </c>
      <c r="E2764">
        <v>1</v>
      </c>
    </row>
    <row r="2765" spans="1:5">
      <c r="A2765" t="str">
        <f t="shared" si="91"/>
        <v>Bladder (C67)Male12</v>
      </c>
      <c r="B2765" t="s">
        <v>118</v>
      </c>
      <c r="C2765" t="s">
        <v>1</v>
      </c>
      <c r="D2765">
        <v>12</v>
      </c>
      <c r="E2765">
        <v>5</v>
      </c>
    </row>
    <row r="2766" spans="1:5">
      <c r="A2766" t="str">
        <f t="shared" si="91"/>
        <v>Bladder (C67)Male13</v>
      </c>
      <c r="B2766" t="s">
        <v>118</v>
      </c>
      <c r="C2766" t="s">
        <v>1</v>
      </c>
      <c r="D2766">
        <v>13</v>
      </c>
      <c r="E2766">
        <v>4</v>
      </c>
    </row>
    <row r="2767" spans="1:5">
      <c r="A2767" t="str">
        <f t="shared" si="91"/>
        <v>Bladder (C67)Male14</v>
      </c>
      <c r="B2767" t="s">
        <v>118</v>
      </c>
      <c r="C2767" t="s">
        <v>1</v>
      </c>
      <c r="D2767">
        <v>14</v>
      </c>
      <c r="E2767">
        <v>6</v>
      </c>
    </row>
    <row r="2768" spans="1:5">
      <c r="A2768" t="str">
        <f t="shared" si="91"/>
        <v>Bladder (C67)Male15</v>
      </c>
      <c r="B2768" t="s">
        <v>118</v>
      </c>
      <c r="C2768" t="s">
        <v>1</v>
      </c>
      <c r="D2768">
        <v>15</v>
      </c>
      <c r="E2768">
        <v>3</v>
      </c>
    </row>
    <row r="2769" spans="1:5">
      <c r="A2769" t="str">
        <f t="shared" si="91"/>
        <v>Bladder (C67)Male16</v>
      </c>
      <c r="B2769" t="s">
        <v>118</v>
      </c>
      <c r="C2769" t="s">
        <v>1</v>
      </c>
      <c r="D2769">
        <v>16</v>
      </c>
      <c r="E2769">
        <v>7</v>
      </c>
    </row>
    <row r="2770" spans="1:5">
      <c r="A2770" t="str">
        <f t="shared" si="91"/>
        <v>Bladder (C67)Male17</v>
      </c>
      <c r="B2770" t="s">
        <v>118</v>
      </c>
      <c r="C2770" t="s">
        <v>1</v>
      </c>
      <c r="D2770">
        <v>17</v>
      </c>
      <c r="E2770">
        <v>2</v>
      </c>
    </row>
    <row r="2771" spans="1:5">
      <c r="A2771" t="str">
        <f t="shared" si="91"/>
        <v>Bladder (C67)Male18</v>
      </c>
      <c r="B2771" t="s">
        <v>118</v>
      </c>
      <c r="C2771" t="s">
        <v>1</v>
      </c>
      <c r="D2771">
        <v>18</v>
      </c>
      <c r="E2771">
        <v>17</v>
      </c>
    </row>
    <row r="2772" spans="1:5">
      <c r="A2772" t="str">
        <f t="shared" si="91"/>
        <v>Bladder (C67)Male19</v>
      </c>
      <c r="B2772" t="s">
        <v>118</v>
      </c>
      <c r="C2772" t="s">
        <v>1</v>
      </c>
      <c r="D2772">
        <v>19</v>
      </c>
      <c r="E2772">
        <v>3</v>
      </c>
    </row>
    <row r="2773" spans="1:5">
      <c r="A2773" t="str">
        <f t="shared" si="91"/>
        <v>Bladder (C67)Male20</v>
      </c>
      <c r="B2773" t="s">
        <v>118</v>
      </c>
      <c r="C2773" t="s">
        <v>1</v>
      </c>
      <c r="D2773">
        <v>20</v>
      </c>
      <c r="E2773">
        <v>13</v>
      </c>
    </row>
    <row r="2774" spans="1:5">
      <c r="A2774" t="str">
        <f t="shared" si="91"/>
        <v>Urinary organs - other and unspecified (C68)Female2</v>
      </c>
      <c r="B2774" t="s">
        <v>119</v>
      </c>
      <c r="C2774" t="s">
        <v>0</v>
      </c>
      <c r="D2774">
        <v>2</v>
      </c>
      <c r="E2774">
        <v>1</v>
      </c>
    </row>
    <row r="2775" spans="1:5">
      <c r="A2775" t="str">
        <f t="shared" si="91"/>
        <v>Urinary organs - other and unspecified (C68)Female5</v>
      </c>
      <c r="B2775" t="s">
        <v>119</v>
      </c>
      <c r="C2775" t="s">
        <v>0</v>
      </c>
      <c r="D2775">
        <v>5</v>
      </c>
      <c r="E2775">
        <v>2</v>
      </c>
    </row>
    <row r="2776" spans="1:5">
      <c r="A2776" t="str">
        <f t="shared" si="91"/>
        <v>Urinary organs - other and unspecified (C68)Male5</v>
      </c>
      <c r="B2776" t="s">
        <v>119</v>
      </c>
      <c r="C2776" t="s">
        <v>1</v>
      </c>
      <c r="D2776">
        <v>5</v>
      </c>
      <c r="E2776">
        <v>1</v>
      </c>
    </row>
    <row r="2777" spans="1:5">
      <c r="A2777" t="str">
        <f t="shared" si="91"/>
        <v>Urinary organs - other and unspecified (C68)Male11</v>
      </c>
      <c r="B2777" t="s">
        <v>119</v>
      </c>
      <c r="C2777" t="s">
        <v>1</v>
      </c>
      <c r="D2777">
        <v>11</v>
      </c>
      <c r="E2777">
        <v>1</v>
      </c>
    </row>
    <row r="2778" spans="1:5">
      <c r="A2778" t="str">
        <f t="shared" si="91"/>
        <v>Urinary organs - other and unspecified (C68)Male18</v>
      </c>
      <c r="B2778" t="s">
        <v>119</v>
      </c>
      <c r="C2778" t="s">
        <v>1</v>
      </c>
      <c r="D2778">
        <v>18</v>
      </c>
      <c r="E2778">
        <v>1</v>
      </c>
    </row>
    <row r="2779" spans="1:5">
      <c r="A2779" t="str">
        <f t="shared" si="91"/>
        <v>Eye and adnexa (C69)Female2</v>
      </c>
      <c r="B2779" t="s">
        <v>120</v>
      </c>
      <c r="C2779" t="s">
        <v>0</v>
      </c>
      <c r="D2779">
        <v>2</v>
      </c>
      <c r="E2779">
        <v>1</v>
      </c>
    </row>
    <row r="2780" spans="1:5">
      <c r="A2780" t="str">
        <f t="shared" si="91"/>
        <v>Eye and adnexa (C69)Female3</v>
      </c>
      <c r="B2780" t="s">
        <v>120</v>
      </c>
      <c r="C2780" t="s">
        <v>0</v>
      </c>
      <c r="D2780">
        <v>3</v>
      </c>
      <c r="E2780">
        <v>1</v>
      </c>
    </row>
    <row r="2781" spans="1:5">
      <c r="A2781" t="str">
        <f t="shared" si="91"/>
        <v>Eye and adnexa (C69)Female4</v>
      </c>
      <c r="B2781" t="s">
        <v>120</v>
      </c>
      <c r="C2781" t="s">
        <v>0</v>
      </c>
      <c r="D2781">
        <v>4</v>
      </c>
      <c r="E2781">
        <v>1</v>
      </c>
    </row>
    <row r="2782" spans="1:5">
      <c r="A2782" t="str">
        <f t="shared" si="91"/>
        <v>Eye and adnexa (C69)Female5</v>
      </c>
      <c r="B2782" t="s">
        <v>120</v>
      </c>
      <c r="C2782" t="s">
        <v>0</v>
      </c>
      <c r="D2782">
        <v>5</v>
      </c>
      <c r="E2782">
        <v>2</v>
      </c>
    </row>
    <row r="2783" spans="1:5">
      <c r="A2783" t="str">
        <f t="shared" si="91"/>
        <v>Eye and adnexa (C69)Female7</v>
      </c>
      <c r="B2783" t="s">
        <v>120</v>
      </c>
      <c r="C2783" t="s">
        <v>0</v>
      </c>
      <c r="D2783">
        <v>7</v>
      </c>
      <c r="E2783">
        <v>1</v>
      </c>
    </row>
    <row r="2784" spans="1:5">
      <c r="A2784" t="str">
        <f t="shared" si="91"/>
        <v>Eye and adnexa (C69)Female9</v>
      </c>
      <c r="B2784" t="s">
        <v>120</v>
      </c>
      <c r="C2784" t="s">
        <v>0</v>
      </c>
      <c r="D2784">
        <v>9</v>
      </c>
      <c r="E2784">
        <v>1</v>
      </c>
    </row>
    <row r="2785" spans="1:5">
      <c r="A2785" t="str">
        <f t="shared" si="91"/>
        <v>Eye and adnexa (C69)Female11</v>
      </c>
      <c r="B2785" t="s">
        <v>120</v>
      </c>
      <c r="C2785" t="s">
        <v>0</v>
      </c>
      <c r="D2785">
        <v>11</v>
      </c>
      <c r="E2785">
        <v>1</v>
      </c>
    </row>
    <row r="2786" spans="1:5">
      <c r="A2786" t="str">
        <f t="shared" si="91"/>
        <v>Eye and adnexa (C69)Female16</v>
      </c>
      <c r="B2786" t="s">
        <v>120</v>
      </c>
      <c r="C2786" t="s">
        <v>0</v>
      </c>
      <c r="D2786">
        <v>16</v>
      </c>
      <c r="E2786">
        <v>1</v>
      </c>
    </row>
    <row r="2787" spans="1:5">
      <c r="A2787" t="str">
        <f t="shared" si="91"/>
        <v>Eye and adnexa (C69)Female18</v>
      </c>
      <c r="B2787" t="s">
        <v>120</v>
      </c>
      <c r="C2787" t="s">
        <v>0</v>
      </c>
      <c r="D2787">
        <v>18</v>
      </c>
      <c r="E2787">
        <v>1</v>
      </c>
    </row>
    <row r="2788" spans="1:5">
      <c r="A2788" t="str">
        <f t="shared" si="91"/>
        <v>Eye and adnexa (C69)Male2</v>
      </c>
      <c r="B2788" t="s">
        <v>120</v>
      </c>
      <c r="C2788" t="s">
        <v>1</v>
      </c>
      <c r="D2788">
        <v>2</v>
      </c>
      <c r="E2788">
        <v>3</v>
      </c>
    </row>
    <row r="2789" spans="1:5">
      <c r="A2789" t="str">
        <f t="shared" si="91"/>
        <v>Eye and adnexa (C69)Male11</v>
      </c>
      <c r="B2789" t="s">
        <v>120</v>
      </c>
      <c r="C2789" t="s">
        <v>1</v>
      </c>
      <c r="D2789">
        <v>11</v>
      </c>
      <c r="E2789">
        <v>1</v>
      </c>
    </row>
    <row r="2790" spans="1:5">
      <c r="A2790" t="str">
        <f t="shared" si="91"/>
        <v>Eye and adnexa (C69)Male14</v>
      </c>
      <c r="B2790" t="s">
        <v>120</v>
      </c>
      <c r="C2790" t="s">
        <v>1</v>
      </c>
      <c r="D2790">
        <v>14</v>
      </c>
      <c r="E2790">
        <v>1</v>
      </c>
    </row>
    <row r="2791" spans="1:5">
      <c r="A2791" t="str">
        <f t="shared" si="91"/>
        <v>Eye and adnexa (C69)Male18</v>
      </c>
      <c r="B2791" t="s">
        <v>120</v>
      </c>
      <c r="C2791" t="s">
        <v>1</v>
      </c>
      <c r="D2791">
        <v>18</v>
      </c>
      <c r="E2791">
        <v>2</v>
      </c>
    </row>
    <row r="2792" spans="1:5">
      <c r="A2792" t="str">
        <f t="shared" si="91"/>
        <v>Meninges (C70)Female4</v>
      </c>
      <c r="B2792" t="s">
        <v>121</v>
      </c>
      <c r="C2792" t="s">
        <v>0</v>
      </c>
      <c r="D2792">
        <v>4</v>
      </c>
      <c r="E2792">
        <v>1</v>
      </c>
    </row>
    <row r="2793" spans="1:5">
      <c r="A2793" t="str">
        <f t="shared" si="91"/>
        <v>Meninges (C70)Female5</v>
      </c>
      <c r="B2793" t="s">
        <v>121</v>
      </c>
      <c r="C2793" t="s">
        <v>0</v>
      </c>
      <c r="D2793">
        <v>5</v>
      </c>
      <c r="E2793">
        <v>1</v>
      </c>
    </row>
    <row r="2794" spans="1:5">
      <c r="A2794" t="str">
        <f t="shared" si="91"/>
        <v>Meninges (C70)Female20</v>
      </c>
      <c r="B2794" t="s">
        <v>121</v>
      </c>
      <c r="C2794" t="s">
        <v>0</v>
      </c>
      <c r="D2794">
        <v>20</v>
      </c>
      <c r="E2794">
        <v>1</v>
      </c>
    </row>
    <row r="2795" spans="1:5">
      <c r="A2795" t="str">
        <f t="shared" si="91"/>
        <v>Brain (C71)Female1</v>
      </c>
      <c r="B2795" t="s">
        <v>122</v>
      </c>
      <c r="C2795" t="s">
        <v>0</v>
      </c>
      <c r="D2795">
        <v>1</v>
      </c>
      <c r="E2795">
        <v>3</v>
      </c>
    </row>
    <row r="2796" spans="1:5">
      <c r="A2796" t="str">
        <f t="shared" si="91"/>
        <v>Brain (C71)Female2</v>
      </c>
      <c r="B2796" t="s">
        <v>122</v>
      </c>
      <c r="C2796" t="s">
        <v>0</v>
      </c>
      <c r="D2796">
        <v>2</v>
      </c>
      <c r="E2796">
        <v>9</v>
      </c>
    </row>
    <row r="2797" spans="1:5">
      <c r="A2797" t="str">
        <f t="shared" si="91"/>
        <v>Brain (C71)Female3</v>
      </c>
      <c r="B2797" t="s">
        <v>122</v>
      </c>
      <c r="C2797" t="s">
        <v>0</v>
      </c>
      <c r="D2797">
        <v>3</v>
      </c>
      <c r="E2797">
        <v>11</v>
      </c>
    </row>
    <row r="2798" spans="1:5">
      <c r="A2798" t="str">
        <f t="shared" si="91"/>
        <v>Brain (C71)Female4</v>
      </c>
      <c r="B2798" t="s">
        <v>122</v>
      </c>
      <c r="C2798" t="s">
        <v>0</v>
      </c>
      <c r="D2798">
        <v>4</v>
      </c>
      <c r="E2798">
        <v>3</v>
      </c>
    </row>
    <row r="2799" spans="1:5">
      <c r="A2799" t="str">
        <f t="shared" si="91"/>
        <v>Brain (C71)Female5</v>
      </c>
      <c r="B2799" t="s">
        <v>122</v>
      </c>
      <c r="C2799" t="s">
        <v>0</v>
      </c>
      <c r="D2799">
        <v>5</v>
      </c>
      <c r="E2799">
        <v>5</v>
      </c>
    </row>
    <row r="2800" spans="1:5">
      <c r="A2800" t="str">
        <f t="shared" si="91"/>
        <v>Brain (C71)Female6</v>
      </c>
      <c r="B2800" t="s">
        <v>122</v>
      </c>
      <c r="C2800" t="s">
        <v>0</v>
      </c>
      <c r="D2800">
        <v>6</v>
      </c>
      <c r="E2800">
        <v>3</v>
      </c>
    </row>
    <row r="2801" spans="1:5">
      <c r="A2801" t="str">
        <f t="shared" si="91"/>
        <v>Brain (C71)Female7</v>
      </c>
      <c r="B2801" t="s">
        <v>122</v>
      </c>
      <c r="C2801" t="s">
        <v>0</v>
      </c>
      <c r="D2801">
        <v>7</v>
      </c>
      <c r="E2801">
        <v>2</v>
      </c>
    </row>
    <row r="2802" spans="1:5">
      <c r="A2802" t="str">
        <f t="shared" si="91"/>
        <v>Brain (C71)Female8</v>
      </c>
      <c r="B2802" t="s">
        <v>122</v>
      </c>
      <c r="C2802" t="s">
        <v>0</v>
      </c>
      <c r="D2802">
        <v>8</v>
      </c>
      <c r="E2802">
        <v>1</v>
      </c>
    </row>
    <row r="2803" spans="1:5">
      <c r="A2803" t="str">
        <f t="shared" si="91"/>
        <v>Brain (C71)Female9</v>
      </c>
      <c r="B2803" t="s">
        <v>122</v>
      </c>
      <c r="C2803" t="s">
        <v>0</v>
      </c>
      <c r="D2803">
        <v>9</v>
      </c>
      <c r="E2803">
        <v>7</v>
      </c>
    </row>
    <row r="2804" spans="1:5">
      <c r="A2804" t="str">
        <f t="shared" si="91"/>
        <v>Brain (C71)Female10</v>
      </c>
      <c r="B2804" t="s">
        <v>122</v>
      </c>
      <c r="C2804" t="s">
        <v>0</v>
      </c>
      <c r="D2804">
        <v>10</v>
      </c>
      <c r="E2804">
        <v>3</v>
      </c>
    </row>
    <row r="2805" spans="1:5">
      <c r="A2805" t="str">
        <f t="shared" si="91"/>
        <v>Brain (C71)Female12</v>
      </c>
      <c r="B2805" t="s">
        <v>122</v>
      </c>
      <c r="C2805" t="s">
        <v>0</v>
      </c>
      <c r="D2805">
        <v>12</v>
      </c>
      <c r="E2805">
        <v>1</v>
      </c>
    </row>
    <row r="2806" spans="1:5">
      <c r="A2806" t="str">
        <f t="shared" si="91"/>
        <v>Brain (C71)Female13</v>
      </c>
      <c r="B2806" t="s">
        <v>122</v>
      </c>
      <c r="C2806" t="s">
        <v>0</v>
      </c>
      <c r="D2806">
        <v>13</v>
      </c>
      <c r="E2806">
        <v>14</v>
      </c>
    </row>
    <row r="2807" spans="1:5">
      <c r="A2807" t="str">
        <f t="shared" si="91"/>
        <v>Brain (C71)Female14</v>
      </c>
      <c r="B2807" t="s">
        <v>122</v>
      </c>
      <c r="C2807" t="s">
        <v>0</v>
      </c>
      <c r="D2807">
        <v>14</v>
      </c>
      <c r="E2807">
        <v>6</v>
      </c>
    </row>
    <row r="2808" spans="1:5">
      <c r="A2808" t="str">
        <f t="shared" si="91"/>
        <v>Brain (C71)Female15</v>
      </c>
      <c r="B2808" t="s">
        <v>122</v>
      </c>
      <c r="C2808" t="s">
        <v>0</v>
      </c>
      <c r="D2808">
        <v>15</v>
      </c>
      <c r="E2808">
        <v>1</v>
      </c>
    </row>
    <row r="2809" spans="1:5">
      <c r="A2809" t="str">
        <f t="shared" si="91"/>
        <v>Brain (C71)Female16</v>
      </c>
      <c r="B2809" t="s">
        <v>122</v>
      </c>
      <c r="C2809" t="s">
        <v>0</v>
      </c>
      <c r="D2809">
        <v>16</v>
      </c>
      <c r="E2809">
        <v>1</v>
      </c>
    </row>
    <row r="2810" spans="1:5">
      <c r="A2810" t="str">
        <f t="shared" si="91"/>
        <v>Brain (C71)Female18</v>
      </c>
      <c r="B2810" t="s">
        <v>122</v>
      </c>
      <c r="C2810" t="s">
        <v>0</v>
      </c>
      <c r="D2810">
        <v>18</v>
      </c>
      <c r="E2810">
        <v>18</v>
      </c>
    </row>
    <row r="2811" spans="1:5">
      <c r="A2811" t="str">
        <f t="shared" si="91"/>
        <v>Brain (C71)Female19</v>
      </c>
      <c r="B2811" t="s">
        <v>122</v>
      </c>
      <c r="C2811" t="s">
        <v>0</v>
      </c>
      <c r="D2811">
        <v>19</v>
      </c>
      <c r="E2811">
        <v>1</v>
      </c>
    </row>
    <row r="2812" spans="1:5">
      <c r="A2812" t="str">
        <f t="shared" si="91"/>
        <v>Brain (C71)Female20</v>
      </c>
      <c r="B2812" t="s">
        <v>122</v>
      </c>
      <c r="C2812" t="s">
        <v>0</v>
      </c>
      <c r="D2812">
        <v>20</v>
      </c>
      <c r="E2812">
        <v>6</v>
      </c>
    </row>
    <row r="2813" spans="1:5">
      <c r="A2813" t="str">
        <f t="shared" si="91"/>
        <v>Brain (C71)Male1</v>
      </c>
      <c r="B2813" t="s">
        <v>122</v>
      </c>
      <c r="C2813" t="s">
        <v>1</v>
      </c>
      <c r="D2813">
        <v>1</v>
      </c>
      <c r="E2813">
        <v>7</v>
      </c>
    </row>
    <row r="2814" spans="1:5">
      <c r="A2814" t="str">
        <f t="shared" si="91"/>
        <v>Brain (C71)Male2</v>
      </c>
      <c r="B2814" t="s">
        <v>122</v>
      </c>
      <c r="C2814" t="s">
        <v>1</v>
      </c>
      <c r="D2814">
        <v>2</v>
      </c>
      <c r="E2814">
        <v>18</v>
      </c>
    </row>
    <row r="2815" spans="1:5">
      <c r="A2815" t="str">
        <f t="shared" si="91"/>
        <v>Brain (C71)Male3</v>
      </c>
      <c r="B2815" t="s">
        <v>122</v>
      </c>
      <c r="C2815" t="s">
        <v>1</v>
      </c>
      <c r="D2815">
        <v>3</v>
      </c>
      <c r="E2815">
        <v>15</v>
      </c>
    </row>
    <row r="2816" spans="1:5">
      <c r="A2816" t="str">
        <f t="shared" si="91"/>
        <v>Brain (C71)Male4</v>
      </c>
      <c r="B2816" t="s">
        <v>122</v>
      </c>
      <c r="C2816" t="s">
        <v>1</v>
      </c>
      <c r="D2816">
        <v>4</v>
      </c>
      <c r="E2816">
        <v>18</v>
      </c>
    </row>
    <row r="2817" spans="1:5">
      <c r="A2817" t="str">
        <f t="shared" si="91"/>
        <v>Brain (C71)Male5</v>
      </c>
      <c r="B2817" t="s">
        <v>122</v>
      </c>
      <c r="C2817" t="s">
        <v>1</v>
      </c>
      <c r="D2817">
        <v>5</v>
      </c>
      <c r="E2817">
        <v>10</v>
      </c>
    </row>
    <row r="2818" spans="1:5">
      <c r="A2818" t="str">
        <f t="shared" si="91"/>
        <v>Brain (C71)Male6</v>
      </c>
      <c r="B2818" t="s">
        <v>122</v>
      </c>
      <c r="C2818" t="s">
        <v>1</v>
      </c>
      <c r="D2818">
        <v>6</v>
      </c>
      <c r="E2818">
        <v>5</v>
      </c>
    </row>
    <row r="2819" spans="1:5">
      <c r="A2819" t="str">
        <f t="shared" si="91"/>
        <v>Brain (C71)Male7</v>
      </c>
      <c r="B2819" t="s">
        <v>122</v>
      </c>
      <c r="C2819" t="s">
        <v>1</v>
      </c>
      <c r="D2819">
        <v>7</v>
      </c>
      <c r="E2819">
        <v>9</v>
      </c>
    </row>
    <row r="2820" spans="1:5">
      <c r="A2820" t="str">
        <f t="shared" si="91"/>
        <v>Brain (C71)Male8</v>
      </c>
      <c r="B2820" t="s">
        <v>122</v>
      </c>
      <c r="C2820" t="s">
        <v>1</v>
      </c>
      <c r="D2820">
        <v>8</v>
      </c>
      <c r="E2820">
        <v>2</v>
      </c>
    </row>
    <row r="2821" spans="1:5">
      <c r="A2821" t="str">
        <f t="shared" ref="A2821:A2884" si="92">B2821&amp;C2821&amp;D2821</f>
        <v>Brain (C71)Male9</v>
      </c>
      <c r="B2821" t="s">
        <v>122</v>
      </c>
      <c r="C2821" t="s">
        <v>1</v>
      </c>
      <c r="D2821">
        <v>9</v>
      </c>
      <c r="E2821">
        <v>10</v>
      </c>
    </row>
    <row r="2822" spans="1:5">
      <c r="A2822" t="str">
        <f t="shared" si="92"/>
        <v>Brain (C71)Male10</v>
      </c>
      <c r="B2822" t="s">
        <v>122</v>
      </c>
      <c r="C2822" t="s">
        <v>1</v>
      </c>
      <c r="D2822">
        <v>10</v>
      </c>
      <c r="E2822">
        <v>6</v>
      </c>
    </row>
    <row r="2823" spans="1:5">
      <c r="A2823" t="str">
        <f t="shared" si="92"/>
        <v>Brain (C71)Male11</v>
      </c>
      <c r="B2823" t="s">
        <v>122</v>
      </c>
      <c r="C2823" t="s">
        <v>1</v>
      </c>
      <c r="D2823">
        <v>11</v>
      </c>
      <c r="E2823">
        <v>11</v>
      </c>
    </row>
    <row r="2824" spans="1:5">
      <c r="A2824" t="str">
        <f t="shared" si="92"/>
        <v>Brain (C71)Male12</v>
      </c>
      <c r="B2824" t="s">
        <v>122</v>
      </c>
      <c r="C2824" t="s">
        <v>1</v>
      </c>
      <c r="D2824">
        <v>12</v>
      </c>
      <c r="E2824">
        <v>3</v>
      </c>
    </row>
    <row r="2825" spans="1:5">
      <c r="A2825" t="str">
        <f t="shared" si="92"/>
        <v>Brain (C71)Male13</v>
      </c>
      <c r="B2825" t="s">
        <v>122</v>
      </c>
      <c r="C2825" t="s">
        <v>1</v>
      </c>
      <c r="D2825">
        <v>13</v>
      </c>
      <c r="E2825">
        <v>10</v>
      </c>
    </row>
    <row r="2826" spans="1:5">
      <c r="A2826" t="str">
        <f t="shared" si="92"/>
        <v>Brain (C71)Male14</v>
      </c>
      <c r="B2826" t="s">
        <v>122</v>
      </c>
      <c r="C2826" t="s">
        <v>1</v>
      </c>
      <c r="D2826">
        <v>14</v>
      </c>
      <c r="E2826">
        <v>3</v>
      </c>
    </row>
    <row r="2827" spans="1:5">
      <c r="A2827" t="str">
        <f t="shared" si="92"/>
        <v>Brain (C71)Male15</v>
      </c>
      <c r="B2827" t="s">
        <v>122</v>
      </c>
      <c r="C2827" t="s">
        <v>1</v>
      </c>
      <c r="D2827">
        <v>15</v>
      </c>
      <c r="E2827">
        <v>1</v>
      </c>
    </row>
    <row r="2828" spans="1:5">
      <c r="A2828" t="str">
        <f t="shared" si="92"/>
        <v>Brain (C71)Male16</v>
      </c>
      <c r="B2828" t="s">
        <v>122</v>
      </c>
      <c r="C2828" t="s">
        <v>1</v>
      </c>
      <c r="D2828">
        <v>16</v>
      </c>
      <c r="E2828">
        <v>4</v>
      </c>
    </row>
    <row r="2829" spans="1:5">
      <c r="A2829" t="str">
        <f t="shared" si="92"/>
        <v>Brain (C71)Male17</v>
      </c>
      <c r="B2829" t="s">
        <v>122</v>
      </c>
      <c r="C2829" t="s">
        <v>1</v>
      </c>
      <c r="D2829">
        <v>17</v>
      </c>
      <c r="E2829">
        <v>3</v>
      </c>
    </row>
    <row r="2830" spans="1:5">
      <c r="A2830" t="str">
        <f t="shared" si="92"/>
        <v>Brain (C71)Male18</v>
      </c>
      <c r="B2830" t="s">
        <v>122</v>
      </c>
      <c r="C2830" t="s">
        <v>1</v>
      </c>
      <c r="D2830">
        <v>18</v>
      </c>
      <c r="E2830">
        <v>25</v>
      </c>
    </row>
    <row r="2831" spans="1:5">
      <c r="A2831" t="str">
        <f t="shared" si="92"/>
        <v>Brain (C71)Male19</v>
      </c>
      <c r="B2831" t="s">
        <v>122</v>
      </c>
      <c r="C2831" t="s">
        <v>1</v>
      </c>
      <c r="D2831">
        <v>19</v>
      </c>
      <c r="E2831">
        <v>4</v>
      </c>
    </row>
    <row r="2832" spans="1:5">
      <c r="A2832" t="str">
        <f t="shared" si="92"/>
        <v>Brain (C71)Male20</v>
      </c>
      <c r="B2832" t="s">
        <v>122</v>
      </c>
      <c r="C2832" t="s">
        <v>1</v>
      </c>
      <c r="D2832">
        <v>20</v>
      </c>
      <c r="E2832">
        <v>18</v>
      </c>
    </row>
    <row r="2833" spans="1:5">
      <c r="A2833" t="str">
        <f t="shared" si="92"/>
        <v>Brain (C71)Male99</v>
      </c>
      <c r="B2833" t="s">
        <v>122</v>
      </c>
      <c r="C2833" t="s">
        <v>1</v>
      </c>
      <c r="D2833">
        <v>99</v>
      </c>
      <c r="E2833">
        <v>1</v>
      </c>
    </row>
    <row r="2834" spans="1:5">
      <c r="A2834" t="str">
        <f t="shared" si="92"/>
        <v>Spinal cord, cranial nerves and other parts of central nervous system (C72)Female18</v>
      </c>
      <c r="B2834" t="s">
        <v>123</v>
      </c>
      <c r="C2834" t="s">
        <v>0</v>
      </c>
      <c r="D2834">
        <v>18</v>
      </c>
      <c r="E2834">
        <v>1</v>
      </c>
    </row>
    <row r="2835" spans="1:5">
      <c r="A2835" t="str">
        <f t="shared" si="92"/>
        <v>Spinal cord, cranial nerves and other parts of central nervous system (C72)Male1</v>
      </c>
      <c r="B2835" t="s">
        <v>123</v>
      </c>
      <c r="C2835" t="s">
        <v>1</v>
      </c>
      <c r="D2835">
        <v>1</v>
      </c>
      <c r="E2835">
        <v>1</v>
      </c>
    </row>
    <row r="2836" spans="1:5">
      <c r="A2836" t="str">
        <f t="shared" si="92"/>
        <v>Spinal cord, cranial nerves and other parts of central nervous system (C72)Male2</v>
      </c>
      <c r="B2836" t="s">
        <v>123</v>
      </c>
      <c r="C2836" t="s">
        <v>1</v>
      </c>
      <c r="D2836">
        <v>2</v>
      </c>
      <c r="E2836">
        <v>1</v>
      </c>
    </row>
    <row r="2837" spans="1:5">
      <c r="A2837" t="str">
        <f t="shared" si="92"/>
        <v>Spinal cord, cranial nerves and other parts of central nervous system (C72)Male13</v>
      </c>
      <c r="B2837" t="s">
        <v>123</v>
      </c>
      <c r="C2837" t="s">
        <v>1</v>
      </c>
      <c r="D2837">
        <v>13</v>
      </c>
      <c r="E2837">
        <v>1</v>
      </c>
    </row>
    <row r="2838" spans="1:5">
      <c r="A2838" t="str">
        <f t="shared" si="92"/>
        <v>Thyroid gland (C73)Female2</v>
      </c>
      <c r="B2838" t="s">
        <v>124</v>
      </c>
      <c r="C2838" t="s">
        <v>0</v>
      </c>
      <c r="D2838">
        <v>2</v>
      </c>
      <c r="E2838">
        <v>1</v>
      </c>
    </row>
    <row r="2839" spans="1:5">
      <c r="A2839" t="str">
        <f t="shared" si="92"/>
        <v>Thyroid gland (C73)Female3</v>
      </c>
      <c r="B2839" t="s">
        <v>124</v>
      </c>
      <c r="C2839" t="s">
        <v>0</v>
      </c>
      <c r="D2839">
        <v>3</v>
      </c>
      <c r="E2839">
        <v>1</v>
      </c>
    </row>
    <row r="2840" spans="1:5">
      <c r="A2840" t="str">
        <f t="shared" si="92"/>
        <v>Thyroid gland (C73)Female4</v>
      </c>
      <c r="B2840" t="s">
        <v>124</v>
      </c>
      <c r="C2840" t="s">
        <v>0</v>
      </c>
      <c r="D2840">
        <v>4</v>
      </c>
      <c r="E2840">
        <v>4</v>
      </c>
    </row>
    <row r="2841" spans="1:5">
      <c r="A2841" t="str">
        <f t="shared" si="92"/>
        <v>Thyroid gland (C73)Female5</v>
      </c>
      <c r="B2841" t="s">
        <v>124</v>
      </c>
      <c r="C2841" t="s">
        <v>0</v>
      </c>
      <c r="D2841">
        <v>5</v>
      </c>
      <c r="E2841">
        <v>1</v>
      </c>
    </row>
    <row r="2842" spans="1:5">
      <c r="A2842" t="str">
        <f t="shared" si="92"/>
        <v>Thyroid gland (C73)Female7</v>
      </c>
      <c r="B2842" t="s">
        <v>124</v>
      </c>
      <c r="C2842" t="s">
        <v>0</v>
      </c>
      <c r="D2842">
        <v>7</v>
      </c>
      <c r="E2842">
        <v>3</v>
      </c>
    </row>
    <row r="2843" spans="1:5">
      <c r="A2843" t="str">
        <f t="shared" si="92"/>
        <v>Thyroid gland (C73)Female11</v>
      </c>
      <c r="B2843" t="s">
        <v>124</v>
      </c>
      <c r="C2843" t="s">
        <v>0</v>
      </c>
      <c r="D2843">
        <v>11</v>
      </c>
      <c r="E2843">
        <v>1</v>
      </c>
    </row>
    <row r="2844" spans="1:5">
      <c r="A2844" t="str">
        <f t="shared" si="92"/>
        <v>Thyroid gland (C73)Female12</v>
      </c>
      <c r="B2844" t="s">
        <v>124</v>
      </c>
      <c r="C2844" t="s">
        <v>0</v>
      </c>
      <c r="D2844">
        <v>12</v>
      </c>
      <c r="E2844">
        <v>1</v>
      </c>
    </row>
    <row r="2845" spans="1:5">
      <c r="A2845" t="str">
        <f t="shared" si="92"/>
        <v>Thyroid gland (C73)Female16</v>
      </c>
      <c r="B2845" t="s">
        <v>124</v>
      </c>
      <c r="C2845" t="s">
        <v>0</v>
      </c>
      <c r="D2845">
        <v>16</v>
      </c>
      <c r="E2845">
        <v>1</v>
      </c>
    </row>
    <row r="2846" spans="1:5">
      <c r="A2846" t="str">
        <f t="shared" si="92"/>
        <v>Thyroid gland (C73)Female18</v>
      </c>
      <c r="B2846" t="s">
        <v>124</v>
      </c>
      <c r="C2846" t="s">
        <v>0</v>
      </c>
      <c r="D2846">
        <v>18</v>
      </c>
      <c r="E2846">
        <v>2</v>
      </c>
    </row>
    <row r="2847" spans="1:5">
      <c r="A2847" t="str">
        <f t="shared" si="92"/>
        <v>Thyroid gland (C73)Female19</v>
      </c>
      <c r="B2847" t="s">
        <v>124</v>
      </c>
      <c r="C2847" t="s">
        <v>0</v>
      </c>
      <c r="D2847">
        <v>19</v>
      </c>
      <c r="E2847">
        <v>2</v>
      </c>
    </row>
    <row r="2848" spans="1:5">
      <c r="A2848" t="str">
        <f t="shared" si="92"/>
        <v>Thyroid gland (C73)Female20</v>
      </c>
      <c r="B2848" t="s">
        <v>124</v>
      </c>
      <c r="C2848" t="s">
        <v>0</v>
      </c>
      <c r="D2848">
        <v>20</v>
      </c>
      <c r="E2848">
        <v>1</v>
      </c>
    </row>
    <row r="2849" spans="1:5">
      <c r="A2849" t="str">
        <f t="shared" si="92"/>
        <v>Thyroid gland (C73)Male1</v>
      </c>
      <c r="B2849" t="s">
        <v>124</v>
      </c>
      <c r="C2849" t="s">
        <v>1</v>
      </c>
      <c r="D2849">
        <v>1</v>
      </c>
      <c r="E2849">
        <v>1</v>
      </c>
    </row>
    <row r="2850" spans="1:5">
      <c r="A2850" t="str">
        <f t="shared" si="92"/>
        <v>Thyroid gland (C73)Male2</v>
      </c>
      <c r="B2850" t="s">
        <v>124</v>
      </c>
      <c r="C2850" t="s">
        <v>1</v>
      </c>
      <c r="D2850">
        <v>2</v>
      </c>
      <c r="E2850">
        <v>3</v>
      </c>
    </row>
    <row r="2851" spans="1:5">
      <c r="A2851" t="str">
        <f t="shared" si="92"/>
        <v>Thyroid gland (C73)Male4</v>
      </c>
      <c r="B2851" t="s">
        <v>124</v>
      </c>
      <c r="C2851" t="s">
        <v>1</v>
      </c>
      <c r="D2851">
        <v>4</v>
      </c>
      <c r="E2851">
        <v>1</v>
      </c>
    </row>
    <row r="2852" spans="1:5">
      <c r="A2852" t="str">
        <f t="shared" si="92"/>
        <v>Thyroid gland (C73)Male5</v>
      </c>
      <c r="B2852" t="s">
        <v>124</v>
      </c>
      <c r="C2852" t="s">
        <v>1</v>
      </c>
      <c r="D2852">
        <v>5</v>
      </c>
      <c r="E2852">
        <v>4</v>
      </c>
    </row>
    <row r="2853" spans="1:5">
      <c r="A2853" t="str">
        <f t="shared" si="92"/>
        <v>Thyroid gland (C73)Male6</v>
      </c>
      <c r="B2853" t="s">
        <v>124</v>
      </c>
      <c r="C2853" t="s">
        <v>1</v>
      </c>
      <c r="D2853">
        <v>6</v>
      </c>
      <c r="E2853">
        <v>1</v>
      </c>
    </row>
    <row r="2854" spans="1:5">
      <c r="A2854" t="str">
        <f t="shared" si="92"/>
        <v>Thyroid gland (C73)Male9</v>
      </c>
      <c r="B2854" t="s">
        <v>124</v>
      </c>
      <c r="C2854" t="s">
        <v>1</v>
      </c>
      <c r="D2854">
        <v>9</v>
      </c>
      <c r="E2854">
        <v>1</v>
      </c>
    </row>
    <row r="2855" spans="1:5">
      <c r="A2855" t="str">
        <f t="shared" si="92"/>
        <v>Thyroid gland (C73)Male20</v>
      </c>
      <c r="B2855" t="s">
        <v>124</v>
      </c>
      <c r="C2855" t="s">
        <v>1</v>
      </c>
      <c r="D2855">
        <v>20</v>
      </c>
      <c r="E2855">
        <v>1</v>
      </c>
    </row>
    <row r="2856" spans="1:5">
      <c r="A2856" t="str">
        <f t="shared" si="92"/>
        <v>Adrenal gland (C74)Female13</v>
      </c>
      <c r="B2856" t="s">
        <v>125</v>
      </c>
      <c r="C2856" t="s">
        <v>0</v>
      </c>
      <c r="D2856">
        <v>13</v>
      </c>
      <c r="E2856">
        <v>1</v>
      </c>
    </row>
    <row r="2857" spans="1:5">
      <c r="A2857" t="str">
        <f t="shared" si="92"/>
        <v>Adrenal gland (C74)Male3</v>
      </c>
      <c r="B2857" t="s">
        <v>125</v>
      </c>
      <c r="C2857" t="s">
        <v>1</v>
      </c>
      <c r="D2857">
        <v>3</v>
      </c>
      <c r="E2857">
        <v>1</v>
      </c>
    </row>
    <row r="2858" spans="1:5">
      <c r="A2858" t="str">
        <f t="shared" si="92"/>
        <v>Adrenal gland (C74)Male7</v>
      </c>
      <c r="B2858" t="s">
        <v>125</v>
      </c>
      <c r="C2858" t="s">
        <v>1</v>
      </c>
      <c r="D2858">
        <v>7</v>
      </c>
      <c r="E2858">
        <v>1</v>
      </c>
    </row>
    <row r="2859" spans="1:5">
      <c r="A2859" t="str">
        <f t="shared" si="92"/>
        <v>Adrenal gland (C74)Male14</v>
      </c>
      <c r="B2859" t="s">
        <v>125</v>
      </c>
      <c r="C2859" t="s">
        <v>1</v>
      </c>
      <c r="D2859">
        <v>14</v>
      </c>
      <c r="E2859">
        <v>1</v>
      </c>
    </row>
    <row r="2860" spans="1:5">
      <c r="A2860" t="str">
        <f t="shared" si="92"/>
        <v>Adrenal gland (C74)Male16</v>
      </c>
      <c r="B2860" t="s">
        <v>125</v>
      </c>
      <c r="C2860" t="s">
        <v>1</v>
      </c>
      <c r="D2860">
        <v>16</v>
      </c>
      <c r="E2860">
        <v>1</v>
      </c>
    </row>
    <row r="2861" spans="1:5">
      <c r="A2861" t="str">
        <f t="shared" si="92"/>
        <v>Endocrine glands and related structures - other (C75)Female3</v>
      </c>
      <c r="B2861" t="s">
        <v>126</v>
      </c>
      <c r="C2861" t="s">
        <v>0</v>
      </c>
      <c r="D2861">
        <v>3</v>
      </c>
      <c r="E2861">
        <v>1</v>
      </c>
    </row>
    <row r="2862" spans="1:5">
      <c r="A2862" t="str">
        <f t="shared" si="92"/>
        <v>Endocrine glands and related structures - other (C75)Female9</v>
      </c>
      <c r="B2862" t="s">
        <v>126</v>
      </c>
      <c r="C2862" t="s">
        <v>0</v>
      </c>
      <c r="D2862">
        <v>9</v>
      </c>
      <c r="E2862">
        <v>1</v>
      </c>
    </row>
    <row r="2863" spans="1:5">
      <c r="A2863" t="str">
        <f t="shared" si="92"/>
        <v>Endocrine glands and related structures - other (C75)Male7</v>
      </c>
      <c r="B2863" t="s">
        <v>126</v>
      </c>
      <c r="C2863" t="s">
        <v>1</v>
      </c>
      <c r="D2863">
        <v>7</v>
      </c>
      <c r="E2863">
        <v>1</v>
      </c>
    </row>
    <row r="2864" spans="1:5">
      <c r="A2864" t="str">
        <f t="shared" si="92"/>
        <v>Other and ill-defined sites (C76)Female2</v>
      </c>
      <c r="B2864" t="s">
        <v>127</v>
      </c>
      <c r="C2864" t="s">
        <v>0</v>
      </c>
      <c r="D2864">
        <v>2</v>
      </c>
      <c r="E2864">
        <v>1</v>
      </c>
    </row>
    <row r="2865" spans="1:5">
      <c r="A2865" t="str">
        <f t="shared" si="92"/>
        <v>Other and ill-defined sites (C76)Female3</v>
      </c>
      <c r="B2865" t="s">
        <v>127</v>
      </c>
      <c r="C2865" t="s">
        <v>0</v>
      </c>
      <c r="D2865">
        <v>3</v>
      </c>
      <c r="E2865">
        <v>3</v>
      </c>
    </row>
    <row r="2866" spans="1:5">
      <c r="A2866" t="str">
        <f t="shared" si="92"/>
        <v>Other and ill-defined sites (C76)Female7</v>
      </c>
      <c r="B2866" t="s">
        <v>127</v>
      </c>
      <c r="C2866" t="s">
        <v>0</v>
      </c>
      <c r="D2866">
        <v>7</v>
      </c>
      <c r="E2866">
        <v>1</v>
      </c>
    </row>
    <row r="2867" spans="1:5">
      <c r="A2867" t="str">
        <f t="shared" si="92"/>
        <v>Other and ill-defined sites (C76)Female18</v>
      </c>
      <c r="B2867" t="s">
        <v>127</v>
      </c>
      <c r="C2867" t="s">
        <v>0</v>
      </c>
      <c r="D2867">
        <v>18</v>
      </c>
      <c r="E2867">
        <v>1</v>
      </c>
    </row>
    <row r="2868" spans="1:5">
      <c r="A2868" t="str">
        <f t="shared" si="92"/>
        <v>Other and ill-defined sites (C76)Female20</v>
      </c>
      <c r="B2868" t="s">
        <v>127</v>
      </c>
      <c r="C2868" t="s">
        <v>0</v>
      </c>
      <c r="D2868">
        <v>20</v>
      </c>
      <c r="E2868">
        <v>1</v>
      </c>
    </row>
    <row r="2869" spans="1:5">
      <c r="A2869" t="str">
        <f t="shared" si="92"/>
        <v>Other and ill-defined sites (C76)Male1</v>
      </c>
      <c r="B2869" t="s">
        <v>127</v>
      </c>
      <c r="C2869" t="s">
        <v>1</v>
      </c>
      <c r="D2869">
        <v>1</v>
      </c>
      <c r="E2869">
        <v>1</v>
      </c>
    </row>
    <row r="2870" spans="1:5">
      <c r="A2870" t="str">
        <f t="shared" si="92"/>
        <v>Other and ill-defined sites (C76)Male2</v>
      </c>
      <c r="B2870" t="s">
        <v>127</v>
      </c>
      <c r="C2870" t="s">
        <v>1</v>
      </c>
      <c r="D2870">
        <v>2</v>
      </c>
      <c r="E2870">
        <v>1</v>
      </c>
    </row>
    <row r="2871" spans="1:5">
      <c r="A2871" t="str">
        <f t="shared" si="92"/>
        <v>Other and ill-defined sites (C76)Male4</v>
      </c>
      <c r="B2871" t="s">
        <v>127</v>
      </c>
      <c r="C2871" t="s">
        <v>1</v>
      </c>
      <c r="D2871">
        <v>4</v>
      </c>
      <c r="E2871">
        <v>1</v>
      </c>
    </row>
    <row r="2872" spans="1:5">
      <c r="A2872" t="str">
        <f t="shared" si="92"/>
        <v>Other and ill-defined sites (C76)Male5</v>
      </c>
      <c r="B2872" t="s">
        <v>127</v>
      </c>
      <c r="C2872" t="s">
        <v>1</v>
      </c>
      <c r="D2872">
        <v>5</v>
      </c>
      <c r="E2872">
        <v>1</v>
      </c>
    </row>
    <row r="2873" spans="1:5">
      <c r="A2873" t="str">
        <f t="shared" si="92"/>
        <v>Other and ill-defined sites (C76)Male18</v>
      </c>
      <c r="B2873" t="s">
        <v>127</v>
      </c>
      <c r="C2873" t="s">
        <v>1</v>
      </c>
      <c r="D2873">
        <v>18</v>
      </c>
      <c r="E2873">
        <v>1</v>
      </c>
    </row>
    <row r="2874" spans="1:5">
      <c r="A2874" t="str">
        <f t="shared" si="92"/>
        <v>Malignant neoplasm without specification of site (C80)Female1</v>
      </c>
      <c r="B2874" t="s">
        <v>131</v>
      </c>
      <c r="C2874" t="s">
        <v>0</v>
      </c>
      <c r="D2874">
        <v>1</v>
      </c>
      <c r="E2874">
        <v>9</v>
      </c>
    </row>
    <row r="2875" spans="1:5">
      <c r="A2875" t="str">
        <f t="shared" si="92"/>
        <v>Malignant neoplasm without specification of site (C80)Female2</v>
      </c>
      <c r="B2875" t="s">
        <v>131</v>
      </c>
      <c r="C2875" t="s">
        <v>0</v>
      </c>
      <c r="D2875">
        <v>2</v>
      </c>
      <c r="E2875">
        <v>16</v>
      </c>
    </row>
    <row r="2876" spans="1:5">
      <c r="A2876" t="str">
        <f t="shared" si="92"/>
        <v>Malignant neoplasm without specification of site (C80)Female3</v>
      </c>
      <c r="B2876" t="s">
        <v>131</v>
      </c>
      <c r="C2876" t="s">
        <v>0</v>
      </c>
      <c r="D2876">
        <v>3</v>
      </c>
      <c r="E2876">
        <v>13</v>
      </c>
    </row>
    <row r="2877" spans="1:5">
      <c r="A2877" t="str">
        <f t="shared" si="92"/>
        <v>Malignant neoplasm without specification of site (C80)Female4</v>
      </c>
      <c r="B2877" t="s">
        <v>131</v>
      </c>
      <c r="C2877" t="s">
        <v>0</v>
      </c>
      <c r="D2877">
        <v>4</v>
      </c>
      <c r="E2877">
        <v>21</v>
      </c>
    </row>
    <row r="2878" spans="1:5">
      <c r="A2878" t="str">
        <f t="shared" si="92"/>
        <v>Malignant neoplasm without specification of site (C80)Female5</v>
      </c>
      <c r="B2878" t="s">
        <v>131</v>
      </c>
      <c r="C2878" t="s">
        <v>0</v>
      </c>
      <c r="D2878">
        <v>5</v>
      </c>
      <c r="E2878">
        <v>9</v>
      </c>
    </row>
    <row r="2879" spans="1:5">
      <c r="A2879" t="str">
        <f t="shared" si="92"/>
        <v>Malignant neoplasm without specification of site (C80)Female6</v>
      </c>
      <c r="B2879" t="s">
        <v>131</v>
      </c>
      <c r="C2879" t="s">
        <v>0</v>
      </c>
      <c r="D2879">
        <v>6</v>
      </c>
      <c r="E2879">
        <v>8</v>
      </c>
    </row>
    <row r="2880" spans="1:5">
      <c r="A2880" t="str">
        <f t="shared" si="92"/>
        <v>Malignant neoplasm without specification of site (C80)Female7</v>
      </c>
      <c r="B2880" t="s">
        <v>131</v>
      </c>
      <c r="C2880" t="s">
        <v>0</v>
      </c>
      <c r="D2880">
        <v>7</v>
      </c>
      <c r="E2880">
        <v>8</v>
      </c>
    </row>
    <row r="2881" spans="1:5">
      <c r="A2881" t="str">
        <f t="shared" si="92"/>
        <v>Malignant neoplasm without specification of site (C80)Female8</v>
      </c>
      <c r="B2881" t="s">
        <v>131</v>
      </c>
      <c r="C2881" t="s">
        <v>0</v>
      </c>
      <c r="D2881">
        <v>8</v>
      </c>
      <c r="E2881">
        <v>1</v>
      </c>
    </row>
    <row r="2882" spans="1:5">
      <c r="A2882" t="str">
        <f t="shared" si="92"/>
        <v>Malignant neoplasm without specification of site (C80)Female9</v>
      </c>
      <c r="B2882" t="s">
        <v>131</v>
      </c>
      <c r="C2882" t="s">
        <v>0</v>
      </c>
      <c r="D2882">
        <v>9</v>
      </c>
      <c r="E2882">
        <v>11</v>
      </c>
    </row>
    <row r="2883" spans="1:5">
      <c r="A2883" t="str">
        <f t="shared" si="92"/>
        <v>Malignant neoplasm without specification of site (C80)Female10</v>
      </c>
      <c r="B2883" t="s">
        <v>131</v>
      </c>
      <c r="C2883" t="s">
        <v>0</v>
      </c>
      <c r="D2883">
        <v>10</v>
      </c>
      <c r="E2883">
        <v>5</v>
      </c>
    </row>
    <row r="2884" spans="1:5">
      <c r="A2884" t="str">
        <f t="shared" si="92"/>
        <v>Malignant neoplasm without specification of site (C80)Female11</v>
      </c>
      <c r="B2884" t="s">
        <v>131</v>
      </c>
      <c r="C2884" t="s">
        <v>0</v>
      </c>
      <c r="D2884">
        <v>11</v>
      </c>
      <c r="E2884">
        <v>7</v>
      </c>
    </row>
    <row r="2885" spans="1:5">
      <c r="A2885" t="str">
        <f t="shared" ref="A2885:A2948" si="93">B2885&amp;C2885&amp;D2885</f>
        <v>Malignant neoplasm without specification of site (C80)Female12</v>
      </c>
      <c r="B2885" t="s">
        <v>131</v>
      </c>
      <c r="C2885" t="s">
        <v>0</v>
      </c>
      <c r="D2885">
        <v>12</v>
      </c>
      <c r="E2885">
        <v>1</v>
      </c>
    </row>
    <row r="2886" spans="1:5">
      <c r="A2886" t="str">
        <f t="shared" si="93"/>
        <v>Malignant neoplasm without specification of site (C80)Female13</v>
      </c>
      <c r="B2886" t="s">
        <v>131</v>
      </c>
      <c r="C2886" t="s">
        <v>0</v>
      </c>
      <c r="D2886">
        <v>13</v>
      </c>
      <c r="E2886">
        <v>8</v>
      </c>
    </row>
    <row r="2887" spans="1:5">
      <c r="A2887" t="str">
        <f t="shared" si="93"/>
        <v>Malignant neoplasm without specification of site (C80)Female14</v>
      </c>
      <c r="B2887" t="s">
        <v>131</v>
      </c>
      <c r="C2887" t="s">
        <v>0</v>
      </c>
      <c r="D2887">
        <v>14</v>
      </c>
      <c r="E2887">
        <v>5</v>
      </c>
    </row>
    <row r="2888" spans="1:5">
      <c r="A2888" t="str">
        <f t="shared" si="93"/>
        <v>Malignant neoplasm without specification of site (C80)Female15</v>
      </c>
      <c r="B2888" t="s">
        <v>131</v>
      </c>
      <c r="C2888" t="s">
        <v>0</v>
      </c>
      <c r="D2888">
        <v>15</v>
      </c>
      <c r="E2888">
        <v>5</v>
      </c>
    </row>
    <row r="2889" spans="1:5">
      <c r="A2889" t="str">
        <f t="shared" si="93"/>
        <v>Malignant neoplasm without specification of site (C80)Female16</v>
      </c>
      <c r="B2889" t="s">
        <v>131</v>
      </c>
      <c r="C2889" t="s">
        <v>0</v>
      </c>
      <c r="D2889">
        <v>16</v>
      </c>
      <c r="E2889">
        <v>8</v>
      </c>
    </row>
    <row r="2890" spans="1:5">
      <c r="A2890" t="str">
        <f t="shared" si="93"/>
        <v>Malignant neoplasm without specification of site (C80)Female17</v>
      </c>
      <c r="B2890" t="s">
        <v>131</v>
      </c>
      <c r="C2890" t="s">
        <v>0</v>
      </c>
      <c r="D2890">
        <v>17</v>
      </c>
      <c r="E2890">
        <v>1</v>
      </c>
    </row>
    <row r="2891" spans="1:5">
      <c r="A2891" t="str">
        <f t="shared" si="93"/>
        <v>Malignant neoplasm without specification of site (C80)Female18</v>
      </c>
      <c r="B2891" t="s">
        <v>131</v>
      </c>
      <c r="C2891" t="s">
        <v>0</v>
      </c>
      <c r="D2891">
        <v>18</v>
      </c>
      <c r="E2891">
        <v>19</v>
      </c>
    </row>
    <row r="2892" spans="1:5">
      <c r="A2892" t="str">
        <f t="shared" si="93"/>
        <v>Malignant neoplasm without specification of site (C80)Female19</v>
      </c>
      <c r="B2892" t="s">
        <v>131</v>
      </c>
      <c r="C2892" t="s">
        <v>0</v>
      </c>
      <c r="D2892">
        <v>19</v>
      </c>
      <c r="E2892">
        <v>2</v>
      </c>
    </row>
    <row r="2893" spans="1:5">
      <c r="A2893" t="str">
        <f t="shared" si="93"/>
        <v>Malignant neoplasm without specification of site (C80)Female20</v>
      </c>
      <c r="B2893" t="s">
        <v>131</v>
      </c>
      <c r="C2893" t="s">
        <v>0</v>
      </c>
      <c r="D2893">
        <v>20</v>
      </c>
      <c r="E2893">
        <v>23</v>
      </c>
    </row>
    <row r="2894" spans="1:5">
      <c r="A2894" t="str">
        <f t="shared" si="93"/>
        <v>Malignant neoplasm without specification of site (C80)Female99</v>
      </c>
      <c r="B2894" t="s">
        <v>131</v>
      </c>
      <c r="C2894" t="s">
        <v>0</v>
      </c>
      <c r="D2894">
        <v>99</v>
      </c>
      <c r="E2894">
        <v>3</v>
      </c>
    </row>
    <row r="2895" spans="1:5">
      <c r="A2895" t="str">
        <f t="shared" si="93"/>
        <v>Malignant neoplasm without specification of site (C80)Male1</v>
      </c>
      <c r="B2895" t="s">
        <v>131</v>
      </c>
      <c r="C2895" t="s">
        <v>1</v>
      </c>
      <c r="D2895">
        <v>1</v>
      </c>
      <c r="E2895">
        <v>8</v>
      </c>
    </row>
    <row r="2896" spans="1:5">
      <c r="A2896" t="str">
        <f t="shared" si="93"/>
        <v>Malignant neoplasm without specification of site (C80)Male2</v>
      </c>
      <c r="B2896" t="s">
        <v>131</v>
      </c>
      <c r="C2896" t="s">
        <v>1</v>
      </c>
      <c r="D2896">
        <v>2</v>
      </c>
      <c r="E2896">
        <v>27</v>
      </c>
    </row>
    <row r="2897" spans="1:5">
      <c r="A2897" t="str">
        <f t="shared" si="93"/>
        <v>Malignant neoplasm without specification of site (C80)Male3</v>
      </c>
      <c r="B2897" t="s">
        <v>131</v>
      </c>
      <c r="C2897" t="s">
        <v>1</v>
      </c>
      <c r="D2897">
        <v>3</v>
      </c>
      <c r="E2897">
        <v>15</v>
      </c>
    </row>
    <row r="2898" spans="1:5">
      <c r="A2898" t="str">
        <f t="shared" si="93"/>
        <v>Malignant neoplasm without specification of site (C80)Male4</v>
      </c>
      <c r="B2898" t="s">
        <v>131</v>
      </c>
      <c r="C2898" t="s">
        <v>1</v>
      </c>
      <c r="D2898">
        <v>4</v>
      </c>
      <c r="E2898">
        <v>12</v>
      </c>
    </row>
    <row r="2899" spans="1:5">
      <c r="A2899" t="str">
        <f t="shared" si="93"/>
        <v>Malignant neoplasm without specification of site (C80)Male5</v>
      </c>
      <c r="B2899" t="s">
        <v>131</v>
      </c>
      <c r="C2899" t="s">
        <v>1</v>
      </c>
      <c r="D2899">
        <v>5</v>
      </c>
      <c r="E2899">
        <v>21</v>
      </c>
    </row>
    <row r="2900" spans="1:5">
      <c r="A2900" t="str">
        <f t="shared" si="93"/>
        <v>Malignant neoplasm without specification of site (C80)Male6</v>
      </c>
      <c r="B2900" t="s">
        <v>131</v>
      </c>
      <c r="C2900" t="s">
        <v>1</v>
      </c>
      <c r="D2900">
        <v>6</v>
      </c>
      <c r="E2900">
        <v>8</v>
      </c>
    </row>
    <row r="2901" spans="1:5">
      <c r="A2901" t="str">
        <f t="shared" si="93"/>
        <v>Malignant neoplasm without specification of site (C80)Male7</v>
      </c>
      <c r="B2901" t="s">
        <v>131</v>
      </c>
      <c r="C2901" t="s">
        <v>1</v>
      </c>
      <c r="D2901">
        <v>7</v>
      </c>
      <c r="E2901">
        <v>12</v>
      </c>
    </row>
    <row r="2902" spans="1:5">
      <c r="A2902" t="str">
        <f t="shared" si="93"/>
        <v>Malignant neoplasm without specification of site (C80)Male8</v>
      </c>
      <c r="B2902" t="s">
        <v>131</v>
      </c>
      <c r="C2902" t="s">
        <v>1</v>
      </c>
      <c r="D2902">
        <v>8</v>
      </c>
      <c r="E2902">
        <v>1</v>
      </c>
    </row>
    <row r="2903" spans="1:5">
      <c r="A2903" t="str">
        <f t="shared" si="93"/>
        <v>Malignant neoplasm without specification of site (C80)Male9</v>
      </c>
      <c r="B2903" t="s">
        <v>131</v>
      </c>
      <c r="C2903" t="s">
        <v>1</v>
      </c>
      <c r="D2903">
        <v>9</v>
      </c>
      <c r="E2903">
        <v>7</v>
      </c>
    </row>
    <row r="2904" spans="1:5">
      <c r="A2904" t="str">
        <f t="shared" si="93"/>
        <v>Malignant neoplasm without specification of site (C80)Male10</v>
      </c>
      <c r="B2904" t="s">
        <v>131</v>
      </c>
      <c r="C2904" t="s">
        <v>1</v>
      </c>
      <c r="D2904">
        <v>10</v>
      </c>
      <c r="E2904">
        <v>5</v>
      </c>
    </row>
    <row r="2905" spans="1:5">
      <c r="A2905" t="str">
        <f t="shared" si="93"/>
        <v>Malignant neoplasm without specification of site (C80)Male11</v>
      </c>
      <c r="B2905" t="s">
        <v>131</v>
      </c>
      <c r="C2905" t="s">
        <v>1</v>
      </c>
      <c r="D2905">
        <v>11</v>
      </c>
      <c r="E2905">
        <v>11</v>
      </c>
    </row>
    <row r="2906" spans="1:5">
      <c r="A2906" t="str">
        <f t="shared" si="93"/>
        <v>Malignant neoplasm without specification of site (C80)Male13</v>
      </c>
      <c r="B2906" t="s">
        <v>131</v>
      </c>
      <c r="C2906" t="s">
        <v>1</v>
      </c>
      <c r="D2906">
        <v>13</v>
      </c>
      <c r="E2906">
        <v>15</v>
      </c>
    </row>
    <row r="2907" spans="1:5">
      <c r="A2907" t="str">
        <f t="shared" si="93"/>
        <v>Malignant neoplasm without specification of site (C80)Male14</v>
      </c>
      <c r="B2907" t="s">
        <v>131</v>
      </c>
      <c r="C2907" t="s">
        <v>1</v>
      </c>
      <c r="D2907">
        <v>14</v>
      </c>
      <c r="E2907">
        <v>6</v>
      </c>
    </row>
    <row r="2908" spans="1:5">
      <c r="A2908" t="str">
        <f t="shared" si="93"/>
        <v>Malignant neoplasm without specification of site (C80)Male15</v>
      </c>
      <c r="B2908" t="s">
        <v>131</v>
      </c>
      <c r="C2908" t="s">
        <v>1</v>
      </c>
      <c r="D2908">
        <v>15</v>
      </c>
      <c r="E2908">
        <v>4</v>
      </c>
    </row>
    <row r="2909" spans="1:5">
      <c r="A2909" t="str">
        <f t="shared" si="93"/>
        <v>Malignant neoplasm without specification of site (C80)Male16</v>
      </c>
      <c r="B2909" t="s">
        <v>131</v>
      </c>
      <c r="C2909" t="s">
        <v>1</v>
      </c>
      <c r="D2909">
        <v>16</v>
      </c>
      <c r="E2909">
        <v>4</v>
      </c>
    </row>
    <row r="2910" spans="1:5">
      <c r="A2910" t="str">
        <f t="shared" si="93"/>
        <v>Malignant neoplasm without specification of site (C80)Male18</v>
      </c>
      <c r="B2910" t="s">
        <v>131</v>
      </c>
      <c r="C2910" t="s">
        <v>1</v>
      </c>
      <c r="D2910">
        <v>18</v>
      </c>
      <c r="E2910">
        <v>17</v>
      </c>
    </row>
    <row r="2911" spans="1:5">
      <c r="A2911" t="str">
        <f t="shared" si="93"/>
        <v>Malignant neoplasm without specification of site (C80)Male19</v>
      </c>
      <c r="B2911" t="s">
        <v>131</v>
      </c>
      <c r="C2911" t="s">
        <v>1</v>
      </c>
      <c r="D2911">
        <v>19</v>
      </c>
      <c r="E2911">
        <v>6</v>
      </c>
    </row>
    <row r="2912" spans="1:5">
      <c r="A2912" t="str">
        <f t="shared" si="93"/>
        <v>Malignant neoplasm without specification of site (C80)Male20</v>
      </c>
      <c r="B2912" t="s">
        <v>131</v>
      </c>
      <c r="C2912" t="s">
        <v>1</v>
      </c>
      <c r="D2912">
        <v>20</v>
      </c>
      <c r="E2912">
        <v>19</v>
      </c>
    </row>
    <row r="2913" spans="1:5">
      <c r="A2913" t="str">
        <f t="shared" si="93"/>
        <v>Malignant neoplasm without specification of site (C80)Male99</v>
      </c>
      <c r="B2913" t="s">
        <v>131</v>
      </c>
      <c r="C2913" t="s">
        <v>1</v>
      </c>
      <c r="D2913">
        <v>99</v>
      </c>
      <c r="E2913">
        <v>1</v>
      </c>
    </row>
    <row r="2914" spans="1:5">
      <c r="A2914" t="str">
        <f t="shared" si="93"/>
        <v>Hodgkin lymphoma (C81)Female1</v>
      </c>
      <c r="B2914" t="s">
        <v>132</v>
      </c>
      <c r="C2914" t="s">
        <v>0</v>
      </c>
      <c r="D2914">
        <v>1</v>
      </c>
      <c r="E2914">
        <v>2</v>
      </c>
    </row>
    <row r="2915" spans="1:5">
      <c r="A2915" t="str">
        <f t="shared" si="93"/>
        <v>Hodgkin lymphoma (C81)Female2</v>
      </c>
      <c r="B2915" t="s">
        <v>132</v>
      </c>
      <c r="C2915" t="s">
        <v>0</v>
      </c>
      <c r="D2915">
        <v>2</v>
      </c>
      <c r="E2915">
        <v>2</v>
      </c>
    </row>
    <row r="2916" spans="1:5">
      <c r="A2916" t="str">
        <f t="shared" si="93"/>
        <v>Hodgkin lymphoma (C81)Female4</v>
      </c>
      <c r="B2916" t="s">
        <v>132</v>
      </c>
      <c r="C2916" t="s">
        <v>0</v>
      </c>
      <c r="D2916">
        <v>4</v>
      </c>
      <c r="E2916">
        <v>5</v>
      </c>
    </row>
    <row r="2917" spans="1:5">
      <c r="A2917" t="str">
        <f t="shared" si="93"/>
        <v>Hodgkin lymphoma (C81)Female7</v>
      </c>
      <c r="B2917" t="s">
        <v>132</v>
      </c>
      <c r="C2917" t="s">
        <v>0</v>
      </c>
      <c r="D2917">
        <v>7</v>
      </c>
      <c r="E2917">
        <v>2</v>
      </c>
    </row>
    <row r="2918" spans="1:5">
      <c r="A2918" t="str">
        <f t="shared" si="93"/>
        <v>Hodgkin lymphoma (C81)Female9</v>
      </c>
      <c r="B2918" t="s">
        <v>132</v>
      </c>
      <c r="C2918" t="s">
        <v>0</v>
      </c>
      <c r="D2918">
        <v>9</v>
      </c>
      <c r="E2918">
        <v>2</v>
      </c>
    </row>
    <row r="2919" spans="1:5">
      <c r="A2919" t="str">
        <f t="shared" si="93"/>
        <v>Hodgkin lymphoma (C81)Female15</v>
      </c>
      <c r="B2919" t="s">
        <v>132</v>
      </c>
      <c r="C2919" t="s">
        <v>0</v>
      </c>
      <c r="D2919">
        <v>15</v>
      </c>
      <c r="E2919">
        <v>1</v>
      </c>
    </row>
    <row r="2920" spans="1:5">
      <c r="A2920" t="str">
        <f t="shared" si="93"/>
        <v>Hodgkin lymphoma (C81)Female18</v>
      </c>
      <c r="B2920" t="s">
        <v>132</v>
      </c>
      <c r="C2920" t="s">
        <v>0</v>
      </c>
      <c r="D2920">
        <v>18</v>
      </c>
      <c r="E2920">
        <v>2</v>
      </c>
    </row>
    <row r="2921" spans="1:5">
      <c r="A2921" t="str">
        <f t="shared" si="93"/>
        <v>Hodgkin lymphoma (C81)Male2</v>
      </c>
      <c r="B2921" t="s">
        <v>132</v>
      </c>
      <c r="C2921" t="s">
        <v>1</v>
      </c>
      <c r="D2921">
        <v>2</v>
      </c>
      <c r="E2921">
        <v>2</v>
      </c>
    </row>
    <row r="2922" spans="1:5">
      <c r="A2922" t="str">
        <f t="shared" si="93"/>
        <v>Hodgkin lymphoma (C81)Male3</v>
      </c>
      <c r="B2922" t="s">
        <v>132</v>
      </c>
      <c r="C2922" t="s">
        <v>1</v>
      </c>
      <c r="D2922">
        <v>3</v>
      </c>
      <c r="E2922">
        <v>1</v>
      </c>
    </row>
    <row r="2923" spans="1:5">
      <c r="A2923" t="str">
        <f t="shared" si="93"/>
        <v>Hodgkin lymphoma (C81)Male10</v>
      </c>
      <c r="B2923" t="s">
        <v>132</v>
      </c>
      <c r="C2923" t="s">
        <v>1</v>
      </c>
      <c r="D2923">
        <v>10</v>
      </c>
      <c r="E2923">
        <v>2</v>
      </c>
    </row>
    <row r="2924" spans="1:5">
      <c r="A2924" t="str">
        <f t="shared" si="93"/>
        <v>Hodgkin lymphoma (C81)Male11</v>
      </c>
      <c r="B2924" t="s">
        <v>132</v>
      </c>
      <c r="C2924" t="s">
        <v>1</v>
      </c>
      <c r="D2924">
        <v>11</v>
      </c>
      <c r="E2924">
        <v>1</v>
      </c>
    </row>
    <row r="2925" spans="1:5">
      <c r="A2925" t="str">
        <f t="shared" si="93"/>
        <v>Hodgkin lymphoma (C81)Male13</v>
      </c>
      <c r="B2925" t="s">
        <v>132</v>
      </c>
      <c r="C2925" t="s">
        <v>1</v>
      </c>
      <c r="D2925">
        <v>13</v>
      </c>
      <c r="E2925">
        <v>1</v>
      </c>
    </row>
    <row r="2926" spans="1:5">
      <c r="A2926" t="str">
        <f t="shared" si="93"/>
        <v>Hodgkin lymphoma (C81)Male15</v>
      </c>
      <c r="B2926" t="s">
        <v>132</v>
      </c>
      <c r="C2926" t="s">
        <v>1</v>
      </c>
      <c r="D2926">
        <v>15</v>
      </c>
      <c r="E2926">
        <v>1</v>
      </c>
    </row>
    <row r="2927" spans="1:5">
      <c r="A2927" t="str">
        <f t="shared" si="93"/>
        <v>Hodgkin lymphoma (C81)Male16</v>
      </c>
      <c r="B2927" t="s">
        <v>132</v>
      </c>
      <c r="C2927" t="s">
        <v>1</v>
      </c>
      <c r="D2927">
        <v>16</v>
      </c>
      <c r="E2927">
        <v>1</v>
      </c>
    </row>
    <row r="2928" spans="1:5">
      <c r="A2928" t="str">
        <f t="shared" si="93"/>
        <v>Hodgkin lymphoma (C81)Male18</v>
      </c>
      <c r="B2928" t="s">
        <v>132</v>
      </c>
      <c r="C2928" t="s">
        <v>1</v>
      </c>
      <c r="D2928">
        <v>18</v>
      </c>
      <c r="E2928">
        <v>1</v>
      </c>
    </row>
    <row r="2929" spans="1:5">
      <c r="A2929" t="str">
        <f t="shared" si="93"/>
        <v>Non-Hodgkin lymphoma (C82–C85, C96)Female1</v>
      </c>
      <c r="B2929" t="s">
        <v>133</v>
      </c>
      <c r="C2929" t="s">
        <v>0</v>
      </c>
      <c r="D2929">
        <v>1</v>
      </c>
      <c r="E2929">
        <v>10</v>
      </c>
    </row>
    <row r="2930" spans="1:5">
      <c r="A2930" t="str">
        <f t="shared" si="93"/>
        <v>Non-Hodgkin lymphoma (C82–C85, C96)Female2</v>
      </c>
      <c r="B2930" t="s">
        <v>133</v>
      </c>
      <c r="C2930" t="s">
        <v>0</v>
      </c>
      <c r="D2930">
        <v>2</v>
      </c>
      <c r="E2930">
        <v>11</v>
      </c>
    </row>
    <row r="2931" spans="1:5">
      <c r="A2931" t="str">
        <f t="shared" si="93"/>
        <v>Non-Hodgkin lymphoma (C82–C85, C96)Female3</v>
      </c>
      <c r="B2931" t="s">
        <v>133</v>
      </c>
      <c r="C2931" t="s">
        <v>0</v>
      </c>
      <c r="D2931">
        <v>3</v>
      </c>
      <c r="E2931">
        <v>11</v>
      </c>
    </row>
    <row r="2932" spans="1:5">
      <c r="A2932" t="str">
        <f t="shared" si="93"/>
        <v>Non-Hodgkin lymphoma (C82–C85, C96)Female4</v>
      </c>
      <c r="B2932" t="s">
        <v>133</v>
      </c>
      <c r="C2932" t="s">
        <v>0</v>
      </c>
      <c r="D2932">
        <v>4</v>
      </c>
      <c r="E2932">
        <v>10</v>
      </c>
    </row>
    <row r="2933" spans="1:5">
      <c r="A2933" t="str">
        <f t="shared" si="93"/>
        <v>Non-Hodgkin lymphoma (C82–C85, C96)Female5</v>
      </c>
      <c r="B2933" t="s">
        <v>133</v>
      </c>
      <c r="C2933" t="s">
        <v>0</v>
      </c>
      <c r="D2933">
        <v>5</v>
      </c>
      <c r="E2933">
        <v>10</v>
      </c>
    </row>
    <row r="2934" spans="1:5">
      <c r="A2934" t="str">
        <f t="shared" si="93"/>
        <v>Non-Hodgkin lymphoma (C82–C85, C96)Female6</v>
      </c>
      <c r="B2934" t="s">
        <v>133</v>
      </c>
      <c r="C2934" t="s">
        <v>0</v>
      </c>
      <c r="D2934">
        <v>6</v>
      </c>
      <c r="E2934">
        <v>2</v>
      </c>
    </row>
    <row r="2935" spans="1:5">
      <c r="A2935" t="str">
        <f t="shared" si="93"/>
        <v>Non-Hodgkin lymphoma (C82–C85, C96)Female7</v>
      </c>
      <c r="B2935" t="s">
        <v>133</v>
      </c>
      <c r="C2935" t="s">
        <v>0</v>
      </c>
      <c r="D2935">
        <v>7</v>
      </c>
      <c r="E2935">
        <v>3</v>
      </c>
    </row>
    <row r="2936" spans="1:5">
      <c r="A2936" t="str">
        <f t="shared" si="93"/>
        <v>Non-Hodgkin lymphoma (C82–C85, C96)Female9</v>
      </c>
      <c r="B2936" t="s">
        <v>133</v>
      </c>
      <c r="C2936" t="s">
        <v>0</v>
      </c>
      <c r="D2936">
        <v>9</v>
      </c>
      <c r="E2936">
        <v>7</v>
      </c>
    </row>
    <row r="2937" spans="1:5">
      <c r="A2937" t="str">
        <f t="shared" si="93"/>
        <v>Non-Hodgkin lymphoma (C82–C85, C96)Female10</v>
      </c>
      <c r="B2937" t="s">
        <v>133</v>
      </c>
      <c r="C2937" t="s">
        <v>0</v>
      </c>
      <c r="D2937">
        <v>10</v>
      </c>
      <c r="E2937">
        <v>3</v>
      </c>
    </row>
    <row r="2938" spans="1:5">
      <c r="A2938" t="str">
        <f t="shared" si="93"/>
        <v>Non-Hodgkin lymphoma (C82–C85, C96)Female11</v>
      </c>
      <c r="B2938" t="s">
        <v>133</v>
      </c>
      <c r="C2938" t="s">
        <v>0</v>
      </c>
      <c r="D2938">
        <v>11</v>
      </c>
      <c r="E2938">
        <v>8</v>
      </c>
    </row>
    <row r="2939" spans="1:5">
      <c r="A2939" t="str">
        <f t="shared" si="93"/>
        <v>Non-Hodgkin lymphoma (C82–C85, C96)Female12</v>
      </c>
      <c r="B2939" t="s">
        <v>133</v>
      </c>
      <c r="C2939" t="s">
        <v>0</v>
      </c>
      <c r="D2939">
        <v>12</v>
      </c>
      <c r="E2939">
        <v>3</v>
      </c>
    </row>
    <row r="2940" spans="1:5">
      <c r="A2940" t="str">
        <f t="shared" si="93"/>
        <v>Non-Hodgkin lymphoma (C82–C85, C96)Female13</v>
      </c>
      <c r="B2940" t="s">
        <v>133</v>
      </c>
      <c r="C2940" t="s">
        <v>0</v>
      </c>
      <c r="D2940">
        <v>13</v>
      </c>
      <c r="E2940">
        <v>7</v>
      </c>
    </row>
    <row r="2941" spans="1:5">
      <c r="A2941" t="str">
        <f t="shared" si="93"/>
        <v>Non-Hodgkin lymphoma (C82–C85, C96)Female14</v>
      </c>
      <c r="B2941" t="s">
        <v>133</v>
      </c>
      <c r="C2941" t="s">
        <v>0</v>
      </c>
      <c r="D2941">
        <v>14</v>
      </c>
      <c r="E2941">
        <v>4</v>
      </c>
    </row>
    <row r="2942" spans="1:5">
      <c r="A2942" t="str">
        <f t="shared" si="93"/>
        <v>Non-Hodgkin lymphoma (C82–C85, C96)Female16</v>
      </c>
      <c r="B2942" t="s">
        <v>133</v>
      </c>
      <c r="C2942" t="s">
        <v>0</v>
      </c>
      <c r="D2942">
        <v>16</v>
      </c>
      <c r="E2942">
        <v>7</v>
      </c>
    </row>
    <row r="2943" spans="1:5">
      <c r="A2943" t="str">
        <f t="shared" si="93"/>
        <v>Non-Hodgkin lymphoma (C82–C85, C96)Female17</v>
      </c>
      <c r="B2943" t="s">
        <v>133</v>
      </c>
      <c r="C2943" t="s">
        <v>0</v>
      </c>
      <c r="D2943">
        <v>17</v>
      </c>
      <c r="E2943">
        <v>1</v>
      </c>
    </row>
    <row r="2944" spans="1:5">
      <c r="A2944" t="str">
        <f t="shared" si="93"/>
        <v>Non-Hodgkin lymphoma (C82–C85, C96)Female18</v>
      </c>
      <c r="B2944" t="s">
        <v>133</v>
      </c>
      <c r="C2944" t="s">
        <v>0</v>
      </c>
      <c r="D2944">
        <v>18</v>
      </c>
      <c r="E2944">
        <v>12</v>
      </c>
    </row>
    <row r="2945" spans="1:5">
      <c r="A2945" t="str">
        <f t="shared" si="93"/>
        <v>Non-Hodgkin lymphoma (C82–C85, C96)Female19</v>
      </c>
      <c r="B2945" t="s">
        <v>133</v>
      </c>
      <c r="C2945" t="s">
        <v>0</v>
      </c>
      <c r="D2945">
        <v>19</v>
      </c>
      <c r="E2945">
        <v>2</v>
      </c>
    </row>
    <row r="2946" spans="1:5">
      <c r="A2946" t="str">
        <f t="shared" si="93"/>
        <v>Non-Hodgkin lymphoma (C82–C85, C96)Female20</v>
      </c>
      <c r="B2946" t="s">
        <v>133</v>
      </c>
      <c r="C2946" t="s">
        <v>0</v>
      </c>
      <c r="D2946">
        <v>20</v>
      </c>
      <c r="E2946">
        <v>10</v>
      </c>
    </row>
    <row r="2947" spans="1:5">
      <c r="A2947" t="str">
        <f t="shared" si="93"/>
        <v>Non-Hodgkin lymphoma (C82–C85, C96)Male1</v>
      </c>
      <c r="B2947" t="s">
        <v>133</v>
      </c>
      <c r="C2947" t="s">
        <v>1</v>
      </c>
      <c r="D2947">
        <v>1</v>
      </c>
      <c r="E2947">
        <v>4</v>
      </c>
    </row>
    <row r="2948" spans="1:5">
      <c r="A2948" t="str">
        <f t="shared" si="93"/>
        <v>Non-Hodgkin lymphoma (C82–C85, C96)Male2</v>
      </c>
      <c r="B2948" t="s">
        <v>133</v>
      </c>
      <c r="C2948" t="s">
        <v>1</v>
      </c>
      <c r="D2948">
        <v>2</v>
      </c>
      <c r="E2948">
        <v>16</v>
      </c>
    </row>
    <row r="2949" spans="1:5">
      <c r="A2949" t="str">
        <f t="shared" ref="A2949:A3012" si="94">B2949&amp;C2949&amp;D2949</f>
        <v>Non-Hodgkin lymphoma (C82–C85, C96)Male3</v>
      </c>
      <c r="B2949" t="s">
        <v>133</v>
      </c>
      <c r="C2949" t="s">
        <v>1</v>
      </c>
      <c r="D2949">
        <v>3</v>
      </c>
      <c r="E2949">
        <v>15</v>
      </c>
    </row>
    <row r="2950" spans="1:5">
      <c r="A2950" t="str">
        <f t="shared" si="94"/>
        <v>Non-Hodgkin lymphoma (C82–C85, C96)Male4</v>
      </c>
      <c r="B2950" t="s">
        <v>133</v>
      </c>
      <c r="C2950" t="s">
        <v>1</v>
      </c>
      <c r="D2950">
        <v>4</v>
      </c>
      <c r="E2950">
        <v>20</v>
      </c>
    </row>
    <row r="2951" spans="1:5">
      <c r="A2951" t="str">
        <f t="shared" si="94"/>
        <v>Non-Hodgkin lymphoma (C82–C85, C96)Male5</v>
      </c>
      <c r="B2951" t="s">
        <v>133</v>
      </c>
      <c r="C2951" t="s">
        <v>1</v>
      </c>
      <c r="D2951">
        <v>5</v>
      </c>
      <c r="E2951">
        <v>10</v>
      </c>
    </row>
    <row r="2952" spans="1:5">
      <c r="A2952" t="str">
        <f t="shared" si="94"/>
        <v>Non-Hodgkin lymphoma (C82–C85, C96)Male6</v>
      </c>
      <c r="B2952" t="s">
        <v>133</v>
      </c>
      <c r="C2952" t="s">
        <v>1</v>
      </c>
      <c r="D2952">
        <v>6</v>
      </c>
      <c r="E2952">
        <v>2</v>
      </c>
    </row>
    <row r="2953" spans="1:5">
      <c r="A2953" t="str">
        <f t="shared" si="94"/>
        <v>Non-Hodgkin lymphoma (C82–C85, C96)Male7</v>
      </c>
      <c r="B2953" t="s">
        <v>133</v>
      </c>
      <c r="C2953" t="s">
        <v>1</v>
      </c>
      <c r="D2953">
        <v>7</v>
      </c>
      <c r="E2953">
        <v>6</v>
      </c>
    </row>
    <row r="2954" spans="1:5">
      <c r="A2954" t="str">
        <f t="shared" si="94"/>
        <v>Non-Hodgkin lymphoma (C82–C85, C96)Male9</v>
      </c>
      <c r="B2954" t="s">
        <v>133</v>
      </c>
      <c r="C2954" t="s">
        <v>1</v>
      </c>
      <c r="D2954">
        <v>9</v>
      </c>
      <c r="E2954">
        <v>7</v>
      </c>
    </row>
    <row r="2955" spans="1:5">
      <c r="A2955" t="str">
        <f t="shared" si="94"/>
        <v>Non-Hodgkin lymphoma (C82–C85, C96)Male10</v>
      </c>
      <c r="B2955" t="s">
        <v>133</v>
      </c>
      <c r="C2955" t="s">
        <v>1</v>
      </c>
      <c r="D2955">
        <v>10</v>
      </c>
      <c r="E2955">
        <v>9</v>
      </c>
    </row>
    <row r="2956" spans="1:5">
      <c r="A2956" t="str">
        <f t="shared" si="94"/>
        <v>Non-Hodgkin lymphoma (C82–C85, C96)Male11</v>
      </c>
      <c r="B2956" t="s">
        <v>133</v>
      </c>
      <c r="C2956" t="s">
        <v>1</v>
      </c>
      <c r="D2956">
        <v>11</v>
      </c>
      <c r="E2956">
        <v>4</v>
      </c>
    </row>
    <row r="2957" spans="1:5">
      <c r="A2957" t="str">
        <f t="shared" si="94"/>
        <v>Non-Hodgkin lymphoma (C82–C85, C96)Male12</v>
      </c>
      <c r="B2957" t="s">
        <v>133</v>
      </c>
      <c r="C2957" t="s">
        <v>1</v>
      </c>
      <c r="D2957">
        <v>12</v>
      </c>
      <c r="E2957">
        <v>2</v>
      </c>
    </row>
    <row r="2958" spans="1:5">
      <c r="A2958" t="str">
        <f t="shared" si="94"/>
        <v>Non-Hodgkin lymphoma (C82–C85, C96)Male13</v>
      </c>
      <c r="B2958" t="s">
        <v>133</v>
      </c>
      <c r="C2958" t="s">
        <v>1</v>
      </c>
      <c r="D2958">
        <v>13</v>
      </c>
      <c r="E2958">
        <v>9</v>
      </c>
    </row>
    <row r="2959" spans="1:5">
      <c r="A2959" t="str">
        <f t="shared" si="94"/>
        <v>Non-Hodgkin lymphoma (C82–C85, C96)Male14</v>
      </c>
      <c r="B2959" t="s">
        <v>133</v>
      </c>
      <c r="C2959" t="s">
        <v>1</v>
      </c>
      <c r="D2959">
        <v>14</v>
      </c>
      <c r="E2959">
        <v>4</v>
      </c>
    </row>
    <row r="2960" spans="1:5">
      <c r="A2960" t="str">
        <f t="shared" si="94"/>
        <v>Non-Hodgkin lymphoma (C82–C85, C96)Male15</v>
      </c>
      <c r="B2960" t="s">
        <v>133</v>
      </c>
      <c r="C2960" t="s">
        <v>1</v>
      </c>
      <c r="D2960">
        <v>15</v>
      </c>
      <c r="E2960">
        <v>2</v>
      </c>
    </row>
    <row r="2961" spans="1:5">
      <c r="A2961" t="str">
        <f t="shared" si="94"/>
        <v>Non-Hodgkin lymphoma (C82–C85, C96)Male16</v>
      </c>
      <c r="B2961" t="s">
        <v>133</v>
      </c>
      <c r="C2961" t="s">
        <v>1</v>
      </c>
      <c r="D2961">
        <v>16</v>
      </c>
      <c r="E2961">
        <v>10</v>
      </c>
    </row>
    <row r="2962" spans="1:5">
      <c r="A2962" t="str">
        <f t="shared" si="94"/>
        <v>Non-Hodgkin lymphoma (C82–C85, C96)Male18</v>
      </c>
      <c r="B2962" t="s">
        <v>133</v>
      </c>
      <c r="C2962" t="s">
        <v>1</v>
      </c>
      <c r="D2962">
        <v>18</v>
      </c>
      <c r="E2962">
        <v>12</v>
      </c>
    </row>
    <row r="2963" spans="1:5">
      <c r="A2963" t="str">
        <f t="shared" si="94"/>
        <v>Non-Hodgkin lymphoma (C82–C85, C96)Male19</v>
      </c>
      <c r="B2963" t="s">
        <v>133</v>
      </c>
      <c r="C2963" t="s">
        <v>1</v>
      </c>
      <c r="D2963">
        <v>19</v>
      </c>
      <c r="E2963">
        <v>5</v>
      </c>
    </row>
    <row r="2964" spans="1:5">
      <c r="A2964" t="str">
        <f t="shared" si="94"/>
        <v>Non-Hodgkin lymphoma (C82–C85, C96)Male20</v>
      </c>
      <c r="B2964" t="s">
        <v>133</v>
      </c>
      <c r="C2964" t="s">
        <v>1</v>
      </c>
      <c r="D2964">
        <v>20</v>
      </c>
      <c r="E2964">
        <v>13</v>
      </c>
    </row>
    <row r="2965" spans="1:5">
      <c r="A2965" t="str">
        <f t="shared" si="94"/>
        <v>Non-Hodgkin lymphoma (C82–C85, C96)Male99</v>
      </c>
      <c r="B2965" t="s">
        <v>133</v>
      </c>
      <c r="C2965" t="s">
        <v>1</v>
      </c>
      <c r="D2965">
        <v>99</v>
      </c>
      <c r="E2965">
        <v>3</v>
      </c>
    </row>
    <row r="2966" spans="1:5">
      <c r="A2966" t="str">
        <f t="shared" si="94"/>
        <v>Malignant immunoproliferative diseases (C88)Female3</v>
      </c>
      <c r="B2966" t="s">
        <v>134</v>
      </c>
      <c r="C2966" t="s">
        <v>0</v>
      </c>
      <c r="D2966">
        <v>3</v>
      </c>
      <c r="E2966">
        <v>1</v>
      </c>
    </row>
    <row r="2967" spans="1:5">
      <c r="A2967" t="str">
        <f t="shared" si="94"/>
        <v>Malignant immunoproliferative diseases (C88)Female4</v>
      </c>
      <c r="B2967" t="s">
        <v>134</v>
      </c>
      <c r="C2967" t="s">
        <v>0</v>
      </c>
      <c r="D2967">
        <v>4</v>
      </c>
      <c r="E2967">
        <v>1</v>
      </c>
    </row>
    <row r="2968" spans="1:5">
      <c r="A2968" t="str">
        <f t="shared" si="94"/>
        <v>Malignant immunoproliferative diseases (C88)Female5</v>
      </c>
      <c r="B2968" t="s">
        <v>134</v>
      </c>
      <c r="C2968" t="s">
        <v>0</v>
      </c>
      <c r="D2968">
        <v>5</v>
      </c>
      <c r="E2968">
        <v>1</v>
      </c>
    </row>
    <row r="2969" spans="1:5">
      <c r="A2969" t="str">
        <f t="shared" si="94"/>
        <v>Malignant immunoproliferative diseases (C88)Male7</v>
      </c>
      <c r="B2969" t="s">
        <v>134</v>
      </c>
      <c r="C2969" t="s">
        <v>1</v>
      </c>
      <c r="D2969">
        <v>7</v>
      </c>
      <c r="E2969">
        <v>4</v>
      </c>
    </row>
    <row r="2970" spans="1:5">
      <c r="A2970" t="str">
        <f t="shared" si="94"/>
        <v>Malignant immunoproliferative diseases (C88)Male13</v>
      </c>
      <c r="B2970" t="s">
        <v>134</v>
      </c>
      <c r="C2970" t="s">
        <v>1</v>
      </c>
      <c r="D2970">
        <v>13</v>
      </c>
      <c r="E2970">
        <v>1</v>
      </c>
    </row>
    <row r="2971" spans="1:5">
      <c r="A2971" t="str">
        <f t="shared" si="94"/>
        <v>Malignant immunoproliferative diseases (C88)Male15</v>
      </c>
      <c r="B2971" t="s">
        <v>134</v>
      </c>
      <c r="C2971" t="s">
        <v>1</v>
      </c>
      <c r="D2971">
        <v>15</v>
      </c>
      <c r="E2971">
        <v>1</v>
      </c>
    </row>
    <row r="2972" spans="1:5">
      <c r="A2972" t="str">
        <f t="shared" si="94"/>
        <v>Multiple myeloma and malignant plasma cell neoplasms (C90)Female1</v>
      </c>
      <c r="B2972" t="s">
        <v>135</v>
      </c>
      <c r="C2972" t="s">
        <v>0</v>
      </c>
      <c r="D2972">
        <v>1</v>
      </c>
      <c r="E2972">
        <v>1</v>
      </c>
    </row>
    <row r="2973" spans="1:5">
      <c r="A2973" t="str">
        <f t="shared" si="94"/>
        <v>Multiple myeloma and malignant plasma cell neoplasms (C90)Female2</v>
      </c>
      <c r="B2973" t="s">
        <v>135</v>
      </c>
      <c r="C2973" t="s">
        <v>0</v>
      </c>
      <c r="D2973">
        <v>2</v>
      </c>
      <c r="E2973">
        <v>8</v>
      </c>
    </row>
    <row r="2974" spans="1:5">
      <c r="A2974" t="str">
        <f t="shared" si="94"/>
        <v>Multiple myeloma and malignant plasma cell neoplasms (C90)Female3</v>
      </c>
      <c r="B2974" t="s">
        <v>135</v>
      </c>
      <c r="C2974" t="s">
        <v>0</v>
      </c>
      <c r="D2974">
        <v>3</v>
      </c>
      <c r="E2974">
        <v>8</v>
      </c>
    </row>
    <row r="2975" spans="1:5">
      <c r="A2975" t="str">
        <f t="shared" si="94"/>
        <v>Multiple myeloma and malignant plasma cell neoplasms (C90)Female4</v>
      </c>
      <c r="B2975" t="s">
        <v>135</v>
      </c>
      <c r="C2975" t="s">
        <v>0</v>
      </c>
      <c r="D2975">
        <v>4</v>
      </c>
      <c r="E2975">
        <v>3</v>
      </c>
    </row>
    <row r="2976" spans="1:5">
      <c r="A2976" t="str">
        <f t="shared" si="94"/>
        <v>Multiple myeloma and malignant plasma cell neoplasms (C90)Female5</v>
      </c>
      <c r="B2976" t="s">
        <v>135</v>
      </c>
      <c r="C2976" t="s">
        <v>0</v>
      </c>
      <c r="D2976">
        <v>5</v>
      </c>
      <c r="E2976">
        <v>9</v>
      </c>
    </row>
    <row r="2977" spans="1:5">
      <c r="A2977" t="str">
        <f t="shared" si="94"/>
        <v>Multiple myeloma and malignant plasma cell neoplasms (C90)Female6</v>
      </c>
      <c r="B2977" t="s">
        <v>135</v>
      </c>
      <c r="C2977" t="s">
        <v>0</v>
      </c>
      <c r="D2977">
        <v>6</v>
      </c>
      <c r="E2977">
        <v>1</v>
      </c>
    </row>
    <row r="2978" spans="1:5">
      <c r="A2978" t="str">
        <f t="shared" si="94"/>
        <v>Multiple myeloma and malignant plasma cell neoplasms (C90)Female7</v>
      </c>
      <c r="B2978" t="s">
        <v>135</v>
      </c>
      <c r="C2978" t="s">
        <v>0</v>
      </c>
      <c r="D2978">
        <v>7</v>
      </c>
      <c r="E2978">
        <v>5</v>
      </c>
    </row>
    <row r="2979" spans="1:5">
      <c r="A2979" t="str">
        <f t="shared" si="94"/>
        <v>Multiple myeloma and malignant plasma cell neoplasms (C90)Female9</v>
      </c>
      <c r="B2979" t="s">
        <v>135</v>
      </c>
      <c r="C2979" t="s">
        <v>0</v>
      </c>
      <c r="D2979">
        <v>9</v>
      </c>
      <c r="E2979">
        <v>1</v>
      </c>
    </row>
    <row r="2980" spans="1:5">
      <c r="A2980" t="str">
        <f t="shared" si="94"/>
        <v>Multiple myeloma and malignant plasma cell neoplasms (C90)Female10</v>
      </c>
      <c r="B2980" t="s">
        <v>135</v>
      </c>
      <c r="C2980" t="s">
        <v>0</v>
      </c>
      <c r="D2980">
        <v>10</v>
      </c>
      <c r="E2980">
        <v>4</v>
      </c>
    </row>
    <row r="2981" spans="1:5">
      <c r="A2981" t="str">
        <f t="shared" si="94"/>
        <v>Multiple myeloma and malignant plasma cell neoplasms (C90)Female11</v>
      </c>
      <c r="B2981" t="s">
        <v>135</v>
      </c>
      <c r="C2981" t="s">
        <v>0</v>
      </c>
      <c r="D2981">
        <v>11</v>
      </c>
      <c r="E2981">
        <v>2</v>
      </c>
    </row>
    <row r="2982" spans="1:5">
      <c r="A2982" t="str">
        <f t="shared" si="94"/>
        <v>Multiple myeloma and malignant plasma cell neoplasms (C90)Female12</v>
      </c>
      <c r="B2982" t="s">
        <v>135</v>
      </c>
      <c r="C2982" t="s">
        <v>0</v>
      </c>
      <c r="D2982">
        <v>12</v>
      </c>
      <c r="E2982">
        <v>1</v>
      </c>
    </row>
    <row r="2983" spans="1:5">
      <c r="A2983" t="str">
        <f t="shared" si="94"/>
        <v>Multiple myeloma and malignant plasma cell neoplasms (C90)Female13</v>
      </c>
      <c r="B2983" t="s">
        <v>135</v>
      </c>
      <c r="C2983" t="s">
        <v>0</v>
      </c>
      <c r="D2983">
        <v>13</v>
      </c>
      <c r="E2983">
        <v>1</v>
      </c>
    </row>
    <row r="2984" spans="1:5">
      <c r="A2984" t="str">
        <f t="shared" si="94"/>
        <v>Multiple myeloma and malignant plasma cell neoplasms (C90)Female14</v>
      </c>
      <c r="B2984" t="s">
        <v>135</v>
      </c>
      <c r="C2984" t="s">
        <v>0</v>
      </c>
      <c r="D2984">
        <v>14</v>
      </c>
      <c r="E2984">
        <v>4</v>
      </c>
    </row>
    <row r="2985" spans="1:5">
      <c r="A2985" t="str">
        <f t="shared" si="94"/>
        <v>Multiple myeloma and malignant plasma cell neoplasms (C90)Female18</v>
      </c>
      <c r="B2985" t="s">
        <v>135</v>
      </c>
      <c r="C2985" t="s">
        <v>0</v>
      </c>
      <c r="D2985">
        <v>18</v>
      </c>
      <c r="E2985">
        <v>7</v>
      </c>
    </row>
    <row r="2986" spans="1:5">
      <c r="A2986" t="str">
        <f t="shared" si="94"/>
        <v>Multiple myeloma and malignant plasma cell neoplasms (C90)Female19</v>
      </c>
      <c r="B2986" t="s">
        <v>135</v>
      </c>
      <c r="C2986" t="s">
        <v>0</v>
      </c>
      <c r="D2986">
        <v>19</v>
      </c>
      <c r="E2986">
        <v>1</v>
      </c>
    </row>
    <row r="2987" spans="1:5">
      <c r="A2987" t="str">
        <f t="shared" si="94"/>
        <v>Multiple myeloma and malignant plasma cell neoplasms (C90)Female20</v>
      </c>
      <c r="B2987" t="s">
        <v>135</v>
      </c>
      <c r="C2987" t="s">
        <v>0</v>
      </c>
      <c r="D2987">
        <v>20</v>
      </c>
      <c r="E2987">
        <v>4</v>
      </c>
    </row>
    <row r="2988" spans="1:5">
      <c r="A2988" t="str">
        <f t="shared" si="94"/>
        <v>Multiple myeloma and malignant plasma cell neoplasms (C90)Male1</v>
      </c>
      <c r="B2988" t="s">
        <v>135</v>
      </c>
      <c r="C2988" t="s">
        <v>1</v>
      </c>
      <c r="D2988">
        <v>1</v>
      </c>
      <c r="E2988">
        <v>6</v>
      </c>
    </row>
    <row r="2989" spans="1:5">
      <c r="A2989" t="str">
        <f t="shared" si="94"/>
        <v>Multiple myeloma and malignant plasma cell neoplasms (C90)Male2</v>
      </c>
      <c r="B2989" t="s">
        <v>135</v>
      </c>
      <c r="C2989" t="s">
        <v>1</v>
      </c>
      <c r="D2989">
        <v>2</v>
      </c>
      <c r="E2989">
        <v>7</v>
      </c>
    </row>
    <row r="2990" spans="1:5">
      <c r="A2990" t="str">
        <f t="shared" si="94"/>
        <v>Multiple myeloma and malignant plasma cell neoplasms (C90)Male3</v>
      </c>
      <c r="B2990" t="s">
        <v>135</v>
      </c>
      <c r="C2990" t="s">
        <v>1</v>
      </c>
      <c r="D2990">
        <v>3</v>
      </c>
      <c r="E2990">
        <v>6</v>
      </c>
    </row>
    <row r="2991" spans="1:5">
      <c r="A2991" t="str">
        <f t="shared" si="94"/>
        <v>Multiple myeloma and malignant plasma cell neoplasms (C90)Male4</v>
      </c>
      <c r="B2991" t="s">
        <v>135</v>
      </c>
      <c r="C2991" t="s">
        <v>1</v>
      </c>
      <c r="D2991">
        <v>4</v>
      </c>
      <c r="E2991">
        <v>7</v>
      </c>
    </row>
    <row r="2992" spans="1:5">
      <c r="A2992" t="str">
        <f t="shared" si="94"/>
        <v>Multiple myeloma and malignant plasma cell neoplasms (C90)Male5</v>
      </c>
      <c r="B2992" t="s">
        <v>135</v>
      </c>
      <c r="C2992" t="s">
        <v>1</v>
      </c>
      <c r="D2992">
        <v>5</v>
      </c>
      <c r="E2992">
        <v>12</v>
      </c>
    </row>
    <row r="2993" spans="1:5">
      <c r="A2993" t="str">
        <f t="shared" si="94"/>
        <v>Multiple myeloma and malignant plasma cell neoplasms (C90)Male6</v>
      </c>
      <c r="B2993" t="s">
        <v>135</v>
      </c>
      <c r="C2993" t="s">
        <v>1</v>
      </c>
      <c r="D2993">
        <v>6</v>
      </c>
      <c r="E2993">
        <v>1</v>
      </c>
    </row>
    <row r="2994" spans="1:5">
      <c r="A2994" t="str">
        <f t="shared" si="94"/>
        <v>Multiple myeloma and malignant plasma cell neoplasms (C90)Male7</v>
      </c>
      <c r="B2994" t="s">
        <v>135</v>
      </c>
      <c r="C2994" t="s">
        <v>1</v>
      </c>
      <c r="D2994">
        <v>7</v>
      </c>
      <c r="E2994">
        <v>7</v>
      </c>
    </row>
    <row r="2995" spans="1:5">
      <c r="A2995" t="str">
        <f t="shared" si="94"/>
        <v>Multiple myeloma and malignant plasma cell neoplasms (C90)Male8</v>
      </c>
      <c r="B2995" t="s">
        <v>135</v>
      </c>
      <c r="C2995" t="s">
        <v>1</v>
      </c>
      <c r="D2995">
        <v>8</v>
      </c>
      <c r="E2995">
        <v>1</v>
      </c>
    </row>
    <row r="2996" spans="1:5">
      <c r="A2996" t="str">
        <f t="shared" si="94"/>
        <v>Multiple myeloma and malignant plasma cell neoplasms (C90)Male9</v>
      </c>
      <c r="B2996" t="s">
        <v>135</v>
      </c>
      <c r="C2996" t="s">
        <v>1</v>
      </c>
      <c r="D2996">
        <v>9</v>
      </c>
      <c r="E2996">
        <v>7</v>
      </c>
    </row>
    <row r="2997" spans="1:5">
      <c r="A2997" t="str">
        <f t="shared" si="94"/>
        <v>Multiple myeloma and malignant plasma cell neoplasms (C90)Male10</v>
      </c>
      <c r="B2997" t="s">
        <v>135</v>
      </c>
      <c r="C2997" t="s">
        <v>1</v>
      </c>
      <c r="D2997">
        <v>10</v>
      </c>
      <c r="E2997">
        <v>3</v>
      </c>
    </row>
    <row r="2998" spans="1:5">
      <c r="A2998" t="str">
        <f t="shared" si="94"/>
        <v>Multiple myeloma and malignant plasma cell neoplasms (C90)Male11</v>
      </c>
      <c r="B2998" t="s">
        <v>135</v>
      </c>
      <c r="C2998" t="s">
        <v>1</v>
      </c>
      <c r="D2998">
        <v>11</v>
      </c>
      <c r="E2998">
        <v>4</v>
      </c>
    </row>
    <row r="2999" spans="1:5">
      <c r="A2999" t="str">
        <f t="shared" si="94"/>
        <v>Multiple myeloma and malignant plasma cell neoplasms (C90)Male12</v>
      </c>
      <c r="B2999" t="s">
        <v>135</v>
      </c>
      <c r="C2999" t="s">
        <v>1</v>
      </c>
      <c r="D2999">
        <v>12</v>
      </c>
      <c r="E2999">
        <v>1</v>
      </c>
    </row>
    <row r="3000" spans="1:5">
      <c r="A3000" t="str">
        <f t="shared" si="94"/>
        <v>Multiple myeloma and malignant plasma cell neoplasms (C90)Male13</v>
      </c>
      <c r="B3000" t="s">
        <v>135</v>
      </c>
      <c r="C3000" t="s">
        <v>1</v>
      </c>
      <c r="D3000">
        <v>13</v>
      </c>
      <c r="E3000">
        <v>4</v>
      </c>
    </row>
    <row r="3001" spans="1:5">
      <c r="A3001" t="str">
        <f t="shared" si="94"/>
        <v>Multiple myeloma and malignant plasma cell neoplasms (C90)Male14</v>
      </c>
      <c r="B3001" t="s">
        <v>135</v>
      </c>
      <c r="C3001" t="s">
        <v>1</v>
      </c>
      <c r="D3001">
        <v>14</v>
      </c>
      <c r="E3001">
        <v>5</v>
      </c>
    </row>
    <row r="3002" spans="1:5">
      <c r="A3002" t="str">
        <f t="shared" si="94"/>
        <v>Multiple myeloma and malignant plasma cell neoplasms (C90)Male15</v>
      </c>
      <c r="B3002" t="s">
        <v>135</v>
      </c>
      <c r="C3002" t="s">
        <v>1</v>
      </c>
      <c r="D3002">
        <v>15</v>
      </c>
      <c r="E3002">
        <v>1</v>
      </c>
    </row>
    <row r="3003" spans="1:5">
      <c r="A3003" t="str">
        <f t="shared" si="94"/>
        <v>Multiple myeloma and malignant plasma cell neoplasms (C90)Male16</v>
      </c>
      <c r="B3003" t="s">
        <v>135</v>
      </c>
      <c r="C3003" t="s">
        <v>1</v>
      </c>
      <c r="D3003">
        <v>16</v>
      </c>
      <c r="E3003">
        <v>3</v>
      </c>
    </row>
    <row r="3004" spans="1:5">
      <c r="A3004" t="str">
        <f t="shared" si="94"/>
        <v>Multiple myeloma and malignant plasma cell neoplasms (C90)Male17</v>
      </c>
      <c r="B3004" t="s">
        <v>135</v>
      </c>
      <c r="C3004" t="s">
        <v>1</v>
      </c>
      <c r="D3004">
        <v>17</v>
      </c>
      <c r="E3004">
        <v>1</v>
      </c>
    </row>
    <row r="3005" spans="1:5">
      <c r="A3005" t="str">
        <f t="shared" si="94"/>
        <v>Multiple myeloma and malignant plasma cell neoplasms (C90)Male18</v>
      </c>
      <c r="B3005" t="s">
        <v>135</v>
      </c>
      <c r="C3005" t="s">
        <v>1</v>
      </c>
      <c r="D3005">
        <v>18</v>
      </c>
      <c r="E3005">
        <v>6</v>
      </c>
    </row>
    <row r="3006" spans="1:5">
      <c r="A3006" t="str">
        <f t="shared" si="94"/>
        <v>Multiple myeloma and malignant plasma cell neoplasms (C90)Male20</v>
      </c>
      <c r="B3006" t="s">
        <v>135</v>
      </c>
      <c r="C3006" t="s">
        <v>1</v>
      </c>
      <c r="D3006">
        <v>20</v>
      </c>
      <c r="E3006">
        <v>14</v>
      </c>
    </row>
    <row r="3007" spans="1:5">
      <c r="A3007" t="str">
        <f t="shared" si="94"/>
        <v>Leukaemia (C91–C95)Female1</v>
      </c>
      <c r="B3007" t="s">
        <v>136</v>
      </c>
      <c r="C3007" t="s">
        <v>0</v>
      </c>
      <c r="D3007">
        <v>1</v>
      </c>
      <c r="E3007">
        <v>6</v>
      </c>
    </row>
    <row r="3008" spans="1:5">
      <c r="A3008" t="str">
        <f t="shared" si="94"/>
        <v>Leukaemia (C91–C95)Female2</v>
      </c>
      <c r="B3008" t="s">
        <v>136</v>
      </c>
      <c r="C3008" t="s">
        <v>0</v>
      </c>
      <c r="D3008">
        <v>2</v>
      </c>
      <c r="E3008">
        <v>18</v>
      </c>
    </row>
    <row r="3009" spans="1:5">
      <c r="A3009" t="str">
        <f t="shared" si="94"/>
        <v>Leukaemia (C91–C95)Female3</v>
      </c>
      <c r="B3009" t="s">
        <v>136</v>
      </c>
      <c r="C3009" t="s">
        <v>0</v>
      </c>
      <c r="D3009">
        <v>3</v>
      </c>
      <c r="E3009">
        <v>11</v>
      </c>
    </row>
    <row r="3010" spans="1:5">
      <c r="A3010" t="str">
        <f t="shared" si="94"/>
        <v>Leukaemia (C91–C95)Female4</v>
      </c>
      <c r="B3010" t="s">
        <v>136</v>
      </c>
      <c r="C3010" t="s">
        <v>0</v>
      </c>
      <c r="D3010">
        <v>4</v>
      </c>
      <c r="E3010">
        <v>12</v>
      </c>
    </row>
    <row r="3011" spans="1:5">
      <c r="A3011" t="str">
        <f t="shared" si="94"/>
        <v>Leukaemia (C91–C95)Female5</v>
      </c>
      <c r="B3011" t="s">
        <v>136</v>
      </c>
      <c r="C3011" t="s">
        <v>0</v>
      </c>
      <c r="D3011">
        <v>5</v>
      </c>
      <c r="E3011">
        <v>12</v>
      </c>
    </row>
    <row r="3012" spans="1:5">
      <c r="A3012" t="str">
        <f t="shared" si="94"/>
        <v>Leukaemia (C91–C95)Female6</v>
      </c>
      <c r="B3012" t="s">
        <v>136</v>
      </c>
      <c r="C3012" t="s">
        <v>0</v>
      </c>
      <c r="D3012">
        <v>6</v>
      </c>
      <c r="E3012">
        <v>1</v>
      </c>
    </row>
    <row r="3013" spans="1:5">
      <c r="A3013" t="str">
        <f t="shared" ref="A3013:A3076" si="95">B3013&amp;C3013&amp;D3013</f>
        <v>Leukaemia (C91–C95)Female7</v>
      </c>
      <c r="B3013" t="s">
        <v>136</v>
      </c>
      <c r="C3013" t="s">
        <v>0</v>
      </c>
      <c r="D3013">
        <v>7</v>
      </c>
      <c r="E3013">
        <v>11</v>
      </c>
    </row>
    <row r="3014" spans="1:5">
      <c r="A3014" t="str">
        <f t="shared" si="95"/>
        <v>Leukaemia (C91–C95)Female8</v>
      </c>
      <c r="B3014" t="s">
        <v>136</v>
      </c>
      <c r="C3014" t="s">
        <v>0</v>
      </c>
      <c r="D3014">
        <v>8</v>
      </c>
      <c r="E3014">
        <v>3</v>
      </c>
    </row>
    <row r="3015" spans="1:5">
      <c r="A3015" t="str">
        <f t="shared" si="95"/>
        <v>Leukaemia (C91–C95)Female9</v>
      </c>
      <c r="B3015" t="s">
        <v>136</v>
      </c>
      <c r="C3015" t="s">
        <v>0</v>
      </c>
      <c r="D3015">
        <v>9</v>
      </c>
      <c r="E3015">
        <v>6</v>
      </c>
    </row>
    <row r="3016" spans="1:5">
      <c r="A3016" t="str">
        <f t="shared" si="95"/>
        <v>Leukaemia (C91–C95)Female10</v>
      </c>
      <c r="B3016" t="s">
        <v>136</v>
      </c>
      <c r="C3016" t="s">
        <v>0</v>
      </c>
      <c r="D3016">
        <v>10</v>
      </c>
      <c r="E3016">
        <v>6</v>
      </c>
    </row>
    <row r="3017" spans="1:5">
      <c r="A3017" t="str">
        <f t="shared" si="95"/>
        <v>Leukaemia (C91–C95)Female11</v>
      </c>
      <c r="B3017" t="s">
        <v>136</v>
      </c>
      <c r="C3017" t="s">
        <v>0</v>
      </c>
      <c r="D3017">
        <v>11</v>
      </c>
      <c r="E3017">
        <v>3</v>
      </c>
    </row>
    <row r="3018" spans="1:5">
      <c r="A3018" t="str">
        <f t="shared" si="95"/>
        <v>Leukaemia (C91–C95)Female13</v>
      </c>
      <c r="B3018" t="s">
        <v>136</v>
      </c>
      <c r="C3018" t="s">
        <v>0</v>
      </c>
      <c r="D3018">
        <v>13</v>
      </c>
      <c r="E3018">
        <v>8</v>
      </c>
    </row>
    <row r="3019" spans="1:5">
      <c r="A3019" t="str">
        <f t="shared" si="95"/>
        <v>Leukaemia (C91–C95)Female14</v>
      </c>
      <c r="B3019" t="s">
        <v>136</v>
      </c>
      <c r="C3019" t="s">
        <v>0</v>
      </c>
      <c r="D3019">
        <v>14</v>
      </c>
      <c r="E3019">
        <v>9</v>
      </c>
    </row>
    <row r="3020" spans="1:5">
      <c r="A3020" t="str">
        <f t="shared" si="95"/>
        <v>Leukaemia (C91–C95)Female15</v>
      </c>
      <c r="B3020" t="s">
        <v>136</v>
      </c>
      <c r="C3020" t="s">
        <v>0</v>
      </c>
      <c r="D3020">
        <v>15</v>
      </c>
      <c r="E3020">
        <v>3</v>
      </c>
    </row>
    <row r="3021" spans="1:5">
      <c r="A3021" t="str">
        <f t="shared" si="95"/>
        <v>Leukaemia (C91–C95)Female16</v>
      </c>
      <c r="B3021" t="s">
        <v>136</v>
      </c>
      <c r="C3021" t="s">
        <v>0</v>
      </c>
      <c r="D3021">
        <v>16</v>
      </c>
      <c r="E3021">
        <v>4</v>
      </c>
    </row>
    <row r="3022" spans="1:5">
      <c r="A3022" t="str">
        <f t="shared" si="95"/>
        <v>Leukaemia (C91–C95)Female18</v>
      </c>
      <c r="B3022" t="s">
        <v>136</v>
      </c>
      <c r="C3022" t="s">
        <v>0</v>
      </c>
      <c r="D3022">
        <v>18</v>
      </c>
      <c r="E3022">
        <v>15</v>
      </c>
    </row>
    <row r="3023" spans="1:5">
      <c r="A3023" t="str">
        <f t="shared" si="95"/>
        <v>Leukaemia (C91–C95)Female19</v>
      </c>
      <c r="B3023" t="s">
        <v>136</v>
      </c>
      <c r="C3023" t="s">
        <v>0</v>
      </c>
      <c r="D3023">
        <v>19</v>
      </c>
      <c r="E3023">
        <v>2</v>
      </c>
    </row>
    <row r="3024" spans="1:5">
      <c r="A3024" t="str">
        <f t="shared" si="95"/>
        <v>Leukaemia (C91–C95)Female20</v>
      </c>
      <c r="B3024" t="s">
        <v>136</v>
      </c>
      <c r="C3024" t="s">
        <v>0</v>
      </c>
      <c r="D3024">
        <v>20</v>
      </c>
      <c r="E3024">
        <v>18</v>
      </c>
    </row>
    <row r="3025" spans="1:5">
      <c r="A3025" t="str">
        <f t="shared" si="95"/>
        <v>Leukaemia (C91–C95)Male1</v>
      </c>
      <c r="B3025" t="s">
        <v>136</v>
      </c>
      <c r="C3025" t="s">
        <v>1</v>
      </c>
      <c r="D3025">
        <v>1</v>
      </c>
      <c r="E3025">
        <v>11</v>
      </c>
    </row>
    <row r="3026" spans="1:5">
      <c r="A3026" t="str">
        <f t="shared" si="95"/>
        <v>Leukaemia (C91–C95)Male2</v>
      </c>
      <c r="B3026" t="s">
        <v>136</v>
      </c>
      <c r="C3026" t="s">
        <v>1</v>
      </c>
      <c r="D3026">
        <v>2</v>
      </c>
      <c r="E3026">
        <v>20</v>
      </c>
    </row>
    <row r="3027" spans="1:5">
      <c r="A3027" t="str">
        <f t="shared" si="95"/>
        <v>Leukaemia (C91–C95)Male3</v>
      </c>
      <c r="B3027" t="s">
        <v>136</v>
      </c>
      <c r="C3027" t="s">
        <v>1</v>
      </c>
      <c r="D3027">
        <v>3</v>
      </c>
      <c r="E3027">
        <v>11</v>
      </c>
    </row>
    <row r="3028" spans="1:5">
      <c r="A3028" t="str">
        <f t="shared" si="95"/>
        <v>Leukaemia (C91–C95)Male4</v>
      </c>
      <c r="B3028" t="s">
        <v>136</v>
      </c>
      <c r="C3028" t="s">
        <v>1</v>
      </c>
      <c r="D3028">
        <v>4</v>
      </c>
      <c r="E3028">
        <v>21</v>
      </c>
    </row>
    <row r="3029" spans="1:5">
      <c r="A3029" t="str">
        <f t="shared" si="95"/>
        <v>Leukaemia (C91–C95)Male5</v>
      </c>
      <c r="B3029" t="s">
        <v>136</v>
      </c>
      <c r="C3029" t="s">
        <v>1</v>
      </c>
      <c r="D3029">
        <v>5</v>
      </c>
      <c r="E3029">
        <v>22</v>
      </c>
    </row>
    <row r="3030" spans="1:5">
      <c r="A3030" t="str">
        <f t="shared" si="95"/>
        <v>Leukaemia (C91–C95)Male6</v>
      </c>
      <c r="B3030" t="s">
        <v>136</v>
      </c>
      <c r="C3030" t="s">
        <v>1</v>
      </c>
      <c r="D3030">
        <v>6</v>
      </c>
      <c r="E3030">
        <v>5</v>
      </c>
    </row>
    <row r="3031" spans="1:5">
      <c r="A3031" t="str">
        <f t="shared" si="95"/>
        <v>Leukaemia (C91–C95)Male7</v>
      </c>
      <c r="B3031" t="s">
        <v>136</v>
      </c>
      <c r="C3031" t="s">
        <v>1</v>
      </c>
      <c r="D3031">
        <v>7</v>
      </c>
      <c r="E3031">
        <v>8</v>
      </c>
    </row>
    <row r="3032" spans="1:5">
      <c r="A3032" t="str">
        <f t="shared" si="95"/>
        <v>Leukaemia (C91–C95)Male8</v>
      </c>
      <c r="B3032" t="s">
        <v>136</v>
      </c>
      <c r="C3032" t="s">
        <v>1</v>
      </c>
      <c r="D3032">
        <v>8</v>
      </c>
      <c r="E3032">
        <v>3</v>
      </c>
    </row>
    <row r="3033" spans="1:5">
      <c r="A3033" t="str">
        <f t="shared" si="95"/>
        <v>Leukaemia (C91–C95)Male9</v>
      </c>
      <c r="B3033" t="s">
        <v>136</v>
      </c>
      <c r="C3033" t="s">
        <v>1</v>
      </c>
      <c r="D3033">
        <v>9</v>
      </c>
      <c r="E3033">
        <v>4</v>
      </c>
    </row>
    <row r="3034" spans="1:5">
      <c r="A3034" t="str">
        <f t="shared" si="95"/>
        <v>Leukaemia (C91–C95)Male10</v>
      </c>
      <c r="B3034" t="s">
        <v>136</v>
      </c>
      <c r="C3034" t="s">
        <v>1</v>
      </c>
      <c r="D3034">
        <v>10</v>
      </c>
      <c r="E3034">
        <v>9</v>
      </c>
    </row>
    <row r="3035" spans="1:5">
      <c r="A3035" t="str">
        <f t="shared" si="95"/>
        <v>Leukaemia (C91–C95)Male11</v>
      </c>
      <c r="B3035" t="s">
        <v>136</v>
      </c>
      <c r="C3035" t="s">
        <v>1</v>
      </c>
      <c r="D3035">
        <v>11</v>
      </c>
      <c r="E3035">
        <v>5</v>
      </c>
    </row>
    <row r="3036" spans="1:5">
      <c r="A3036" t="str">
        <f t="shared" si="95"/>
        <v>Leukaemia (C91–C95)Male12</v>
      </c>
      <c r="B3036" t="s">
        <v>136</v>
      </c>
      <c r="C3036" t="s">
        <v>1</v>
      </c>
      <c r="D3036">
        <v>12</v>
      </c>
      <c r="E3036">
        <v>4</v>
      </c>
    </row>
    <row r="3037" spans="1:5">
      <c r="A3037" t="str">
        <f t="shared" si="95"/>
        <v>Leukaemia (C91–C95)Male13</v>
      </c>
      <c r="B3037" t="s">
        <v>136</v>
      </c>
      <c r="C3037" t="s">
        <v>1</v>
      </c>
      <c r="D3037">
        <v>13</v>
      </c>
      <c r="E3037">
        <v>14</v>
      </c>
    </row>
    <row r="3038" spans="1:5">
      <c r="A3038" t="str">
        <f t="shared" si="95"/>
        <v>Leukaemia (C91–C95)Male14</v>
      </c>
      <c r="B3038" t="s">
        <v>136</v>
      </c>
      <c r="C3038" t="s">
        <v>1</v>
      </c>
      <c r="D3038">
        <v>14</v>
      </c>
      <c r="E3038">
        <v>7</v>
      </c>
    </row>
    <row r="3039" spans="1:5">
      <c r="A3039" t="str">
        <f t="shared" si="95"/>
        <v>Leukaemia (C91–C95)Male15</v>
      </c>
      <c r="B3039" t="s">
        <v>136</v>
      </c>
      <c r="C3039" t="s">
        <v>1</v>
      </c>
      <c r="D3039">
        <v>15</v>
      </c>
      <c r="E3039">
        <v>2</v>
      </c>
    </row>
    <row r="3040" spans="1:5">
      <c r="A3040" t="str">
        <f t="shared" si="95"/>
        <v>Leukaemia (C91–C95)Male16</v>
      </c>
      <c r="B3040" t="s">
        <v>136</v>
      </c>
      <c r="C3040" t="s">
        <v>1</v>
      </c>
      <c r="D3040">
        <v>16</v>
      </c>
      <c r="E3040">
        <v>10</v>
      </c>
    </row>
    <row r="3041" spans="1:5">
      <c r="A3041" t="str">
        <f t="shared" si="95"/>
        <v>Leukaemia (C91–C95)Male18</v>
      </c>
      <c r="B3041" t="s">
        <v>136</v>
      </c>
      <c r="C3041" t="s">
        <v>1</v>
      </c>
      <c r="D3041">
        <v>18</v>
      </c>
      <c r="E3041">
        <v>20</v>
      </c>
    </row>
    <row r="3042" spans="1:5">
      <c r="A3042" t="str">
        <f t="shared" si="95"/>
        <v>Leukaemia (C91–C95)Male19</v>
      </c>
      <c r="B3042" t="s">
        <v>136</v>
      </c>
      <c r="C3042" t="s">
        <v>1</v>
      </c>
      <c r="D3042">
        <v>19</v>
      </c>
      <c r="E3042">
        <v>5</v>
      </c>
    </row>
    <row r="3043" spans="1:5">
      <c r="A3043" t="str">
        <f t="shared" si="95"/>
        <v>Leukaemia (C91–C95)Male20</v>
      </c>
      <c r="B3043" t="s">
        <v>136</v>
      </c>
      <c r="C3043" t="s">
        <v>1</v>
      </c>
      <c r="D3043">
        <v>20</v>
      </c>
      <c r="E3043">
        <v>17</v>
      </c>
    </row>
    <row r="3044" spans="1:5">
      <c r="A3044" t="str">
        <f t="shared" si="95"/>
        <v>Polycythaemia vera (D45)Female3</v>
      </c>
      <c r="B3044" t="s">
        <v>137</v>
      </c>
      <c r="C3044" t="s">
        <v>0</v>
      </c>
      <c r="D3044">
        <v>3</v>
      </c>
      <c r="E3044">
        <v>1</v>
      </c>
    </row>
    <row r="3045" spans="1:5">
      <c r="A3045" t="str">
        <f t="shared" si="95"/>
        <v>Polycythaemia vera (D45)Female13</v>
      </c>
      <c r="B3045" t="s">
        <v>137</v>
      </c>
      <c r="C3045" t="s">
        <v>0</v>
      </c>
      <c r="D3045">
        <v>13</v>
      </c>
      <c r="E3045">
        <v>1</v>
      </c>
    </row>
    <row r="3046" spans="1:5">
      <c r="A3046" t="str">
        <f t="shared" si="95"/>
        <v>Polycythaemia vera (D45)Female17</v>
      </c>
      <c r="B3046" t="s">
        <v>137</v>
      </c>
      <c r="C3046" t="s">
        <v>0</v>
      </c>
      <c r="D3046">
        <v>17</v>
      </c>
      <c r="E3046">
        <v>1</v>
      </c>
    </row>
    <row r="3047" spans="1:5">
      <c r="A3047" t="str">
        <f t="shared" si="95"/>
        <v>Polycythaemia vera (D45)Female20</v>
      </c>
      <c r="B3047" t="s">
        <v>137</v>
      </c>
      <c r="C3047" t="s">
        <v>0</v>
      </c>
      <c r="D3047">
        <v>20</v>
      </c>
      <c r="E3047">
        <v>1</v>
      </c>
    </row>
    <row r="3048" spans="1:5">
      <c r="A3048" t="str">
        <f t="shared" si="95"/>
        <v>Polycythaemia vera (D45)Male3</v>
      </c>
      <c r="B3048" t="s">
        <v>137</v>
      </c>
      <c r="C3048" t="s">
        <v>1</v>
      </c>
      <c r="D3048">
        <v>3</v>
      </c>
      <c r="E3048">
        <v>1</v>
      </c>
    </row>
    <row r="3049" spans="1:5">
      <c r="A3049" t="str">
        <f t="shared" si="95"/>
        <v>Polycythaemia vera (D45)Male5</v>
      </c>
      <c r="B3049" t="s">
        <v>137</v>
      </c>
      <c r="C3049" t="s">
        <v>1</v>
      </c>
      <c r="D3049">
        <v>5</v>
      </c>
      <c r="E3049">
        <v>1</v>
      </c>
    </row>
    <row r="3050" spans="1:5">
      <c r="A3050" t="str">
        <f t="shared" si="95"/>
        <v>Polycythaemia vera (D45)Male16</v>
      </c>
      <c r="B3050" t="s">
        <v>137</v>
      </c>
      <c r="C3050" t="s">
        <v>1</v>
      </c>
      <c r="D3050">
        <v>16</v>
      </c>
      <c r="E3050">
        <v>1</v>
      </c>
    </row>
    <row r="3051" spans="1:5">
      <c r="A3051" t="str">
        <f t="shared" si="95"/>
        <v>Polycythaemia vera (D45)Male18</v>
      </c>
      <c r="B3051" t="s">
        <v>137</v>
      </c>
      <c r="C3051" t="s">
        <v>1</v>
      </c>
      <c r="D3051">
        <v>18</v>
      </c>
      <c r="E3051">
        <v>1</v>
      </c>
    </row>
    <row r="3052" spans="1:5">
      <c r="A3052" t="str">
        <f t="shared" si="95"/>
        <v>Myelodysplastic syndromes (D46)Female2</v>
      </c>
      <c r="B3052" t="s">
        <v>138</v>
      </c>
      <c r="C3052" t="s">
        <v>0</v>
      </c>
      <c r="D3052">
        <v>2</v>
      </c>
      <c r="E3052">
        <v>4</v>
      </c>
    </row>
    <row r="3053" spans="1:5">
      <c r="A3053" t="str">
        <f t="shared" si="95"/>
        <v>Myelodysplastic syndromes (D46)Female3</v>
      </c>
      <c r="B3053" t="s">
        <v>138</v>
      </c>
      <c r="C3053" t="s">
        <v>0</v>
      </c>
      <c r="D3053">
        <v>3</v>
      </c>
      <c r="E3053">
        <v>2</v>
      </c>
    </row>
    <row r="3054" spans="1:5">
      <c r="A3054" t="str">
        <f t="shared" si="95"/>
        <v>Myelodysplastic syndromes (D46)Female4</v>
      </c>
      <c r="B3054" t="s">
        <v>138</v>
      </c>
      <c r="C3054" t="s">
        <v>0</v>
      </c>
      <c r="D3054">
        <v>4</v>
      </c>
      <c r="E3054">
        <v>5</v>
      </c>
    </row>
    <row r="3055" spans="1:5">
      <c r="A3055" t="str">
        <f t="shared" si="95"/>
        <v>Myelodysplastic syndromes (D46)Female5</v>
      </c>
      <c r="B3055" t="s">
        <v>138</v>
      </c>
      <c r="C3055" t="s">
        <v>0</v>
      </c>
      <c r="D3055">
        <v>5</v>
      </c>
      <c r="E3055">
        <v>2</v>
      </c>
    </row>
    <row r="3056" spans="1:5">
      <c r="A3056" t="str">
        <f t="shared" si="95"/>
        <v>Myelodysplastic syndromes (D46)Female7</v>
      </c>
      <c r="B3056" t="s">
        <v>138</v>
      </c>
      <c r="C3056" t="s">
        <v>0</v>
      </c>
      <c r="D3056">
        <v>7</v>
      </c>
      <c r="E3056">
        <v>2</v>
      </c>
    </row>
    <row r="3057" spans="1:5">
      <c r="A3057" t="str">
        <f t="shared" si="95"/>
        <v>Myelodysplastic syndromes (D46)Female9</v>
      </c>
      <c r="B3057" t="s">
        <v>138</v>
      </c>
      <c r="C3057" t="s">
        <v>0</v>
      </c>
      <c r="D3057">
        <v>9</v>
      </c>
      <c r="E3057">
        <v>1</v>
      </c>
    </row>
    <row r="3058" spans="1:5">
      <c r="A3058" t="str">
        <f t="shared" si="95"/>
        <v>Myelodysplastic syndromes (D46)Female13</v>
      </c>
      <c r="B3058" t="s">
        <v>138</v>
      </c>
      <c r="C3058" t="s">
        <v>0</v>
      </c>
      <c r="D3058">
        <v>13</v>
      </c>
      <c r="E3058">
        <v>3</v>
      </c>
    </row>
    <row r="3059" spans="1:5">
      <c r="A3059" t="str">
        <f t="shared" si="95"/>
        <v>Myelodysplastic syndromes (D46)Female16</v>
      </c>
      <c r="B3059" t="s">
        <v>138</v>
      </c>
      <c r="C3059" t="s">
        <v>0</v>
      </c>
      <c r="D3059">
        <v>16</v>
      </c>
      <c r="E3059">
        <v>2</v>
      </c>
    </row>
    <row r="3060" spans="1:5">
      <c r="A3060" t="str">
        <f t="shared" si="95"/>
        <v>Myelodysplastic syndromes (D46)Female18</v>
      </c>
      <c r="B3060" t="s">
        <v>138</v>
      </c>
      <c r="C3060" t="s">
        <v>0</v>
      </c>
      <c r="D3060">
        <v>18</v>
      </c>
      <c r="E3060">
        <v>6</v>
      </c>
    </row>
    <row r="3061" spans="1:5">
      <c r="A3061" t="str">
        <f t="shared" si="95"/>
        <v>Myelodysplastic syndromes (D46)Female20</v>
      </c>
      <c r="B3061" t="s">
        <v>138</v>
      </c>
      <c r="C3061" t="s">
        <v>0</v>
      </c>
      <c r="D3061">
        <v>20</v>
      </c>
      <c r="E3061">
        <v>3</v>
      </c>
    </row>
    <row r="3062" spans="1:5">
      <c r="A3062" t="str">
        <f t="shared" si="95"/>
        <v>Myelodysplastic syndromes (D46)Male1</v>
      </c>
      <c r="B3062" t="s">
        <v>138</v>
      </c>
      <c r="C3062" t="s">
        <v>1</v>
      </c>
      <c r="D3062">
        <v>1</v>
      </c>
      <c r="E3062">
        <v>4</v>
      </c>
    </row>
    <row r="3063" spans="1:5">
      <c r="A3063" t="str">
        <f t="shared" si="95"/>
        <v>Myelodysplastic syndromes (D46)Male2</v>
      </c>
      <c r="B3063" t="s">
        <v>138</v>
      </c>
      <c r="C3063" t="s">
        <v>1</v>
      </c>
      <c r="D3063">
        <v>2</v>
      </c>
      <c r="E3063">
        <v>5</v>
      </c>
    </row>
    <row r="3064" spans="1:5">
      <c r="A3064" t="str">
        <f t="shared" si="95"/>
        <v>Myelodysplastic syndromes (D46)Male4</v>
      </c>
      <c r="B3064" t="s">
        <v>138</v>
      </c>
      <c r="C3064" t="s">
        <v>1</v>
      </c>
      <c r="D3064">
        <v>4</v>
      </c>
      <c r="E3064">
        <v>5</v>
      </c>
    </row>
    <row r="3065" spans="1:5">
      <c r="A3065" t="str">
        <f t="shared" si="95"/>
        <v>Myelodysplastic syndromes (D46)Male5</v>
      </c>
      <c r="B3065" t="s">
        <v>138</v>
      </c>
      <c r="C3065" t="s">
        <v>1</v>
      </c>
      <c r="D3065">
        <v>5</v>
      </c>
      <c r="E3065">
        <v>4</v>
      </c>
    </row>
    <row r="3066" spans="1:5">
      <c r="A3066" t="str">
        <f t="shared" si="95"/>
        <v>Myelodysplastic syndromes (D46)Male7</v>
      </c>
      <c r="B3066" t="s">
        <v>138</v>
      </c>
      <c r="C3066" t="s">
        <v>1</v>
      </c>
      <c r="D3066">
        <v>7</v>
      </c>
      <c r="E3066">
        <v>5</v>
      </c>
    </row>
    <row r="3067" spans="1:5">
      <c r="A3067" t="str">
        <f t="shared" si="95"/>
        <v>Myelodysplastic syndromes (D46)Male10</v>
      </c>
      <c r="B3067" t="s">
        <v>138</v>
      </c>
      <c r="C3067" t="s">
        <v>1</v>
      </c>
      <c r="D3067">
        <v>10</v>
      </c>
      <c r="E3067">
        <v>4</v>
      </c>
    </row>
    <row r="3068" spans="1:5">
      <c r="A3068" t="str">
        <f t="shared" si="95"/>
        <v>Myelodysplastic syndromes (D46)Male11</v>
      </c>
      <c r="B3068" t="s">
        <v>138</v>
      </c>
      <c r="C3068" t="s">
        <v>1</v>
      </c>
      <c r="D3068">
        <v>11</v>
      </c>
      <c r="E3068">
        <v>1</v>
      </c>
    </row>
    <row r="3069" spans="1:5">
      <c r="A3069" t="str">
        <f t="shared" si="95"/>
        <v>Myelodysplastic syndromes (D46)Male14</v>
      </c>
      <c r="B3069" t="s">
        <v>138</v>
      </c>
      <c r="C3069" t="s">
        <v>1</v>
      </c>
      <c r="D3069">
        <v>14</v>
      </c>
      <c r="E3069">
        <v>1</v>
      </c>
    </row>
    <row r="3070" spans="1:5">
      <c r="A3070" t="str">
        <f t="shared" si="95"/>
        <v>Myelodysplastic syndromes (D46)Male15</v>
      </c>
      <c r="B3070" t="s">
        <v>138</v>
      </c>
      <c r="C3070" t="s">
        <v>1</v>
      </c>
      <c r="D3070">
        <v>15</v>
      </c>
      <c r="E3070">
        <v>2</v>
      </c>
    </row>
    <row r="3071" spans="1:5">
      <c r="A3071" t="str">
        <f t="shared" si="95"/>
        <v>Myelodysplastic syndromes (D46)Male16</v>
      </c>
      <c r="B3071" t="s">
        <v>138</v>
      </c>
      <c r="C3071" t="s">
        <v>1</v>
      </c>
      <c r="D3071">
        <v>16</v>
      </c>
      <c r="E3071">
        <v>3</v>
      </c>
    </row>
    <row r="3072" spans="1:5">
      <c r="A3072" t="str">
        <f t="shared" si="95"/>
        <v>Myelodysplastic syndromes (D46)Male17</v>
      </c>
      <c r="B3072" t="s">
        <v>138</v>
      </c>
      <c r="C3072" t="s">
        <v>1</v>
      </c>
      <c r="D3072">
        <v>17</v>
      </c>
      <c r="E3072">
        <v>2</v>
      </c>
    </row>
    <row r="3073" spans="1:5">
      <c r="A3073" t="str">
        <f t="shared" si="95"/>
        <v>Myelodysplastic syndromes (D46)Male18</v>
      </c>
      <c r="B3073" t="s">
        <v>138</v>
      </c>
      <c r="C3073" t="s">
        <v>1</v>
      </c>
      <c r="D3073">
        <v>18</v>
      </c>
      <c r="E3073">
        <v>6</v>
      </c>
    </row>
    <row r="3074" spans="1:5">
      <c r="A3074" t="str">
        <f t="shared" si="95"/>
        <v>Myelodysplastic syndromes (D46)Male20</v>
      </c>
      <c r="B3074" t="s">
        <v>138</v>
      </c>
      <c r="C3074" t="s">
        <v>1</v>
      </c>
      <c r="D3074">
        <v>20</v>
      </c>
      <c r="E3074">
        <v>4</v>
      </c>
    </row>
    <row r="3075" spans="1:5">
      <c r="A3075" t="str">
        <f t="shared" si="95"/>
        <v>Lymphoid, haematopoietic and related tissue - other neoplasms of uncertain or unknown behaviour (D47)Female2</v>
      </c>
      <c r="B3075" t="s">
        <v>139</v>
      </c>
      <c r="C3075" t="s">
        <v>0</v>
      </c>
      <c r="D3075">
        <v>2</v>
      </c>
      <c r="E3075">
        <v>2</v>
      </c>
    </row>
    <row r="3076" spans="1:5">
      <c r="A3076" t="str">
        <f t="shared" si="95"/>
        <v>Lymphoid, haematopoietic and related tissue - other neoplasms of uncertain or unknown behaviour (D47)Female3</v>
      </c>
      <c r="B3076" t="s">
        <v>139</v>
      </c>
      <c r="C3076" t="s">
        <v>0</v>
      </c>
      <c r="D3076">
        <v>3</v>
      </c>
      <c r="E3076">
        <v>2</v>
      </c>
    </row>
    <row r="3077" spans="1:5">
      <c r="A3077" t="str">
        <f t="shared" ref="A3077:A3090" si="96">B3077&amp;C3077&amp;D3077</f>
        <v>Lymphoid, haematopoietic and related tissue - other neoplasms of uncertain or unknown behaviour (D47)Female4</v>
      </c>
      <c r="B3077" t="s">
        <v>139</v>
      </c>
      <c r="C3077" t="s">
        <v>0</v>
      </c>
      <c r="D3077">
        <v>4</v>
      </c>
      <c r="E3077">
        <v>2</v>
      </c>
    </row>
    <row r="3078" spans="1:5">
      <c r="A3078" t="str">
        <f t="shared" si="96"/>
        <v>Lymphoid, haematopoietic and related tissue - other neoplasms of uncertain or unknown behaviour (D47)Female5</v>
      </c>
      <c r="B3078" t="s">
        <v>139</v>
      </c>
      <c r="C3078" t="s">
        <v>0</v>
      </c>
      <c r="D3078">
        <v>5</v>
      </c>
      <c r="E3078">
        <v>1</v>
      </c>
    </row>
    <row r="3079" spans="1:5">
      <c r="A3079" t="str">
        <f t="shared" si="96"/>
        <v>Lymphoid, haematopoietic and related tissue - other neoplasms of uncertain or unknown behaviour (D47)Female11</v>
      </c>
      <c r="B3079" t="s">
        <v>139</v>
      </c>
      <c r="C3079" t="s">
        <v>0</v>
      </c>
      <c r="D3079">
        <v>11</v>
      </c>
      <c r="E3079">
        <v>4</v>
      </c>
    </row>
    <row r="3080" spans="1:5">
      <c r="A3080" t="str">
        <f t="shared" si="96"/>
        <v>Lymphoid, haematopoietic and related tissue - other neoplasms of uncertain or unknown behaviour (D47)Female13</v>
      </c>
      <c r="B3080" t="s">
        <v>139</v>
      </c>
      <c r="C3080" t="s">
        <v>0</v>
      </c>
      <c r="D3080">
        <v>13</v>
      </c>
      <c r="E3080">
        <v>1</v>
      </c>
    </row>
    <row r="3081" spans="1:5">
      <c r="A3081" t="str">
        <f t="shared" si="96"/>
        <v>Lymphoid, haematopoietic and related tissue - other neoplasms of uncertain or unknown behaviour (D47)Female17</v>
      </c>
      <c r="B3081" t="s">
        <v>139</v>
      </c>
      <c r="C3081" t="s">
        <v>0</v>
      </c>
      <c r="D3081">
        <v>17</v>
      </c>
      <c r="E3081">
        <v>1</v>
      </c>
    </row>
    <row r="3082" spans="1:5">
      <c r="A3082" t="str">
        <f t="shared" si="96"/>
        <v>Lymphoid, haematopoietic and related tissue - other neoplasms of uncertain or unknown behaviour (D47)Female18</v>
      </c>
      <c r="B3082" t="s">
        <v>139</v>
      </c>
      <c r="C3082" t="s">
        <v>0</v>
      </c>
      <c r="D3082">
        <v>18</v>
      </c>
      <c r="E3082">
        <v>3</v>
      </c>
    </row>
    <row r="3083" spans="1:5">
      <c r="A3083" t="str">
        <f t="shared" si="96"/>
        <v>Lymphoid, haematopoietic and related tissue - other neoplasms of uncertain or unknown behaviour (D47)Male1</v>
      </c>
      <c r="B3083" t="s">
        <v>139</v>
      </c>
      <c r="C3083" t="s">
        <v>1</v>
      </c>
      <c r="D3083">
        <v>1</v>
      </c>
      <c r="E3083">
        <v>2</v>
      </c>
    </row>
    <row r="3084" spans="1:5">
      <c r="A3084" t="str">
        <f t="shared" si="96"/>
        <v>Lymphoid, haematopoietic and related tissue - other neoplasms of uncertain or unknown behaviour (D47)Male2</v>
      </c>
      <c r="B3084" t="s">
        <v>139</v>
      </c>
      <c r="C3084" t="s">
        <v>1</v>
      </c>
      <c r="D3084">
        <v>2</v>
      </c>
      <c r="E3084">
        <v>3</v>
      </c>
    </row>
    <row r="3085" spans="1:5">
      <c r="A3085" t="str">
        <f t="shared" si="96"/>
        <v>Lymphoid, haematopoietic and related tissue - other neoplasms of uncertain or unknown behaviour (D47)Male3</v>
      </c>
      <c r="B3085" t="s">
        <v>139</v>
      </c>
      <c r="C3085" t="s">
        <v>1</v>
      </c>
      <c r="D3085">
        <v>3</v>
      </c>
      <c r="E3085">
        <v>1</v>
      </c>
    </row>
    <row r="3086" spans="1:5">
      <c r="A3086" t="str">
        <f t="shared" si="96"/>
        <v>Lymphoid, haematopoietic and related tissue - other neoplasms of uncertain or unknown behaviour (D47)Male4</v>
      </c>
      <c r="B3086" t="s">
        <v>139</v>
      </c>
      <c r="C3086" t="s">
        <v>1</v>
      </c>
      <c r="D3086">
        <v>4</v>
      </c>
      <c r="E3086">
        <v>1</v>
      </c>
    </row>
    <row r="3087" spans="1:5">
      <c r="A3087" t="str">
        <f t="shared" si="96"/>
        <v>Lymphoid, haematopoietic and related tissue - other neoplasms of uncertain or unknown behaviour (D47)Male5</v>
      </c>
      <c r="B3087" t="s">
        <v>139</v>
      </c>
      <c r="C3087" t="s">
        <v>1</v>
      </c>
      <c r="D3087">
        <v>5</v>
      </c>
      <c r="E3087">
        <v>1</v>
      </c>
    </row>
    <row r="3088" spans="1:5">
      <c r="A3088" t="str">
        <f t="shared" si="96"/>
        <v>Lymphoid, haematopoietic and related tissue - other neoplasms of uncertain or unknown behaviour (D47)Male16</v>
      </c>
      <c r="B3088" t="s">
        <v>139</v>
      </c>
      <c r="C3088" t="s">
        <v>1</v>
      </c>
      <c r="D3088">
        <v>16</v>
      </c>
      <c r="E3088">
        <v>2</v>
      </c>
    </row>
    <row r="3089" spans="1:5">
      <c r="A3089" t="str">
        <f t="shared" si="96"/>
        <v>Lymphoid, haematopoietic and related tissue - other neoplasms of uncertain or unknown behaviour (D47)Male18</v>
      </c>
      <c r="B3089" t="s">
        <v>139</v>
      </c>
      <c r="C3089" t="s">
        <v>1</v>
      </c>
      <c r="D3089">
        <v>18</v>
      </c>
      <c r="E3089">
        <v>1</v>
      </c>
    </row>
    <row r="3090" spans="1:5">
      <c r="A3090" t="str">
        <f t="shared" si="96"/>
        <v>Lymphoid, haematopoietic and related tissue - other neoplasms of uncertain or unknown behaviour (D47)Male20</v>
      </c>
      <c r="B3090" t="s">
        <v>139</v>
      </c>
      <c r="C3090" t="s">
        <v>1</v>
      </c>
      <c r="D3090">
        <v>20</v>
      </c>
      <c r="E3090">
        <v>2</v>
      </c>
    </row>
    <row r="3091" spans="1:5">
      <c r="E3091">
        <f>SUM(E1683:E3090)</f>
        <v>8905</v>
      </c>
    </row>
    <row r="3092" spans="1:5" s="19" customFormat="1" ht="18">
      <c r="A3092" s="19" t="s">
        <v>153</v>
      </c>
    </row>
    <row r="3093" spans="1:5">
      <c r="A3093" t="s">
        <v>33</v>
      </c>
      <c r="B3093" t="s">
        <v>11</v>
      </c>
      <c r="C3093" t="s">
        <v>141</v>
      </c>
      <c r="D3093" t="s">
        <v>3</v>
      </c>
      <c r="E3093" t="s">
        <v>45</v>
      </c>
    </row>
    <row r="3094" spans="1:5">
      <c r="A3094" t="str">
        <f>B3094&amp;C3094&amp;D3094</f>
        <v>Accessory sinuses (C31)1Male</v>
      </c>
      <c r="B3094" t="s">
        <v>91</v>
      </c>
      <c r="C3094">
        <v>1</v>
      </c>
      <c r="D3094" t="s">
        <v>1</v>
      </c>
      <c r="E3094">
        <v>3</v>
      </c>
    </row>
    <row r="3095" spans="1:5">
      <c r="A3095" t="str">
        <f t="shared" ref="A3095:A3151" si="97">B3095&amp;C3095&amp;D3095</f>
        <v>Accessory sinuses (C31)3Female</v>
      </c>
      <c r="B3095" t="s">
        <v>91</v>
      </c>
      <c r="C3095">
        <v>3</v>
      </c>
      <c r="D3095" t="s">
        <v>0</v>
      </c>
      <c r="E3095">
        <v>1</v>
      </c>
    </row>
    <row r="3096" spans="1:5">
      <c r="A3096" t="str">
        <f t="shared" si="97"/>
        <v>Accessory sinuses (C31)3Male</v>
      </c>
      <c r="B3096" t="s">
        <v>91</v>
      </c>
      <c r="C3096">
        <v>3</v>
      </c>
      <c r="D3096" t="s">
        <v>1</v>
      </c>
      <c r="E3096">
        <v>1</v>
      </c>
    </row>
    <row r="3097" spans="1:5">
      <c r="A3097" t="str">
        <f t="shared" si="97"/>
        <v>Accessory sinuses (C31)4Female</v>
      </c>
      <c r="B3097" t="s">
        <v>91</v>
      </c>
      <c r="C3097">
        <v>4</v>
      </c>
      <c r="D3097" t="s">
        <v>0</v>
      </c>
      <c r="E3097">
        <v>1</v>
      </c>
    </row>
    <row r="3098" spans="1:5">
      <c r="A3098" t="str">
        <f t="shared" si="97"/>
        <v>Accessory sinuses (C31)4Male</v>
      </c>
      <c r="B3098" t="s">
        <v>91</v>
      </c>
      <c r="C3098">
        <v>4</v>
      </c>
      <c r="D3098" t="s">
        <v>1</v>
      </c>
      <c r="E3098">
        <v>2</v>
      </c>
    </row>
    <row r="3099" spans="1:5">
      <c r="A3099" t="str">
        <f t="shared" si="97"/>
        <v>Adrenal gland (C74)1Male</v>
      </c>
      <c r="B3099" t="s">
        <v>125</v>
      </c>
      <c r="C3099">
        <v>1</v>
      </c>
      <c r="D3099" t="s">
        <v>1</v>
      </c>
      <c r="E3099">
        <v>1</v>
      </c>
    </row>
    <row r="3100" spans="1:5">
      <c r="A3100" t="str">
        <f t="shared" si="97"/>
        <v>Adrenal gland (C74)2Male</v>
      </c>
      <c r="B3100" t="s">
        <v>125</v>
      </c>
      <c r="C3100">
        <v>2</v>
      </c>
      <c r="D3100" t="s">
        <v>1</v>
      </c>
      <c r="E3100">
        <v>1</v>
      </c>
    </row>
    <row r="3101" spans="1:5">
      <c r="A3101" t="str">
        <f t="shared" si="97"/>
        <v>Adrenal gland (C74)3Female</v>
      </c>
      <c r="B3101" t="s">
        <v>125</v>
      </c>
      <c r="C3101">
        <v>3</v>
      </c>
      <c r="D3101" t="s">
        <v>0</v>
      </c>
      <c r="E3101">
        <v>1</v>
      </c>
    </row>
    <row r="3102" spans="1:5">
      <c r="A3102" t="str">
        <f t="shared" si="97"/>
        <v>Adrenal gland (C74)3Male</v>
      </c>
      <c r="B3102" t="s">
        <v>125</v>
      </c>
      <c r="C3102">
        <v>3</v>
      </c>
      <c r="D3102" t="s">
        <v>1</v>
      </c>
      <c r="E3102">
        <v>1</v>
      </c>
    </row>
    <row r="3103" spans="1:5">
      <c r="A3103" t="str">
        <f t="shared" si="97"/>
        <v>Adrenal gland (C74)4Male</v>
      </c>
      <c r="B3103" t="s">
        <v>125</v>
      </c>
      <c r="C3103">
        <v>4</v>
      </c>
      <c r="D3103" t="s">
        <v>1</v>
      </c>
      <c r="E3103">
        <v>1</v>
      </c>
    </row>
    <row r="3104" spans="1:5">
      <c r="A3104" t="str">
        <f t="shared" si="97"/>
        <v>Biliary tract - other and unspecified parts (C24)1Female</v>
      </c>
      <c r="B3104" t="s">
        <v>87</v>
      </c>
      <c r="C3104">
        <v>1</v>
      </c>
      <c r="D3104" t="s">
        <v>0</v>
      </c>
      <c r="E3104">
        <v>6</v>
      </c>
    </row>
    <row r="3105" spans="1:5">
      <c r="A3105" t="str">
        <f t="shared" si="97"/>
        <v>Biliary tract - other and unspecified parts (C24)1Male</v>
      </c>
      <c r="B3105" t="s">
        <v>87</v>
      </c>
      <c r="C3105">
        <v>1</v>
      </c>
      <c r="D3105" t="s">
        <v>1</v>
      </c>
      <c r="E3105">
        <v>11</v>
      </c>
    </row>
    <row r="3106" spans="1:5">
      <c r="A3106" t="str">
        <f t="shared" si="97"/>
        <v>Biliary tract - other and unspecified parts (C24)2Female</v>
      </c>
      <c r="B3106" t="s">
        <v>87</v>
      </c>
      <c r="C3106">
        <v>2</v>
      </c>
      <c r="D3106" t="s">
        <v>0</v>
      </c>
      <c r="E3106">
        <v>1</v>
      </c>
    </row>
    <row r="3107" spans="1:5">
      <c r="A3107" t="str">
        <f t="shared" si="97"/>
        <v>Biliary tract - other and unspecified parts (C24)2Male</v>
      </c>
      <c r="B3107" t="s">
        <v>87</v>
      </c>
      <c r="C3107">
        <v>2</v>
      </c>
      <c r="D3107" t="s">
        <v>1</v>
      </c>
      <c r="E3107">
        <v>1</v>
      </c>
    </row>
    <row r="3108" spans="1:5">
      <c r="A3108" t="str">
        <f t="shared" si="97"/>
        <v>Biliary tract - other and unspecified parts (C24)3Female</v>
      </c>
      <c r="B3108" t="s">
        <v>87</v>
      </c>
      <c r="C3108">
        <v>3</v>
      </c>
      <c r="D3108" t="s">
        <v>0</v>
      </c>
      <c r="E3108">
        <v>3</v>
      </c>
    </row>
    <row r="3109" spans="1:5">
      <c r="A3109" t="str">
        <f t="shared" si="97"/>
        <v>Biliary tract - other and unspecified parts (C24)3Male</v>
      </c>
      <c r="B3109" t="s">
        <v>87</v>
      </c>
      <c r="C3109">
        <v>3</v>
      </c>
      <c r="D3109" t="s">
        <v>1</v>
      </c>
      <c r="E3109">
        <v>7</v>
      </c>
    </row>
    <row r="3110" spans="1:5">
      <c r="A3110" t="str">
        <f t="shared" si="97"/>
        <v>Biliary tract - other and unspecified parts (C24)4Female</v>
      </c>
      <c r="B3110" t="s">
        <v>87</v>
      </c>
      <c r="C3110">
        <v>4</v>
      </c>
      <c r="D3110" t="s">
        <v>0</v>
      </c>
      <c r="E3110">
        <v>6</v>
      </c>
    </row>
    <row r="3111" spans="1:5">
      <c r="A3111" t="str">
        <f t="shared" si="97"/>
        <v>Biliary tract - other and unspecified parts (C24)4Male</v>
      </c>
      <c r="B3111" t="s">
        <v>87</v>
      </c>
      <c r="C3111">
        <v>4</v>
      </c>
      <c r="D3111" t="s">
        <v>1</v>
      </c>
      <c r="E3111">
        <v>3</v>
      </c>
    </row>
    <row r="3112" spans="1:5">
      <c r="A3112" t="str">
        <f t="shared" si="97"/>
        <v>Biliary tract - other and unspecified parts (C24)9Male</v>
      </c>
      <c r="B3112" t="s">
        <v>87</v>
      </c>
      <c r="C3112">
        <v>9</v>
      </c>
      <c r="D3112" t="s">
        <v>1</v>
      </c>
      <c r="E3112">
        <v>1</v>
      </c>
    </row>
    <row r="3113" spans="1:5">
      <c r="A3113" t="str">
        <f t="shared" si="97"/>
        <v>Bladder (C67)1Female</v>
      </c>
      <c r="B3113" t="s">
        <v>118</v>
      </c>
      <c r="C3113">
        <v>1</v>
      </c>
      <c r="D3113" t="s">
        <v>0</v>
      </c>
      <c r="E3113">
        <v>19</v>
      </c>
    </row>
    <row r="3114" spans="1:5">
      <c r="A3114" t="str">
        <f t="shared" si="97"/>
        <v>Bladder (C67)1Male</v>
      </c>
      <c r="B3114" t="s">
        <v>118</v>
      </c>
      <c r="C3114">
        <v>1</v>
      </c>
      <c r="D3114" t="s">
        <v>1</v>
      </c>
      <c r="E3114">
        <v>43</v>
      </c>
    </row>
    <row r="3115" spans="1:5">
      <c r="A3115" t="str">
        <f t="shared" si="97"/>
        <v>Bladder (C67)2Female</v>
      </c>
      <c r="B3115" t="s">
        <v>118</v>
      </c>
      <c r="C3115">
        <v>2</v>
      </c>
      <c r="D3115" t="s">
        <v>0</v>
      </c>
      <c r="E3115">
        <v>16</v>
      </c>
    </row>
    <row r="3116" spans="1:5">
      <c r="A3116" t="str">
        <f t="shared" si="97"/>
        <v>Bladder (C67)2Male</v>
      </c>
      <c r="B3116" t="s">
        <v>118</v>
      </c>
      <c r="C3116">
        <v>2</v>
      </c>
      <c r="D3116" t="s">
        <v>1</v>
      </c>
      <c r="E3116">
        <v>23</v>
      </c>
    </row>
    <row r="3117" spans="1:5">
      <c r="A3117" t="str">
        <f t="shared" si="97"/>
        <v>Bladder (C67)3Female</v>
      </c>
      <c r="B3117" t="s">
        <v>118</v>
      </c>
      <c r="C3117">
        <v>3</v>
      </c>
      <c r="D3117" t="s">
        <v>0</v>
      </c>
      <c r="E3117">
        <v>21</v>
      </c>
    </row>
    <row r="3118" spans="1:5">
      <c r="A3118" t="str">
        <f t="shared" si="97"/>
        <v>Bladder (C67)3Male</v>
      </c>
      <c r="B3118" t="s">
        <v>118</v>
      </c>
      <c r="C3118">
        <v>3</v>
      </c>
      <c r="D3118" t="s">
        <v>1</v>
      </c>
      <c r="E3118">
        <v>25</v>
      </c>
    </row>
    <row r="3119" spans="1:5">
      <c r="A3119" t="str">
        <f t="shared" si="97"/>
        <v>Bladder (C67)4Female</v>
      </c>
      <c r="B3119" t="s">
        <v>118</v>
      </c>
      <c r="C3119">
        <v>4</v>
      </c>
      <c r="D3119" t="s">
        <v>0</v>
      </c>
      <c r="E3119">
        <v>18</v>
      </c>
    </row>
    <row r="3120" spans="1:5">
      <c r="A3120" t="str">
        <f t="shared" si="97"/>
        <v>Bladder (C67)4Male</v>
      </c>
      <c r="B3120" t="s">
        <v>118</v>
      </c>
      <c r="C3120">
        <v>4</v>
      </c>
      <c r="D3120" t="s">
        <v>1</v>
      </c>
      <c r="E3120">
        <v>42</v>
      </c>
    </row>
    <row r="3121" spans="1:5">
      <c r="A3121" t="str">
        <f t="shared" si="97"/>
        <v>Bone and articular cartilage of limbs (C40)1Female</v>
      </c>
      <c r="B3121" t="s">
        <v>97</v>
      </c>
      <c r="C3121">
        <v>1</v>
      </c>
      <c r="D3121" t="s">
        <v>0</v>
      </c>
      <c r="E3121">
        <v>1</v>
      </c>
    </row>
    <row r="3122" spans="1:5">
      <c r="A3122" t="str">
        <f t="shared" si="97"/>
        <v>Bone and articular cartilage of limbs (C40)1Male</v>
      </c>
      <c r="B3122" t="s">
        <v>97</v>
      </c>
      <c r="C3122">
        <v>1</v>
      </c>
      <c r="D3122" t="s">
        <v>1</v>
      </c>
      <c r="E3122">
        <v>2</v>
      </c>
    </row>
    <row r="3123" spans="1:5">
      <c r="A3123" t="str">
        <f t="shared" si="97"/>
        <v>Bone and articular cartilage of limbs (C40)2Male</v>
      </c>
      <c r="B3123" t="s">
        <v>97</v>
      </c>
      <c r="C3123">
        <v>2</v>
      </c>
      <c r="D3123" t="s">
        <v>1</v>
      </c>
      <c r="E3123">
        <v>1</v>
      </c>
    </row>
    <row r="3124" spans="1:5">
      <c r="A3124" t="str">
        <f t="shared" si="97"/>
        <v>Bone and articular cartilage of limbs (C40)3Female</v>
      </c>
      <c r="B3124" t="s">
        <v>97</v>
      </c>
      <c r="C3124">
        <v>3</v>
      </c>
      <c r="D3124" t="s">
        <v>0</v>
      </c>
      <c r="E3124">
        <v>2</v>
      </c>
    </row>
    <row r="3125" spans="1:5">
      <c r="A3125" t="str">
        <f t="shared" si="97"/>
        <v>Bone and articular cartilage of limbs (C40)3Male</v>
      </c>
      <c r="B3125" t="s">
        <v>97</v>
      </c>
      <c r="C3125">
        <v>3</v>
      </c>
      <c r="D3125" t="s">
        <v>1</v>
      </c>
      <c r="E3125">
        <v>1</v>
      </c>
    </row>
    <row r="3126" spans="1:5">
      <c r="A3126" t="str">
        <f t="shared" si="97"/>
        <v>Bone and articular cartilage of limbs (C40)4Male</v>
      </c>
      <c r="B3126" t="s">
        <v>97</v>
      </c>
      <c r="C3126">
        <v>4</v>
      </c>
      <c r="D3126" t="s">
        <v>1</v>
      </c>
      <c r="E3126">
        <v>1</v>
      </c>
    </row>
    <row r="3127" spans="1:5">
      <c r="A3127" t="str">
        <f t="shared" si="97"/>
        <v>Bone and articular cartilage of other and unspecified sites (C41)1Male</v>
      </c>
      <c r="B3127" t="s">
        <v>98</v>
      </c>
      <c r="C3127">
        <v>1</v>
      </c>
      <c r="D3127" t="s">
        <v>1</v>
      </c>
      <c r="E3127">
        <v>2</v>
      </c>
    </row>
    <row r="3128" spans="1:5">
      <c r="A3128" t="str">
        <f t="shared" si="97"/>
        <v>Bone and articular cartilage of other and unspecified sites (C41)2Female</v>
      </c>
      <c r="B3128" t="s">
        <v>98</v>
      </c>
      <c r="C3128">
        <v>2</v>
      </c>
      <c r="D3128" t="s">
        <v>0</v>
      </c>
      <c r="E3128">
        <v>1</v>
      </c>
    </row>
    <row r="3129" spans="1:5">
      <c r="A3129" t="str">
        <f t="shared" si="97"/>
        <v>Bone and articular cartilage of other and unspecified sites (C41)3Female</v>
      </c>
      <c r="B3129" t="s">
        <v>98</v>
      </c>
      <c r="C3129">
        <v>3</v>
      </c>
      <c r="D3129" t="s">
        <v>0</v>
      </c>
      <c r="E3129">
        <v>1</v>
      </c>
    </row>
    <row r="3130" spans="1:5">
      <c r="A3130" t="str">
        <f t="shared" si="97"/>
        <v>Bone and articular cartilage of other and unspecified sites (C41)3Male</v>
      </c>
      <c r="B3130" t="s">
        <v>98</v>
      </c>
      <c r="C3130">
        <v>3</v>
      </c>
      <c r="D3130" t="s">
        <v>1</v>
      </c>
      <c r="E3130">
        <v>1</v>
      </c>
    </row>
    <row r="3131" spans="1:5">
      <c r="A3131" t="str">
        <f t="shared" si="97"/>
        <v>Bone and articular cartilage of other and unspecified sites (C41)4Female</v>
      </c>
      <c r="B3131" t="s">
        <v>98</v>
      </c>
      <c r="C3131">
        <v>4</v>
      </c>
      <c r="D3131" t="s">
        <v>0</v>
      </c>
      <c r="E3131">
        <v>2</v>
      </c>
    </row>
    <row r="3132" spans="1:5">
      <c r="A3132" t="str">
        <f t="shared" si="97"/>
        <v>Brain (C71)1Female</v>
      </c>
      <c r="B3132" t="s">
        <v>122</v>
      </c>
      <c r="C3132">
        <v>1</v>
      </c>
      <c r="D3132" t="s">
        <v>0</v>
      </c>
      <c r="E3132">
        <v>26</v>
      </c>
    </row>
    <row r="3133" spans="1:5">
      <c r="A3133" t="str">
        <f t="shared" si="97"/>
        <v>Brain (C71)1Male</v>
      </c>
      <c r="B3133" t="s">
        <v>122</v>
      </c>
      <c r="C3133">
        <v>1</v>
      </c>
      <c r="D3133" t="s">
        <v>1</v>
      </c>
      <c r="E3133">
        <v>58</v>
      </c>
    </row>
    <row r="3134" spans="1:5">
      <c r="A3134" t="str">
        <f t="shared" si="97"/>
        <v>Brain (C71)2Female</v>
      </c>
      <c r="B3134" t="s">
        <v>122</v>
      </c>
      <c r="C3134">
        <v>2</v>
      </c>
      <c r="D3134" t="s">
        <v>0</v>
      </c>
      <c r="E3134">
        <v>11</v>
      </c>
    </row>
    <row r="3135" spans="1:5">
      <c r="A3135" t="str">
        <f t="shared" si="97"/>
        <v>Brain (C71)2Male</v>
      </c>
      <c r="B3135" t="s">
        <v>122</v>
      </c>
      <c r="C3135">
        <v>2</v>
      </c>
      <c r="D3135" t="s">
        <v>1</v>
      </c>
      <c r="E3135">
        <v>26</v>
      </c>
    </row>
    <row r="3136" spans="1:5">
      <c r="A3136" t="str">
        <f t="shared" si="97"/>
        <v>Brain (C71)3Female</v>
      </c>
      <c r="B3136" t="s">
        <v>122</v>
      </c>
      <c r="C3136">
        <v>3</v>
      </c>
      <c r="D3136" t="s">
        <v>0</v>
      </c>
      <c r="E3136">
        <v>32</v>
      </c>
    </row>
    <row r="3137" spans="1:5">
      <c r="A3137" t="str">
        <f t="shared" si="97"/>
        <v>Brain (C71)3Male</v>
      </c>
      <c r="B3137" t="s">
        <v>122</v>
      </c>
      <c r="C3137">
        <v>3</v>
      </c>
      <c r="D3137" t="s">
        <v>1</v>
      </c>
      <c r="E3137">
        <v>44</v>
      </c>
    </row>
    <row r="3138" spans="1:5">
      <c r="A3138" t="str">
        <f t="shared" si="97"/>
        <v>Brain (C71)4Female</v>
      </c>
      <c r="B3138" t="s">
        <v>122</v>
      </c>
      <c r="C3138">
        <v>4</v>
      </c>
      <c r="D3138" t="s">
        <v>0</v>
      </c>
      <c r="E3138">
        <v>26</v>
      </c>
    </row>
    <row r="3139" spans="1:5">
      <c r="A3139" t="str">
        <f t="shared" si="97"/>
        <v>Brain (C71)4Male</v>
      </c>
      <c r="B3139" t="s">
        <v>122</v>
      </c>
      <c r="C3139">
        <v>4</v>
      </c>
      <c r="D3139" t="s">
        <v>1</v>
      </c>
      <c r="E3139">
        <v>54</v>
      </c>
    </row>
    <row r="3140" spans="1:5">
      <c r="A3140" t="str">
        <f t="shared" si="97"/>
        <v>Brain (C71)9Male</v>
      </c>
      <c r="B3140" t="s">
        <v>122</v>
      </c>
      <c r="C3140">
        <v>9</v>
      </c>
      <c r="D3140" t="s">
        <v>1</v>
      </c>
      <c r="E3140">
        <v>1</v>
      </c>
    </row>
    <row r="3141" spans="1:5">
      <c r="A3141" t="str">
        <f t="shared" si="97"/>
        <v>Breast (C50)1Female</v>
      </c>
      <c r="B3141" t="s">
        <v>58</v>
      </c>
      <c r="C3141">
        <v>1</v>
      </c>
      <c r="D3141" t="s">
        <v>0</v>
      </c>
      <c r="E3141">
        <v>195</v>
      </c>
    </row>
    <row r="3142" spans="1:5">
      <c r="A3142" t="str">
        <f t="shared" si="97"/>
        <v>Breast (C50)2Female</v>
      </c>
      <c r="B3142" t="s">
        <v>58</v>
      </c>
      <c r="C3142">
        <v>2</v>
      </c>
      <c r="D3142" t="s">
        <v>0</v>
      </c>
      <c r="E3142">
        <v>117</v>
      </c>
    </row>
    <row r="3143" spans="1:5">
      <c r="A3143" t="str">
        <f t="shared" si="97"/>
        <v>Breast (C50)3Female</v>
      </c>
      <c r="B3143" t="s">
        <v>58</v>
      </c>
      <c r="C3143">
        <v>3</v>
      </c>
      <c r="D3143" t="s">
        <v>0</v>
      </c>
      <c r="E3143">
        <v>132</v>
      </c>
    </row>
    <row r="3144" spans="1:5">
      <c r="A3144" t="str">
        <f t="shared" si="97"/>
        <v>Breast (C50)3Male</v>
      </c>
      <c r="B3144" t="s">
        <v>58</v>
      </c>
      <c r="C3144">
        <v>3</v>
      </c>
      <c r="D3144" t="s">
        <v>1</v>
      </c>
      <c r="E3144">
        <v>1</v>
      </c>
    </row>
    <row r="3145" spans="1:5">
      <c r="A3145" t="str">
        <f t="shared" si="97"/>
        <v>Breast (C50)4Female</v>
      </c>
      <c r="B3145" t="s">
        <v>58</v>
      </c>
      <c r="C3145">
        <v>4</v>
      </c>
      <c r="D3145" t="s">
        <v>0</v>
      </c>
      <c r="E3145">
        <v>171</v>
      </c>
    </row>
    <row r="3146" spans="1:5">
      <c r="A3146" t="str">
        <f t="shared" si="97"/>
        <v>Breast (C50)9Female</v>
      </c>
      <c r="B3146" t="s">
        <v>58</v>
      </c>
      <c r="C3146">
        <v>9</v>
      </c>
      <c r="D3146" t="s">
        <v>0</v>
      </c>
      <c r="E3146">
        <v>2</v>
      </c>
    </row>
    <row r="3147" spans="1:5">
      <c r="A3147" t="str">
        <f t="shared" si="97"/>
        <v>Cervix (C53)1Female</v>
      </c>
      <c r="B3147" t="s">
        <v>108</v>
      </c>
      <c r="C3147">
        <v>1</v>
      </c>
      <c r="D3147" t="s">
        <v>0</v>
      </c>
      <c r="E3147">
        <v>22</v>
      </c>
    </row>
    <row r="3148" spans="1:5">
      <c r="A3148" t="str">
        <f t="shared" si="97"/>
        <v>Cervix (C53)2Female</v>
      </c>
      <c r="B3148" t="s">
        <v>108</v>
      </c>
      <c r="C3148">
        <v>2</v>
      </c>
      <c r="D3148" t="s">
        <v>0</v>
      </c>
      <c r="E3148">
        <v>14</v>
      </c>
    </row>
    <row r="3149" spans="1:5">
      <c r="A3149" t="str">
        <f t="shared" si="97"/>
        <v>Cervix (C53)3Female</v>
      </c>
      <c r="B3149" t="s">
        <v>108</v>
      </c>
      <c r="C3149">
        <v>3</v>
      </c>
      <c r="D3149" t="s">
        <v>0</v>
      </c>
      <c r="E3149">
        <v>11</v>
      </c>
    </row>
    <row r="3150" spans="1:5">
      <c r="A3150" t="str">
        <f t="shared" si="97"/>
        <v>Cervix (C53)4Female</v>
      </c>
      <c r="B3150" t="s">
        <v>108</v>
      </c>
      <c r="C3150">
        <v>4</v>
      </c>
      <c r="D3150" t="s">
        <v>0</v>
      </c>
      <c r="E3150">
        <v>8</v>
      </c>
    </row>
    <row r="3151" spans="1:5">
      <c r="A3151" t="str">
        <f t="shared" si="97"/>
        <v>Cervix (C53)9Female</v>
      </c>
      <c r="B3151" t="s">
        <v>108</v>
      </c>
      <c r="C3151">
        <v>9</v>
      </c>
      <c r="D3151" t="s">
        <v>0</v>
      </c>
      <c r="E3151">
        <v>1</v>
      </c>
    </row>
    <row r="3152" spans="1:5">
      <c r="A3152" t="str">
        <f t="shared" ref="A3152:A3172" si="98">B3152&amp;C3152&amp;D3152</f>
        <v>Cervix (C53)1Male</v>
      </c>
      <c r="B3152" t="s">
        <v>108</v>
      </c>
      <c r="C3152">
        <v>1</v>
      </c>
      <c r="D3152" t="s">
        <v>1</v>
      </c>
      <c r="E3152" t="s">
        <v>178</v>
      </c>
    </row>
    <row r="3153" spans="1:5">
      <c r="A3153" t="str">
        <f t="shared" si="98"/>
        <v>Cervix (C53)2Male</v>
      </c>
      <c r="B3153" t="s">
        <v>108</v>
      </c>
      <c r="C3153">
        <v>2</v>
      </c>
      <c r="D3153" t="s">
        <v>1</v>
      </c>
      <c r="E3153" t="s">
        <v>178</v>
      </c>
    </row>
    <row r="3154" spans="1:5">
      <c r="A3154" t="str">
        <f t="shared" si="98"/>
        <v>Cervix (C53)3Male</v>
      </c>
      <c r="B3154" t="s">
        <v>108</v>
      </c>
      <c r="C3154">
        <v>3</v>
      </c>
      <c r="D3154" t="s">
        <v>1</v>
      </c>
      <c r="E3154" t="s">
        <v>178</v>
      </c>
    </row>
    <row r="3155" spans="1:5">
      <c r="A3155" t="str">
        <f t="shared" si="98"/>
        <v>Cervix (C53)4Male</v>
      </c>
      <c r="B3155" t="s">
        <v>108</v>
      </c>
      <c r="C3155">
        <v>4</v>
      </c>
      <c r="D3155" t="s">
        <v>1</v>
      </c>
      <c r="E3155" t="s">
        <v>178</v>
      </c>
    </row>
    <row r="3156" spans="1:5">
      <c r="A3156" t="str">
        <f t="shared" si="98"/>
        <v>Cervix (C53)9Male</v>
      </c>
      <c r="B3156" t="s">
        <v>108</v>
      </c>
      <c r="C3156">
        <v>9</v>
      </c>
      <c r="D3156" t="s">
        <v>1</v>
      </c>
      <c r="E3156" t="s">
        <v>178</v>
      </c>
    </row>
    <row r="3157" spans="1:5">
      <c r="A3157" t="str">
        <f t="shared" si="98"/>
        <v>Colorectum (C18–C20)1Female</v>
      </c>
      <c r="B3157" t="s">
        <v>189</v>
      </c>
      <c r="C3157">
        <v>1</v>
      </c>
      <c r="D3157" t="s">
        <v>0</v>
      </c>
      <c r="E3157">
        <v>165</v>
      </c>
    </row>
    <row r="3158" spans="1:5">
      <c r="A3158" t="str">
        <f t="shared" si="98"/>
        <v>Colorectum (C18–C20)1Male</v>
      </c>
      <c r="B3158" t="s">
        <v>189</v>
      </c>
      <c r="C3158">
        <v>1</v>
      </c>
      <c r="D3158" t="s">
        <v>1</v>
      </c>
      <c r="E3158">
        <v>187</v>
      </c>
    </row>
    <row r="3159" spans="1:5">
      <c r="A3159" t="str">
        <f t="shared" si="98"/>
        <v>Colorectum (C18–C20)2Female</v>
      </c>
      <c r="B3159" t="s">
        <v>189</v>
      </c>
      <c r="C3159">
        <v>2</v>
      </c>
      <c r="D3159" t="s">
        <v>0</v>
      </c>
      <c r="E3159">
        <v>110</v>
      </c>
    </row>
    <row r="3160" spans="1:5">
      <c r="A3160" t="str">
        <f t="shared" si="98"/>
        <v>Colorectum (C18–C20)2Male</v>
      </c>
      <c r="B3160" t="s">
        <v>189</v>
      </c>
      <c r="C3160">
        <v>2</v>
      </c>
      <c r="D3160" t="s">
        <v>1</v>
      </c>
      <c r="E3160">
        <v>121</v>
      </c>
    </row>
    <row r="3161" spans="1:5">
      <c r="A3161" t="str">
        <f t="shared" si="98"/>
        <v>Colorectum (C18–C20)3Female</v>
      </c>
      <c r="B3161" t="s">
        <v>189</v>
      </c>
      <c r="C3161">
        <v>3</v>
      </c>
      <c r="D3161" t="s">
        <v>0</v>
      </c>
      <c r="E3161">
        <v>149</v>
      </c>
    </row>
    <row r="3162" spans="1:5">
      <c r="A3162" t="str">
        <f t="shared" si="98"/>
        <v>Colorectum (C18–C20)3Male</v>
      </c>
      <c r="B3162" t="s">
        <v>189</v>
      </c>
      <c r="C3162">
        <v>3</v>
      </c>
      <c r="D3162" t="s">
        <v>1</v>
      </c>
      <c r="E3162">
        <v>160</v>
      </c>
    </row>
    <row r="3163" spans="1:5">
      <c r="A3163" t="str">
        <f t="shared" si="98"/>
        <v>Colorectum (C18–C20)4Female</v>
      </c>
      <c r="B3163" t="s">
        <v>189</v>
      </c>
      <c r="C3163">
        <v>4</v>
      </c>
      <c r="D3163" t="s">
        <v>0</v>
      </c>
      <c r="E3163">
        <v>186</v>
      </c>
    </row>
    <row r="3164" spans="1:5">
      <c r="A3164" t="str">
        <f t="shared" si="98"/>
        <v>Colorectum (C18–C20)4Male</v>
      </c>
      <c r="B3164" t="s">
        <v>189</v>
      </c>
      <c r="C3164">
        <v>4</v>
      </c>
      <c r="D3164" t="s">
        <v>1</v>
      </c>
      <c r="E3164">
        <v>183</v>
      </c>
    </row>
    <row r="3165" spans="1:5">
      <c r="A3165" t="str">
        <f t="shared" si="98"/>
        <v>Colorectum (C18–C20)9Male</v>
      </c>
      <c r="B3165" t="s">
        <v>189</v>
      </c>
      <c r="C3165">
        <v>9</v>
      </c>
      <c r="D3165" t="s">
        <v>1</v>
      </c>
      <c r="E3165">
        <v>2</v>
      </c>
    </row>
    <row r="3166" spans="1:5">
      <c r="A3166" t="str">
        <f t="shared" si="98"/>
        <v>Anus (C21)1Female</v>
      </c>
      <c r="B3166" t="s">
        <v>190</v>
      </c>
      <c r="C3166">
        <v>1</v>
      </c>
      <c r="D3166" t="s">
        <v>0</v>
      </c>
      <c r="E3166">
        <v>4</v>
      </c>
    </row>
    <row r="3167" spans="1:5">
      <c r="A3167" t="str">
        <f t="shared" si="98"/>
        <v>Anus (C21)1Male</v>
      </c>
      <c r="B3167" t="s">
        <v>190</v>
      </c>
      <c r="C3167">
        <v>1</v>
      </c>
      <c r="D3167" t="s">
        <v>1</v>
      </c>
      <c r="E3167">
        <v>6</v>
      </c>
    </row>
    <row r="3168" spans="1:5">
      <c r="A3168" t="str">
        <f t="shared" si="98"/>
        <v>Anus (C21)2Female</v>
      </c>
      <c r="B3168" t="s">
        <v>190</v>
      </c>
      <c r="C3168">
        <v>2</v>
      </c>
      <c r="D3168" t="s">
        <v>0</v>
      </c>
      <c r="E3168">
        <v>3</v>
      </c>
    </row>
    <row r="3169" spans="1:5">
      <c r="A3169" t="str">
        <f t="shared" si="98"/>
        <v>Anus (C21)2Male</v>
      </c>
      <c r="B3169" t="s">
        <v>190</v>
      </c>
      <c r="C3169">
        <v>2</v>
      </c>
      <c r="D3169" t="s">
        <v>1</v>
      </c>
      <c r="E3169">
        <v>1</v>
      </c>
    </row>
    <row r="3170" spans="1:5">
      <c r="A3170" t="str">
        <f t="shared" si="98"/>
        <v>Anus (C21)3Female</v>
      </c>
      <c r="B3170" t="s">
        <v>190</v>
      </c>
      <c r="C3170">
        <v>3</v>
      </c>
      <c r="D3170" t="s">
        <v>0</v>
      </c>
      <c r="E3170">
        <v>2</v>
      </c>
    </row>
    <row r="3171" spans="1:5">
      <c r="A3171" t="str">
        <f t="shared" si="98"/>
        <v>Anus (C21)3Male</v>
      </c>
      <c r="B3171" t="s">
        <v>190</v>
      </c>
      <c r="C3171">
        <v>3</v>
      </c>
      <c r="D3171" t="s">
        <v>1</v>
      </c>
      <c r="E3171">
        <v>2</v>
      </c>
    </row>
    <row r="3172" spans="1:5">
      <c r="A3172" t="str">
        <f t="shared" si="98"/>
        <v>Anus (C21)4Male</v>
      </c>
      <c r="B3172" t="s">
        <v>190</v>
      </c>
      <c r="C3172">
        <v>4</v>
      </c>
      <c r="D3172" t="s">
        <v>1</v>
      </c>
      <c r="E3172">
        <v>2</v>
      </c>
    </row>
    <row r="3173" spans="1:5">
      <c r="A3173" t="str">
        <f t="shared" ref="A3173:A3234" si="99">B3173&amp;C3173&amp;D3173</f>
        <v>Digestive organs - other and ill-defined (C26)1Female</v>
      </c>
      <c r="B3173" t="s">
        <v>89</v>
      </c>
      <c r="C3173">
        <v>1</v>
      </c>
      <c r="D3173" t="s">
        <v>0</v>
      </c>
      <c r="E3173">
        <v>15</v>
      </c>
    </row>
    <row r="3174" spans="1:5">
      <c r="A3174" t="str">
        <f t="shared" si="99"/>
        <v>Digestive organs - other and ill-defined (C26)1Male</v>
      </c>
      <c r="B3174" t="s">
        <v>89</v>
      </c>
      <c r="C3174">
        <v>1</v>
      </c>
      <c r="D3174" t="s">
        <v>1</v>
      </c>
      <c r="E3174">
        <v>15</v>
      </c>
    </row>
    <row r="3175" spans="1:5">
      <c r="A3175" t="str">
        <f t="shared" si="99"/>
        <v>Digestive organs - other and ill-defined (C26)2Female</v>
      </c>
      <c r="B3175" t="s">
        <v>89</v>
      </c>
      <c r="C3175">
        <v>2</v>
      </c>
      <c r="D3175" t="s">
        <v>0</v>
      </c>
      <c r="E3175">
        <v>18</v>
      </c>
    </row>
    <row r="3176" spans="1:5">
      <c r="A3176" t="str">
        <f t="shared" si="99"/>
        <v>Digestive organs - other and ill-defined (C26)2Male</v>
      </c>
      <c r="B3176" t="s">
        <v>89</v>
      </c>
      <c r="C3176">
        <v>2</v>
      </c>
      <c r="D3176" t="s">
        <v>1</v>
      </c>
      <c r="E3176">
        <v>4</v>
      </c>
    </row>
    <row r="3177" spans="1:5">
      <c r="A3177" t="str">
        <f t="shared" si="99"/>
        <v>Digestive organs - other and ill-defined (C26)3Female</v>
      </c>
      <c r="B3177" t="s">
        <v>89</v>
      </c>
      <c r="C3177">
        <v>3</v>
      </c>
      <c r="D3177" t="s">
        <v>0</v>
      </c>
      <c r="E3177">
        <v>15</v>
      </c>
    </row>
    <row r="3178" spans="1:5">
      <c r="A3178" t="str">
        <f t="shared" si="99"/>
        <v>Digestive organs - other and ill-defined (C26)3Male</v>
      </c>
      <c r="B3178" t="s">
        <v>89</v>
      </c>
      <c r="C3178">
        <v>3</v>
      </c>
      <c r="D3178" t="s">
        <v>1</v>
      </c>
      <c r="E3178">
        <v>15</v>
      </c>
    </row>
    <row r="3179" spans="1:5">
      <c r="A3179" t="str">
        <f t="shared" si="99"/>
        <v>Digestive organs - other and ill-defined (C26)4Female</v>
      </c>
      <c r="B3179" t="s">
        <v>89</v>
      </c>
      <c r="C3179">
        <v>4</v>
      </c>
      <c r="D3179" t="s">
        <v>0</v>
      </c>
      <c r="E3179">
        <v>13</v>
      </c>
    </row>
    <row r="3180" spans="1:5">
      <c r="A3180" t="str">
        <f t="shared" si="99"/>
        <v>Digestive organs - other and ill-defined (C26)4Male</v>
      </c>
      <c r="B3180" t="s">
        <v>89</v>
      </c>
      <c r="C3180">
        <v>4</v>
      </c>
      <c r="D3180" t="s">
        <v>1</v>
      </c>
      <c r="E3180">
        <v>11</v>
      </c>
    </row>
    <row r="3181" spans="1:5">
      <c r="A3181" t="str">
        <f t="shared" si="99"/>
        <v>Digestive organs - other and ill-defined (C26)9Female</v>
      </c>
      <c r="B3181" t="s">
        <v>89</v>
      </c>
      <c r="C3181">
        <v>9</v>
      </c>
      <c r="D3181" t="s">
        <v>0</v>
      </c>
      <c r="E3181">
        <v>1</v>
      </c>
    </row>
    <row r="3182" spans="1:5">
      <c r="A3182" t="str">
        <f t="shared" si="99"/>
        <v>Endocrine glands and related structures - other (C75)1Female</v>
      </c>
      <c r="B3182" t="s">
        <v>126</v>
      </c>
      <c r="C3182">
        <v>1</v>
      </c>
      <c r="D3182" t="s">
        <v>0</v>
      </c>
      <c r="E3182">
        <v>1</v>
      </c>
    </row>
    <row r="3183" spans="1:5">
      <c r="A3183" t="str">
        <f t="shared" si="99"/>
        <v>Endocrine glands and related structures - other (C75)2Male</v>
      </c>
      <c r="B3183" t="s">
        <v>126</v>
      </c>
      <c r="C3183">
        <v>2</v>
      </c>
      <c r="D3183" t="s">
        <v>1</v>
      </c>
      <c r="E3183">
        <v>1</v>
      </c>
    </row>
    <row r="3184" spans="1:5">
      <c r="A3184" t="str">
        <f t="shared" si="99"/>
        <v>Endocrine glands and related structures - other (C75)3Female</v>
      </c>
      <c r="B3184" t="s">
        <v>126</v>
      </c>
      <c r="C3184">
        <v>3</v>
      </c>
      <c r="D3184" t="s">
        <v>0</v>
      </c>
      <c r="E3184">
        <v>1</v>
      </c>
    </row>
    <row r="3185" spans="1:5">
      <c r="A3185" t="str">
        <f t="shared" si="99"/>
        <v>Eye and adnexa (C69)1Female</v>
      </c>
      <c r="B3185" t="s">
        <v>120</v>
      </c>
      <c r="C3185">
        <v>1</v>
      </c>
      <c r="D3185" t="s">
        <v>0</v>
      </c>
      <c r="E3185">
        <v>3</v>
      </c>
    </row>
    <row r="3186" spans="1:5">
      <c r="A3186" t="str">
        <f t="shared" si="99"/>
        <v>Eye and adnexa (C69)1Male</v>
      </c>
      <c r="B3186" t="s">
        <v>120</v>
      </c>
      <c r="C3186">
        <v>1</v>
      </c>
      <c r="D3186" t="s">
        <v>1</v>
      </c>
      <c r="E3186">
        <v>3</v>
      </c>
    </row>
    <row r="3187" spans="1:5">
      <c r="A3187" t="str">
        <f t="shared" si="99"/>
        <v>Eye and adnexa (C69)2Female</v>
      </c>
      <c r="B3187" t="s">
        <v>120</v>
      </c>
      <c r="C3187">
        <v>2</v>
      </c>
      <c r="D3187" t="s">
        <v>0</v>
      </c>
      <c r="E3187">
        <v>3</v>
      </c>
    </row>
    <row r="3188" spans="1:5">
      <c r="A3188" t="str">
        <f t="shared" si="99"/>
        <v>Eye and adnexa (C69)3Female</v>
      </c>
      <c r="B3188" t="s">
        <v>120</v>
      </c>
      <c r="C3188">
        <v>3</v>
      </c>
      <c r="D3188" t="s">
        <v>0</v>
      </c>
      <c r="E3188">
        <v>2</v>
      </c>
    </row>
    <row r="3189" spans="1:5">
      <c r="A3189" t="str">
        <f t="shared" si="99"/>
        <v>Eye and adnexa (C69)3Male</v>
      </c>
      <c r="B3189" t="s">
        <v>120</v>
      </c>
      <c r="C3189">
        <v>3</v>
      </c>
      <c r="D3189" t="s">
        <v>1</v>
      </c>
      <c r="E3189">
        <v>2</v>
      </c>
    </row>
    <row r="3190" spans="1:5">
      <c r="A3190" t="str">
        <f t="shared" si="99"/>
        <v>Eye and adnexa (C69)4Female</v>
      </c>
      <c r="B3190" t="s">
        <v>120</v>
      </c>
      <c r="C3190">
        <v>4</v>
      </c>
      <c r="D3190" t="s">
        <v>0</v>
      </c>
      <c r="E3190">
        <v>2</v>
      </c>
    </row>
    <row r="3191" spans="1:5">
      <c r="A3191" t="str">
        <f t="shared" si="99"/>
        <v>Eye and adnexa (C69)4Male</v>
      </c>
      <c r="B3191" t="s">
        <v>120</v>
      </c>
      <c r="C3191">
        <v>4</v>
      </c>
      <c r="D3191" t="s">
        <v>1</v>
      </c>
      <c r="E3191">
        <v>2</v>
      </c>
    </row>
    <row r="3192" spans="1:5">
      <c r="A3192" t="str">
        <f t="shared" si="99"/>
        <v>Gallbladder (C23)1Female</v>
      </c>
      <c r="B3192" t="s">
        <v>86</v>
      </c>
      <c r="C3192">
        <v>1</v>
      </c>
      <c r="D3192" t="s">
        <v>0</v>
      </c>
      <c r="E3192">
        <v>13</v>
      </c>
    </row>
    <row r="3193" spans="1:5">
      <c r="A3193" t="str">
        <f t="shared" si="99"/>
        <v>Gallbladder (C23)1Male</v>
      </c>
      <c r="B3193" t="s">
        <v>86</v>
      </c>
      <c r="C3193">
        <v>1</v>
      </c>
      <c r="D3193" t="s">
        <v>1</v>
      </c>
      <c r="E3193">
        <v>2</v>
      </c>
    </row>
    <row r="3194" spans="1:5">
      <c r="A3194" t="str">
        <f t="shared" si="99"/>
        <v>Gallbladder (C23)2Female</v>
      </c>
      <c r="B3194" t="s">
        <v>86</v>
      </c>
      <c r="C3194">
        <v>2</v>
      </c>
      <c r="D3194" t="s">
        <v>0</v>
      </c>
      <c r="E3194">
        <v>2</v>
      </c>
    </row>
    <row r="3195" spans="1:5">
      <c r="A3195" t="str">
        <f t="shared" si="99"/>
        <v>Gallbladder (C23)2Male</v>
      </c>
      <c r="B3195" t="s">
        <v>86</v>
      </c>
      <c r="C3195">
        <v>2</v>
      </c>
      <c r="D3195" t="s">
        <v>1</v>
      </c>
      <c r="E3195">
        <v>1</v>
      </c>
    </row>
    <row r="3196" spans="1:5">
      <c r="A3196" t="str">
        <f t="shared" si="99"/>
        <v>Gallbladder (C23)3Female</v>
      </c>
      <c r="B3196" t="s">
        <v>86</v>
      </c>
      <c r="C3196">
        <v>3</v>
      </c>
      <c r="D3196" t="s">
        <v>0</v>
      </c>
      <c r="E3196">
        <v>9</v>
      </c>
    </row>
    <row r="3197" spans="1:5">
      <c r="A3197" t="str">
        <f t="shared" si="99"/>
        <v>Gallbladder (C23)3Male</v>
      </c>
      <c r="B3197" t="s">
        <v>86</v>
      </c>
      <c r="C3197">
        <v>3</v>
      </c>
      <c r="D3197" t="s">
        <v>1</v>
      </c>
      <c r="E3197">
        <v>1</v>
      </c>
    </row>
    <row r="3198" spans="1:5">
      <c r="A3198" t="str">
        <f t="shared" si="99"/>
        <v>Gallbladder (C23)4Female</v>
      </c>
      <c r="B3198" t="s">
        <v>86</v>
      </c>
      <c r="C3198">
        <v>4</v>
      </c>
      <c r="D3198" t="s">
        <v>0</v>
      </c>
      <c r="E3198">
        <v>9</v>
      </c>
    </row>
    <row r="3199" spans="1:5">
      <c r="A3199" t="str">
        <f t="shared" si="99"/>
        <v>Gallbladder (C23)4Male</v>
      </c>
      <c r="B3199" t="s">
        <v>86</v>
      </c>
      <c r="C3199">
        <v>4</v>
      </c>
      <c r="D3199" t="s">
        <v>1</v>
      </c>
      <c r="E3199">
        <v>5</v>
      </c>
    </row>
    <row r="3200" spans="1:5">
      <c r="A3200" t="str">
        <f t="shared" si="99"/>
        <v>Gum (C03)1Male</v>
      </c>
      <c r="B3200" t="s">
        <v>69</v>
      </c>
      <c r="C3200">
        <v>1</v>
      </c>
      <c r="D3200" t="s">
        <v>1</v>
      </c>
      <c r="E3200">
        <v>1</v>
      </c>
    </row>
    <row r="3201" spans="1:5">
      <c r="A3201" t="str">
        <f t="shared" si="99"/>
        <v>Gum (C03)4Male</v>
      </c>
      <c r="B3201" t="s">
        <v>69</v>
      </c>
      <c r="C3201">
        <v>4</v>
      </c>
      <c r="D3201" t="s">
        <v>1</v>
      </c>
      <c r="E3201">
        <v>1</v>
      </c>
    </row>
    <row r="3202" spans="1:5">
      <c r="A3202" t="str">
        <f t="shared" si="99"/>
        <v>Heart, mediastinum and pleura (C38)1Male</v>
      </c>
      <c r="B3202" t="s">
        <v>95</v>
      </c>
      <c r="C3202">
        <v>1</v>
      </c>
      <c r="D3202" t="s">
        <v>1</v>
      </c>
      <c r="E3202">
        <v>1</v>
      </c>
    </row>
    <row r="3203" spans="1:5">
      <c r="A3203" t="str">
        <f t="shared" si="99"/>
        <v>Heart, mediastinum and pleura (C38)2Male</v>
      </c>
      <c r="B3203" t="s">
        <v>95</v>
      </c>
      <c r="C3203">
        <v>2</v>
      </c>
      <c r="D3203" t="s">
        <v>1</v>
      </c>
      <c r="E3203">
        <v>1</v>
      </c>
    </row>
    <row r="3204" spans="1:5">
      <c r="A3204" t="str">
        <f t="shared" si="99"/>
        <v>Heart, mediastinum and pleura (C38)4Male</v>
      </c>
      <c r="B3204" t="s">
        <v>95</v>
      </c>
      <c r="C3204">
        <v>4</v>
      </c>
      <c r="D3204" t="s">
        <v>1</v>
      </c>
      <c r="E3204">
        <v>1</v>
      </c>
    </row>
    <row r="3205" spans="1:5">
      <c r="A3205" t="str">
        <f t="shared" si="99"/>
        <v>Hodgkin lymphoma (C81)1Female</v>
      </c>
      <c r="B3205" t="s">
        <v>132</v>
      </c>
      <c r="C3205">
        <v>1</v>
      </c>
      <c r="D3205" t="s">
        <v>0</v>
      </c>
      <c r="E3205">
        <v>9</v>
      </c>
    </row>
    <row r="3206" spans="1:5">
      <c r="A3206" t="str">
        <f t="shared" si="99"/>
        <v>Hodgkin lymphoma (C81)1Male</v>
      </c>
      <c r="B3206" t="s">
        <v>132</v>
      </c>
      <c r="C3206">
        <v>1</v>
      </c>
      <c r="D3206" t="s">
        <v>1</v>
      </c>
      <c r="E3206">
        <v>3</v>
      </c>
    </row>
    <row r="3207" spans="1:5">
      <c r="A3207" t="str">
        <f t="shared" si="99"/>
        <v>Hodgkin lymphoma (C81)2Female</v>
      </c>
      <c r="B3207" t="s">
        <v>132</v>
      </c>
      <c r="C3207">
        <v>2</v>
      </c>
      <c r="D3207" t="s">
        <v>0</v>
      </c>
      <c r="E3207">
        <v>2</v>
      </c>
    </row>
    <row r="3208" spans="1:5">
      <c r="A3208" t="str">
        <f t="shared" si="99"/>
        <v>Hodgkin lymphoma (C81)3Female</v>
      </c>
      <c r="B3208" t="s">
        <v>132</v>
      </c>
      <c r="C3208">
        <v>3</v>
      </c>
      <c r="D3208" t="s">
        <v>0</v>
      </c>
      <c r="E3208">
        <v>3</v>
      </c>
    </row>
    <row r="3209" spans="1:5">
      <c r="A3209" t="str">
        <f t="shared" si="99"/>
        <v>Hodgkin lymphoma (C81)3Male</v>
      </c>
      <c r="B3209" t="s">
        <v>132</v>
      </c>
      <c r="C3209">
        <v>3</v>
      </c>
      <c r="D3209" t="s">
        <v>1</v>
      </c>
      <c r="E3209">
        <v>5</v>
      </c>
    </row>
    <row r="3210" spans="1:5">
      <c r="A3210" t="str">
        <f t="shared" si="99"/>
        <v>Hodgkin lymphoma (C81)4Female</v>
      </c>
      <c r="B3210" t="s">
        <v>132</v>
      </c>
      <c r="C3210">
        <v>4</v>
      </c>
      <c r="D3210" t="s">
        <v>0</v>
      </c>
      <c r="E3210">
        <v>2</v>
      </c>
    </row>
    <row r="3211" spans="1:5">
      <c r="A3211" t="str">
        <f t="shared" si="99"/>
        <v>Hodgkin lymphoma (C81)4Male</v>
      </c>
      <c r="B3211" t="s">
        <v>132</v>
      </c>
      <c r="C3211">
        <v>4</v>
      </c>
      <c r="D3211" t="s">
        <v>1</v>
      </c>
      <c r="E3211">
        <v>2</v>
      </c>
    </row>
    <row r="3212" spans="1:5">
      <c r="A3212" t="str">
        <f t="shared" si="99"/>
        <v>Hypopharynx (C13)1Female</v>
      </c>
      <c r="B3212" t="s">
        <v>79</v>
      </c>
      <c r="C3212">
        <v>1</v>
      </c>
      <c r="D3212" t="s">
        <v>0</v>
      </c>
      <c r="E3212">
        <v>1</v>
      </c>
    </row>
    <row r="3213" spans="1:5">
      <c r="A3213" t="str">
        <f t="shared" si="99"/>
        <v>Hypopharynx (C13)1Male</v>
      </c>
      <c r="B3213" t="s">
        <v>79</v>
      </c>
      <c r="C3213">
        <v>1</v>
      </c>
      <c r="D3213" t="s">
        <v>1</v>
      </c>
      <c r="E3213">
        <v>3</v>
      </c>
    </row>
    <row r="3214" spans="1:5">
      <c r="A3214" t="str">
        <f t="shared" si="99"/>
        <v>Hypopharynx (C13)4Male</v>
      </c>
      <c r="B3214" t="s">
        <v>79</v>
      </c>
      <c r="C3214">
        <v>4</v>
      </c>
      <c r="D3214" t="s">
        <v>1</v>
      </c>
      <c r="E3214">
        <v>1</v>
      </c>
    </row>
    <row r="3215" spans="1:5">
      <c r="A3215" t="str">
        <f t="shared" si="99"/>
        <v>Kidney - except renal pelvis (C64)1Female</v>
      </c>
      <c r="B3215" t="s">
        <v>115</v>
      </c>
      <c r="C3215">
        <v>1</v>
      </c>
      <c r="D3215" t="s">
        <v>0</v>
      </c>
      <c r="E3215">
        <v>11</v>
      </c>
    </row>
    <row r="3216" spans="1:5">
      <c r="A3216" t="str">
        <f t="shared" si="99"/>
        <v>Kidney - except renal pelvis (C64)1Male</v>
      </c>
      <c r="B3216" t="s">
        <v>115</v>
      </c>
      <c r="C3216">
        <v>1</v>
      </c>
      <c r="D3216" t="s">
        <v>1</v>
      </c>
      <c r="E3216">
        <v>40</v>
      </c>
    </row>
    <row r="3217" spans="1:5">
      <c r="A3217" t="str">
        <f t="shared" si="99"/>
        <v>Kidney - except renal pelvis (C64)2Female</v>
      </c>
      <c r="B3217" t="s">
        <v>115</v>
      </c>
      <c r="C3217">
        <v>2</v>
      </c>
      <c r="D3217" t="s">
        <v>0</v>
      </c>
      <c r="E3217">
        <v>8</v>
      </c>
    </row>
    <row r="3218" spans="1:5">
      <c r="A3218" t="str">
        <f t="shared" si="99"/>
        <v>Kidney - except renal pelvis (C64)2Male</v>
      </c>
      <c r="B3218" t="s">
        <v>115</v>
      </c>
      <c r="C3218">
        <v>2</v>
      </c>
      <c r="D3218" t="s">
        <v>1</v>
      </c>
      <c r="E3218">
        <v>26</v>
      </c>
    </row>
    <row r="3219" spans="1:5">
      <c r="A3219" t="str">
        <f t="shared" si="99"/>
        <v>Kidney - except renal pelvis (C64)3Female</v>
      </c>
      <c r="B3219" t="s">
        <v>115</v>
      </c>
      <c r="C3219">
        <v>3</v>
      </c>
      <c r="D3219" t="s">
        <v>0</v>
      </c>
      <c r="E3219">
        <v>16</v>
      </c>
    </row>
    <row r="3220" spans="1:5">
      <c r="A3220" t="str">
        <f t="shared" si="99"/>
        <v>Kidney - except renal pelvis (C64)3Male</v>
      </c>
      <c r="B3220" t="s">
        <v>115</v>
      </c>
      <c r="C3220">
        <v>3</v>
      </c>
      <c r="D3220" t="s">
        <v>1</v>
      </c>
      <c r="E3220">
        <v>23</v>
      </c>
    </row>
    <row r="3221" spans="1:5">
      <c r="A3221" t="str">
        <f t="shared" si="99"/>
        <v>Kidney - except renal pelvis (C64)4Female</v>
      </c>
      <c r="B3221" t="s">
        <v>115</v>
      </c>
      <c r="C3221">
        <v>4</v>
      </c>
      <c r="D3221" t="s">
        <v>0</v>
      </c>
      <c r="E3221">
        <v>19</v>
      </c>
    </row>
    <row r="3222" spans="1:5">
      <c r="A3222" t="str">
        <f t="shared" si="99"/>
        <v>Kidney - except renal pelvis (C64)4Male</v>
      </c>
      <c r="B3222" t="s">
        <v>115</v>
      </c>
      <c r="C3222">
        <v>4</v>
      </c>
      <c r="D3222" t="s">
        <v>1</v>
      </c>
      <c r="E3222">
        <v>40</v>
      </c>
    </row>
    <row r="3223" spans="1:5">
      <c r="A3223" t="str">
        <f t="shared" si="99"/>
        <v>Larynx (C32)1Male</v>
      </c>
      <c r="B3223" t="s">
        <v>92</v>
      </c>
      <c r="C3223">
        <v>1</v>
      </c>
      <c r="D3223" t="s">
        <v>1</v>
      </c>
      <c r="E3223">
        <v>6</v>
      </c>
    </row>
    <row r="3224" spans="1:5">
      <c r="A3224" t="str">
        <f t="shared" si="99"/>
        <v>Larynx (C32)2Male</v>
      </c>
      <c r="B3224" t="s">
        <v>92</v>
      </c>
      <c r="C3224">
        <v>2</v>
      </c>
      <c r="D3224" t="s">
        <v>1</v>
      </c>
      <c r="E3224">
        <v>9</v>
      </c>
    </row>
    <row r="3225" spans="1:5">
      <c r="A3225" t="str">
        <f t="shared" si="99"/>
        <v>Larynx (C32)3Male</v>
      </c>
      <c r="B3225" t="s">
        <v>92</v>
      </c>
      <c r="C3225">
        <v>3</v>
      </c>
      <c r="D3225" t="s">
        <v>1</v>
      </c>
      <c r="E3225">
        <v>9</v>
      </c>
    </row>
    <row r="3226" spans="1:5">
      <c r="A3226" t="str">
        <f t="shared" si="99"/>
        <v>Larynx (C32)4Female</v>
      </c>
      <c r="B3226" t="s">
        <v>92</v>
      </c>
      <c r="C3226">
        <v>4</v>
      </c>
      <c r="D3226" t="s">
        <v>0</v>
      </c>
      <c r="E3226">
        <v>3</v>
      </c>
    </row>
    <row r="3227" spans="1:5">
      <c r="A3227" t="str">
        <f t="shared" si="99"/>
        <v>Larynx (C32)4Male</v>
      </c>
      <c r="B3227" t="s">
        <v>92</v>
      </c>
      <c r="C3227">
        <v>4</v>
      </c>
      <c r="D3227" t="s">
        <v>1</v>
      </c>
      <c r="E3227">
        <v>13</v>
      </c>
    </row>
    <row r="3228" spans="1:5">
      <c r="A3228" t="str">
        <f t="shared" si="99"/>
        <v>Leukaemia (C91–C95)1Female</v>
      </c>
      <c r="B3228" t="s">
        <v>136</v>
      </c>
      <c r="C3228">
        <v>1</v>
      </c>
      <c r="D3228" t="s">
        <v>0</v>
      </c>
      <c r="E3228">
        <v>47</v>
      </c>
    </row>
    <row r="3229" spans="1:5">
      <c r="A3229" t="str">
        <f t="shared" si="99"/>
        <v>Leukaemia (C91–C95)1Male</v>
      </c>
      <c r="B3229" t="s">
        <v>136</v>
      </c>
      <c r="C3229">
        <v>1</v>
      </c>
      <c r="D3229" t="s">
        <v>1</v>
      </c>
      <c r="E3229">
        <v>63</v>
      </c>
    </row>
    <row r="3230" spans="1:5">
      <c r="A3230" t="str">
        <f t="shared" si="99"/>
        <v>Leukaemia (C91–C95)2Female</v>
      </c>
      <c r="B3230" t="s">
        <v>136</v>
      </c>
      <c r="C3230">
        <v>2</v>
      </c>
      <c r="D3230" t="s">
        <v>0</v>
      </c>
      <c r="E3230">
        <v>27</v>
      </c>
    </row>
    <row r="3231" spans="1:5">
      <c r="A3231" t="str">
        <f t="shared" si="99"/>
        <v>Leukaemia (C91–C95)2Male</v>
      </c>
      <c r="B3231" t="s">
        <v>136</v>
      </c>
      <c r="C3231">
        <v>2</v>
      </c>
      <c r="D3231" t="s">
        <v>1</v>
      </c>
      <c r="E3231">
        <v>38</v>
      </c>
    </row>
    <row r="3232" spans="1:5">
      <c r="A3232" t="str">
        <f t="shared" si="99"/>
        <v>Leukaemia (C91–C95)3Female</v>
      </c>
      <c r="B3232" t="s">
        <v>136</v>
      </c>
      <c r="C3232">
        <v>3</v>
      </c>
      <c r="D3232" t="s">
        <v>0</v>
      </c>
      <c r="E3232">
        <v>35</v>
      </c>
    </row>
    <row r="3233" spans="1:5">
      <c r="A3233" t="str">
        <f t="shared" si="99"/>
        <v>Leukaemia (C91–C95)3Male</v>
      </c>
      <c r="B3233" t="s">
        <v>136</v>
      </c>
      <c r="C3233">
        <v>3</v>
      </c>
      <c r="D3233" t="s">
        <v>1</v>
      </c>
      <c r="E3233">
        <v>45</v>
      </c>
    </row>
    <row r="3234" spans="1:5">
      <c r="A3234" t="str">
        <f t="shared" si="99"/>
        <v>Leukaemia (C91–C95)4Female</v>
      </c>
      <c r="B3234" t="s">
        <v>136</v>
      </c>
      <c r="C3234">
        <v>4</v>
      </c>
      <c r="D3234" t="s">
        <v>0</v>
      </c>
      <c r="E3234">
        <v>39</v>
      </c>
    </row>
    <row r="3235" spans="1:5">
      <c r="A3235" t="str">
        <f t="shared" ref="A3235:A3303" si="100">B3235&amp;C3235&amp;D3235</f>
        <v>Leukaemia (C91–C95)4Male</v>
      </c>
      <c r="B3235" t="s">
        <v>136</v>
      </c>
      <c r="C3235">
        <v>4</v>
      </c>
      <c r="D3235" t="s">
        <v>1</v>
      </c>
      <c r="E3235">
        <v>52</v>
      </c>
    </row>
    <row r="3236" spans="1:5">
      <c r="A3236" t="str">
        <f t="shared" si="100"/>
        <v>Lip, oral cavity and pharynx - other and ill-defined sites (C14)1Male</v>
      </c>
      <c r="B3236" t="s">
        <v>80</v>
      </c>
      <c r="C3236">
        <v>1</v>
      </c>
      <c r="D3236" t="s">
        <v>1</v>
      </c>
      <c r="E3236">
        <v>2</v>
      </c>
    </row>
    <row r="3237" spans="1:5">
      <c r="A3237" t="str">
        <f t="shared" si="100"/>
        <v>Lip, oral cavity and pharynx - other and ill-defined sites (C14)2Male</v>
      </c>
      <c r="B3237" t="s">
        <v>80</v>
      </c>
      <c r="C3237">
        <v>2</v>
      </c>
      <c r="D3237" t="s">
        <v>1</v>
      </c>
      <c r="E3237">
        <v>1</v>
      </c>
    </row>
    <row r="3238" spans="1:5">
      <c r="A3238" t="str">
        <f t="shared" si="100"/>
        <v>Lip, oral cavity and pharynx - other and ill-defined sites (C14)4Male</v>
      </c>
      <c r="B3238" t="s">
        <v>80</v>
      </c>
      <c r="C3238">
        <v>4</v>
      </c>
      <c r="D3238" t="s">
        <v>1</v>
      </c>
      <c r="E3238">
        <v>3</v>
      </c>
    </row>
    <row r="3239" spans="1:5">
      <c r="A3239" t="str">
        <f t="shared" si="100"/>
        <v>Liver and intrahepatic bile ducts (C22)1Female</v>
      </c>
      <c r="B3239" t="s">
        <v>85</v>
      </c>
      <c r="C3239">
        <v>1</v>
      </c>
      <c r="D3239" t="s">
        <v>0</v>
      </c>
      <c r="E3239">
        <v>33</v>
      </c>
    </row>
    <row r="3240" spans="1:5">
      <c r="A3240" t="str">
        <f t="shared" si="100"/>
        <v>Liver and intrahepatic bile ducts (C22)1Male</v>
      </c>
      <c r="B3240" t="s">
        <v>85</v>
      </c>
      <c r="C3240">
        <v>1</v>
      </c>
      <c r="D3240" t="s">
        <v>1</v>
      </c>
      <c r="E3240">
        <v>60</v>
      </c>
    </row>
    <row r="3241" spans="1:5">
      <c r="A3241" t="str">
        <f t="shared" si="100"/>
        <v>Liver and intrahepatic bile ducts (C22)2Female</v>
      </c>
      <c r="B3241" t="s">
        <v>85</v>
      </c>
      <c r="C3241">
        <v>2</v>
      </c>
      <c r="D3241" t="s">
        <v>0</v>
      </c>
      <c r="E3241">
        <v>19</v>
      </c>
    </row>
    <row r="3242" spans="1:5">
      <c r="A3242" t="str">
        <f t="shared" si="100"/>
        <v>Liver and intrahepatic bile ducts (C22)2Male</v>
      </c>
      <c r="B3242" t="s">
        <v>85</v>
      </c>
      <c r="C3242">
        <v>2</v>
      </c>
      <c r="D3242" t="s">
        <v>1</v>
      </c>
      <c r="E3242">
        <v>31</v>
      </c>
    </row>
    <row r="3243" spans="1:5">
      <c r="A3243" t="str">
        <f t="shared" si="100"/>
        <v>Liver and intrahepatic bile ducts (C22)3Female</v>
      </c>
      <c r="B3243" t="s">
        <v>85</v>
      </c>
      <c r="C3243">
        <v>3</v>
      </c>
      <c r="D3243" t="s">
        <v>0</v>
      </c>
      <c r="E3243">
        <v>13</v>
      </c>
    </row>
    <row r="3244" spans="1:5">
      <c r="A3244" t="str">
        <f t="shared" si="100"/>
        <v>Liver and intrahepatic bile ducts (C22)3Male</v>
      </c>
      <c r="B3244" t="s">
        <v>85</v>
      </c>
      <c r="C3244">
        <v>3</v>
      </c>
      <c r="D3244" t="s">
        <v>1</v>
      </c>
      <c r="E3244">
        <v>29</v>
      </c>
    </row>
    <row r="3245" spans="1:5">
      <c r="A3245" t="str">
        <f t="shared" si="100"/>
        <v>Liver and intrahepatic bile ducts (C22)4Female</v>
      </c>
      <c r="B3245" t="s">
        <v>85</v>
      </c>
      <c r="C3245">
        <v>4</v>
      </c>
      <c r="D3245" t="s">
        <v>0</v>
      </c>
      <c r="E3245">
        <v>17</v>
      </c>
    </row>
    <row r="3246" spans="1:5">
      <c r="A3246" t="str">
        <f t="shared" si="100"/>
        <v>Liver and intrahepatic bile ducts (C22)4Male</v>
      </c>
      <c r="B3246" t="s">
        <v>85</v>
      </c>
      <c r="C3246">
        <v>4</v>
      </c>
      <c r="D3246" t="s">
        <v>1</v>
      </c>
      <c r="E3246">
        <v>31</v>
      </c>
    </row>
    <row r="3247" spans="1:5">
      <c r="A3247" t="str">
        <f t="shared" si="100"/>
        <v>Liver and intrahepatic bile ducts (C22)9Male</v>
      </c>
      <c r="B3247" t="s">
        <v>85</v>
      </c>
      <c r="C3247">
        <v>9</v>
      </c>
      <c r="D3247" t="s">
        <v>1</v>
      </c>
      <c r="E3247">
        <v>3</v>
      </c>
    </row>
    <row r="3248" spans="1:5">
      <c r="A3248" t="str">
        <f t="shared" si="100"/>
        <v>Lung (C33–C34)1Female</v>
      </c>
      <c r="B3248" t="s">
        <v>93</v>
      </c>
      <c r="C3248">
        <v>1</v>
      </c>
      <c r="D3248" t="s">
        <v>0</v>
      </c>
      <c r="E3248">
        <v>228</v>
      </c>
    </row>
    <row r="3249" spans="1:5">
      <c r="A3249" t="str">
        <f t="shared" si="100"/>
        <v>Lung (C33–C34)1Male</v>
      </c>
      <c r="B3249" t="s">
        <v>93</v>
      </c>
      <c r="C3249">
        <v>1</v>
      </c>
      <c r="D3249" t="s">
        <v>1</v>
      </c>
      <c r="E3249">
        <v>269</v>
      </c>
    </row>
    <row r="3250" spans="1:5">
      <c r="A3250" t="str">
        <f t="shared" si="100"/>
        <v>Lung (C33–C34)2Female</v>
      </c>
      <c r="B3250" t="s">
        <v>93</v>
      </c>
      <c r="C3250">
        <v>2</v>
      </c>
      <c r="D3250" t="s">
        <v>0</v>
      </c>
      <c r="E3250">
        <v>160</v>
      </c>
    </row>
    <row r="3251" spans="1:5">
      <c r="A3251" t="str">
        <f t="shared" si="100"/>
        <v>Lung (C33–C34)2Male</v>
      </c>
      <c r="B3251" t="s">
        <v>93</v>
      </c>
      <c r="C3251">
        <v>2</v>
      </c>
      <c r="D3251" t="s">
        <v>1</v>
      </c>
      <c r="E3251">
        <v>182</v>
      </c>
    </row>
    <row r="3252" spans="1:5">
      <c r="A3252" t="str">
        <f t="shared" si="100"/>
        <v>Lung (C33–C34)3Female</v>
      </c>
      <c r="B3252" t="s">
        <v>93</v>
      </c>
      <c r="C3252">
        <v>3</v>
      </c>
      <c r="D3252" t="s">
        <v>0</v>
      </c>
      <c r="E3252">
        <v>165</v>
      </c>
    </row>
    <row r="3253" spans="1:5">
      <c r="A3253" t="str">
        <f t="shared" si="100"/>
        <v>Lung (C33–C34)3Male</v>
      </c>
      <c r="B3253" t="s">
        <v>93</v>
      </c>
      <c r="C3253">
        <v>3</v>
      </c>
      <c r="D3253" t="s">
        <v>1</v>
      </c>
      <c r="E3253">
        <v>223</v>
      </c>
    </row>
    <row r="3254" spans="1:5">
      <c r="A3254" t="str">
        <f t="shared" si="100"/>
        <v>Lung (C33–C34)4Female</v>
      </c>
      <c r="B3254" t="s">
        <v>93</v>
      </c>
      <c r="C3254">
        <v>4</v>
      </c>
      <c r="D3254" t="s">
        <v>0</v>
      </c>
      <c r="E3254">
        <v>184</v>
      </c>
    </row>
    <row r="3255" spans="1:5">
      <c r="A3255" t="str">
        <f t="shared" si="100"/>
        <v>Lung (C33–C34)4Male</v>
      </c>
      <c r="B3255" t="s">
        <v>93</v>
      </c>
      <c r="C3255">
        <v>4</v>
      </c>
      <c r="D3255" t="s">
        <v>1</v>
      </c>
      <c r="E3255">
        <v>215</v>
      </c>
    </row>
    <row r="3256" spans="1:5">
      <c r="A3256" t="str">
        <f t="shared" si="100"/>
        <v>Lung (C33–C34)9Male</v>
      </c>
      <c r="B3256" t="s">
        <v>93</v>
      </c>
      <c r="C3256">
        <v>9</v>
      </c>
      <c r="D3256" t="s">
        <v>1</v>
      </c>
      <c r="E3256">
        <v>2</v>
      </c>
    </row>
    <row r="3257" spans="1:5">
      <c r="A3257" t="str">
        <f t="shared" si="100"/>
        <v>Lymphoid, haematopoietic and related tissue - other neoplasms of uncertain or unknown behaviour (D47)1Female</v>
      </c>
      <c r="B3257" t="s">
        <v>139</v>
      </c>
      <c r="C3257">
        <v>1</v>
      </c>
      <c r="D3257" t="s">
        <v>0</v>
      </c>
      <c r="E3257">
        <v>6</v>
      </c>
    </row>
    <row r="3258" spans="1:5">
      <c r="A3258" t="str">
        <f t="shared" si="100"/>
        <v>Lymphoid, haematopoietic and related tissue - other neoplasms of uncertain or unknown behaviour (D47)1Male</v>
      </c>
      <c r="B3258" t="s">
        <v>139</v>
      </c>
      <c r="C3258">
        <v>1</v>
      </c>
      <c r="D3258" t="s">
        <v>1</v>
      </c>
      <c r="E3258">
        <v>7</v>
      </c>
    </row>
    <row r="3259" spans="1:5">
      <c r="A3259" t="str">
        <f t="shared" si="100"/>
        <v>Lymphoid, haematopoietic and related tissue - other neoplasms of uncertain or unknown behaviour (D47)2Female</v>
      </c>
      <c r="B3259" t="s">
        <v>139</v>
      </c>
      <c r="C3259">
        <v>2</v>
      </c>
      <c r="D3259" t="s">
        <v>0</v>
      </c>
      <c r="E3259">
        <v>1</v>
      </c>
    </row>
    <row r="3260" spans="1:5">
      <c r="A3260" t="str">
        <f t="shared" si="100"/>
        <v>Lymphoid, haematopoietic and related tissue - other neoplasms of uncertain or unknown behaviour (D47)2Male</v>
      </c>
      <c r="B3260" t="s">
        <v>139</v>
      </c>
      <c r="C3260">
        <v>2</v>
      </c>
      <c r="D3260" t="s">
        <v>1</v>
      </c>
      <c r="E3260">
        <v>1</v>
      </c>
    </row>
    <row r="3261" spans="1:5">
      <c r="A3261" t="str">
        <f t="shared" si="100"/>
        <v>Lymphoid, haematopoietic and related tissue - other neoplasms of uncertain or unknown behaviour (D47)3Female</v>
      </c>
      <c r="B3261" t="s">
        <v>139</v>
      </c>
      <c r="C3261">
        <v>3</v>
      </c>
      <c r="D3261" t="s">
        <v>0</v>
      </c>
      <c r="E3261">
        <v>5</v>
      </c>
    </row>
    <row r="3262" spans="1:5">
      <c r="A3262" t="str">
        <f t="shared" si="100"/>
        <v>Lymphoid, haematopoietic and related tissue - other neoplasms of uncertain or unknown behaviour (D47)4Female</v>
      </c>
      <c r="B3262" t="s">
        <v>139</v>
      </c>
      <c r="C3262">
        <v>4</v>
      </c>
      <c r="D3262" t="s">
        <v>0</v>
      </c>
      <c r="E3262">
        <v>4</v>
      </c>
    </row>
    <row r="3263" spans="1:5">
      <c r="A3263" t="str">
        <f t="shared" si="100"/>
        <v>Lymphoid, haematopoietic and related tissue - other neoplasms of uncertain or unknown behaviour (D47)4Male</v>
      </c>
      <c r="B3263" t="s">
        <v>139</v>
      </c>
      <c r="C3263">
        <v>4</v>
      </c>
      <c r="D3263" t="s">
        <v>1</v>
      </c>
      <c r="E3263">
        <v>5</v>
      </c>
    </row>
    <row r="3264" spans="1:5">
      <c r="A3264" t="str">
        <f>B3264&amp;C3264&amp;D3264</f>
        <v>Male genital organs - other and unspecified (C63)1Female</v>
      </c>
      <c r="B3264" t="s">
        <v>114</v>
      </c>
      <c r="C3264">
        <v>1</v>
      </c>
      <c r="D3264" t="s">
        <v>0</v>
      </c>
      <c r="E3264" t="s">
        <v>178</v>
      </c>
    </row>
    <row r="3265" spans="1:5">
      <c r="A3265" t="str">
        <f t="shared" ref="A3265:A3268" si="101">B3265&amp;C3265&amp;D3265</f>
        <v>Male genital organs - other and unspecified (C63)2Female</v>
      </c>
      <c r="B3265" t="s">
        <v>114</v>
      </c>
      <c r="C3265">
        <v>2</v>
      </c>
      <c r="D3265" t="s">
        <v>0</v>
      </c>
      <c r="E3265" t="s">
        <v>178</v>
      </c>
    </row>
    <row r="3266" spans="1:5">
      <c r="A3266" t="str">
        <f t="shared" si="101"/>
        <v>Male genital organs - other and unspecified (C63)3Female</v>
      </c>
      <c r="B3266" t="s">
        <v>114</v>
      </c>
      <c r="C3266">
        <v>3</v>
      </c>
      <c r="D3266" t="s">
        <v>0</v>
      </c>
      <c r="E3266" t="s">
        <v>178</v>
      </c>
    </row>
    <row r="3267" spans="1:5">
      <c r="A3267" t="str">
        <f t="shared" si="101"/>
        <v>Male genital organs - other and unspecified (C63)4Female</v>
      </c>
      <c r="B3267" t="s">
        <v>114</v>
      </c>
      <c r="C3267">
        <v>4</v>
      </c>
      <c r="D3267" t="s">
        <v>0</v>
      </c>
      <c r="E3267" t="s">
        <v>178</v>
      </c>
    </row>
    <row r="3268" spans="1:5">
      <c r="A3268" t="str">
        <f t="shared" si="101"/>
        <v>Male genital organs - other and unspecified (C63)9Female</v>
      </c>
      <c r="B3268" t="s">
        <v>114</v>
      </c>
      <c r="C3268">
        <v>9</v>
      </c>
      <c r="D3268" t="s">
        <v>0</v>
      </c>
      <c r="E3268" t="s">
        <v>178</v>
      </c>
    </row>
    <row r="3269" spans="1:5">
      <c r="A3269" t="str">
        <f t="shared" si="100"/>
        <v>Malignant immunoproliferative diseases (C88)1Female</v>
      </c>
      <c r="B3269" t="s">
        <v>134</v>
      </c>
      <c r="C3269">
        <v>1</v>
      </c>
      <c r="D3269" t="s">
        <v>0</v>
      </c>
      <c r="E3269">
        <v>2</v>
      </c>
    </row>
    <row r="3270" spans="1:5">
      <c r="A3270" t="str">
        <f t="shared" si="100"/>
        <v>Malignant immunoproliferative diseases (C88)2Female</v>
      </c>
      <c r="B3270" t="s">
        <v>134</v>
      </c>
      <c r="C3270">
        <v>2</v>
      </c>
      <c r="D3270" t="s">
        <v>0</v>
      </c>
      <c r="E3270">
        <v>1</v>
      </c>
    </row>
    <row r="3271" spans="1:5">
      <c r="A3271" t="str">
        <f t="shared" si="100"/>
        <v>Malignant immunoproliferative diseases (C88)2Male</v>
      </c>
      <c r="B3271" t="s">
        <v>134</v>
      </c>
      <c r="C3271">
        <v>2</v>
      </c>
      <c r="D3271" t="s">
        <v>1</v>
      </c>
      <c r="E3271">
        <v>4</v>
      </c>
    </row>
    <row r="3272" spans="1:5">
      <c r="A3272" t="str">
        <f t="shared" si="100"/>
        <v>Malignant immunoproliferative diseases (C88)3Male</v>
      </c>
      <c r="B3272" t="s">
        <v>134</v>
      </c>
      <c r="C3272">
        <v>3</v>
      </c>
      <c r="D3272" t="s">
        <v>1</v>
      </c>
      <c r="E3272">
        <v>2</v>
      </c>
    </row>
    <row r="3273" spans="1:5">
      <c r="A3273" t="str">
        <f t="shared" si="100"/>
        <v>Malignant neoplasm without specification of site (C80)1Female</v>
      </c>
      <c r="B3273" t="s">
        <v>131</v>
      </c>
      <c r="C3273">
        <v>1</v>
      </c>
      <c r="D3273" t="s">
        <v>0</v>
      </c>
      <c r="E3273">
        <v>59</v>
      </c>
    </row>
    <row r="3274" spans="1:5">
      <c r="A3274" t="str">
        <f t="shared" si="100"/>
        <v>Malignant neoplasm without specification of site (C80)1Male</v>
      </c>
      <c r="B3274" t="s">
        <v>131</v>
      </c>
      <c r="C3274">
        <v>1</v>
      </c>
      <c r="D3274" t="s">
        <v>1</v>
      </c>
      <c r="E3274">
        <v>62</v>
      </c>
    </row>
    <row r="3275" spans="1:5">
      <c r="A3275" t="str">
        <f t="shared" si="100"/>
        <v>Malignant neoplasm without specification of site (C80)2Female</v>
      </c>
      <c r="B3275" t="s">
        <v>131</v>
      </c>
      <c r="C3275">
        <v>2</v>
      </c>
      <c r="D3275" t="s">
        <v>0</v>
      </c>
      <c r="E3275">
        <v>26</v>
      </c>
    </row>
    <row r="3276" spans="1:5">
      <c r="A3276" t="str">
        <f t="shared" si="100"/>
        <v>Malignant neoplasm without specification of site (C80)2Male</v>
      </c>
      <c r="B3276" t="s">
        <v>131</v>
      </c>
      <c r="C3276">
        <v>2</v>
      </c>
      <c r="D3276" t="s">
        <v>1</v>
      </c>
      <c r="E3276">
        <v>42</v>
      </c>
    </row>
    <row r="3277" spans="1:5">
      <c r="A3277" t="str">
        <f t="shared" si="100"/>
        <v>Malignant neoplasm without specification of site (C80)3Female</v>
      </c>
      <c r="B3277" t="s">
        <v>131</v>
      </c>
      <c r="C3277">
        <v>3</v>
      </c>
      <c r="D3277" t="s">
        <v>0</v>
      </c>
      <c r="E3277">
        <v>42</v>
      </c>
    </row>
    <row r="3278" spans="1:5">
      <c r="A3278" t="str">
        <f t="shared" si="100"/>
        <v>Malignant neoplasm without specification of site (C80)3Male</v>
      </c>
      <c r="B3278" t="s">
        <v>131</v>
      </c>
      <c r="C3278">
        <v>3</v>
      </c>
      <c r="D3278" t="s">
        <v>1</v>
      </c>
      <c r="E3278">
        <v>48</v>
      </c>
    </row>
    <row r="3279" spans="1:5">
      <c r="A3279" t="str">
        <f t="shared" si="100"/>
        <v>Malignant neoplasm without specification of site (C80)4Female</v>
      </c>
      <c r="B3279" t="s">
        <v>131</v>
      </c>
      <c r="C3279">
        <v>4</v>
      </c>
      <c r="D3279" t="s">
        <v>0</v>
      </c>
      <c r="E3279">
        <v>53</v>
      </c>
    </row>
    <row r="3280" spans="1:5">
      <c r="A3280" t="str">
        <f t="shared" si="100"/>
        <v>Malignant neoplasm without specification of site (C80)4Male</v>
      </c>
      <c r="B3280" t="s">
        <v>131</v>
      </c>
      <c r="C3280">
        <v>4</v>
      </c>
      <c r="D3280" t="s">
        <v>1</v>
      </c>
      <c r="E3280">
        <v>46</v>
      </c>
    </row>
    <row r="3281" spans="1:5">
      <c r="A3281" t="str">
        <f t="shared" si="100"/>
        <v>Malignant neoplasm without specification of site (C80)9Female</v>
      </c>
      <c r="B3281" t="s">
        <v>131</v>
      </c>
      <c r="C3281">
        <v>9</v>
      </c>
      <c r="D3281" t="s">
        <v>0</v>
      </c>
      <c r="E3281">
        <v>3</v>
      </c>
    </row>
    <row r="3282" spans="1:5">
      <c r="A3282" t="str">
        <f t="shared" si="100"/>
        <v>Malignant neoplasm without specification of site (C80)9Male</v>
      </c>
      <c r="B3282" t="s">
        <v>131</v>
      </c>
      <c r="C3282">
        <v>9</v>
      </c>
      <c r="D3282" t="s">
        <v>1</v>
      </c>
      <c r="E3282">
        <v>1</v>
      </c>
    </row>
    <row r="3283" spans="1:5">
      <c r="A3283" t="str">
        <f t="shared" si="100"/>
        <v>Melanoma (C43)1Female</v>
      </c>
      <c r="B3283" t="s">
        <v>99</v>
      </c>
      <c r="C3283">
        <v>1</v>
      </c>
      <c r="D3283" t="s">
        <v>0</v>
      </c>
      <c r="E3283">
        <v>50</v>
      </c>
    </row>
    <row r="3284" spans="1:5">
      <c r="A3284" t="str">
        <f t="shared" si="100"/>
        <v>Melanoma (C43)1Male</v>
      </c>
      <c r="B3284" t="s">
        <v>99</v>
      </c>
      <c r="C3284">
        <v>1</v>
      </c>
      <c r="D3284" t="s">
        <v>1</v>
      </c>
      <c r="E3284">
        <v>73</v>
      </c>
    </row>
    <row r="3285" spans="1:5">
      <c r="A3285" t="str">
        <f t="shared" si="100"/>
        <v>Melanoma (C43)2Female</v>
      </c>
      <c r="B3285" t="s">
        <v>99</v>
      </c>
      <c r="C3285">
        <v>2</v>
      </c>
      <c r="D3285" t="s">
        <v>0</v>
      </c>
      <c r="E3285">
        <v>23</v>
      </c>
    </row>
    <row r="3286" spans="1:5">
      <c r="A3286" t="str">
        <f t="shared" si="100"/>
        <v>Melanoma (C43)2Male</v>
      </c>
      <c r="B3286" t="s">
        <v>99</v>
      </c>
      <c r="C3286">
        <v>2</v>
      </c>
      <c r="D3286" t="s">
        <v>1</v>
      </c>
      <c r="E3286">
        <v>41</v>
      </c>
    </row>
    <row r="3287" spans="1:5">
      <c r="A3287" t="str">
        <f t="shared" si="100"/>
        <v>Melanoma (C43)3Female</v>
      </c>
      <c r="B3287" t="s">
        <v>99</v>
      </c>
      <c r="C3287">
        <v>3</v>
      </c>
      <c r="D3287" t="s">
        <v>0</v>
      </c>
      <c r="E3287">
        <v>27</v>
      </c>
    </row>
    <row r="3288" spans="1:5">
      <c r="A3288" t="str">
        <f t="shared" si="100"/>
        <v>Melanoma (C43)3Male</v>
      </c>
      <c r="B3288" t="s">
        <v>99</v>
      </c>
      <c r="C3288">
        <v>3</v>
      </c>
      <c r="D3288" t="s">
        <v>1</v>
      </c>
      <c r="E3288">
        <v>56</v>
      </c>
    </row>
    <row r="3289" spans="1:5">
      <c r="A3289" t="str">
        <f t="shared" si="100"/>
        <v>Melanoma (C43)4Female</v>
      </c>
      <c r="B3289" t="s">
        <v>99</v>
      </c>
      <c r="C3289">
        <v>4</v>
      </c>
      <c r="D3289" t="s">
        <v>0</v>
      </c>
      <c r="E3289">
        <v>31</v>
      </c>
    </row>
    <row r="3290" spans="1:5">
      <c r="A3290" t="str">
        <f t="shared" si="100"/>
        <v>Melanoma (C43)4Male</v>
      </c>
      <c r="B3290" t="s">
        <v>99</v>
      </c>
      <c r="C3290">
        <v>4</v>
      </c>
      <c r="D3290" t="s">
        <v>1</v>
      </c>
      <c r="E3290">
        <v>51</v>
      </c>
    </row>
    <row r="3291" spans="1:5">
      <c r="A3291" t="str">
        <f t="shared" si="100"/>
        <v>Melanoma (C43)9Female</v>
      </c>
      <c r="B3291" t="s">
        <v>99</v>
      </c>
      <c r="C3291">
        <v>9</v>
      </c>
      <c r="D3291" t="s">
        <v>0</v>
      </c>
      <c r="E3291">
        <v>1</v>
      </c>
    </row>
    <row r="3292" spans="1:5">
      <c r="A3292" t="str">
        <f t="shared" si="100"/>
        <v>Melanoma (C43)9Male</v>
      </c>
      <c r="B3292" t="s">
        <v>99</v>
      </c>
      <c r="C3292">
        <v>9</v>
      </c>
      <c r="D3292" t="s">
        <v>1</v>
      </c>
      <c r="E3292">
        <v>1</v>
      </c>
    </row>
    <row r="3293" spans="1:5">
      <c r="A3293" t="str">
        <f t="shared" si="100"/>
        <v>Meninges (C70)1Female</v>
      </c>
      <c r="B3293" t="s">
        <v>121</v>
      </c>
      <c r="C3293">
        <v>1</v>
      </c>
      <c r="D3293" t="s">
        <v>0</v>
      </c>
      <c r="E3293">
        <v>1</v>
      </c>
    </row>
    <row r="3294" spans="1:5">
      <c r="A3294" t="str">
        <f t="shared" si="100"/>
        <v>Meninges (C70)2Female</v>
      </c>
      <c r="B3294" t="s">
        <v>121</v>
      </c>
      <c r="C3294">
        <v>2</v>
      </c>
      <c r="D3294" t="s">
        <v>0</v>
      </c>
      <c r="E3294">
        <v>1</v>
      </c>
    </row>
    <row r="3295" spans="1:5">
      <c r="A3295" t="str">
        <f t="shared" si="100"/>
        <v>Meninges (C70)4Female</v>
      </c>
      <c r="B3295" t="s">
        <v>121</v>
      </c>
      <c r="C3295">
        <v>4</v>
      </c>
      <c r="D3295" t="s">
        <v>0</v>
      </c>
      <c r="E3295">
        <v>1</v>
      </c>
    </row>
    <row r="3296" spans="1:5">
      <c r="A3296" t="str">
        <f t="shared" si="100"/>
        <v>Mesothelioma (C45)1Female</v>
      </c>
      <c r="B3296" t="s">
        <v>101</v>
      </c>
      <c r="C3296">
        <v>1</v>
      </c>
      <c r="D3296" t="s">
        <v>0</v>
      </c>
      <c r="E3296">
        <v>5</v>
      </c>
    </row>
    <row r="3297" spans="1:5">
      <c r="A3297" t="str">
        <f t="shared" si="100"/>
        <v>Mesothelioma (C45)1Male</v>
      </c>
      <c r="B3297" t="s">
        <v>101</v>
      </c>
      <c r="C3297">
        <v>1</v>
      </c>
      <c r="D3297" t="s">
        <v>1</v>
      </c>
      <c r="E3297">
        <v>28</v>
      </c>
    </row>
    <row r="3298" spans="1:5">
      <c r="A3298" t="str">
        <f t="shared" si="100"/>
        <v>Mesothelioma (C45)2Female</v>
      </c>
      <c r="B3298" t="s">
        <v>101</v>
      </c>
      <c r="C3298">
        <v>2</v>
      </c>
      <c r="D3298" t="s">
        <v>0</v>
      </c>
      <c r="E3298">
        <v>1</v>
      </c>
    </row>
    <row r="3299" spans="1:5">
      <c r="A3299" t="str">
        <f t="shared" si="100"/>
        <v>Mesothelioma (C45)2Male</v>
      </c>
      <c r="B3299" t="s">
        <v>101</v>
      </c>
      <c r="C3299">
        <v>2</v>
      </c>
      <c r="D3299" t="s">
        <v>1</v>
      </c>
      <c r="E3299">
        <v>11</v>
      </c>
    </row>
    <row r="3300" spans="1:5">
      <c r="A3300" t="str">
        <f t="shared" si="100"/>
        <v>Mesothelioma (C45)3Female</v>
      </c>
      <c r="B3300" t="s">
        <v>101</v>
      </c>
      <c r="C3300">
        <v>3</v>
      </c>
      <c r="D3300" t="s">
        <v>0</v>
      </c>
      <c r="E3300">
        <v>3</v>
      </c>
    </row>
    <row r="3301" spans="1:5">
      <c r="A3301" t="str">
        <f t="shared" si="100"/>
        <v>Mesothelioma (C45)3Male</v>
      </c>
      <c r="B3301" t="s">
        <v>101</v>
      </c>
      <c r="C3301">
        <v>3</v>
      </c>
      <c r="D3301" t="s">
        <v>1</v>
      </c>
      <c r="E3301">
        <v>14</v>
      </c>
    </row>
    <row r="3302" spans="1:5">
      <c r="A3302" t="str">
        <f t="shared" si="100"/>
        <v>Mesothelioma (C45)4Male</v>
      </c>
      <c r="B3302" t="s">
        <v>101</v>
      </c>
      <c r="C3302">
        <v>4</v>
      </c>
      <c r="D3302" t="s">
        <v>1</v>
      </c>
      <c r="E3302">
        <v>13</v>
      </c>
    </row>
    <row r="3303" spans="1:5">
      <c r="A3303" t="str">
        <f t="shared" si="100"/>
        <v>Mouth - floor of (C04)1Female</v>
      </c>
      <c r="B3303" t="s">
        <v>70</v>
      </c>
      <c r="C3303">
        <v>1</v>
      </c>
      <c r="D3303" t="s">
        <v>0</v>
      </c>
      <c r="E3303">
        <v>1</v>
      </c>
    </row>
    <row r="3304" spans="1:5">
      <c r="A3304" t="str">
        <f t="shared" ref="A3304:A3367" si="102">B3304&amp;C3304&amp;D3304</f>
        <v>Mouth - floor of (C04)1Male</v>
      </c>
      <c r="B3304" t="s">
        <v>70</v>
      </c>
      <c r="C3304">
        <v>1</v>
      </c>
      <c r="D3304" t="s">
        <v>1</v>
      </c>
      <c r="E3304">
        <v>1</v>
      </c>
    </row>
    <row r="3305" spans="1:5">
      <c r="A3305" t="str">
        <f t="shared" si="102"/>
        <v>Mouth - floor of (C04)2Male</v>
      </c>
      <c r="B3305" t="s">
        <v>70</v>
      </c>
      <c r="C3305">
        <v>2</v>
      </c>
      <c r="D3305" t="s">
        <v>1</v>
      </c>
      <c r="E3305">
        <v>1</v>
      </c>
    </row>
    <row r="3306" spans="1:5">
      <c r="A3306" t="str">
        <f t="shared" si="102"/>
        <v>Mouth - floor of (C04)3Male</v>
      </c>
      <c r="B3306" t="s">
        <v>70</v>
      </c>
      <c r="C3306">
        <v>3</v>
      </c>
      <c r="D3306" t="s">
        <v>1</v>
      </c>
      <c r="E3306">
        <v>2</v>
      </c>
    </row>
    <row r="3307" spans="1:5">
      <c r="A3307" t="str">
        <f t="shared" si="102"/>
        <v>Mouth - floor of (C04)4Female</v>
      </c>
      <c r="B3307" t="s">
        <v>70</v>
      </c>
      <c r="C3307">
        <v>4</v>
      </c>
      <c r="D3307" t="s">
        <v>0</v>
      </c>
      <c r="E3307">
        <v>1</v>
      </c>
    </row>
    <row r="3308" spans="1:5">
      <c r="A3308" t="str">
        <f t="shared" si="102"/>
        <v>Mouth - floor of (C04)4Male</v>
      </c>
      <c r="B3308" t="s">
        <v>70</v>
      </c>
      <c r="C3308">
        <v>4</v>
      </c>
      <c r="D3308" t="s">
        <v>1</v>
      </c>
      <c r="E3308">
        <v>1</v>
      </c>
    </row>
    <row r="3309" spans="1:5">
      <c r="A3309" t="str">
        <f t="shared" si="102"/>
        <v>Mouth - other and unspecified (C06)1Female</v>
      </c>
      <c r="B3309" t="s">
        <v>72</v>
      </c>
      <c r="C3309">
        <v>1</v>
      </c>
      <c r="D3309" t="s">
        <v>0</v>
      </c>
      <c r="E3309">
        <v>1</v>
      </c>
    </row>
    <row r="3310" spans="1:5">
      <c r="A3310" t="str">
        <f t="shared" si="102"/>
        <v>Mouth - other and unspecified (C06)1Male</v>
      </c>
      <c r="B3310" t="s">
        <v>72</v>
      </c>
      <c r="C3310">
        <v>1</v>
      </c>
      <c r="D3310" t="s">
        <v>1</v>
      </c>
      <c r="E3310">
        <v>2</v>
      </c>
    </row>
    <row r="3311" spans="1:5">
      <c r="A3311" t="str">
        <f t="shared" si="102"/>
        <v>Mouth - other and unspecified (C06)2Female</v>
      </c>
      <c r="B3311" t="s">
        <v>72</v>
      </c>
      <c r="C3311">
        <v>2</v>
      </c>
      <c r="D3311" t="s">
        <v>0</v>
      </c>
      <c r="E3311">
        <v>3</v>
      </c>
    </row>
    <row r="3312" spans="1:5">
      <c r="A3312" t="str">
        <f t="shared" si="102"/>
        <v>Mouth - other and unspecified (C06)2Male</v>
      </c>
      <c r="B3312" t="s">
        <v>72</v>
      </c>
      <c r="C3312">
        <v>2</v>
      </c>
      <c r="D3312" t="s">
        <v>1</v>
      </c>
      <c r="E3312">
        <v>3</v>
      </c>
    </row>
    <row r="3313" spans="1:5">
      <c r="A3313" t="str">
        <f t="shared" si="102"/>
        <v>Mouth - other and unspecified (C06)3Female</v>
      </c>
      <c r="B3313" t="s">
        <v>72</v>
      </c>
      <c r="C3313">
        <v>3</v>
      </c>
      <c r="D3313" t="s">
        <v>0</v>
      </c>
      <c r="E3313">
        <v>2</v>
      </c>
    </row>
    <row r="3314" spans="1:5">
      <c r="A3314" t="str">
        <f t="shared" si="102"/>
        <v>Mouth - other and unspecified (C06)3Male</v>
      </c>
      <c r="B3314" t="s">
        <v>72</v>
      </c>
      <c r="C3314">
        <v>3</v>
      </c>
      <c r="D3314" t="s">
        <v>1</v>
      </c>
      <c r="E3314">
        <v>1</v>
      </c>
    </row>
    <row r="3315" spans="1:5">
      <c r="A3315" t="str">
        <f t="shared" si="102"/>
        <v>Mouth - other and unspecified (C06)4Female</v>
      </c>
      <c r="B3315" t="s">
        <v>72</v>
      </c>
      <c r="C3315">
        <v>4</v>
      </c>
      <c r="D3315" t="s">
        <v>0</v>
      </c>
      <c r="E3315">
        <v>2</v>
      </c>
    </row>
    <row r="3316" spans="1:5">
      <c r="A3316" t="str">
        <f t="shared" si="102"/>
        <v>Mouth - other and unspecified (C06)4Male</v>
      </c>
      <c r="B3316" t="s">
        <v>72</v>
      </c>
      <c r="C3316">
        <v>4</v>
      </c>
      <c r="D3316" t="s">
        <v>1</v>
      </c>
      <c r="E3316">
        <v>1</v>
      </c>
    </row>
    <row r="3317" spans="1:5">
      <c r="A3317" t="str">
        <f t="shared" si="102"/>
        <v>Multiple myeloma and malignant plasma cell neoplasms (C90)1Female</v>
      </c>
      <c r="B3317" t="s">
        <v>135</v>
      </c>
      <c r="C3317">
        <v>1</v>
      </c>
      <c r="D3317" t="s">
        <v>0</v>
      </c>
      <c r="E3317">
        <v>20</v>
      </c>
    </row>
    <row r="3318" spans="1:5">
      <c r="A3318" t="str">
        <f t="shared" si="102"/>
        <v>Multiple myeloma and malignant plasma cell neoplasms (C90)1Male</v>
      </c>
      <c r="B3318" t="s">
        <v>135</v>
      </c>
      <c r="C3318">
        <v>1</v>
      </c>
      <c r="D3318" t="s">
        <v>1</v>
      </c>
      <c r="E3318">
        <v>26</v>
      </c>
    </row>
    <row r="3319" spans="1:5">
      <c r="A3319" t="str">
        <f t="shared" si="102"/>
        <v>Multiple myeloma and malignant plasma cell neoplasms (C90)2Female</v>
      </c>
      <c r="B3319" t="s">
        <v>135</v>
      </c>
      <c r="C3319">
        <v>2</v>
      </c>
      <c r="D3319" t="s">
        <v>0</v>
      </c>
      <c r="E3319">
        <v>15</v>
      </c>
    </row>
    <row r="3320" spans="1:5">
      <c r="A3320" t="str">
        <f t="shared" si="102"/>
        <v>Multiple myeloma and malignant plasma cell neoplasms (C90)2Male</v>
      </c>
      <c r="B3320" t="s">
        <v>135</v>
      </c>
      <c r="C3320">
        <v>2</v>
      </c>
      <c r="D3320" t="s">
        <v>1</v>
      </c>
      <c r="E3320">
        <v>21</v>
      </c>
    </row>
    <row r="3321" spans="1:5">
      <c r="A3321" t="str">
        <f t="shared" si="102"/>
        <v>Multiple myeloma and malignant plasma cell neoplasms (C90)3Female</v>
      </c>
      <c r="B3321" t="s">
        <v>135</v>
      </c>
      <c r="C3321">
        <v>3</v>
      </c>
      <c r="D3321" t="s">
        <v>0</v>
      </c>
      <c r="E3321">
        <v>13</v>
      </c>
    </row>
    <row r="3322" spans="1:5">
      <c r="A3322" t="str">
        <f t="shared" si="102"/>
        <v>Multiple myeloma and malignant plasma cell neoplasms (C90)3Male</v>
      </c>
      <c r="B3322" t="s">
        <v>135</v>
      </c>
      <c r="C3322">
        <v>3</v>
      </c>
      <c r="D3322" t="s">
        <v>1</v>
      </c>
      <c r="E3322">
        <v>25</v>
      </c>
    </row>
    <row r="3323" spans="1:5">
      <c r="A3323" t="str">
        <f t="shared" si="102"/>
        <v>Multiple myeloma and malignant plasma cell neoplasms (C90)4Female</v>
      </c>
      <c r="B3323" t="s">
        <v>135</v>
      </c>
      <c r="C3323">
        <v>4</v>
      </c>
      <c r="D3323" t="s">
        <v>0</v>
      </c>
      <c r="E3323">
        <v>12</v>
      </c>
    </row>
    <row r="3324" spans="1:5">
      <c r="A3324" t="str">
        <f t="shared" si="102"/>
        <v>Multiple myeloma and malignant plasma cell neoplasms (C90)4Male</v>
      </c>
      <c r="B3324" t="s">
        <v>135</v>
      </c>
      <c r="C3324">
        <v>4</v>
      </c>
      <c r="D3324" t="s">
        <v>1</v>
      </c>
      <c r="E3324">
        <v>24</v>
      </c>
    </row>
    <row r="3325" spans="1:5">
      <c r="A3325" t="str">
        <f t="shared" si="102"/>
        <v>Myelodysplastic syndromes (D46)1Female</v>
      </c>
      <c r="B3325" t="s">
        <v>138</v>
      </c>
      <c r="C3325">
        <v>1</v>
      </c>
      <c r="D3325" t="s">
        <v>0</v>
      </c>
      <c r="E3325">
        <v>11</v>
      </c>
    </row>
    <row r="3326" spans="1:5">
      <c r="A3326" t="str">
        <f t="shared" si="102"/>
        <v>Myelodysplastic syndromes (D46)1Male</v>
      </c>
      <c r="B3326" t="s">
        <v>138</v>
      </c>
      <c r="C3326">
        <v>1</v>
      </c>
      <c r="D3326" t="s">
        <v>1</v>
      </c>
      <c r="E3326">
        <v>14</v>
      </c>
    </row>
    <row r="3327" spans="1:5">
      <c r="A3327" t="str">
        <f t="shared" si="102"/>
        <v>Myelodysplastic syndromes (D46)2Female</v>
      </c>
      <c r="B3327" t="s">
        <v>138</v>
      </c>
      <c r="C3327">
        <v>2</v>
      </c>
      <c r="D3327" t="s">
        <v>0</v>
      </c>
      <c r="E3327">
        <v>4</v>
      </c>
    </row>
    <row r="3328" spans="1:5">
      <c r="A3328" t="str">
        <f t="shared" si="102"/>
        <v>Myelodysplastic syndromes (D46)2Male</v>
      </c>
      <c r="B3328" t="s">
        <v>138</v>
      </c>
      <c r="C3328">
        <v>2</v>
      </c>
      <c r="D3328" t="s">
        <v>1</v>
      </c>
      <c r="E3328">
        <v>9</v>
      </c>
    </row>
    <row r="3329" spans="1:5">
      <c r="A3329" t="str">
        <f t="shared" si="102"/>
        <v>Myelodysplastic syndromes (D46)3Female</v>
      </c>
      <c r="B3329" t="s">
        <v>138</v>
      </c>
      <c r="C3329">
        <v>3</v>
      </c>
      <c r="D3329" t="s">
        <v>0</v>
      </c>
      <c r="E3329">
        <v>4</v>
      </c>
    </row>
    <row r="3330" spans="1:5">
      <c r="A3330" t="str">
        <f t="shared" si="102"/>
        <v>Myelodysplastic syndromes (D46)3Male</v>
      </c>
      <c r="B3330" t="s">
        <v>138</v>
      </c>
      <c r="C3330">
        <v>3</v>
      </c>
      <c r="D3330" t="s">
        <v>1</v>
      </c>
      <c r="E3330">
        <v>8</v>
      </c>
    </row>
    <row r="3331" spans="1:5">
      <c r="A3331" t="str">
        <f t="shared" si="102"/>
        <v>Myelodysplastic syndromes (D46)4Female</v>
      </c>
      <c r="B3331" t="s">
        <v>138</v>
      </c>
      <c r="C3331">
        <v>4</v>
      </c>
      <c r="D3331" t="s">
        <v>0</v>
      </c>
      <c r="E3331">
        <v>11</v>
      </c>
    </row>
    <row r="3332" spans="1:5">
      <c r="A3332" t="str">
        <f t="shared" si="102"/>
        <v>Myelodysplastic syndromes (D46)4Male</v>
      </c>
      <c r="B3332" t="s">
        <v>138</v>
      </c>
      <c r="C3332">
        <v>4</v>
      </c>
      <c r="D3332" t="s">
        <v>1</v>
      </c>
      <c r="E3332">
        <v>15</v>
      </c>
    </row>
    <row r="3333" spans="1:5">
      <c r="A3333" t="str">
        <f t="shared" si="102"/>
        <v>Nasal cavity and middle ear (C30)1Female</v>
      </c>
      <c r="B3333" t="s">
        <v>90</v>
      </c>
      <c r="C3333">
        <v>1</v>
      </c>
      <c r="D3333" t="s">
        <v>0</v>
      </c>
      <c r="E3333">
        <v>1</v>
      </c>
    </row>
    <row r="3334" spans="1:5">
      <c r="A3334" t="str">
        <f t="shared" si="102"/>
        <v>Nasal cavity and middle ear (C30)3Female</v>
      </c>
      <c r="B3334" t="s">
        <v>90</v>
      </c>
      <c r="C3334">
        <v>3</v>
      </c>
      <c r="D3334" t="s">
        <v>0</v>
      </c>
      <c r="E3334">
        <v>1</v>
      </c>
    </row>
    <row r="3335" spans="1:5">
      <c r="A3335" t="str">
        <f t="shared" si="102"/>
        <v>Nasopharynx (C11)1Female</v>
      </c>
      <c r="B3335" t="s">
        <v>77</v>
      </c>
      <c r="C3335">
        <v>1</v>
      </c>
      <c r="D3335" t="s">
        <v>0</v>
      </c>
      <c r="E3335">
        <v>2</v>
      </c>
    </row>
    <row r="3336" spans="1:5">
      <c r="A3336" t="str">
        <f t="shared" si="102"/>
        <v>Nasopharynx (C11)1Male</v>
      </c>
      <c r="B3336" t="s">
        <v>77</v>
      </c>
      <c r="C3336">
        <v>1</v>
      </c>
      <c r="D3336" t="s">
        <v>1</v>
      </c>
      <c r="E3336">
        <v>7</v>
      </c>
    </row>
    <row r="3337" spans="1:5">
      <c r="A3337" t="str">
        <f t="shared" si="102"/>
        <v>Nasopharynx (C11)2Female</v>
      </c>
      <c r="B3337" t="s">
        <v>77</v>
      </c>
      <c r="C3337">
        <v>2</v>
      </c>
      <c r="D3337" t="s">
        <v>0</v>
      </c>
      <c r="E3337">
        <v>1</v>
      </c>
    </row>
    <row r="3338" spans="1:5">
      <c r="A3338" t="str">
        <f t="shared" si="102"/>
        <v>Nasopharynx (C11)3Female</v>
      </c>
      <c r="B3338" t="s">
        <v>77</v>
      </c>
      <c r="C3338">
        <v>3</v>
      </c>
      <c r="D3338" t="s">
        <v>0</v>
      </c>
      <c r="E3338">
        <v>2</v>
      </c>
    </row>
    <row r="3339" spans="1:5">
      <c r="A3339" t="str">
        <f t="shared" si="102"/>
        <v>Nasopharynx (C11)3Male</v>
      </c>
      <c r="B3339" t="s">
        <v>77</v>
      </c>
      <c r="C3339">
        <v>3</v>
      </c>
      <c r="D3339" t="s">
        <v>1</v>
      </c>
      <c r="E3339">
        <v>2</v>
      </c>
    </row>
    <row r="3340" spans="1:5">
      <c r="A3340" t="str">
        <f t="shared" si="102"/>
        <v>Non-Hodgkin lymphoma (C82–C85, C96)1Female</v>
      </c>
      <c r="B3340" t="s">
        <v>133</v>
      </c>
      <c r="C3340">
        <v>1</v>
      </c>
      <c r="D3340" t="s">
        <v>0</v>
      </c>
      <c r="E3340">
        <v>42</v>
      </c>
    </row>
    <row r="3341" spans="1:5">
      <c r="A3341" t="str">
        <f t="shared" si="102"/>
        <v>Non-Hodgkin lymphoma (C82–C85, C96)1Male</v>
      </c>
      <c r="B3341" t="s">
        <v>133</v>
      </c>
      <c r="C3341">
        <v>1</v>
      </c>
      <c r="D3341" t="s">
        <v>1</v>
      </c>
      <c r="E3341">
        <v>55</v>
      </c>
    </row>
    <row r="3342" spans="1:5">
      <c r="A3342" t="str">
        <f t="shared" si="102"/>
        <v>Non-Hodgkin lymphoma (C82–C85, C96)2Female</v>
      </c>
      <c r="B3342" t="s">
        <v>133</v>
      </c>
      <c r="C3342">
        <v>2</v>
      </c>
      <c r="D3342" t="s">
        <v>0</v>
      </c>
      <c r="E3342">
        <v>15</v>
      </c>
    </row>
    <row r="3343" spans="1:5">
      <c r="A3343" t="str">
        <f t="shared" si="102"/>
        <v>Non-Hodgkin lymphoma (C82–C85, C96)2Male</v>
      </c>
      <c r="B3343" t="s">
        <v>133</v>
      </c>
      <c r="C3343">
        <v>2</v>
      </c>
      <c r="D3343" t="s">
        <v>1</v>
      </c>
      <c r="E3343">
        <v>18</v>
      </c>
    </row>
    <row r="3344" spans="1:5">
      <c r="A3344" t="str">
        <f t="shared" si="102"/>
        <v>Non-Hodgkin lymphoma (C82–C85, C96)3Female</v>
      </c>
      <c r="B3344" t="s">
        <v>133</v>
      </c>
      <c r="C3344">
        <v>3</v>
      </c>
      <c r="D3344" t="s">
        <v>0</v>
      </c>
      <c r="E3344">
        <v>32</v>
      </c>
    </row>
    <row r="3345" spans="1:5">
      <c r="A3345" t="str">
        <f t="shared" si="102"/>
        <v>Non-Hodgkin lymphoma (C82–C85, C96)3Male</v>
      </c>
      <c r="B3345" t="s">
        <v>133</v>
      </c>
      <c r="C3345">
        <v>3</v>
      </c>
      <c r="D3345" t="s">
        <v>1</v>
      </c>
      <c r="E3345">
        <v>37</v>
      </c>
    </row>
    <row r="3346" spans="1:5">
      <c r="A3346" t="str">
        <f t="shared" si="102"/>
        <v>Non-Hodgkin lymphoma (C82–C85, C96)4Female</v>
      </c>
      <c r="B3346" t="s">
        <v>133</v>
      </c>
      <c r="C3346">
        <v>4</v>
      </c>
      <c r="D3346" t="s">
        <v>0</v>
      </c>
      <c r="E3346">
        <v>32</v>
      </c>
    </row>
    <row r="3347" spans="1:5">
      <c r="A3347" t="str">
        <f t="shared" si="102"/>
        <v>Non-Hodgkin lymphoma (C82–C85, C96)4Male</v>
      </c>
      <c r="B3347" t="s">
        <v>133</v>
      </c>
      <c r="C3347">
        <v>4</v>
      </c>
      <c r="D3347" t="s">
        <v>1</v>
      </c>
      <c r="E3347">
        <v>40</v>
      </c>
    </row>
    <row r="3348" spans="1:5">
      <c r="A3348" t="str">
        <f t="shared" si="102"/>
        <v>Non-Hodgkin lymphoma (C82–C85, C96)9Male</v>
      </c>
      <c r="B3348" t="s">
        <v>133</v>
      </c>
      <c r="C3348">
        <v>9</v>
      </c>
      <c r="D3348" t="s">
        <v>1</v>
      </c>
      <c r="E3348">
        <v>3</v>
      </c>
    </row>
    <row r="3349" spans="1:5">
      <c r="A3349" t="str">
        <f t="shared" si="102"/>
        <v>Oesophagus (C15)1Female</v>
      </c>
      <c r="B3349" t="s">
        <v>81</v>
      </c>
      <c r="C3349">
        <v>1</v>
      </c>
      <c r="D3349" t="s">
        <v>0</v>
      </c>
      <c r="E3349">
        <v>15</v>
      </c>
    </row>
    <row r="3350" spans="1:5">
      <c r="A3350" t="str">
        <f t="shared" si="102"/>
        <v>Oesophagus (C15)1Male</v>
      </c>
      <c r="B3350" t="s">
        <v>81</v>
      </c>
      <c r="C3350">
        <v>1</v>
      </c>
      <c r="D3350" t="s">
        <v>1</v>
      </c>
      <c r="E3350">
        <v>54</v>
      </c>
    </row>
    <row r="3351" spans="1:5">
      <c r="A3351" t="str">
        <f t="shared" si="102"/>
        <v>Oesophagus (C15)2Female</v>
      </c>
      <c r="B3351" t="s">
        <v>81</v>
      </c>
      <c r="C3351">
        <v>2</v>
      </c>
      <c r="D3351" t="s">
        <v>0</v>
      </c>
      <c r="E3351">
        <v>10</v>
      </c>
    </row>
    <row r="3352" spans="1:5">
      <c r="A3352" t="str">
        <f t="shared" si="102"/>
        <v>Oesophagus (C15)2Male</v>
      </c>
      <c r="B3352" t="s">
        <v>81</v>
      </c>
      <c r="C3352">
        <v>2</v>
      </c>
      <c r="D3352" t="s">
        <v>1</v>
      </c>
      <c r="E3352">
        <v>22</v>
      </c>
    </row>
    <row r="3353" spans="1:5">
      <c r="A3353" t="str">
        <f t="shared" si="102"/>
        <v>Oesophagus (C15)3Female</v>
      </c>
      <c r="B3353" t="s">
        <v>81</v>
      </c>
      <c r="C3353">
        <v>3</v>
      </c>
      <c r="D3353" t="s">
        <v>0</v>
      </c>
      <c r="E3353">
        <v>18</v>
      </c>
    </row>
    <row r="3354" spans="1:5">
      <c r="A3354" t="str">
        <f t="shared" si="102"/>
        <v>Oesophagus (C15)3Male</v>
      </c>
      <c r="B3354" t="s">
        <v>81</v>
      </c>
      <c r="C3354">
        <v>3</v>
      </c>
      <c r="D3354" t="s">
        <v>1</v>
      </c>
      <c r="E3354">
        <v>42</v>
      </c>
    </row>
    <row r="3355" spans="1:5">
      <c r="A3355" t="str">
        <f t="shared" si="102"/>
        <v>Oesophagus (C15)4Female</v>
      </c>
      <c r="B3355" t="s">
        <v>81</v>
      </c>
      <c r="C3355">
        <v>4</v>
      </c>
      <c r="D3355" t="s">
        <v>0</v>
      </c>
      <c r="E3355">
        <v>23</v>
      </c>
    </row>
    <row r="3356" spans="1:5">
      <c r="A3356" t="str">
        <f t="shared" si="102"/>
        <v>Oesophagus (C15)4Male</v>
      </c>
      <c r="B3356" t="s">
        <v>81</v>
      </c>
      <c r="C3356">
        <v>4</v>
      </c>
      <c r="D3356" t="s">
        <v>1</v>
      </c>
      <c r="E3356">
        <v>42</v>
      </c>
    </row>
    <row r="3357" spans="1:5">
      <c r="A3357" t="str">
        <f t="shared" si="102"/>
        <v>Oesophagus (C15)9Male</v>
      </c>
      <c r="B3357" t="s">
        <v>81</v>
      </c>
      <c r="C3357">
        <v>9</v>
      </c>
      <c r="D3357" t="s">
        <v>1</v>
      </c>
      <c r="E3357">
        <v>1</v>
      </c>
    </row>
    <row r="3358" spans="1:5">
      <c r="A3358" t="str">
        <f t="shared" si="102"/>
        <v>Oropharynx (C10)1Female</v>
      </c>
      <c r="B3358" t="s">
        <v>76</v>
      </c>
      <c r="C3358">
        <v>1</v>
      </c>
      <c r="D3358" t="s">
        <v>0</v>
      </c>
      <c r="E3358">
        <v>1</v>
      </c>
    </row>
    <row r="3359" spans="1:5">
      <c r="A3359" t="str">
        <f t="shared" si="102"/>
        <v>Oropharynx (C10)1Male</v>
      </c>
      <c r="B3359" t="s">
        <v>76</v>
      </c>
      <c r="C3359">
        <v>1</v>
      </c>
      <c r="D3359" t="s">
        <v>1</v>
      </c>
      <c r="E3359">
        <v>3</v>
      </c>
    </row>
    <row r="3360" spans="1:5">
      <c r="A3360" t="str">
        <f t="shared" si="102"/>
        <v>Oropharynx (C10)2Male</v>
      </c>
      <c r="B3360" t="s">
        <v>76</v>
      </c>
      <c r="C3360">
        <v>2</v>
      </c>
      <c r="D3360" t="s">
        <v>1</v>
      </c>
      <c r="E3360">
        <v>2</v>
      </c>
    </row>
    <row r="3361" spans="1:5">
      <c r="A3361" t="str">
        <f t="shared" si="102"/>
        <v>Oropharynx (C10)3Male</v>
      </c>
      <c r="B3361" t="s">
        <v>76</v>
      </c>
      <c r="C3361">
        <v>3</v>
      </c>
      <c r="D3361" t="s">
        <v>1</v>
      </c>
      <c r="E3361">
        <v>1</v>
      </c>
    </row>
    <row r="3362" spans="1:5">
      <c r="A3362" t="str">
        <f t="shared" si="102"/>
        <v>Oropharynx (C10)4Female</v>
      </c>
      <c r="B3362" t="s">
        <v>76</v>
      </c>
      <c r="C3362">
        <v>4</v>
      </c>
      <c r="D3362" t="s">
        <v>0</v>
      </c>
      <c r="E3362">
        <v>1</v>
      </c>
    </row>
    <row r="3363" spans="1:5">
      <c r="A3363" t="str">
        <f t="shared" si="102"/>
        <v>Other and ill-defined sites (C76)1Female</v>
      </c>
      <c r="B3363" t="s">
        <v>127</v>
      </c>
      <c r="C3363">
        <v>1</v>
      </c>
      <c r="D3363" t="s">
        <v>0</v>
      </c>
      <c r="E3363">
        <v>4</v>
      </c>
    </row>
    <row r="3364" spans="1:5">
      <c r="A3364" t="str">
        <f t="shared" si="102"/>
        <v>Other and ill-defined sites (C76)1Male</v>
      </c>
      <c r="B3364" t="s">
        <v>127</v>
      </c>
      <c r="C3364">
        <v>1</v>
      </c>
      <c r="D3364" t="s">
        <v>1</v>
      </c>
      <c r="E3364">
        <v>3</v>
      </c>
    </row>
    <row r="3365" spans="1:5">
      <c r="A3365" t="str">
        <f t="shared" si="102"/>
        <v>Other and ill-defined sites (C76)2Female</v>
      </c>
      <c r="B3365" t="s">
        <v>127</v>
      </c>
      <c r="C3365">
        <v>2</v>
      </c>
      <c r="D3365" t="s">
        <v>0</v>
      </c>
      <c r="E3365">
        <v>1</v>
      </c>
    </row>
    <row r="3366" spans="1:5">
      <c r="A3366" t="str">
        <f t="shared" si="102"/>
        <v>Other and ill-defined sites (C76)2Male</v>
      </c>
      <c r="B3366" t="s">
        <v>127</v>
      </c>
      <c r="C3366">
        <v>2</v>
      </c>
      <c r="D3366" t="s">
        <v>1</v>
      </c>
      <c r="E3366">
        <v>1</v>
      </c>
    </row>
    <row r="3367" spans="1:5">
      <c r="A3367" t="str">
        <f t="shared" si="102"/>
        <v>Other and ill-defined sites (C76)4Female</v>
      </c>
      <c r="B3367" t="s">
        <v>127</v>
      </c>
      <c r="C3367">
        <v>4</v>
      </c>
      <c r="D3367" t="s">
        <v>0</v>
      </c>
      <c r="E3367">
        <v>2</v>
      </c>
    </row>
    <row r="3368" spans="1:5">
      <c r="A3368" t="str">
        <f t="shared" ref="A3368:A3451" si="103">B3368&amp;C3368&amp;D3368</f>
        <v>Other and ill-defined sites (C76)4Male</v>
      </c>
      <c r="B3368" t="s">
        <v>127</v>
      </c>
      <c r="C3368">
        <v>4</v>
      </c>
      <c r="D3368" t="s">
        <v>1</v>
      </c>
      <c r="E3368">
        <v>1</v>
      </c>
    </row>
    <row r="3369" spans="1:5">
      <c r="A3369" t="str">
        <f t="shared" si="103"/>
        <v>Female genital organs - other and unspecified (C57)1Female</v>
      </c>
      <c r="B3369" t="s">
        <v>179</v>
      </c>
      <c r="C3369">
        <v>1</v>
      </c>
      <c r="D3369" t="s">
        <v>0</v>
      </c>
      <c r="E3369">
        <v>16</v>
      </c>
    </row>
    <row r="3370" spans="1:5">
      <c r="A3370" t="str">
        <f t="shared" si="103"/>
        <v>Female genital organs - other and unspecified (C57)3Female</v>
      </c>
      <c r="B3370" t="s">
        <v>179</v>
      </c>
      <c r="C3370">
        <v>3</v>
      </c>
      <c r="D3370" t="s">
        <v>0</v>
      </c>
      <c r="E3370">
        <v>3</v>
      </c>
    </row>
    <row r="3371" spans="1:5">
      <c r="A3371" t="str">
        <f t="shared" si="103"/>
        <v>Female genital organs - other and unspecified (C57)4Female</v>
      </c>
      <c r="B3371" t="s">
        <v>179</v>
      </c>
      <c r="C3371">
        <v>4</v>
      </c>
      <c r="D3371" t="s">
        <v>0</v>
      </c>
      <c r="E3371">
        <v>1</v>
      </c>
    </row>
    <row r="3372" spans="1:5">
      <c r="A3372" t="str">
        <f t="shared" ref="A3372:A3374" si="104">B3372&amp;C3372&amp;D3372</f>
        <v>Female genital organs - other and unspecified (C57)1Male</v>
      </c>
      <c r="B3372" t="s">
        <v>179</v>
      </c>
      <c r="C3372">
        <v>1</v>
      </c>
      <c r="D3372" t="s">
        <v>1</v>
      </c>
      <c r="E3372" t="s">
        <v>178</v>
      </c>
    </row>
    <row r="3373" spans="1:5">
      <c r="A3373" t="str">
        <f t="shared" si="104"/>
        <v>Female genital organs - other and unspecified (C57)2Male</v>
      </c>
      <c r="B3373" t="s">
        <v>179</v>
      </c>
      <c r="C3373">
        <v>2</v>
      </c>
      <c r="D3373" t="s">
        <v>1</v>
      </c>
      <c r="E3373" t="s">
        <v>178</v>
      </c>
    </row>
    <row r="3374" spans="1:5">
      <c r="A3374" t="str">
        <f t="shared" si="104"/>
        <v>Female genital organs - other and unspecified (C57)3Male</v>
      </c>
      <c r="B3374" t="s">
        <v>179</v>
      </c>
      <c r="C3374">
        <v>3</v>
      </c>
      <c r="D3374" t="s">
        <v>1</v>
      </c>
      <c r="E3374" t="s">
        <v>178</v>
      </c>
    </row>
    <row r="3375" spans="1:5">
      <c r="A3375" t="str">
        <f t="shared" ref="A3375" si="105">B3375&amp;C3375&amp;D3375</f>
        <v>Female genital organs - other and unspecified (C57)4Male</v>
      </c>
      <c r="B3375" t="s">
        <v>179</v>
      </c>
      <c r="C3375">
        <v>4</v>
      </c>
      <c r="D3375" t="s">
        <v>1</v>
      </c>
      <c r="E3375" t="s">
        <v>178</v>
      </c>
    </row>
    <row r="3376" spans="1:5">
      <c r="A3376" t="str">
        <f t="shared" ref="A3376" si="106">B3376&amp;C3376&amp;D3376</f>
        <v>Female genital organs - other and unspecified (C57)9Male</v>
      </c>
      <c r="B3376" t="s">
        <v>179</v>
      </c>
      <c r="C3376">
        <v>9</v>
      </c>
      <c r="D3376" t="s">
        <v>1</v>
      </c>
      <c r="E3376" t="s">
        <v>178</v>
      </c>
    </row>
    <row r="3377" spans="1:5">
      <c r="A3377" t="str">
        <f t="shared" si="103"/>
        <v>Other connective and soft tissue (C49)1Female</v>
      </c>
      <c r="B3377" t="s">
        <v>105</v>
      </c>
      <c r="C3377">
        <v>1</v>
      </c>
      <c r="D3377" t="s">
        <v>0</v>
      </c>
      <c r="E3377">
        <v>6</v>
      </c>
    </row>
    <row r="3378" spans="1:5">
      <c r="A3378" t="str">
        <f t="shared" si="103"/>
        <v>Other connective and soft tissue (C49)1Male</v>
      </c>
      <c r="B3378" t="s">
        <v>105</v>
      </c>
      <c r="C3378">
        <v>1</v>
      </c>
      <c r="D3378" t="s">
        <v>1</v>
      </c>
      <c r="E3378">
        <v>5</v>
      </c>
    </row>
    <row r="3379" spans="1:5">
      <c r="A3379" t="str">
        <f t="shared" si="103"/>
        <v>Other connective and soft tissue (C49)2Female</v>
      </c>
      <c r="B3379" t="s">
        <v>105</v>
      </c>
      <c r="C3379">
        <v>2</v>
      </c>
      <c r="D3379" t="s">
        <v>0</v>
      </c>
      <c r="E3379">
        <v>4</v>
      </c>
    </row>
    <row r="3380" spans="1:5">
      <c r="A3380" t="str">
        <f t="shared" si="103"/>
        <v>Other connective and soft tissue (C49)2Male</v>
      </c>
      <c r="B3380" t="s">
        <v>105</v>
      </c>
      <c r="C3380">
        <v>2</v>
      </c>
      <c r="D3380" t="s">
        <v>1</v>
      </c>
      <c r="E3380">
        <v>6</v>
      </c>
    </row>
    <row r="3381" spans="1:5">
      <c r="A3381" t="str">
        <f t="shared" si="103"/>
        <v>Other connective and soft tissue (C49)3Female</v>
      </c>
      <c r="B3381" t="s">
        <v>105</v>
      </c>
      <c r="C3381">
        <v>3</v>
      </c>
      <c r="D3381" t="s">
        <v>0</v>
      </c>
      <c r="E3381">
        <v>5</v>
      </c>
    </row>
    <row r="3382" spans="1:5">
      <c r="A3382" t="str">
        <f t="shared" si="103"/>
        <v>Other connective and soft tissue (C49)3Male</v>
      </c>
      <c r="B3382" t="s">
        <v>105</v>
      </c>
      <c r="C3382">
        <v>3</v>
      </c>
      <c r="D3382" t="s">
        <v>1</v>
      </c>
      <c r="E3382">
        <v>14</v>
      </c>
    </row>
    <row r="3383" spans="1:5">
      <c r="A3383" t="str">
        <f t="shared" si="103"/>
        <v>Other connective and soft tissue (C49)4Female</v>
      </c>
      <c r="B3383" t="s">
        <v>105</v>
      </c>
      <c r="C3383">
        <v>4</v>
      </c>
      <c r="D3383" t="s">
        <v>0</v>
      </c>
      <c r="E3383">
        <v>7</v>
      </c>
    </row>
    <row r="3384" spans="1:5">
      <c r="A3384" t="str">
        <f t="shared" si="103"/>
        <v>Other connective and soft tissue (C49)4Male</v>
      </c>
      <c r="B3384" t="s">
        <v>105</v>
      </c>
      <c r="C3384">
        <v>4</v>
      </c>
      <c r="D3384" t="s">
        <v>1</v>
      </c>
      <c r="E3384">
        <v>7</v>
      </c>
    </row>
    <row r="3385" spans="1:5">
      <c r="A3385" t="str">
        <f t="shared" si="103"/>
        <v>Ovary (C56)1Female</v>
      </c>
      <c r="B3385" t="s">
        <v>109</v>
      </c>
      <c r="C3385">
        <v>1</v>
      </c>
      <c r="D3385" t="s">
        <v>0</v>
      </c>
      <c r="E3385">
        <v>47</v>
      </c>
    </row>
    <row r="3386" spans="1:5">
      <c r="A3386" t="str">
        <f t="shared" si="103"/>
        <v>Ovary (C56)2Female</v>
      </c>
      <c r="B3386" t="s">
        <v>109</v>
      </c>
      <c r="C3386">
        <v>2</v>
      </c>
      <c r="D3386" t="s">
        <v>0</v>
      </c>
      <c r="E3386">
        <v>29</v>
      </c>
    </row>
    <row r="3387" spans="1:5">
      <c r="A3387" t="str">
        <f t="shared" si="103"/>
        <v>Ovary (C56)3Female</v>
      </c>
      <c r="B3387" t="s">
        <v>109</v>
      </c>
      <c r="C3387">
        <v>3</v>
      </c>
      <c r="D3387" t="s">
        <v>0</v>
      </c>
      <c r="E3387">
        <v>35</v>
      </c>
    </row>
    <row r="3388" spans="1:5">
      <c r="A3388" t="str">
        <f t="shared" si="103"/>
        <v>Ovary (C56)4Female</v>
      </c>
      <c r="B3388" t="s">
        <v>109</v>
      </c>
      <c r="C3388">
        <v>4</v>
      </c>
      <c r="D3388" t="s">
        <v>0</v>
      </c>
      <c r="E3388">
        <v>64</v>
      </c>
    </row>
    <row r="3389" spans="1:5">
      <c r="A3389" t="str">
        <f t="shared" ref="A3389:A3392" si="107">B3389&amp;C3389&amp;D3389</f>
        <v>Ovary (C56)1Male</v>
      </c>
      <c r="B3389" t="s">
        <v>109</v>
      </c>
      <c r="C3389">
        <v>1</v>
      </c>
      <c r="D3389" t="s">
        <v>1</v>
      </c>
      <c r="E3389" t="s">
        <v>178</v>
      </c>
    </row>
    <row r="3390" spans="1:5">
      <c r="A3390" t="str">
        <f t="shared" si="107"/>
        <v>Ovary (C56)2Male</v>
      </c>
      <c r="B3390" t="s">
        <v>109</v>
      </c>
      <c r="C3390">
        <v>2</v>
      </c>
      <c r="D3390" t="s">
        <v>1</v>
      </c>
      <c r="E3390" t="s">
        <v>178</v>
      </c>
    </row>
    <row r="3391" spans="1:5">
      <c r="A3391" t="str">
        <f t="shared" si="107"/>
        <v>Ovary (C56)3Male</v>
      </c>
      <c r="B3391" t="s">
        <v>109</v>
      </c>
      <c r="C3391">
        <v>3</v>
      </c>
      <c r="D3391" t="s">
        <v>1</v>
      </c>
      <c r="E3391" t="s">
        <v>178</v>
      </c>
    </row>
    <row r="3392" spans="1:5">
      <c r="A3392" t="str">
        <f t="shared" si="107"/>
        <v>Ovary (C56)4Male</v>
      </c>
      <c r="B3392" t="s">
        <v>109</v>
      </c>
      <c r="C3392">
        <v>4</v>
      </c>
      <c r="D3392" t="s">
        <v>1</v>
      </c>
      <c r="E3392" t="s">
        <v>178</v>
      </c>
    </row>
    <row r="3393" spans="1:5">
      <c r="A3393" t="str">
        <f t="shared" ref="A3393" si="108">B3393&amp;C3393&amp;D3393</f>
        <v>Ovary (C56)9Male</v>
      </c>
      <c r="B3393" t="s">
        <v>109</v>
      </c>
      <c r="C3393">
        <v>9</v>
      </c>
      <c r="D3393" t="s">
        <v>1</v>
      </c>
      <c r="E3393" t="s">
        <v>178</v>
      </c>
    </row>
    <row r="3394" spans="1:5">
      <c r="A3394" t="str">
        <f t="shared" si="103"/>
        <v>Palate (C05)1Male</v>
      </c>
      <c r="B3394" t="s">
        <v>71</v>
      </c>
      <c r="C3394">
        <v>1</v>
      </c>
      <c r="D3394" t="s">
        <v>1</v>
      </c>
      <c r="E3394">
        <v>1</v>
      </c>
    </row>
    <row r="3395" spans="1:5">
      <c r="A3395" t="str">
        <f t="shared" si="103"/>
        <v>Palate (C05)3Male</v>
      </c>
      <c r="B3395" t="s">
        <v>71</v>
      </c>
      <c r="C3395">
        <v>3</v>
      </c>
      <c r="D3395" t="s">
        <v>1</v>
      </c>
      <c r="E3395">
        <v>1</v>
      </c>
    </row>
    <row r="3396" spans="1:5">
      <c r="A3396" t="str">
        <f t="shared" si="103"/>
        <v>Palate (C05)4Female</v>
      </c>
      <c r="B3396" t="s">
        <v>71</v>
      </c>
      <c r="C3396">
        <v>4</v>
      </c>
      <c r="D3396" t="s">
        <v>0</v>
      </c>
      <c r="E3396">
        <v>1</v>
      </c>
    </row>
    <row r="3397" spans="1:5">
      <c r="A3397" t="str">
        <f t="shared" si="103"/>
        <v>Pancreas (C25)1Female</v>
      </c>
      <c r="B3397" t="s">
        <v>88</v>
      </c>
      <c r="C3397">
        <v>1</v>
      </c>
      <c r="D3397" t="s">
        <v>0</v>
      </c>
      <c r="E3397">
        <v>67</v>
      </c>
    </row>
    <row r="3398" spans="1:5">
      <c r="A3398" t="str">
        <f t="shared" si="103"/>
        <v>Pancreas (C25)1Male</v>
      </c>
      <c r="B3398" t="s">
        <v>88</v>
      </c>
      <c r="C3398">
        <v>1</v>
      </c>
      <c r="D3398" t="s">
        <v>1</v>
      </c>
      <c r="E3398">
        <v>71</v>
      </c>
    </row>
    <row r="3399" spans="1:5">
      <c r="A3399" t="str">
        <f t="shared" si="103"/>
        <v>Pancreas (C25)2Female</v>
      </c>
      <c r="B3399" t="s">
        <v>88</v>
      </c>
      <c r="C3399">
        <v>2</v>
      </c>
      <c r="D3399" t="s">
        <v>0</v>
      </c>
      <c r="E3399">
        <v>39</v>
      </c>
    </row>
    <row r="3400" spans="1:5">
      <c r="A3400" t="str">
        <f t="shared" si="103"/>
        <v>Pancreas (C25)2Male</v>
      </c>
      <c r="B3400" t="s">
        <v>88</v>
      </c>
      <c r="C3400">
        <v>2</v>
      </c>
      <c r="D3400" t="s">
        <v>1</v>
      </c>
      <c r="E3400">
        <v>35</v>
      </c>
    </row>
    <row r="3401" spans="1:5">
      <c r="A3401" t="str">
        <f t="shared" si="103"/>
        <v>Pancreas (C25)3Female</v>
      </c>
      <c r="B3401" t="s">
        <v>88</v>
      </c>
      <c r="C3401">
        <v>3</v>
      </c>
      <c r="D3401" t="s">
        <v>0</v>
      </c>
      <c r="E3401">
        <v>56</v>
      </c>
    </row>
    <row r="3402" spans="1:5">
      <c r="A3402" t="str">
        <f t="shared" si="103"/>
        <v>Pancreas (C25)3Male</v>
      </c>
      <c r="B3402" t="s">
        <v>88</v>
      </c>
      <c r="C3402">
        <v>3</v>
      </c>
      <c r="D3402" t="s">
        <v>1</v>
      </c>
      <c r="E3402">
        <v>53</v>
      </c>
    </row>
    <row r="3403" spans="1:5">
      <c r="A3403" t="str">
        <f t="shared" si="103"/>
        <v>Pancreas (C25)4Female</v>
      </c>
      <c r="B3403" t="s">
        <v>88</v>
      </c>
      <c r="C3403">
        <v>4</v>
      </c>
      <c r="D3403" t="s">
        <v>0</v>
      </c>
      <c r="E3403">
        <v>71</v>
      </c>
    </row>
    <row r="3404" spans="1:5">
      <c r="A3404" t="str">
        <f t="shared" si="103"/>
        <v>Pancreas (C25)4Male</v>
      </c>
      <c r="B3404" t="s">
        <v>88</v>
      </c>
      <c r="C3404">
        <v>4</v>
      </c>
      <c r="D3404" t="s">
        <v>1</v>
      </c>
      <c r="E3404">
        <v>70</v>
      </c>
    </row>
    <row r="3405" spans="1:5">
      <c r="A3405" t="str">
        <f t="shared" si="103"/>
        <v>Pancreas (C25)9Female</v>
      </c>
      <c r="B3405" t="s">
        <v>88</v>
      </c>
      <c r="C3405">
        <v>9</v>
      </c>
      <c r="D3405" t="s">
        <v>0</v>
      </c>
      <c r="E3405">
        <v>1</v>
      </c>
    </row>
    <row r="3406" spans="1:5">
      <c r="A3406" t="str">
        <f t="shared" si="103"/>
        <v>Parotid gland (C07)1Male</v>
      </c>
      <c r="B3406" t="s">
        <v>73</v>
      </c>
      <c r="C3406">
        <v>1</v>
      </c>
      <c r="D3406" t="s">
        <v>1</v>
      </c>
      <c r="E3406">
        <v>1</v>
      </c>
    </row>
    <row r="3407" spans="1:5">
      <c r="A3407" t="str">
        <f t="shared" si="103"/>
        <v>Parotid gland (C07)2Male</v>
      </c>
      <c r="B3407" t="s">
        <v>73</v>
      </c>
      <c r="C3407">
        <v>2</v>
      </c>
      <c r="D3407" t="s">
        <v>1</v>
      </c>
      <c r="E3407">
        <v>1</v>
      </c>
    </row>
    <row r="3408" spans="1:5">
      <c r="A3408" t="str">
        <f t="shared" si="103"/>
        <v>Parotid gland (C07)3Female</v>
      </c>
      <c r="B3408" t="s">
        <v>73</v>
      </c>
      <c r="C3408">
        <v>3</v>
      </c>
      <c r="D3408" t="s">
        <v>0</v>
      </c>
      <c r="E3408">
        <v>2</v>
      </c>
    </row>
    <row r="3409" spans="1:5">
      <c r="A3409" t="str">
        <f t="shared" si="103"/>
        <v>Parotid gland (C07)3Male</v>
      </c>
      <c r="B3409" t="s">
        <v>73</v>
      </c>
      <c r="C3409">
        <v>3</v>
      </c>
      <c r="D3409" t="s">
        <v>1</v>
      </c>
      <c r="E3409">
        <v>3</v>
      </c>
    </row>
    <row r="3410" spans="1:5">
      <c r="A3410" t="str">
        <f t="shared" si="103"/>
        <v>Parotid gland (C07)4Female</v>
      </c>
      <c r="B3410" t="s">
        <v>73</v>
      </c>
      <c r="C3410">
        <v>4</v>
      </c>
      <c r="D3410" t="s">
        <v>0</v>
      </c>
      <c r="E3410">
        <v>1</v>
      </c>
    </row>
    <row r="3411" spans="1:5">
      <c r="A3411" t="str">
        <f t="shared" si="103"/>
        <v>Penis (C60)3Male</v>
      </c>
      <c r="B3411" t="s">
        <v>111</v>
      </c>
      <c r="C3411">
        <v>3</v>
      </c>
      <c r="D3411" t="s">
        <v>1</v>
      </c>
      <c r="E3411">
        <v>2</v>
      </c>
    </row>
    <row r="3412" spans="1:5">
      <c r="A3412" t="str">
        <f t="shared" ref="A3412" si="109">B3412&amp;C3412&amp;D3412</f>
        <v>Penis (C60)1Female</v>
      </c>
      <c r="B3412" t="s">
        <v>111</v>
      </c>
      <c r="C3412">
        <v>1</v>
      </c>
      <c r="D3412" t="s">
        <v>0</v>
      </c>
      <c r="E3412" t="s">
        <v>178</v>
      </c>
    </row>
    <row r="3413" spans="1:5">
      <c r="A3413" t="str">
        <f t="shared" ref="A3413:A3414" si="110">B3413&amp;C3413&amp;D3413</f>
        <v>Penis (C60)2Female</v>
      </c>
      <c r="B3413" t="s">
        <v>111</v>
      </c>
      <c r="C3413">
        <v>2</v>
      </c>
      <c r="D3413" t="s">
        <v>0</v>
      </c>
      <c r="E3413" t="s">
        <v>178</v>
      </c>
    </row>
    <row r="3414" spans="1:5">
      <c r="A3414" t="str">
        <f t="shared" si="110"/>
        <v>Penis (C60)3Female</v>
      </c>
      <c r="B3414" t="s">
        <v>111</v>
      </c>
      <c r="C3414">
        <v>3</v>
      </c>
      <c r="D3414" t="s">
        <v>0</v>
      </c>
      <c r="E3414" t="s">
        <v>178</v>
      </c>
    </row>
    <row r="3415" spans="1:5">
      <c r="A3415" t="str">
        <f t="shared" ref="A3415" si="111">B3415&amp;C3415&amp;D3415</f>
        <v>Penis (C60)4Female</v>
      </c>
      <c r="B3415" t="s">
        <v>111</v>
      </c>
      <c r="C3415">
        <v>4</v>
      </c>
      <c r="D3415" t="s">
        <v>0</v>
      </c>
      <c r="E3415" t="s">
        <v>178</v>
      </c>
    </row>
    <row r="3416" spans="1:5">
      <c r="A3416" t="str">
        <f t="shared" ref="A3416" si="112">B3416&amp;C3416&amp;D3416</f>
        <v>Penis (C60)9Female</v>
      </c>
      <c r="B3416" t="s">
        <v>111</v>
      </c>
      <c r="C3416">
        <v>9</v>
      </c>
      <c r="D3416" t="s">
        <v>0</v>
      </c>
      <c r="E3416" t="s">
        <v>178</v>
      </c>
    </row>
    <row r="3417" spans="1:5">
      <c r="A3417" t="str">
        <f t="shared" si="103"/>
        <v>Peripheral nerves and autonomic nervous system (C47)1Female</v>
      </c>
      <c r="B3417" t="s">
        <v>103</v>
      </c>
      <c r="C3417">
        <v>1</v>
      </c>
      <c r="D3417" t="s">
        <v>0</v>
      </c>
      <c r="E3417">
        <v>1</v>
      </c>
    </row>
    <row r="3418" spans="1:5">
      <c r="A3418" t="str">
        <f t="shared" si="103"/>
        <v>Peripheral nerves and autonomic nervous system (C47)4Female</v>
      </c>
      <c r="B3418" t="s">
        <v>103</v>
      </c>
      <c r="C3418">
        <v>4</v>
      </c>
      <c r="D3418" t="s">
        <v>0</v>
      </c>
      <c r="E3418">
        <v>1</v>
      </c>
    </row>
    <row r="3419" spans="1:5">
      <c r="A3419" t="str">
        <f t="shared" si="103"/>
        <v>Peripheral nerves and autonomic nervous system (C47)4Male</v>
      </c>
      <c r="B3419" t="s">
        <v>103</v>
      </c>
      <c r="C3419">
        <v>4</v>
      </c>
      <c r="D3419" t="s">
        <v>1</v>
      </c>
      <c r="E3419">
        <v>1</v>
      </c>
    </row>
    <row r="3420" spans="1:5">
      <c r="A3420" t="str">
        <f t="shared" si="103"/>
        <v>Polycythaemia vera (D45)1Female</v>
      </c>
      <c r="B3420" t="s">
        <v>137</v>
      </c>
      <c r="C3420">
        <v>1</v>
      </c>
      <c r="D3420" t="s">
        <v>0</v>
      </c>
      <c r="E3420">
        <v>1</v>
      </c>
    </row>
    <row r="3421" spans="1:5">
      <c r="A3421" t="str">
        <f t="shared" si="103"/>
        <v>Polycythaemia vera (D45)1Male</v>
      </c>
      <c r="B3421" t="s">
        <v>137</v>
      </c>
      <c r="C3421">
        <v>1</v>
      </c>
      <c r="D3421" t="s">
        <v>1</v>
      </c>
      <c r="E3421">
        <v>1</v>
      </c>
    </row>
    <row r="3422" spans="1:5">
      <c r="A3422" t="str">
        <f t="shared" si="103"/>
        <v>Polycythaemia vera (D45)2Male</v>
      </c>
      <c r="B3422" t="s">
        <v>137</v>
      </c>
      <c r="C3422">
        <v>2</v>
      </c>
      <c r="D3422" t="s">
        <v>1</v>
      </c>
      <c r="E3422">
        <v>1</v>
      </c>
    </row>
    <row r="3423" spans="1:5">
      <c r="A3423" t="str">
        <f t="shared" si="103"/>
        <v>Polycythaemia vera (D45)3Female</v>
      </c>
      <c r="B3423" t="s">
        <v>137</v>
      </c>
      <c r="C3423">
        <v>3</v>
      </c>
      <c r="D3423" t="s">
        <v>0</v>
      </c>
      <c r="E3423">
        <v>1</v>
      </c>
    </row>
    <row r="3424" spans="1:5">
      <c r="A3424" t="str">
        <f t="shared" si="103"/>
        <v>Polycythaemia vera (D45)4Female</v>
      </c>
      <c r="B3424" t="s">
        <v>137</v>
      </c>
      <c r="C3424">
        <v>4</v>
      </c>
      <c r="D3424" t="s">
        <v>0</v>
      </c>
      <c r="E3424">
        <v>2</v>
      </c>
    </row>
    <row r="3425" spans="1:5">
      <c r="A3425" t="str">
        <f t="shared" si="103"/>
        <v>Polycythaemia vera (D45)4Male</v>
      </c>
      <c r="B3425" t="s">
        <v>137</v>
      </c>
      <c r="C3425">
        <v>4</v>
      </c>
      <c r="D3425" t="s">
        <v>1</v>
      </c>
      <c r="E3425">
        <v>2</v>
      </c>
    </row>
    <row r="3426" spans="1:5">
      <c r="A3426" t="str">
        <f t="shared" si="103"/>
        <v>Prostate (C61)1Male</v>
      </c>
      <c r="B3426" t="s">
        <v>112</v>
      </c>
      <c r="C3426">
        <v>1</v>
      </c>
      <c r="D3426" t="s">
        <v>1</v>
      </c>
      <c r="E3426">
        <v>169</v>
      </c>
    </row>
    <row r="3427" spans="1:5">
      <c r="A3427" t="str">
        <f t="shared" si="103"/>
        <v>Prostate (C61)2Male</v>
      </c>
      <c r="B3427" t="s">
        <v>112</v>
      </c>
      <c r="C3427">
        <v>2</v>
      </c>
      <c r="D3427" t="s">
        <v>1</v>
      </c>
      <c r="E3427">
        <v>119</v>
      </c>
    </row>
    <row r="3428" spans="1:5">
      <c r="A3428" t="str">
        <f t="shared" si="103"/>
        <v>Prostate (C61)3Male</v>
      </c>
      <c r="B3428" t="s">
        <v>112</v>
      </c>
      <c r="C3428">
        <v>3</v>
      </c>
      <c r="D3428" t="s">
        <v>1</v>
      </c>
      <c r="E3428">
        <v>147</v>
      </c>
    </row>
    <row r="3429" spans="1:5">
      <c r="A3429" t="str">
        <f t="shared" si="103"/>
        <v>Prostate (C61)4Male</v>
      </c>
      <c r="B3429" t="s">
        <v>112</v>
      </c>
      <c r="C3429">
        <v>4</v>
      </c>
      <c r="D3429" t="s">
        <v>1</v>
      </c>
      <c r="E3429">
        <v>172</v>
      </c>
    </row>
    <row r="3430" spans="1:5">
      <c r="A3430" t="str">
        <f t="shared" ref="A3430:A3433" si="113">B3430&amp;C3430&amp;D3430</f>
        <v>Prostate (C61)1Female</v>
      </c>
      <c r="B3430" t="s">
        <v>112</v>
      </c>
      <c r="C3430">
        <v>1</v>
      </c>
      <c r="D3430" t="s">
        <v>0</v>
      </c>
      <c r="E3430" t="s">
        <v>178</v>
      </c>
    </row>
    <row r="3431" spans="1:5">
      <c r="A3431" t="str">
        <f t="shared" si="113"/>
        <v>Prostate (C61)2Female</v>
      </c>
      <c r="B3431" t="s">
        <v>112</v>
      </c>
      <c r="C3431">
        <v>2</v>
      </c>
      <c r="D3431" t="s">
        <v>0</v>
      </c>
      <c r="E3431" t="s">
        <v>178</v>
      </c>
    </row>
    <row r="3432" spans="1:5">
      <c r="A3432" t="str">
        <f t="shared" si="113"/>
        <v>Prostate (C61)3Female</v>
      </c>
      <c r="B3432" t="s">
        <v>112</v>
      </c>
      <c r="C3432">
        <v>3</v>
      </c>
      <c r="D3432" t="s">
        <v>0</v>
      </c>
      <c r="E3432" t="s">
        <v>178</v>
      </c>
    </row>
    <row r="3433" spans="1:5">
      <c r="A3433" t="str">
        <f t="shared" si="113"/>
        <v>Prostate (C61)4Female</v>
      </c>
      <c r="B3433" t="s">
        <v>112</v>
      </c>
      <c r="C3433">
        <v>4</v>
      </c>
      <c r="D3433" t="s">
        <v>0</v>
      </c>
      <c r="E3433" t="s">
        <v>178</v>
      </c>
    </row>
    <row r="3434" spans="1:5">
      <c r="A3434" t="str">
        <f t="shared" ref="A3434" si="114">B3434&amp;C3434&amp;D3434</f>
        <v>Prostate (C61)9Female</v>
      </c>
      <c r="B3434" t="s">
        <v>112</v>
      </c>
      <c r="C3434">
        <v>9</v>
      </c>
      <c r="D3434" t="s">
        <v>0</v>
      </c>
      <c r="E3434" t="s">
        <v>178</v>
      </c>
    </row>
    <row r="3435" spans="1:5">
      <c r="A3435" t="str">
        <f t="shared" si="103"/>
        <v>Pyriform sinus (C12)1Female</v>
      </c>
      <c r="B3435" t="s">
        <v>78</v>
      </c>
      <c r="C3435">
        <v>1</v>
      </c>
      <c r="D3435" t="s">
        <v>0</v>
      </c>
      <c r="E3435">
        <v>3</v>
      </c>
    </row>
    <row r="3436" spans="1:5">
      <c r="A3436" t="str">
        <f t="shared" si="103"/>
        <v>Pyriform sinus (C12)1Male</v>
      </c>
      <c r="B3436" t="s">
        <v>78</v>
      </c>
      <c r="C3436">
        <v>1</v>
      </c>
      <c r="D3436" t="s">
        <v>1</v>
      </c>
      <c r="E3436">
        <v>1</v>
      </c>
    </row>
    <row r="3437" spans="1:5">
      <c r="A3437" t="str">
        <f t="shared" si="103"/>
        <v>Pyriform sinus (C12)2Male</v>
      </c>
      <c r="B3437" t="s">
        <v>78</v>
      </c>
      <c r="C3437">
        <v>2</v>
      </c>
      <c r="D3437" t="s">
        <v>1</v>
      </c>
      <c r="E3437">
        <v>1</v>
      </c>
    </row>
    <row r="3438" spans="1:5">
      <c r="A3438" t="str">
        <f t="shared" si="103"/>
        <v>Pyriform sinus (C12)3Female</v>
      </c>
      <c r="B3438" t="s">
        <v>78</v>
      </c>
      <c r="C3438">
        <v>3</v>
      </c>
      <c r="D3438" t="s">
        <v>0</v>
      </c>
      <c r="E3438">
        <v>1</v>
      </c>
    </row>
    <row r="3439" spans="1:5">
      <c r="A3439" t="str">
        <f t="shared" si="103"/>
        <v>Renal pelvis (C65)1Female</v>
      </c>
      <c r="B3439" t="s">
        <v>116</v>
      </c>
      <c r="C3439">
        <v>1</v>
      </c>
      <c r="D3439" t="s">
        <v>0</v>
      </c>
      <c r="E3439">
        <v>3</v>
      </c>
    </row>
    <row r="3440" spans="1:5">
      <c r="A3440" t="str">
        <f t="shared" si="103"/>
        <v>Renal pelvis (C65)1Male</v>
      </c>
      <c r="B3440" t="s">
        <v>116</v>
      </c>
      <c r="C3440">
        <v>1</v>
      </c>
      <c r="D3440" t="s">
        <v>1</v>
      </c>
      <c r="E3440">
        <v>1</v>
      </c>
    </row>
    <row r="3441" spans="1:5">
      <c r="A3441" t="str">
        <f t="shared" si="103"/>
        <v>Renal pelvis (C65)2Female</v>
      </c>
      <c r="B3441" t="s">
        <v>116</v>
      </c>
      <c r="C3441">
        <v>2</v>
      </c>
      <c r="D3441" t="s">
        <v>0</v>
      </c>
      <c r="E3441">
        <v>1</v>
      </c>
    </row>
    <row r="3442" spans="1:5">
      <c r="A3442" t="str">
        <f t="shared" si="103"/>
        <v>Renal pelvis (C65)3Female</v>
      </c>
      <c r="B3442" t="s">
        <v>116</v>
      </c>
      <c r="C3442">
        <v>3</v>
      </c>
      <c r="D3442" t="s">
        <v>0</v>
      </c>
      <c r="E3442">
        <v>2</v>
      </c>
    </row>
    <row r="3443" spans="1:5">
      <c r="A3443" t="str">
        <f t="shared" si="103"/>
        <v>Renal pelvis (C65)4Female</v>
      </c>
      <c r="B3443" t="s">
        <v>116</v>
      </c>
      <c r="C3443">
        <v>4</v>
      </c>
      <c r="D3443" t="s">
        <v>0</v>
      </c>
      <c r="E3443">
        <v>3</v>
      </c>
    </row>
    <row r="3444" spans="1:5">
      <c r="A3444" t="str">
        <f t="shared" si="103"/>
        <v>Renal pelvis (C65)4Male</v>
      </c>
      <c r="B3444" t="s">
        <v>116</v>
      </c>
      <c r="C3444">
        <v>4</v>
      </c>
      <c r="D3444" t="s">
        <v>1</v>
      </c>
      <c r="E3444">
        <v>3</v>
      </c>
    </row>
    <row r="3445" spans="1:5">
      <c r="A3445" t="str">
        <f t="shared" si="103"/>
        <v>Respiratory system and intrathoracic organs - other and ill-defined sites (C39)2Female</v>
      </c>
      <c r="B3445" t="s">
        <v>96</v>
      </c>
      <c r="C3445">
        <v>2</v>
      </c>
      <c r="D3445" t="s">
        <v>0</v>
      </c>
      <c r="E3445">
        <v>1</v>
      </c>
    </row>
    <row r="3446" spans="1:5">
      <c r="A3446" t="str">
        <f t="shared" si="103"/>
        <v>Respiratory system and intrathoracic organs - other and ill-defined sites (C39)3Male</v>
      </c>
      <c r="B3446" t="s">
        <v>96</v>
      </c>
      <c r="C3446">
        <v>3</v>
      </c>
      <c r="D3446" t="s">
        <v>1</v>
      </c>
      <c r="E3446">
        <v>1</v>
      </c>
    </row>
    <row r="3447" spans="1:5">
      <c r="A3447" t="str">
        <f t="shared" si="103"/>
        <v>Retroperitoneum and peritoneum (C48)1Female</v>
      </c>
      <c r="B3447" t="s">
        <v>104</v>
      </c>
      <c r="C3447">
        <v>1</v>
      </c>
      <c r="D3447" t="s">
        <v>0</v>
      </c>
      <c r="E3447">
        <v>5</v>
      </c>
    </row>
    <row r="3448" spans="1:5">
      <c r="A3448" t="str">
        <f t="shared" si="103"/>
        <v>Retroperitoneum and peritoneum (C48)1Male</v>
      </c>
      <c r="B3448" t="s">
        <v>104</v>
      </c>
      <c r="C3448">
        <v>1</v>
      </c>
      <c r="D3448" t="s">
        <v>1</v>
      </c>
      <c r="E3448">
        <v>2</v>
      </c>
    </row>
    <row r="3449" spans="1:5">
      <c r="A3449" t="str">
        <f t="shared" si="103"/>
        <v>Retroperitoneum and peritoneum (C48)2Female</v>
      </c>
      <c r="B3449" t="s">
        <v>104</v>
      </c>
      <c r="C3449">
        <v>2</v>
      </c>
      <c r="D3449" t="s">
        <v>0</v>
      </c>
      <c r="E3449">
        <v>4</v>
      </c>
    </row>
    <row r="3450" spans="1:5">
      <c r="A3450" t="str">
        <f t="shared" si="103"/>
        <v>Retroperitoneum and peritoneum (C48)2Male</v>
      </c>
      <c r="B3450" t="s">
        <v>104</v>
      </c>
      <c r="C3450">
        <v>2</v>
      </c>
      <c r="D3450" t="s">
        <v>1</v>
      </c>
      <c r="E3450">
        <v>1</v>
      </c>
    </row>
    <row r="3451" spans="1:5">
      <c r="A3451" t="str">
        <f t="shared" si="103"/>
        <v>Retroperitoneum and peritoneum (C48)3Female</v>
      </c>
      <c r="B3451" t="s">
        <v>104</v>
      </c>
      <c r="C3451">
        <v>3</v>
      </c>
      <c r="D3451" t="s">
        <v>0</v>
      </c>
      <c r="E3451">
        <v>8</v>
      </c>
    </row>
    <row r="3452" spans="1:5">
      <c r="A3452" t="str">
        <f t="shared" ref="A3452:A3520" si="115">B3452&amp;C3452&amp;D3452</f>
        <v>Retroperitoneum and peritoneum (C48)3Male</v>
      </c>
      <c r="B3452" t="s">
        <v>104</v>
      </c>
      <c r="C3452">
        <v>3</v>
      </c>
      <c r="D3452" t="s">
        <v>1</v>
      </c>
      <c r="E3452">
        <v>1</v>
      </c>
    </row>
    <row r="3453" spans="1:5">
      <c r="A3453" t="str">
        <f t="shared" si="115"/>
        <v>Retroperitoneum and peritoneum (C48)4Female</v>
      </c>
      <c r="B3453" t="s">
        <v>104</v>
      </c>
      <c r="C3453">
        <v>4</v>
      </c>
      <c r="D3453" t="s">
        <v>0</v>
      </c>
      <c r="E3453">
        <v>2</v>
      </c>
    </row>
    <row r="3454" spans="1:5">
      <c r="A3454" t="str">
        <f t="shared" si="115"/>
        <v>Retroperitoneum and peritoneum (C48)4Male</v>
      </c>
      <c r="B3454" t="s">
        <v>104</v>
      </c>
      <c r="C3454">
        <v>4</v>
      </c>
      <c r="D3454" t="s">
        <v>1</v>
      </c>
      <c r="E3454">
        <v>2</v>
      </c>
    </row>
    <row r="3455" spans="1:5">
      <c r="A3455" t="str">
        <f t="shared" si="115"/>
        <v>Skin - other (C44)1Female</v>
      </c>
      <c r="B3455" t="s">
        <v>100</v>
      </c>
      <c r="C3455">
        <v>1</v>
      </c>
      <c r="D3455" t="s">
        <v>0</v>
      </c>
      <c r="E3455">
        <v>20</v>
      </c>
    </row>
    <row r="3456" spans="1:5">
      <c r="A3456" t="str">
        <f t="shared" si="115"/>
        <v>Skin - other (C44)1Male</v>
      </c>
      <c r="B3456" t="s">
        <v>100</v>
      </c>
      <c r="C3456">
        <v>1</v>
      </c>
      <c r="D3456" t="s">
        <v>1</v>
      </c>
      <c r="E3456">
        <v>23</v>
      </c>
    </row>
    <row r="3457" spans="1:5">
      <c r="A3457" t="str">
        <f t="shared" si="115"/>
        <v>Skin - other (C44)2Female</v>
      </c>
      <c r="B3457" t="s">
        <v>100</v>
      </c>
      <c r="C3457">
        <v>2</v>
      </c>
      <c r="D3457" t="s">
        <v>0</v>
      </c>
      <c r="E3457">
        <v>12</v>
      </c>
    </row>
    <row r="3458" spans="1:5">
      <c r="A3458" t="str">
        <f t="shared" si="115"/>
        <v>Skin - other (C44)2Male</v>
      </c>
      <c r="B3458" t="s">
        <v>100</v>
      </c>
      <c r="C3458">
        <v>2</v>
      </c>
      <c r="D3458" t="s">
        <v>1</v>
      </c>
      <c r="E3458">
        <v>15</v>
      </c>
    </row>
    <row r="3459" spans="1:5">
      <c r="A3459" t="str">
        <f t="shared" si="115"/>
        <v>Skin - other (C44)3Female</v>
      </c>
      <c r="B3459" t="s">
        <v>100</v>
      </c>
      <c r="C3459">
        <v>3</v>
      </c>
      <c r="D3459" t="s">
        <v>0</v>
      </c>
      <c r="E3459">
        <v>16</v>
      </c>
    </row>
    <row r="3460" spans="1:5">
      <c r="A3460" t="str">
        <f t="shared" si="115"/>
        <v>Skin - other (C44)3Male</v>
      </c>
      <c r="B3460" t="s">
        <v>100</v>
      </c>
      <c r="C3460">
        <v>3</v>
      </c>
      <c r="D3460" t="s">
        <v>1</v>
      </c>
      <c r="E3460">
        <v>12</v>
      </c>
    </row>
    <row r="3461" spans="1:5">
      <c r="A3461" t="str">
        <f t="shared" si="115"/>
        <v>Skin - other (C44)4Female</v>
      </c>
      <c r="B3461" t="s">
        <v>100</v>
      </c>
      <c r="C3461">
        <v>4</v>
      </c>
      <c r="D3461" t="s">
        <v>0</v>
      </c>
      <c r="E3461">
        <v>14</v>
      </c>
    </row>
    <row r="3462" spans="1:5">
      <c r="A3462" t="str">
        <f t="shared" si="115"/>
        <v>Skin - other (C44)4Male</v>
      </c>
      <c r="B3462" t="s">
        <v>100</v>
      </c>
      <c r="C3462">
        <v>4</v>
      </c>
      <c r="D3462" t="s">
        <v>1</v>
      </c>
      <c r="E3462">
        <v>20</v>
      </c>
    </row>
    <row r="3463" spans="1:5">
      <c r="A3463" t="str">
        <f t="shared" si="115"/>
        <v>Small intestine (C17)1Female</v>
      </c>
      <c r="B3463" t="s">
        <v>83</v>
      </c>
      <c r="C3463">
        <v>1</v>
      </c>
      <c r="D3463" t="s">
        <v>0</v>
      </c>
      <c r="E3463">
        <v>7</v>
      </c>
    </row>
    <row r="3464" spans="1:5">
      <c r="A3464" t="str">
        <f t="shared" si="115"/>
        <v>Small intestine (C17)1Male</v>
      </c>
      <c r="B3464" t="s">
        <v>83</v>
      </c>
      <c r="C3464">
        <v>1</v>
      </c>
      <c r="D3464" t="s">
        <v>1</v>
      </c>
      <c r="E3464">
        <v>5</v>
      </c>
    </row>
    <row r="3465" spans="1:5">
      <c r="A3465" t="str">
        <f t="shared" si="115"/>
        <v>Small intestine (C17)2Female</v>
      </c>
      <c r="B3465" t="s">
        <v>83</v>
      </c>
      <c r="C3465">
        <v>2</v>
      </c>
      <c r="D3465" t="s">
        <v>0</v>
      </c>
      <c r="E3465">
        <v>3</v>
      </c>
    </row>
    <row r="3466" spans="1:5">
      <c r="A3466" t="str">
        <f t="shared" si="115"/>
        <v>Small intestine (C17)2Male</v>
      </c>
      <c r="B3466" t="s">
        <v>83</v>
      </c>
      <c r="C3466">
        <v>2</v>
      </c>
      <c r="D3466" t="s">
        <v>1</v>
      </c>
      <c r="E3466">
        <v>1</v>
      </c>
    </row>
    <row r="3467" spans="1:5">
      <c r="A3467" t="str">
        <f t="shared" si="115"/>
        <v>Small intestine (C17)3Female</v>
      </c>
      <c r="B3467" t="s">
        <v>83</v>
      </c>
      <c r="C3467">
        <v>3</v>
      </c>
      <c r="D3467" t="s">
        <v>0</v>
      </c>
      <c r="E3467">
        <v>6</v>
      </c>
    </row>
    <row r="3468" spans="1:5">
      <c r="A3468" t="str">
        <f t="shared" si="115"/>
        <v>Small intestine (C17)3Male</v>
      </c>
      <c r="B3468" t="s">
        <v>83</v>
      </c>
      <c r="C3468">
        <v>3</v>
      </c>
      <c r="D3468" t="s">
        <v>1</v>
      </c>
      <c r="E3468">
        <v>4</v>
      </c>
    </row>
    <row r="3469" spans="1:5">
      <c r="A3469" t="str">
        <f t="shared" si="115"/>
        <v>Small intestine (C17)4Female</v>
      </c>
      <c r="B3469" t="s">
        <v>83</v>
      </c>
      <c r="C3469">
        <v>4</v>
      </c>
      <c r="D3469" t="s">
        <v>0</v>
      </c>
      <c r="E3469">
        <v>6</v>
      </c>
    </row>
    <row r="3470" spans="1:5">
      <c r="A3470" t="str">
        <f t="shared" si="115"/>
        <v>Small intestine (C17)4Male</v>
      </c>
      <c r="B3470" t="s">
        <v>83</v>
      </c>
      <c r="C3470">
        <v>4</v>
      </c>
      <c r="D3470" t="s">
        <v>1</v>
      </c>
      <c r="E3470">
        <v>10</v>
      </c>
    </row>
    <row r="3471" spans="1:5">
      <c r="A3471" t="str">
        <f t="shared" si="115"/>
        <v>Spinal cord, cranial nerves and other parts of central nervous system (C72)1Male</v>
      </c>
      <c r="B3471" t="s">
        <v>123</v>
      </c>
      <c r="C3471">
        <v>1</v>
      </c>
      <c r="D3471" t="s">
        <v>1</v>
      </c>
      <c r="E3471">
        <v>2</v>
      </c>
    </row>
    <row r="3472" spans="1:5">
      <c r="A3472" t="str">
        <f t="shared" si="115"/>
        <v>Spinal cord, cranial nerves and other parts of central nervous system (C72)3Male</v>
      </c>
      <c r="B3472" t="s">
        <v>123</v>
      </c>
      <c r="C3472">
        <v>3</v>
      </c>
      <c r="D3472" t="s">
        <v>1</v>
      </c>
      <c r="E3472">
        <v>1</v>
      </c>
    </row>
    <row r="3473" spans="1:5">
      <c r="A3473" t="str">
        <f t="shared" si="115"/>
        <v>Spinal cord, cranial nerves and other parts of central nervous system (C72)4Female</v>
      </c>
      <c r="B3473" t="s">
        <v>123</v>
      </c>
      <c r="C3473">
        <v>4</v>
      </c>
      <c r="D3473" t="s">
        <v>0</v>
      </c>
      <c r="E3473">
        <v>1</v>
      </c>
    </row>
    <row r="3474" spans="1:5">
      <c r="A3474" t="str">
        <f t="shared" si="115"/>
        <v>Stomach (C16)1Female</v>
      </c>
      <c r="B3474" t="s">
        <v>82</v>
      </c>
      <c r="C3474">
        <v>1</v>
      </c>
      <c r="D3474" t="s">
        <v>0</v>
      </c>
      <c r="E3474">
        <v>48</v>
      </c>
    </row>
    <row r="3475" spans="1:5">
      <c r="A3475" t="str">
        <f t="shared" si="115"/>
        <v>Stomach (C16)1Male</v>
      </c>
      <c r="B3475" t="s">
        <v>82</v>
      </c>
      <c r="C3475">
        <v>1</v>
      </c>
      <c r="D3475" t="s">
        <v>1</v>
      </c>
      <c r="E3475">
        <v>60</v>
      </c>
    </row>
    <row r="3476" spans="1:5">
      <c r="A3476" t="str">
        <f t="shared" si="115"/>
        <v>Stomach (C16)2Female</v>
      </c>
      <c r="B3476" t="s">
        <v>82</v>
      </c>
      <c r="C3476">
        <v>2</v>
      </c>
      <c r="D3476" t="s">
        <v>0</v>
      </c>
      <c r="E3476">
        <v>22</v>
      </c>
    </row>
    <row r="3477" spans="1:5">
      <c r="A3477" t="str">
        <f t="shared" si="115"/>
        <v>Stomach (C16)2Male</v>
      </c>
      <c r="B3477" t="s">
        <v>82</v>
      </c>
      <c r="C3477">
        <v>2</v>
      </c>
      <c r="D3477" t="s">
        <v>1</v>
      </c>
      <c r="E3477">
        <v>33</v>
      </c>
    </row>
    <row r="3478" spans="1:5">
      <c r="A3478" t="str">
        <f t="shared" si="115"/>
        <v>Stomach (C16)3Female</v>
      </c>
      <c r="B3478" t="s">
        <v>82</v>
      </c>
      <c r="C3478">
        <v>3</v>
      </c>
      <c r="D3478" t="s">
        <v>0</v>
      </c>
      <c r="E3478">
        <v>25</v>
      </c>
    </row>
    <row r="3479" spans="1:5">
      <c r="A3479" t="str">
        <f t="shared" si="115"/>
        <v>Stomach (C16)3Male</v>
      </c>
      <c r="B3479" t="s">
        <v>82</v>
      </c>
      <c r="C3479">
        <v>3</v>
      </c>
      <c r="D3479" t="s">
        <v>1</v>
      </c>
      <c r="E3479">
        <v>36</v>
      </c>
    </row>
    <row r="3480" spans="1:5">
      <c r="A3480" t="str">
        <f t="shared" si="115"/>
        <v>Stomach (C16)4Female</v>
      </c>
      <c r="B3480" t="s">
        <v>82</v>
      </c>
      <c r="C3480">
        <v>4</v>
      </c>
      <c r="D3480" t="s">
        <v>0</v>
      </c>
      <c r="E3480">
        <v>26</v>
      </c>
    </row>
    <row r="3481" spans="1:5">
      <c r="A3481" t="str">
        <f t="shared" si="115"/>
        <v>Stomach (C16)4Male</v>
      </c>
      <c r="B3481" t="s">
        <v>82</v>
      </c>
      <c r="C3481">
        <v>4</v>
      </c>
      <c r="D3481" t="s">
        <v>1</v>
      </c>
      <c r="E3481">
        <v>50</v>
      </c>
    </row>
    <row r="3482" spans="1:5">
      <c r="A3482" t="str">
        <f t="shared" si="115"/>
        <v>Stomach (C16)9Female</v>
      </c>
      <c r="B3482" t="s">
        <v>82</v>
      </c>
      <c r="C3482">
        <v>9</v>
      </c>
      <c r="D3482" t="s">
        <v>0</v>
      </c>
      <c r="E3482">
        <v>2</v>
      </c>
    </row>
    <row r="3483" spans="1:5">
      <c r="A3483" t="str">
        <f t="shared" si="115"/>
        <v>Testis (C62)1Male</v>
      </c>
      <c r="B3483" t="s">
        <v>113</v>
      </c>
      <c r="C3483">
        <v>1</v>
      </c>
      <c r="D3483" t="s">
        <v>1</v>
      </c>
      <c r="E3483">
        <v>2</v>
      </c>
    </row>
    <row r="3484" spans="1:5">
      <c r="A3484" t="str">
        <f t="shared" si="115"/>
        <v>Testis (C62)2Male</v>
      </c>
      <c r="B3484" t="s">
        <v>113</v>
      </c>
      <c r="C3484">
        <v>2</v>
      </c>
      <c r="D3484" t="s">
        <v>1</v>
      </c>
      <c r="E3484">
        <v>2</v>
      </c>
    </row>
    <row r="3485" spans="1:5">
      <c r="A3485" t="str">
        <f t="shared" si="115"/>
        <v>Testis (C62)3Male</v>
      </c>
      <c r="B3485" t="s">
        <v>113</v>
      </c>
      <c r="C3485">
        <v>3</v>
      </c>
      <c r="D3485" t="s">
        <v>1</v>
      </c>
      <c r="E3485">
        <v>3</v>
      </c>
    </row>
    <row r="3486" spans="1:5">
      <c r="A3486" t="str">
        <f t="shared" ref="A3486:A3488" si="116">B3486&amp;C3486&amp;D3486</f>
        <v>Testis (C62)1Female</v>
      </c>
      <c r="B3486" t="s">
        <v>113</v>
      </c>
      <c r="C3486">
        <v>1</v>
      </c>
      <c r="D3486" t="s">
        <v>0</v>
      </c>
      <c r="E3486" t="s">
        <v>178</v>
      </c>
    </row>
    <row r="3487" spans="1:5">
      <c r="A3487" t="str">
        <f t="shared" si="116"/>
        <v>Testis (C62)2Female</v>
      </c>
      <c r="B3487" t="s">
        <v>113</v>
      </c>
      <c r="C3487">
        <v>2</v>
      </c>
      <c r="D3487" t="s">
        <v>0</v>
      </c>
      <c r="E3487" t="s">
        <v>178</v>
      </c>
    </row>
    <row r="3488" spans="1:5">
      <c r="A3488" t="str">
        <f t="shared" si="116"/>
        <v>Testis (C62)3Female</v>
      </c>
      <c r="B3488" t="s">
        <v>113</v>
      </c>
      <c r="C3488">
        <v>3</v>
      </c>
      <c r="D3488" t="s">
        <v>0</v>
      </c>
      <c r="E3488" t="s">
        <v>178</v>
      </c>
    </row>
    <row r="3489" spans="1:5">
      <c r="A3489" t="str">
        <f t="shared" ref="A3489" si="117">B3489&amp;C3489&amp;D3489</f>
        <v>Testis (C62)4Female</v>
      </c>
      <c r="B3489" t="s">
        <v>113</v>
      </c>
      <c r="C3489">
        <v>4</v>
      </c>
      <c r="D3489" t="s">
        <v>0</v>
      </c>
      <c r="E3489" t="s">
        <v>178</v>
      </c>
    </row>
    <row r="3490" spans="1:5">
      <c r="A3490" t="str">
        <f t="shared" ref="A3490" si="118">B3490&amp;C3490&amp;D3490</f>
        <v>Testis (C62)9Female</v>
      </c>
      <c r="B3490" t="s">
        <v>113</v>
      </c>
      <c r="C3490">
        <v>9</v>
      </c>
      <c r="D3490" t="s">
        <v>0</v>
      </c>
      <c r="E3490" t="s">
        <v>178</v>
      </c>
    </row>
    <row r="3491" spans="1:5">
      <c r="A3491" t="str">
        <f t="shared" si="115"/>
        <v>Thymus (C37)1Male</v>
      </c>
      <c r="B3491" t="s">
        <v>94</v>
      </c>
      <c r="C3491">
        <v>1</v>
      </c>
      <c r="D3491" t="s">
        <v>1</v>
      </c>
      <c r="E3491">
        <v>2</v>
      </c>
    </row>
    <row r="3492" spans="1:5">
      <c r="A3492" t="str">
        <f t="shared" si="115"/>
        <v>Thymus (C37)2Female</v>
      </c>
      <c r="B3492" t="s">
        <v>94</v>
      </c>
      <c r="C3492">
        <v>2</v>
      </c>
      <c r="D3492" t="s">
        <v>0</v>
      </c>
      <c r="E3492">
        <v>1</v>
      </c>
    </row>
    <row r="3493" spans="1:5">
      <c r="A3493" t="str">
        <f t="shared" si="115"/>
        <v>Thymus (C37)2Male</v>
      </c>
      <c r="B3493" t="s">
        <v>94</v>
      </c>
      <c r="C3493">
        <v>2</v>
      </c>
      <c r="D3493" t="s">
        <v>1</v>
      </c>
      <c r="E3493">
        <v>1</v>
      </c>
    </row>
    <row r="3494" spans="1:5">
      <c r="A3494" t="str">
        <f t="shared" si="115"/>
        <v>Thymus (C37)4Female</v>
      </c>
      <c r="B3494" t="s">
        <v>94</v>
      </c>
      <c r="C3494">
        <v>4</v>
      </c>
      <c r="D3494" t="s">
        <v>0</v>
      </c>
      <c r="E3494">
        <v>1</v>
      </c>
    </row>
    <row r="3495" spans="1:5">
      <c r="A3495" t="str">
        <f t="shared" si="115"/>
        <v>Thyroid gland (C73)1Female</v>
      </c>
      <c r="B3495" t="s">
        <v>124</v>
      </c>
      <c r="C3495">
        <v>1</v>
      </c>
      <c r="D3495" t="s">
        <v>0</v>
      </c>
      <c r="E3495">
        <v>6</v>
      </c>
    </row>
    <row r="3496" spans="1:5">
      <c r="A3496" t="str">
        <f t="shared" si="115"/>
        <v>Thyroid gland (C73)1Male</v>
      </c>
      <c r="B3496" t="s">
        <v>124</v>
      </c>
      <c r="C3496">
        <v>1</v>
      </c>
      <c r="D3496" t="s">
        <v>1</v>
      </c>
      <c r="E3496">
        <v>5</v>
      </c>
    </row>
    <row r="3497" spans="1:5">
      <c r="A3497" t="str">
        <f t="shared" si="115"/>
        <v>Thyroid gland (C73)2Female</v>
      </c>
      <c r="B3497" t="s">
        <v>124</v>
      </c>
      <c r="C3497">
        <v>2</v>
      </c>
      <c r="D3497" t="s">
        <v>0</v>
      </c>
      <c r="E3497">
        <v>4</v>
      </c>
    </row>
    <row r="3498" spans="1:5">
      <c r="A3498" t="str">
        <f t="shared" si="115"/>
        <v>Thyroid gland (C73)2Male</v>
      </c>
      <c r="B3498" t="s">
        <v>124</v>
      </c>
      <c r="C3498">
        <v>2</v>
      </c>
      <c r="D3498" t="s">
        <v>1</v>
      </c>
      <c r="E3498">
        <v>5</v>
      </c>
    </row>
    <row r="3499" spans="1:5">
      <c r="A3499" t="str">
        <f t="shared" si="115"/>
        <v>Thyroid gland (C73)3Female</v>
      </c>
      <c r="B3499" t="s">
        <v>124</v>
      </c>
      <c r="C3499">
        <v>3</v>
      </c>
      <c r="D3499" t="s">
        <v>0</v>
      </c>
      <c r="E3499">
        <v>2</v>
      </c>
    </row>
    <row r="3500" spans="1:5">
      <c r="A3500" t="str">
        <f t="shared" si="115"/>
        <v>Thyroid gland (C73)3Male</v>
      </c>
      <c r="B3500" t="s">
        <v>124</v>
      </c>
      <c r="C3500">
        <v>3</v>
      </c>
      <c r="D3500" t="s">
        <v>1</v>
      </c>
      <c r="E3500">
        <v>1</v>
      </c>
    </row>
    <row r="3501" spans="1:5">
      <c r="A3501" t="str">
        <f t="shared" si="115"/>
        <v>Thyroid gland (C73)4Female</v>
      </c>
      <c r="B3501" t="s">
        <v>124</v>
      </c>
      <c r="C3501">
        <v>4</v>
      </c>
      <c r="D3501" t="s">
        <v>0</v>
      </c>
      <c r="E3501">
        <v>6</v>
      </c>
    </row>
    <row r="3502" spans="1:5">
      <c r="A3502" t="str">
        <f t="shared" si="115"/>
        <v>Thyroid gland (C73)4Male</v>
      </c>
      <c r="B3502" t="s">
        <v>124</v>
      </c>
      <c r="C3502">
        <v>4</v>
      </c>
      <c r="D3502" t="s">
        <v>1</v>
      </c>
      <c r="E3502">
        <v>1</v>
      </c>
    </row>
    <row r="3503" spans="1:5">
      <c r="A3503" t="str">
        <f t="shared" si="115"/>
        <v>Tongue - base of (C01)1Male</v>
      </c>
      <c r="B3503" t="s">
        <v>67</v>
      </c>
      <c r="C3503">
        <v>1</v>
      </c>
      <c r="D3503" t="s">
        <v>1</v>
      </c>
      <c r="E3503">
        <v>1</v>
      </c>
    </row>
    <row r="3504" spans="1:5">
      <c r="A3504" t="str">
        <f t="shared" si="115"/>
        <v>Tongue - base of (C01)2Female</v>
      </c>
      <c r="B3504" t="s">
        <v>67</v>
      </c>
      <c r="C3504">
        <v>2</v>
      </c>
      <c r="D3504" t="s">
        <v>0</v>
      </c>
      <c r="E3504">
        <v>1</v>
      </c>
    </row>
    <row r="3505" spans="1:5">
      <c r="A3505" t="str">
        <f t="shared" si="115"/>
        <v>Tongue - base of (C01)2Male</v>
      </c>
      <c r="B3505" t="s">
        <v>67</v>
      </c>
      <c r="C3505">
        <v>2</v>
      </c>
      <c r="D3505" t="s">
        <v>1</v>
      </c>
      <c r="E3505">
        <v>1</v>
      </c>
    </row>
    <row r="3506" spans="1:5">
      <c r="A3506" t="str">
        <f t="shared" si="115"/>
        <v>Tongue - base of (C01)3Male</v>
      </c>
      <c r="B3506" t="s">
        <v>67</v>
      </c>
      <c r="C3506">
        <v>3</v>
      </c>
      <c r="D3506" t="s">
        <v>1</v>
      </c>
      <c r="E3506">
        <v>2</v>
      </c>
    </row>
    <row r="3507" spans="1:5">
      <c r="A3507" t="str">
        <f t="shared" si="115"/>
        <v>Tongue - base of (C01)4Female</v>
      </c>
      <c r="B3507" t="s">
        <v>67</v>
      </c>
      <c r="C3507">
        <v>4</v>
      </c>
      <c r="D3507" t="s">
        <v>0</v>
      </c>
      <c r="E3507">
        <v>1</v>
      </c>
    </row>
    <row r="3508" spans="1:5">
      <c r="A3508" t="str">
        <f t="shared" si="115"/>
        <v>Tongue - base of (C01)4Male</v>
      </c>
      <c r="B3508" t="s">
        <v>67</v>
      </c>
      <c r="C3508">
        <v>4</v>
      </c>
      <c r="D3508" t="s">
        <v>1</v>
      </c>
      <c r="E3508">
        <v>1</v>
      </c>
    </row>
    <row r="3509" spans="1:5">
      <c r="A3509" t="str">
        <f t="shared" si="115"/>
        <v>Tongue - other and unspecified (C02)1Female</v>
      </c>
      <c r="B3509" t="s">
        <v>68</v>
      </c>
      <c r="C3509">
        <v>1</v>
      </c>
      <c r="D3509" t="s">
        <v>0</v>
      </c>
      <c r="E3509">
        <v>2</v>
      </c>
    </row>
    <row r="3510" spans="1:5">
      <c r="A3510" t="str">
        <f t="shared" si="115"/>
        <v>Tongue - other and unspecified (C02)1Male</v>
      </c>
      <c r="B3510" t="s">
        <v>68</v>
      </c>
      <c r="C3510">
        <v>1</v>
      </c>
      <c r="D3510" t="s">
        <v>1</v>
      </c>
      <c r="E3510">
        <v>2</v>
      </c>
    </row>
    <row r="3511" spans="1:5">
      <c r="A3511" t="str">
        <f t="shared" si="115"/>
        <v>Tongue - other and unspecified (C02)2Female</v>
      </c>
      <c r="B3511" t="s">
        <v>68</v>
      </c>
      <c r="C3511">
        <v>2</v>
      </c>
      <c r="D3511" t="s">
        <v>0</v>
      </c>
      <c r="E3511">
        <v>1</v>
      </c>
    </row>
    <row r="3512" spans="1:5">
      <c r="A3512" t="str">
        <f t="shared" si="115"/>
        <v>Tongue - other and unspecified (C02)2Male</v>
      </c>
      <c r="B3512" t="s">
        <v>68</v>
      </c>
      <c r="C3512">
        <v>2</v>
      </c>
      <c r="D3512" t="s">
        <v>1</v>
      </c>
      <c r="E3512">
        <v>3</v>
      </c>
    </row>
    <row r="3513" spans="1:5">
      <c r="A3513" t="str">
        <f t="shared" si="115"/>
        <v>Tongue - other and unspecified (C02)3Female</v>
      </c>
      <c r="B3513" t="s">
        <v>68</v>
      </c>
      <c r="C3513">
        <v>3</v>
      </c>
      <c r="D3513" t="s">
        <v>0</v>
      </c>
      <c r="E3513">
        <v>1</v>
      </c>
    </row>
    <row r="3514" spans="1:5">
      <c r="A3514" t="str">
        <f t="shared" si="115"/>
        <v>Tongue - other and unspecified (C02)3Male</v>
      </c>
      <c r="B3514" t="s">
        <v>68</v>
      </c>
      <c r="C3514">
        <v>3</v>
      </c>
      <c r="D3514" t="s">
        <v>1</v>
      </c>
      <c r="E3514">
        <v>2</v>
      </c>
    </row>
    <row r="3515" spans="1:5">
      <c r="A3515" t="str">
        <f t="shared" si="115"/>
        <v>Tongue - other and unspecified (C02)4Female</v>
      </c>
      <c r="B3515" t="s">
        <v>68</v>
      </c>
      <c r="C3515">
        <v>4</v>
      </c>
      <c r="D3515" t="s">
        <v>0</v>
      </c>
      <c r="E3515">
        <v>5</v>
      </c>
    </row>
    <row r="3516" spans="1:5">
      <c r="A3516" t="str">
        <f t="shared" si="115"/>
        <v>Tongue - other and unspecified (C02)4Male</v>
      </c>
      <c r="B3516" t="s">
        <v>68</v>
      </c>
      <c r="C3516">
        <v>4</v>
      </c>
      <c r="D3516" t="s">
        <v>1</v>
      </c>
      <c r="E3516">
        <v>2</v>
      </c>
    </row>
    <row r="3517" spans="1:5">
      <c r="A3517" t="str">
        <f t="shared" si="115"/>
        <v>Tonsil (C09)1Female</v>
      </c>
      <c r="B3517" t="s">
        <v>75</v>
      </c>
      <c r="C3517">
        <v>1</v>
      </c>
      <c r="D3517" t="s">
        <v>0</v>
      </c>
      <c r="E3517">
        <v>1</v>
      </c>
    </row>
    <row r="3518" spans="1:5">
      <c r="A3518" t="str">
        <f t="shared" si="115"/>
        <v>Tonsil (C09)1Male</v>
      </c>
      <c r="B3518" t="s">
        <v>75</v>
      </c>
      <c r="C3518">
        <v>1</v>
      </c>
      <c r="D3518" t="s">
        <v>1</v>
      </c>
      <c r="E3518">
        <v>5</v>
      </c>
    </row>
    <row r="3519" spans="1:5">
      <c r="A3519" t="str">
        <f t="shared" si="115"/>
        <v>Tonsil (C09)2Male</v>
      </c>
      <c r="B3519" t="s">
        <v>75</v>
      </c>
      <c r="C3519">
        <v>2</v>
      </c>
      <c r="D3519" t="s">
        <v>1</v>
      </c>
      <c r="E3519">
        <v>3</v>
      </c>
    </row>
    <row r="3520" spans="1:5">
      <c r="A3520" t="str">
        <f t="shared" si="115"/>
        <v>Tonsil (C09)3Female</v>
      </c>
      <c r="B3520" t="s">
        <v>75</v>
      </c>
      <c r="C3520">
        <v>3</v>
      </c>
      <c r="D3520" t="s">
        <v>0</v>
      </c>
      <c r="E3520">
        <v>2</v>
      </c>
    </row>
    <row r="3521" spans="1:5">
      <c r="A3521" t="str">
        <f t="shared" ref="A3521:A3545" si="119">B3521&amp;C3521&amp;D3521</f>
        <v>Tonsil (C09)3Male</v>
      </c>
      <c r="B3521" t="s">
        <v>75</v>
      </c>
      <c r="C3521">
        <v>3</v>
      </c>
      <c r="D3521" t="s">
        <v>1</v>
      </c>
      <c r="E3521">
        <v>2</v>
      </c>
    </row>
    <row r="3522" spans="1:5">
      <c r="A3522" t="str">
        <f t="shared" si="119"/>
        <v>Tonsil (C09)4Female</v>
      </c>
      <c r="B3522" t="s">
        <v>75</v>
      </c>
      <c r="C3522">
        <v>4</v>
      </c>
      <c r="D3522" t="s">
        <v>0</v>
      </c>
      <c r="E3522">
        <v>1</v>
      </c>
    </row>
    <row r="3523" spans="1:5">
      <c r="A3523" t="str">
        <f t="shared" si="119"/>
        <v>Tonsil (C09)4Male</v>
      </c>
      <c r="B3523" t="s">
        <v>75</v>
      </c>
      <c r="C3523">
        <v>4</v>
      </c>
      <c r="D3523" t="s">
        <v>1</v>
      </c>
      <c r="E3523">
        <v>2</v>
      </c>
    </row>
    <row r="3524" spans="1:5">
      <c r="A3524" t="str">
        <f t="shared" si="119"/>
        <v>Ureter (C66)1Female</v>
      </c>
      <c r="B3524" t="s">
        <v>117</v>
      </c>
      <c r="C3524">
        <v>1</v>
      </c>
      <c r="D3524" t="s">
        <v>0</v>
      </c>
      <c r="E3524">
        <v>1</v>
      </c>
    </row>
    <row r="3525" spans="1:5">
      <c r="A3525" t="str">
        <f t="shared" si="119"/>
        <v>Ureter (C66)1Male</v>
      </c>
      <c r="B3525" t="s">
        <v>117</v>
      </c>
      <c r="C3525">
        <v>1</v>
      </c>
      <c r="D3525" t="s">
        <v>1</v>
      </c>
      <c r="E3525">
        <v>1</v>
      </c>
    </row>
    <row r="3526" spans="1:5">
      <c r="A3526" t="str">
        <f t="shared" si="119"/>
        <v>Ureter (C66)2Female</v>
      </c>
      <c r="B3526" t="s">
        <v>117</v>
      </c>
      <c r="C3526">
        <v>2</v>
      </c>
      <c r="D3526" t="s">
        <v>0</v>
      </c>
      <c r="E3526">
        <v>1</v>
      </c>
    </row>
    <row r="3527" spans="1:5">
      <c r="A3527" t="str">
        <f t="shared" si="119"/>
        <v>Ureter (C66)2Male</v>
      </c>
      <c r="B3527" t="s">
        <v>117</v>
      </c>
      <c r="C3527">
        <v>2</v>
      </c>
      <c r="D3527" t="s">
        <v>1</v>
      </c>
      <c r="E3527">
        <v>2</v>
      </c>
    </row>
    <row r="3528" spans="1:5">
      <c r="A3528" t="str">
        <f t="shared" si="119"/>
        <v>Ureter (C66)3Male</v>
      </c>
      <c r="B3528" t="s">
        <v>117</v>
      </c>
      <c r="C3528">
        <v>3</v>
      </c>
      <c r="D3528" t="s">
        <v>1</v>
      </c>
      <c r="E3528">
        <v>2</v>
      </c>
    </row>
    <row r="3529" spans="1:5">
      <c r="A3529" t="str">
        <f t="shared" si="119"/>
        <v>Ureter (C66)4Female</v>
      </c>
      <c r="B3529" t="s">
        <v>117</v>
      </c>
      <c r="C3529">
        <v>4</v>
      </c>
      <c r="D3529" t="s">
        <v>0</v>
      </c>
      <c r="E3529">
        <v>1</v>
      </c>
    </row>
    <row r="3530" spans="1:5">
      <c r="A3530" t="str">
        <f t="shared" si="119"/>
        <v>Urinary organs - other and unspecified (C68)1Female</v>
      </c>
      <c r="B3530" t="s">
        <v>119</v>
      </c>
      <c r="C3530">
        <v>1</v>
      </c>
      <c r="D3530" t="s">
        <v>0</v>
      </c>
      <c r="E3530">
        <v>1</v>
      </c>
    </row>
    <row r="3531" spans="1:5">
      <c r="A3531" t="str">
        <f t="shared" si="119"/>
        <v>Urinary organs - other and unspecified (C68)2Female</v>
      </c>
      <c r="B3531" t="s">
        <v>119</v>
      </c>
      <c r="C3531">
        <v>2</v>
      </c>
      <c r="D3531" t="s">
        <v>0</v>
      </c>
      <c r="E3531">
        <v>2</v>
      </c>
    </row>
    <row r="3532" spans="1:5">
      <c r="A3532" t="str">
        <f t="shared" si="119"/>
        <v>Urinary organs - other and unspecified (C68)2Male</v>
      </c>
      <c r="B3532" t="s">
        <v>119</v>
      </c>
      <c r="C3532">
        <v>2</v>
      </c>
      <c r="D3532" t="s">
        <v>1</v>
      </c>
      <c r="E3532">
        <v>1</v>
      </c>
    </row>
    <row r="3533" spans="1:5">
      <c r="A3533" t="str">
        <f t="shared" si="119"/>
        <v>Urinary organs - other and unspecified (C68)3Male</v>
      </c>
      <c r="B3533" t="s">
        <v>119</v>
      </c>
      <c r="C3533">
        <v>3</v>
      </c>
      <c r="D3533" t="s">
        <v>1</v>
      </c>
      <c r="E3533">
        <v>1</v>
      </c>
    </row>
    <row r="3534" spans="1:5">
      <c r="A3534" t="str">
        <f t="shared" si="119"/>
        <v>Urinary organs - other and unspecified (C68)4Male</v>
      </c>
      <c r="B3534" t="s">
        <v>119</v>
      </c>
      <c r="C3534">
        <v>4</v>
      </c>
      <c r="D3534" t="s">
        <v>1</v>
      </c>
      <c r="E3534">
        <v>1</v>
      </c>
    </row>
    <row r="3535" spans="1:5">
      <c r="A3535" t="str">
        <f t="shared" si="119"/>
        <v>Uterus (C54–C55)1Female</v>
      </c>
      <c r="B3535" t="s">
        <v>358</v>
      </c>
      <c r="C3535">
        <v>1</v>
      </c>
      <c r="D3535" t="s">
        <v>0</v>
      </c>
      <c r="E3535">
        <v>50</v>
      </c>
    </row>
    <row r="3536" spans="1:5">
      <c r="A3536" t="str">
        <f t="shared" si="119"/>
        <v>Uterus (C54–C55)2Female</v>
      </c>
      <c r="B3536" t="s">
        <v>358</v>
      </c>
      <c r="C3536">
        <v>2</v>
      </c>
      <c r="D3536" t="s">
        <v>0</v>
      </c>
      <c r="E3536">
        <v>17</v>
      </c>
    </row>
    <row r="3537" spans="1:5">
      <c r="A3537" t="str">
        <f t="shared" si="119"/>
        <v>Uterus (C54–C55)3Female</v>
      </c>
      <c r="B3537" t="s">
        <v>358</v>
      </c>
      <c r="C3537">
        <v>3</v>
      </c>
      <c r="D3537" t="s">
        <v>0</v>
      </c>
      <c r="E3537">
        <v>27</v>
      </c>
    </row>
    <row r="3538" spans="1:5">
      <c r="A3538" t="str">
        <f t="shared" si="119"/>
        <v>Uterus (C54–C55)4Female</v>
      </c>
      <c r="B3538" t="s">
        <v>358</v>
      </c>
      <c r="C3538">
        <v>4</v>
      </c>
      <c r="D3538" t="s">
        <v>0</v>
      </c>
      <c r="E3538">
        <v>27</v>
      </c>
    </row>
    <row r="3539" spans="1:5">
      <c r="A3539" t="str">
        <f t="shared" si="119"/>
        <v>Vagina (C52)1Female</v>
      </c>
      <c r="B3539" t="s">
        <v>107</v>
      </c>
      <c r="C3539">
        <v>1</v>
      </c>
      <c r="D3539" t="s">
        <v>0</v>
      </c>
      <c r="E3539">
        <v>3</v>
      </c>
    </row>
    <row r="3540" spans="1:5">
      <c r="A3540" t="str">
        <f t="shared" si="119"/>
        <v>Vagina (C52)2Female</v>
      </c>
      <c r="B3540" t="s">
        <v>107</v>
      </c>
      <c r="C3540">
        <v>2</v>
      </c>
      <c r="D3540" t="s">
        <v>0</v>
      </c>
      <c r="E3540">
        <v>4</v>
      </c>
    </row>
    <row r="3541" spans="1:5">
      <c r="A3541" t="str">
        <f t="shared" si="119"/>
        <v>Vagina (C52)3Female</v>
      </c>
      <c r="B3541" t="s">
        <v>107</v>
      </c>
      <c r="C3541">
        <v>3</v>
      </c>
      <c r="D3541" t="s">
        <v>0</v>
      </c>
      <c r="E3541">
        <v>1</v>
      </c>
    </row>
    <row r="3542" spans="1:5">
      <c r="A3542" t="str">
        <f t="shared" si="119"/>
        <v>Vulva (C51)1Female</v>
      </c>
      <c r="B3542" t="s">
        <v>106</v>
      </c>
      <c r="C3542">
        <v>1</v>
      </c>
      <c r="D3542" t="s">
        <v>0</v>
      </c>
      <c r="E3542">
        <v>6</v>
      </c>
    </row>
    <row r="3543" spans="1:5">
      <c r="A3543" t="str">
        <f t="shared" si="119"/>
        <v>Vulva (C51)2Female</v>
      </c>
      <c r="B3543" t="s">
        <v>106</v>
      </c>
      <c r="C3543">
        <v>2</v>
      </c>
      <c r="D3543" t="s">
        <v>0</v>
      </c>
      <c r="E3543">
        <v>1</v>
      </c>
    </row>
    <row r="3544" spans="1:5">
      <c r="A3544" t="str">
        <f t="shared" si="119"/>
        <v>Vulva (C51)3Female</v>
      </c>
      <c r="B3544" t="s">
        <v>106</v>
      </c>
      <c r="C3544">
        <v>3</v>
      </c>
      <c r="D3544" t="s">
        <v>0</v>
      </c>
      <c r="E3544">
        <v>2</v>
      </c>
    </row>
    <row r="3545" spans="1:5">
      <c r="A3545" t="str">
        <f t="shared" si="119"/>
        <v>Vulva (C51)4Female</v>
      </c>
      <c r="B3545" t="s">
        <v>106</v>
      </c>
      <c r="C3545">
        <v>4</v>
      </c>
      <c r="D3545" t="s">
        <v>0</v>
      </c>
      <c r="E3545">
        <v>5</v>
      </c>
    </row>
    <row r="3546" spans="1:5">
      <c r="A3546" t="str">
        <f t="shared" ref="A3546:A3559" si="120">B3546&amp;C3546&amp;D3546</f>
        <v>Uterus (C54–C55)1Male</v>
      </c>
      <c r="B3546" t="s">
        <v>358</v>
      </c>
      <c r="C3546">
        <v>1</v>
      </c>
      <c r="D3546" t="s">
        <v>1</v>
      </c>
      <c r="E3546" t="s">
        <v>178</v>
      </c>
    </row>
    <row r="3547" spans="1:5">
      <c r="A3547" t="str">
        <f t="shared" si="120"/>
        <v>Uterus (C54–C55)2Male</v>
      </c>
      <c r="B3547" t="s">
        <v>358</v>
      </c>
      <c r="C3547">
        <v>2</v>
      </c>
      <c r="D3547" t="s">
        <v>1</v>
      </c>
      <c r="E3547" t="s">
        <v>178</v>
      </c>
    </row>
    <row r="3548" spans="1:5">
      <c r="A3548" t="str">
        <f t="shared" si="120"/>
        <v>Uterus (C54–C55)3Male</v>
      </c>
      <c r="B3548" t="s">
        <v>358</v>
      </c>
      <c r="C3548">
        <v>3</v>
      </c>
      <c r="D3548" t="s">
        <v>1</v>
      </c>
      <c r="E3548" t="s">
        <v>178</v>
      </c>
    </row>
    <row r="3549" spans="1:5">
      <c r="A3549" t="str">
        <f t="shared" si="120"/>
        <v>Uterus (C54–C55)4Male</v>
      </c>
      <c r="B3549" t="s">
        <v>358</v>
      </c>
      <c r="C3549">
        <v>4</v>
      </c>
      <c r="D3549" t="s">
        <v>1</v>
      </c>
      <c r="E3549" t="s">
        <v>178</v>
      </c>
    </row>
    <row r="3550" spans="1:5">
      <c r="A3550" t="str">
        <f t="shared" ref="A3550" si="121">B3550&amp;C3550&amp;D3550</f>
        <v>Uterus (C54–C55)9Male</v>
      </c>
      <c r="B3550" t="s">
        <v>358</v>
      </c>
      <c r="C3550">
        <v>9</v>
      </c>
      <c r="D3550" t="s">
        <v>1</v>
      </c>
      <c r="E3550" t="s">
        <v>178</v>
      </c>
    </row>
    <row r="3551" spans="1:5">
      <c r="A3551" t="str">
        <f t="shared" si="120"/>
        <v>Vagina (C52)1Male</v>
      </c>
      <c r="B3551" t="s">
        <v>107</v>
      </c>
      <c r="C3551">
        <v>1</v>
      </c>
      <c r="D3551" t="s">
        <v>1</v>
      </c>
      <c r="E3551" t="s">
        <v>178</v>
      </c>
    </row>
    <row r="3552" spans="1:5">
      <c r="A3552" t="str">
        <f t="shared" si="120"/>
        <v>Vagina (C52)2Male</v>
      </c>
      <c r="B3552" t="s">
        <v>107</v>
      </c>
      <c r="C3552">
        <v>2</v>
      </c>
      <c r="D3552" t="s">
        <v>1</v>
      </c>
      <c r="E3552" t="s">
        <v>178</v>
      </c>
    </row>
    <row r="3553" spans="1:5">
      <c r="A3553" t="str">
        <f t="shared" si="120"/>
        <v>Vagina (C52)3Male</v>
      </c>
      <c r="B3553" t="s">
        <v>107</v>
      </c>
      <c r="C3553">
        <v>3</v>
      </c>
      <c r="D3553" t="s">
        <v>1</v>
      </c>
      <c r="E3553" t="s">
        <v>178</v>
      </c>
    </row>
    <row r="3554" spans="1:5">
      <c r="A3554" t="str">
        <f t="shared" ref="A3554:A3555" si="122">B3554&amp;C3554&amp;D3554</f>
        <v>Vagina (C52)4Male</v>
      </c>
      <c r="B3554" t="s">
        <v>107</v>
      </c>
      <c r="C3554">
        <v>4</v>
      </c>
      <c r="D3554" t="s">
        <v>1</v>
      </c>
      <c r="E3554" t="s">
        <v>178</v>
      </c>
    </row>
    <row r="3555" spans="1:5">
      <c r="A3555" t="str">
        <f t="shared" si="122"/>
        <v>Vagina (C52)9Male</v>
      </c>
      <c r="B3555" t="s">
        <v>107</v>
      </c>
      <c r="C3555">
        <v>9</v>
      </c>
      <c r="D3555" t="s">
        <v>1</v>
      </c>
      <c r="E3555" t="s">
        <v>178</v>
      </c>
    </row>
    <row r="3556" spans="1:5">
      <c r="A3556" t="str">
        <f t="shared" si="120"/>
        <v>Vulva (C51)1Male</v>
      </c>
      <c r="B3556" t="s">
        <v>106</v>
      </c>
      <c r="C3556">
        <v>1</v>
      </c>
      <c r="D3556" t="s">
        <v>1</v>
      </c>
      <c r="E3556" t="s">
        <v>178</v>
      </c>
    </row>
    <row r="3557" spans="1:5">
      <c r="A3557" t="str">
        <f t="shared" si="120"/>
        <v>Vulva (C51)2Male</v>
      </c>
      <c r="B3557" t="s">
        <v>106</v>
      </c>
      <c r="C3557">
        <v>2</v>
      </c>
      <c r="D3557" t="s">
        <v>1</v>
      </c>
      <c r="E3557" t="s">
        <v>178</v>
      </c>
    </row>
    <row r="3558" spans="1:5">
      <c r="A3558" t="str">
        <f t="shared" si="120"/>
        <v>Vulva (C51)3Male</v>
      </c>
      <c r="B3558" t="s">
        <v>106</v>
      </c>
      <c r="C3558">
        <v>3</v>
      </c>
      <c r="D3558" t="s">
        <v>1</v>
      </c>
      <c r="E3558" t="s">
        <v>178</v>
      </c>
    </row>
    <row r="3559" spans="1:5">
      <c r="A3559" t="str">
        <f t="shared" si="120"/>
        <v>Vulva (C51)4Male</v>
      </c>
      <c r="B3559" t="s">
        <v>106</v>
      </c>
      <c r="C3559">
        <v>4</v>
      </c>
      <c r="D3559" t="s">
        <v>1</v>
      </c>
      <c r="E3559" t="s">
        <v>178</v>
      </c>
    </row>
    <row r="3560" spans="1:5">
      <c r="A3560" t="str">
        <f t="shared" ref="A3560" si="123">B3560&amp;C3560&amp;D3560</f>
        <v>Vulva (C51)9Male</v>
      </c>
      <c r="B3560" t="s">
        <v>106</v>
      </c>
      <c r="C3560">
        <v>9</v>
      </c>
      <c r="D3560" t="s">
        <v>1</v>
      </c>
      <c r="E3560" t="s">
        <v>178</v>
      </c>
    </row>
    <row r="3561" spans="1:5">
      <c r="A3561" t="str">
        <f>B3561&amp;C3561&amp;D3561</f>
        <v>Placenta (C58)1Male</v>
      </c>
      <c r="B3561" t="s">
        <v>110</v>
      </c>
      <c r="C3561" s="4">
        <v>1</v>
      </c>
      <c r="D3561" t="s">
        <v>1</v>
      </c>
      <c r="E3561" t="s">
        <v>178</v>
      </c>
    </row>
    <row r="3562" spans="1:5">
      <c r="A3562" t="str">
        <f t="shared" ref="A3562:A3564" si="124">B3562&amp;C3562&amp;D3562</f>
        <v>Placenta (C58)2Male</v>
      </c>
      <c r="B3562" t="s">
        <v>110</v>
      </c>
      <c r="C3562" s="4">
        <v>2</v>
      </c>
      <c r="D3562" t="s">
        <v>1</v>
      </c>
      <c r="E3562" t="s">
        <v>178</v>
      </c>
    </row>
    <row r="3563" spans="1:5">
      <c r="A3563" t="str">
        <f t="shared" si="124"/>
        <v>Placenta (C58)3Male</v>
      </c>
      <c r="B3563" t="s">
        <v>110</v>
      </c>
      <c r="C3563" s="4">
        <v>3</v>
      </c>
      <c r="D3563" t="s">
        <v>1</v>
      </c>
      <c r="E3563" t="s">
        <v>178</v>
      </c>
    </row>
    <row r="3564" spans="1:5">
      <c r="A3564" t="str">
        <f t="shared" si="124"/>
        <v>Placenta (C58)4Male</v>
      </c>
      <c r="B3564" t="s">
        <v>110</v>
      </c>
      <c r="C3564" s="4">
        <v>4</v>
      </c>
      <c r="D3564" t="s">
        <v>1</v>
      </c>
      <c r="E3564" t="s">
        <v>178</v>
      </c>
    </row>
    <row r="3565" spans="1:5">
      <c r="A3565" t="str">
        <f t="shared" ref="A3565" si="125">B3565&amp;C3565&amp;D3565</f>
        <v>Placenta (C58)9Male</v>
      </c>
      <c r="B3565" t="s">
        <v>110</v>
      </c>
      <c r="C3565" s="4">
        <v>9</v>
      </c>
      <c r="D3565" t="s">
        <v>1</v>
      </c>
      <c r="E3565" t="s">
        <v>178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1746"/>
  <sheetViews>
    <sheetView zoomScaleNormal="100" workbookViewId="0">
      <selection activeCell="N16" sqref="N16"/>
    </sheetView>
  </sheetViews>
  <sheetFormatPr defaultRowHeight="12.75" customHeight="1"/>
  <cols>
    <col min="1" max="1" width="33.7109375" customWidth="1"/>
    <col min="3" max="3" width="19.28515625" customWidth="1"/>
    <col min="7" max="7" width="9.140625" style="29"/>
  </cols>
  <sheetData>
    <row r="1" spans="1:15" ht="12.75" customHeight="1">
      <c r="B1" t="s">
        <v>5</v>
      </c>
      <c r="C1" t="s">
        <v>11</v>
      </c>
      <c r="D1" t="s">
        <v>3</v>
      </c>
      <c r="E1" t="s">
        <v>31</v>
      </c>
      <c r="F1" t="s">
        <v>34</v>
      </c>
      <c r="G1" s="29" t="s">
        <v>7</v>
      </c>
    </row>
    <row r="2" spans="1:15" ht="12.75" customHeight="1">
      <c r="A2" t="str">
        <f t="shared" ref="A2:A65" si="0">B2&amp;C2&amp;D2&amp;E2&amp;F2</f>
        <v>2003Stomach (C16)AllSexAllEthNumber</v>
      </c>
      <c r="B2">
        <v>2003</v>
      </c>
      <c r="C2" t="s">
        <v>82</v>
      </c>
      <c r="D2" t="s">
        <v>4</v>
      </c>
      <c r="E2" t="s">
        <v>32</v>
      </c>
      <c r="F2" t="s">
        <v>7</v>
      </c>
      <c r="G2" s="29">
        <v>315</v>
      </c>
    </row>
    <row r="3" spans="1:15" ht="12.75" customHeight="1">
      <c r="A3" t="str">
        <f t="shared" si="0"/>
        <v>2003Stomach (C16)FemaleAllEthNumber</v>
      </c>
      <c r="B3">
        <v>2003</v>
      </c>
      <c r="C3" t="s">
        <v>82</v>
      </c>
      <c r="D3" t="s">
        <v>0</v>
      </c>
      <c r="E3" t="s">
        <v>32</v>
      </c>
      <c r="F3" t="s">
        <v>7</v>
      </c>
      <c r="G3" s="29">
        <v>109</v>
      </c>
    </row>
    <row r="4" spans="1:15" ht="12.75" customHeight="1">
      <c r="A4" t="str">
        <f t="shared" si="0"/>
        <v>2003Stomach (C16)MaleAllEthNumber</v>
      </c>
      <c r="B4">
        <v>2003</v>
      </c>
      <c r="C4" t="s">
        <v>82</v>
      </c>
      <c r="D4" t="s">
        <v>1</v>
      </c>
      <c r="E4" t="s">
        <v>32</v>
      </c>
      <c r="F4" t="s">
        <v>7</v>
      </c>
      <c r="G4" s="29">
        <v>206</v>
      </c>
    </row>
    <row r="5" spans="1:15" ht="12.75" customHeight="1">
      <c r="A5" t="str">
        <f t="shared" si="0"/>
        <v>2003Colorectum and anus (C18–C21)AllSexAllEthNumber</v>
      </c>
      <c r="B5">
        <v>2003</v>
      </c>
      <c r="C5" t="s">
        <v>84</v>
      </c>
      <c r="D5" t="s">
        <v>4</v>
      </c>
      <c r="E5" t="s">
        <v>32</v>
      </c>
      <c r="F5" t="s">
        <v>7</v>
      </c>
      <c r="G5" s="29">
        <v>1116</v>
      </c>
    </row>
    <row r="6" spans="1:15" ht="12.75" customHeight="1">
      <c r="A6" t="str">
        <f t="shared" si="0"/>
        <v>2003Colorectum and anus (C18–C21)FemaleAllEthNumber</v>
      </c>
      <c r="B6">
        <v>2003</v>
      </c>
      <c r="C6" t="s">
        <v>84</v>
      </c>
      <c r="D6" t="s">
        <v>0</v>
      </c>
      <c r="E6" t="s">
        <v>32</v>
      </c>
      <c r="F6" t="s">
        <v>7</v>
      </c>
      <c r="G6" s="29">
        <v>555</v>
      </c>
    </row>
    <row r="7" spans="1:15" ht="12.75" customHeight="1">
      <c r="A7" t="str">
        <f t="shared" si="0"/>
        <v>2003Colorectum and anus (C18–C21)MaleAllEthNumber</v>
      </c>
      <c r="B7">
        <v>2003</v>
      </c>
      <c r="C7" t="s">
        <v>84</v>
      </c>
      <c r="D7" t="s">
        <v>1</v>
      </c>
      <c r="E7" t="s">
        <v>32</v>
      </c>
      <c r="F7" t="s">
        <v>7</v>
      </c>
      <c r="G7" s="29">
        <v>561</v>
      </c>
    </row>
    <row r="8" spans="1:15" ht="12.75" customHeight="1">
      <c r="A8" t="str">
        <f t="shared" si="0"/>
        <v>2003Pancreas (C25)AllSexAllEthNumber</v>
      </c>
      <c r="B8">
        <v>2003</v>
      </c>
      <c r="C8" t="s">
        <v>88</v>
      </c>
      <c r="D8" t="s">
        <v>4</v>
      </c>
      <c r="E8" t="s">
        <v>32</v>
      </c>
      <c r="F8" t="s">
        <v>7</v>
      </c>
      <c r="G8" s="29">
        <v>306</v>
      </c>
    </row>
    <row r="9" spans="1:15" ht="12.75" customHeight="1">
      <c r="A9" t="str">
        <f t="shared" si="0"/>
        <v>2003Pancreas (C25)FemaleAllEthNumber</v>
      </c>
      <c r="B9">
        <v>2003</v>
      </c>
      <c r="C9" t="s">
        <v>88</v>
      </c>
      <c r="D9" t="s">
        <v>0</v>
      </c>
      <c r="E9" t="s">
        <v>32</v>
      </c>
      <c r="F9" t="s">
        <v>7</v>
      </c>
      <c r="G9" s="29">
        <v>153</v>
      </c>
    </row>
    <row r="10" spans="1:15" ht="12.75" customHeight="1">
      <c r="A10" t="str">
        <f t="shared" si="0"/>
        <v>2003Pancreas (C25)MaleAllEthNumber</v>
      </c>
      <c r="B10">
        <v>2003</v>
      </c>
      <c r="C10" t="s">
        <v>88</v>
      </c>
      <c r="D10" t="s">
        <v>1</v>
      </c>
      <c r="E10" t="s">
        <v>32</v>
      </c>
      <c r="F10" t="s">
        <v>7</v>
      </c>
      <c r="G10" s="29">
        <v>153</v>
      </c>
    </row>
    <row r="11" spans="1:15" ht="12.75" customHeight="1">
      <c r="A11" t="str">
        <f t="shared" si="0"/>
        <v>2003Melanoma (C43)AllSexAllEthNumber</v>
      </c>
      <c r="B11">
        <v>2003</v>
      </c>
      <c r="C11" t="s">
        <v>99</v>
      </c>
      <c r="D11" t="s">
        <v>4</v>
      </c>
      <c r="E11" t="s">
        <v>32</v>
      </c>
      <c r="F11" t="s">
        <v>7</v>
      </c>
      <c r="G11" s="29">
        <v>285</v>
      </c>
    </row>
    <row r="12" spans="1:15" ht="12.75" customHeight="1">
      <c r="A12" t="str">
        <f t="shared" si="0"/>
        <v>2003Melanoma (C43)FemaleAllEthNumber</v>
      </c>
      <c r="B12">
        <v>2003</v>
      </c>
      <c r="C12" t="s">
        <v>99</v>
      </c>
      <c r="D12" t="s">
        <v>0</v>
      </c>
      <c r="E12" t="s">
        <v>32</v>
      </c>
      <c r="F12" t="s">
        <v>7</v>
      </c>
      <c r="G12" s="29">
        <v>111</v>
      </c>
    </row>
    <row r="13" spans="1:15" ht="12.75" customHeight="1">
      <c r="A13" t="str">
        <f t="shared" si="0"/>
        <v>2003Melanoma (C43)MaleAllEthNumber</v>
      </c>
      <c r="B13">
        <v>2003</v>
      </c>
      <c r="C13" t="s">
        <v>99</v>
      </c>
      <c r="D13" t="s">
        <v>1</v>
      </c>
      <c r="E13" t="s">
        <v>32</v>
      </c>
      <c r="F13" t="s">
        <v>7</v>
      </c>
      <c r="G13" s="29">
        <v>174</v>
      </c>
      <c r="O13" t="s">
        <v>360</v>
      </c>
    </row>
    <row r="14" spans="1:15" ht="12.75" customHeight="1">
      <c r="A14" t="str">
        <f t="shared" si="0"/>
        <v>2003Prostate (C61)MaleAllEthNumber</v>
      </c>
      <c r="B14">
        <v>2003</v>
      </c>
      <c r="C14" t="s">
        <v>112</v>
      </c>
      <c r="D14" t="s">
        <v>1</v>
      </c>
      <c r="E14" t="s">
        <v>32</v>
      </c>
      <c r="F14" t="s">
        <v>7</v>
      </c>
      <c r="G14" s="29">
        <v>556</v>
      </c>
    </row>
    <row r="15" spans="1:15" ht="12.75" customHeight="1">
      <c r="A15" t="str">
        <f t="shared" si="0"/>
        <v>2003Bladder (C67)AllSexAllEthNumber</v>
      </c>
      <c r="B15">
        <v>2003</v>
      </c>
      <c r="C15" t="s">
        <v>118</v>
      </c>
      <c r="D15" t="s">
        <v>4</v>
      </c>
      <c r="E15" t="s">
        <v>32</v>
      </c>
      <c r="F15" t="s">
        <v>7</v>
      </c>
      <c r="G15" s="29">
        <v>176</v>
      </c>
    </row>
    <row r="16" spans="1:15" ht="12.75" customHeight="1">
      <c r="A16" t="str">
        <f t="shared" si="0"/>
        <v>2003Bladder (C67)FemaleAllEthNumber</v>
      </c>
      <c r="B16">
        <v>2003</v>
      </c>
      <c r="C16" t="s">
        <v>118</v>
      </c>
      <c r="D16" t="s">
        <v>0</v>
      </c>
      <c r="E16" t="s">
        <v>32</v>
      </c>
      <c r="F16" t="s">
        <v>7</v>
      </c>
      <c r="G16" s="29">
        <v>56</v>
      </c>
    </row>
    <row r="17" spans="1:7" ht="12.75" customHeight="1">
      <c r="A17" t="str">
        <f t="shared" si="0"/>
        <v>2003Bladder (C67)MaleAllEthNumber</v>
      </c>
      <c r="B17">
        <v>2003</v>
      </c>
      <c r="C17" t="s">
        <v>118</v>
      </c>
      <c r="D17" t="s">
        <v>1</v>
      </c>
      <c r="E17" t="s">
        <v>32</v>
      </c>
      <c r="F17" t="s">
        <v>7</v>
      </c>
      <c r="G17" s="29">
        <v>120</v>
      </c>
    </row>
    <row r="18" spans="1:7" ht="12.75" customHeight="1">
      <c r="A18" t="str">
        <f t="shared" si="0"/>
        <v>2003Non-Hodgkin lymphoma (C82–C85, C96)AllSexAllEthNumber</v>
      </c>
      <c r="B18">
        <v>2003</v>
      </c>
      <c r="C18" t="s">
        <v>133</v>
      </c>
      <c r="D18" t="s">
        <v>4</v>
      </c>
      <c r="E18" t="s">
        <v>32</v>
      </c>
      <c r="F18" t="s">
        <v>7</v>
      </c>
      <c r="G18" s="29">
        <v>335</v>
      </c>
    </row>
    <row r="19" spans="1:7" ht="12.75" customHeight="1">
      <c r="A19" t="str">
        <f t="shared" si="0"/>
        <v>2003Non-Hodgkin lymphoma (C82–C85, C96)FemaleAllEthNumber</v>
      </c>
      <c r="B19">
        <v>2003</v>
      </c>
      <c r="C19" t="s">
        <v>133</v>
      </c>
      <c r="D19" t="s">
        <v>0</v>
      </c>
      <c r="E19" t="s">
        <v>32</v>
      </c>
      <c r="F19" t="s">
        <v>7</v>
      </c>
      <c r="G19" s="29">
        <v>158</v>
      </c>
    </row>
    <row r="20" spans="1:7" ht="12.75" customHeight="1">
      <c r="A20" t="str">
        <f t="shared" si="0"/>
        <v>2003Non-Hodgkin lymphoma (C82–C85, C96)MaleAllEthNumber</v>
      </c>
      <c r="B20">
        <v>2003</v>
      </c>
      <c r="C20" t="s">
        <v>133</v>
      </c>
      <c r="D20" t="s">
        <v>1</v>
      </c>
      <c r="E20" t="s">
        <v>32</v>
      </c>
      <c r="F20" t="s">
        <v>7</v>
      </c>
      <c r="G20" s="29">
        <v>177</v>
      </c>
    </row>
    <row r="21" spans="1:7" ht="12.75" customHeight="1">
      <c r="A21" t="str">
        <f t="shared" si="0"/>
        <v>2003Leukaemia (C91–C95)AllSexAllEthNumber</v>
      </c>
      <c r="B21">
        <v>2003</v>
      </c>
      <c r="C21" t="s">
        <v>136</v>
      </c>
      <c r="D21" t="s">
        <v>4</v>
      </c>
      <c r="E21" t="s">
        <v>32</v>
      </c>
      <c r="F21" t="s">
        <v>7</v>
      </c>
      <c r="G21" s="29">
        <v>269</v>
      </c>
    </row>
    <row r="22" spans="1:7" ht="12.75" customHeight="1">
      <c r="A22" t="str">
        <f t="shared" si="0"/>
        <v>2003Leukaemia (C91–C95)FemaleAllEthNumber</v>
      </c>
      <c r="B22">
        <v>2003</v>
      </c>
      <c r="C22" t="s">
        <v>136</v>
      </c>
      <c r="D22" t="s">
        <v>0</v>
      </c>
      <c r="E22" t="s">
        <v>32</v>
      </c>
      <c r="F22" t="s">
        <v>7</v>
      </c>
      <c r="G22" s="29">
        <v>111</v>
      </c>
    </row>
    <row r="23" spans="1:7" ht="12.75" customHeight="1">
      <c r="A23" t="str">
        <f t="shared" si="0"/>
        <v>2003Leukaemia (C91–C95)MaleAllEthNumber</v>
      </c>
      <c r="B23">
        <v>2003</v>
      </c>
      <c r="C23" t="s">
        <v>136</v>
      </c>
      <c r="D23" t="s">
        <v>1</v>
      </c>
      <c r="E23" t="s">
        <v>32</v>
      </c>
      <c r="F23" t="s">
        <v>7</v>
      </c>
      <c r="G23" s="29">
        <v>158</v>
      </c>
    </row>
    <row r="24" spans="1:7" ht="12.75" customHeight="1">
      <c r="A24" t="str">
        <f t="shared" si="0"/>
        <v>2003Lung (C33–C34)AllSexAllEthNumber</v>
      </c>
      <c r="B24">
        <v>2003</v>
      </c>
      <c r="C24" t="s">
        <v>93</v>
      </c>
      <c r="D24" t="s">
        <v>4</v>
      </c>
      <c r="E24" t="s">
        <v>32</v>
      </c>
      <c r="F24" t="s">
        <v>7</v>
      </c>
      <c r="G24" s="29">
        <v>1466</v>
      </c>
    </row>
    <row r="25" spans="1:7" ht="12.75" customHeight="1">
      <c r="A25" t="str">
        <f t="shared" si="0"/>
        <v>2003Lung (C33–C34)FemaleAllEthNumber</v>
      </c>
      <c r="B25">
        <v>2003</v>
      </c>
      <c r="C25" t="s">
        <v>93</v>
      </c>
      <c r="D25" t="s">
        <v>0</v>
      </c>
      <c r="E25" t="s">
        <v>32</v>
      </c>
      <c r="F25" t="s">
        <v>7</v>
      </c>
      <c r="G25" s="29">
        <v>618</v>
      </c>
    </row>
    <row r="26" spans="1:7" ht="12.75" customHeight="1">
      <c r="A26" t="str">
        <f t="shared" si="0"/>
        <v>2003Lung (C33–C34)MaleAllEthNumber</v>
      </c>
      <c r="B26">
        <v>2003</v>
      </c>
      <c r="C26" t="s">
        <v>93</v>
      </c>
      <c r="D26" t="s">
        <v>1</v>
      </c>
      <c r="E26" t="s">
        <v>32</v>
      </c>
      <c r="F26" t="s">
        <v>7</v>
      </c>
      <c r="G26" s="29">
        <v>848</v>
      </c>
    </row>
    <row r="27" spans="1:7" ht="12.75" customHeight="1">
      <c r="A27" t="str">
        <f t="shared" si="0"/>
        <v>2004Stomach (C16)AllSexAllEthNumber</v>
      </c>
      <c r="B27">
        <v>2004</v>
      </c>
      <c r="C27" t="s">
        <v>82</v>
      </c>
      <c r="D27" t="s">
        <v>4</v>
      </c>
      <c r="E27" t="s">
        <v>32</v>
      </c>
      <c r="F27" t="s">
        <v>7</v>
      </c>
      <c r="G27" s="29">
        <v>301</v>
      </c>
    </row>
    <row r="28" spans="1:7" ht="12.75" customHeight="1">
      <c r="A28" t="str">
        <f t="shared" si="0"/>
        <v>2004Stomach (C16)FemaleAllEthNumber</v>
      </c>
      <c r="B28">
        <v>2004</v>
      </c>
      <c r="C28" t="s">
        <v>82</v>
      </c>
      <c r="D28" t="s">
        <v>0</v>
      </c>
      <c r="E28" t="s">
        <v>32</v>
      </c>
      <c r="F28" t="s">
        <v>7</v>
      </c>
      <c r="G28" s="29">
        <v>115</v>
      </c>
    </row>
    <row r="29" spans="1:7" ht="12.75" customHeight="1">
      <c r="A29" t="str">
        <f t="shared" si="0"/>
        <v>2004Stomach (C16)MaleAllEthNumber</v>
      </c>
      <c r="B29">
        <v>2004</v>
      </c>
      <c r="C29" t="s">
        <v>82</v>
      </c>
      <c r="D29" t="s">
        <v>1</v>
      </c>
      <c r="E29" t="s">
        <v>32</v>
      </c>
      <c r="F29" t="s">
        <v>7</v>
      </c>
      <c r="G29" s="29">
        <v>186</v>
      </c>
    </row>
    <row r="30" spans="1:7" ht="12.75" customHeight="1">
      <c r="A30" t="str">
        <f t="shared" si="0"/>
        <v>2004Colorectum and anus (C18–C21)AllSexAllEthNumber</v>
      </c>
      <c r="B30">
        <v>2004</v>
      </c>
      <c r="C30" t="s">
        <v>84</v>
      </c>
      <c r="D30" t="s">
        <v>4</v>
      </c>
      <c r="E30" t="s">
        <v>32</v>
      </c>
      <c r="F30" t="s">
        <v>7</v>
      </c>
      <c r="G30" s="29">
        <v>1173</v>
      </c>
    </row>
    <row r="31" spans="1:7" ht="12.75" customHeight="1">
      <c r="A31" t="str">
        <f t="shared" si="0"/>
        <v>2004Colorectum and anus (C18–C21)FemaleAllEthNumber</v>
      </c>
      <c r="B31">
        <v>2004</v>
      </c>
      <c r="C31" t="s">
        <v>84</v>
      </c>
      <c r="D31" t="s">
        <v>0</v>
      </c>
      <c r="E31" t="s">
        <v>32</v>
      </c>
      <c r="F31" t="s">
        <v>7</v>
      </c>
      <c r="G31" s="29">
        <v>603</v>
      </c>
    </row>
    <row r="32" spans="1:7" ht="12.75" customHeight="1">
      <c r="A32" t="str">
        <f t="shared" si="0"/>
        <v>2004Colorectum and anus (C18–C21)MaleAllEthNumber</v>
      </c>
      <c r="B32">
        <v>2004</v>
      </c>
      <c r="C32" t="s">
        <v>84</v>
      </c>
      <c r="D32" t="s">
        <v>1</v>
      </c>
      <c r="E32" t="s">
        <v>32</v>
      </c>
      <c r="F32" t="s">
        <v>7</v>
      </c>
      <c r="G32" s="29">
        <v>570</v>
      </c>
    </row>
    <row r="33" spans="1:7" ht="12.75" customHeight="1">
      <c r="A33" t="str">
        <f t="shared" si="0"/>
        <v>2004Pancreas (C25)AllSexAllEthNumber</v>
      </c>
      <c r="B33">
        <v>2004</v>
      </c>
      <c r="C33" t="s">
        <v>88</v>
      </c>
      <c r="D33" t="s">
        <v>4</v>
      </c>
      <c r="E33" t="s">
        <v>32</v>
      </c>
      <c r="F33" t="s">
        <v>7</v>
      </c>
      <c r="G33" s="29">
        <v>355</v>
      </c>
    </row>
    <row r="34" spans="1:7" ht="12.75" customHeight="1">
      <c r="A34" t="str">
        <f t="shared" si="0"/>
        <v>2004Pancreas (C25)FemaleAllEthNumber</v>
      </c>
      <c r="B34">
        <v>2004</v>
      </c>
      <c r="C34" t="s">
        <v>88</v>
      </c>
      <c r="D34" t="s">
        <v>0</v>
      </c>
      <c r="E34" t="s">
        <v>32</v>
      </c>
      <c r="F34" t="s">
        <v>7</v>
      </c>
      <c r="G34" s="29">
        <v>183</v>
      </c>
    </row>
    <row r="35" spans="1:7" ht="12.75" customHeight="1">
      <c r="A35" t="str">
        <f t="shared" si="0"/>
        <v>2004Pancreas (C25)MaleAllEthNumber</v>
      </c>
      <c r="B35">
        <v>2004</v>
      </c>
      <c r="C35" t="s">
        <v>88</v>
      </c>
      <c r="D35" t="s">
        <v>1</v>
      </c>
      <c r="E35" t="s">
        <v>32</v>
      </c>
      <c r="F35" t="s">
        <v>7</v>
      </c>
      <c r="G35" s="29">
        <v>172</v>
      </c>
    </row>
    <row r="36" spans="1:7" ht="12.75" customHeight="1">
      <c r="A36" t="str">
        <f t="shared" si="0"/>
        <v>2004Lung (C33–C34)AllSexAllEthNumber</v>
      </c>
      <c r="B36">
        <v>2004</v>
      </c>
      <c r="C36" t="s">
        <v>93</v>
      </c>
      <c r="D36" t="s">
        <v>4</v>
      </c>
      <c r="E36" t="s">
        <v>32</v>
      </c>
      <c r="F36" t="s">
        <v>7</v>
      </c>
      <c r="G36" s="29">
        <v>1555</v>
      </c>
    </row>
    <row r="37" spans="1:7" ht="12.75" customHeight="1">
      <c r="A37" t="str">
        <f t="shared" si="0"/>
        <v>2004Lung (C33–C34)FemaleAllEthNumber</v>
      </c>
      <c r="B37">
        <v>2004</v>
      </c>
      <c r="C37" t="s">
        <v>93</v>
      </c>
      <c r="D37" t="s">
        <v>0</v>
      </c>
      <c r="E37" t="s">
        <v>32</v>
      </c>
      <c r="F37" t="s">
        <v>7</v>
      </c>
      <c r="G37" s="29">
        <v>626</v>
      </c>
    </row>
    <row r="38" spans="1:7" ht="12.75" customHeight="1">
      <c r="A38" t="str">
        <f t="shared" si="0"/>
        <v>2004Lung (C33–C34)MaleAllEthNumber</v>
      </c>
      <c r="B38">
        <v>2004</v>
      </c>
      <c r="C38" t="s">
        <v>93</v>
      </c>
      <c r="D38" t="s">
        <v>1</v>
      </c>
      <c r="E38" t="s">
        <v>32</v>
      </c>
      <c r="F38" t="s">
        <v>7</v>
      </c>
      <c r="G38" s="29">
        <v>929</v>
      </c>
    </row>
    <row r="39" spans="1:7" ht="12.75" customHeight="1">
      <c r="A39" t="str">
        <f t="shared" si="0"/>
        <v>2004Melanoma (C43)AllSexAllEthNumber</v>
      </c>
      <c r="B39">
        <v>2004</v>
      </c>
      <c r="C39" t="s">
        <v>99</v>
      </c>
      <c r="D39" t="s">
        <v>4</v>
      </c>
      <c r="E39" t="s">
        <v>32</v>
      </c>
      <c r="F39" t="s">
        <v>7</v>
      </c>
      <c r="G39" s="29">
        <v>249</v>
      </c>
    </row>
    <row r="40" spans="1:7" ht="12.75" customHeight="1">
      <c r="A40" t="str">
        <f t="shared" si="0"/>
        <v>2004Melanoma (C43)FemaleAllEthNumber</v>
      </c>
      <c r="B40">
        <v>2004</v>
      </c>
      <c r="C40" t="s">
        <v>99</v>
      </c>
      <c r="D40" t="s">
        <v>0</v>
      </c>
      <c r="E40" t="s">
        <v>32</v>
      </c>
      <c r="F40" t="s">
        <v>7</v>
      </c>
      <c r="G40" s="29">
        <v>97</v>
      </c>
    </row>
    <row r="41" spans="1:7" ht="12.75" customHeight="1">
      <c r="A41" t="str">
        <f t="shared" si="0"/>
        <v>2004Melanoma (C43)MaleAllEthNumber</v>
      </c>
      <c r="B41">
        <v>2004</v>
      </c>
      <c r="C41" t="s">
        <v>99</v>
      </c>
      <c r="D41" t="s">
        <v>1</v>
      </c>
      <c r="E41" t="s">
        <v>32</v>
      </c>
      <c r="F41" t="s">
        <v>7</v>
      </c>
      <c r="G41" s="29">
        <v>152</v>
      </c>
    </row>
    <row r="42" spans="1:7" ht="12.75" customHeight="1">
      <c r="A42" t="str">
        <f t="shared" si="0"/>
        <v>2004Prostate (C61)MaleAllEthNumber</v>
      </c>
      <c r="B42">
        <v>2004</v>
      </c>
      <c r="C42" t="s">
        <v>112</v>
      </c>
      <c r="D42" t="s">
        <v>1</v>
      </c>
      <c r="E42" t="s">
        <v>32</v>
      </c>
      <c r="F42" t="s">
        <v>7</v>
      </c>
      <c r="G42" s="29">
        <v>583</v>
      </c>
    </row>
    <row r="43" spans="1:7" ht="12.75" customHeight="1">
      <c r="A43" t="str">
        <f t="shared" si="0"/>
        <v>2004Bladder (C67)AllSexAllEthNumber</v>
      </c>
      <c r="B43">
        <v>2004</v>
      </c>
      <c r="C43" t="s">
        <v>118</v>
      </c>
      <c r="D43" t="s">
        <v>4</v>
      </c>
      <c r="E43" t="s">
        <v>32</v>
      </c>
      <c r="F43" t="s">
        <v>7</v>
      </c>
      <c r="G43" s="29">
        <v>180</v>
      </c>
    </row>
    <row r="44" spans="1:7" ht="12.75" customHeight="1">
      <c r="A44" t="str">
        <f t="shared" si="0"/>
        <v>2004Bladder (C67)FemaleAllEthNumber</v>
      </c>
      <c r="B44">
        <v>2004</v>
      </c>
      <c r="C44" t="s">
        <v>118</v>
      </c>
      <c r="D44" t="s">
        <v>0</v>
      </c>
      <c r="E44" t="s">
        <v>32</v>
      </c>
      <c r="F44" t="s">
        <v>7</v>
      </c>
      <c r="G44" s="29">
        <v>56</v>
      </c>
    </row>
    <row r="45" spans="1:7" ht="12.75" customHeight="1">
      <c r="A45" t="str">
        <f t="shared" si="0"/>
        <v>2004Bladder (C67)MaleAllEthNumber</v>
      </c>
      <c r="B45">
        <v>2004</v>
      </c>
      <c r="C45" t="s">
        <v>118</v>
      </c>
      <c r="D45" t="s">
        <v>1</v>
      </c>
      <c r="E45" t="s">
        <v>32</v>
      </c>
      <c r="F45" t="s">
        <v>7</v>
      </c>
      <c r="G45" s="29">
        <v>124</v>
      </c>
    </row>
    <row r="46" spans="1:7" ht="12.75" customHeight="1">
      <c r="A46" t="str">
        <f t="shared" si="0"/>
        <v>2004Non-Hodgkin lymphoma (C82–C85, C96)AllSexAllEthNumber</v>
      </c>
      <c r="B46">
        <v>2004</v>
      </c>
      <c r="C46" t="s">
        <v>133</v>
      </c>
      <c r="D46" t="s">
        <v>4</v>
      </c>
      <c r="E46" t="s">
        <v>32</v>
      </c>
      <c r="F46" t="s">
        <v>7</v>
      </c>
      <c r="G46" s="29">
        <v>288</v>
      </c>
    </row>
    <row r="47" spans="1:7" ht="12.75" customHeight="1">
      <c r="A47" t="str">
        <f t="shared" si="0"/>
        <v>2004Non-Hodgkin lymphoma (C82–C85, C96)FemaleAllEthNumber</v>
      </c>
      <c r="B47">
        <v>2004</v>
      </c>
      <c r="C47" t="s">
        <v>133</v>
      </c>
      <c r="D47" t="s">
        <v>0</v>
      </c>
      <c r="E47" t="s">
        <v>32</v>
      </c>
      <c r="F47" t="s">
        <v>7</v>
      </c>
      <c r="G47" s="29">
        <v>152</v>
      </c>
    </row>
    <row r="48" spans="1:7" ht="12.75" customHeight="1">
      <c r="A48" t="str">
        <f t="shared" si="0"/>
        <v>2004Non-Hodgkin lymphoma (C82–C85, C96)MaleAllEthNumber</v>
      </c>
      <c r="B48">
        <v>2004</v>
      </c>
      <c r="C48" t="s">
        <v>133</v>
      </c>
      <c r="D48" t="s">
        <v>1</v>
      </c>
      <c r="E48" t="s">
        <v>32</v>
      </c>
      <c r="F48" t="s">
        <v>7</v>
      </c>
      <c r="G48" s="29">
        <v>136</v>
      </c>
    </row>
    <row r="49" spans="1:7" ht="12.75" customHeight="1">
      <c r="A49" t="str">
        <f t="shared" si="0"/>
        <v>2004Leukaemia (C91–C95)AllSexAllEthNumber</v>
      </c>
      <c r="B49">
        <v>2004</v>
      </c>
      <c r="C49" t="s">
        <v>136</v>
      </c>
      <c r="D49" t="s">
        <v>4</v>
      </c>
      <c r="E49" t="s">
        <v>32</v>
      </c>
      <c r="F49" t="s">
        <v>7</v>
      </c>
      <c r="G49" s="29">
        <v>291</v>
      </c>
    </row>
    <row r="50" spans="1:7" ht="12.75" customHeight="1">
      <c r="A50" t="str">
        <f t="shared" si="0"/>
        <v>2004Leukaemia (C91–C95)FemaleAllEthNumber</v>
      </c>
      <c r="B50">
        <v>2004</v>
      </c>
      <c r="C50" t="s">
        <v>136</v>
      </c>
      <c r="D50" t="s">
        <v>0</v>
      </c>
      <c r="E50" t="s">
        <v>32</v>
      </c>
      <c r="F50" t="s">
        <v>7</v>
      </c>
      <c r="G50" s="29">
        <v>145</v>
      </c>
    </row>
    <row r="51" spans="1:7" ht="12.75" customHeight="1">
      <c r="A51" t="str">
        <f t="shared" si="0"/>
        <v>2004Leukaemia (C91–C95)MaleAllEthNumber</v>
      </c>
      <c r="B51">
        <v>2004</v>
      </c>
      <c r="C51" t="s">
        <v>136</v>
      </c>
      <c r="D51" t="s">
        <v>1</v>
      </c>
      <c r="E51" t="s">
        <v>32</v>
      </c>
      <c r="F51" t="s">
        <v>7</v>
      </c>
      <c r="G51" s="29">
        <v>146</v>
      </c>
    </row>
    <row r="52" spans="1:7" ht="12.75" customHeight="1">
      <c r="A52" t="str">
        <f t="shared" si="0"/>
        <v>2005Stomach (C16)AllSexAllEthNumber</v>
      </c>
      <c r="B52">
        <v>2005</v>
      </c>
      <c r="C52" t="s">
        <v>82</v>
      </c>
      <c r="D52" t="s">
        <v>4</v>
      </c>
      <c r="E52" t="s">
        <v>32</v>
      </c>
      <c r="F52" t="s">
        <v>7</v>
      </c>
      <c r="G52" s="29">
        <v>256</v>
      </c>
    </row>
    <row r="53" spans="1:7" ht="12.75" customHeight="1">
      <c r="A53" t="str">
        <f t="shared" si="0"/>
        <v>2005Stomach (C16)FemaleAllEthNumber</v>
      </c>
      <c r="B53">
        <v>2005</v>
      </c>
      <c r="C53" t="s">
        <v>82</v>
      </c>
      <c r="D53" t="s">
        <v>0</v>
      </c>
      <c r="E53" t="s">
        <v>32</v>
      </c>
      <c r="F53" t="s">
        <v>7</v>
      </c>
      <c r="G53" s="29">
        <v>113</v>
      </c>
    </row>
    <row r="54" spans="1:7" ht="12.75" customHeight="1">
      <c r="A54" t="str">
        <f t="shared" si="0"/>
        <v>2005Stomach (C16)MaleAllEthNumber</v>
      </c>
      <c r="B54">
        <v>2005</v>
      </c>
      <c r="C54" t="s">
        <v>82</v>
      </c>
      <c r="D54" t="s">
        <v>1</v>
      </c>
      <c r="E54" t="s">
        <v>32</v>
      </c>
      <c r="F54" t="s">
        <v>7</v>
      </c>
      <c r="G54" s="29">
        <v>143</v>
      </c>
    </row>
    <row r="55" spans="1:7" ht="12.75" customHeight="1">
      <c r="A55" t="str">
        <f t="shared" si="0"/>
        <v>2005Colorectum and anus (C18–C21)AllSexAllEthNumber</v>
      </c>
      <c r="B55">
        <v>2005</v>
      </c>
      <c r="C55" t="s">
        <v>84</v>
      </c>
      <c r="D55" t="s">
        <v>4</v>
      </c>
      <c r="E55" t="s">
        <v>32</v>
      </c>
      <c r="F55" t="s">
        <v>7</v>
      </c>
      <c r="G55" s="29">
        <v>1222</v>
      </c>
    </row>
    <row r="56" spans="1:7" ht="12.75" customHeight="1">
      <c r="A56" t="str">
        <f t="shared" si="0"/>
        <v>2005Colorectum and anus (C18–C21)FemaleAllEthNumber</v>
      </c>
      <c r="B56">
        <v>2005</v>
      </c>
      <c r="C56" t="s">
        <v>84</v>
      </c>
      <c r="D56" t="s">
        <v>0</v>
      </c>
      <c r="E56" t="s">
        <v>32</v>
      </c>
      <c r="F56" t="s">
        <v>7</v>
      </c>
      <c r="G56" s="29">
        <v>614</v>
      </c>
    </row>
    <row r="57" spans="1:7" ht="12.75" customHeight="1">
      <c r="A57" t="str">
        <f t="shared" si="0"/>
        <v>2005Colorectum and anus (C18–C21)MaleAllEthNumber</v>
      </c>
      <c r="B57">
        <v>2005</v>
      </c>
      <c r="C57" t="s">
        <v>84</v>
      </c>
      <c r="D57" t="s">
        <v>1</v>
      </c>
      <c r="E57" t="s">
        <v>32</v>
      </c>
      <c r="F57" t="s">
        <v>7</v>
      </c>
      <c r="G57" s="29">
        <v>608</v>
      </c>
    </row>
    <row r="58" spans="1:7" ht="12.75" customHeight="1">
      <c r="A58" t="str">
        <f t="shared" si="0"/>
        <v>2005Pancreas (C25)AllSexAllEthNumber</v>
      </c>
      <c r="B58">
        <v>2005</v>
      </c>
      <c r="C58" t="s">
        <v>88</v>
      </c>
      <c r="D58" t="s">
        <v>4</v>
      </c>
      <c r="E58" t="s">
        <v>32</v>
      </c>
      <c r="F58" t="s">
        <v>7</v>
      </c>
      <c r="G58" s="29">
        <v>353</v>
      </c>
    </row>
    <row r="59" spans="1:7" ht="12.75" customHeight="1">
      <c r="A59" t="str">
        <f t="shared" si="0"/>
        <v>2005Pancreas (C25)FemaleAllEthNumber</v>
      </c>
      <c r="B59">
        <v>2005</v>
      </c>
      <c r="C59" t="s">
        <v>88</v>
      </c>
      <c r="D59" t="s">
        <v>0</v>
      </c>
      <c r="E59" t="s">
        <v>32</v>
      </c>
      <c r="F59" t="s">
        <v>7</v>
      </c>
      <c r="G59" s="29">
        <v>173</v>
      </c>
    </row>
    <row r="60" spans="1:7" ht="12.75" customHeight="1">
      <c r="A60" t="str">
        <f t="shared" si="0"/>
        <v>2005Pancreas (C25)MaleAllEthNumber</v>
      </c>
      <c r="B60">
        <v>2005</v>
      </c>
      <c r="C60" t="s">
        <v>88</v>
      </c>
      <c r="D60" t="s">
        <v>1</v>
      </c>
      <c r="E60" t="s">
        <v>32</v>
      </c>
      <c r="F60" t="s">
        <v>7</v>
      </c>
      <c r="G60" s="29">
        <v>180</v>
      </c>
    </row>
    <row r="61" spans="1:7" ht="12.75" customHeight="1">
      <c r="A61" t="str">
        <f t="shared" si="0"/>
        <v>2005Lung (C33–C34)AllSexAllEthNumber</v>
      </c>
      <c r="B61">
        <v>2005</v>
      </c>
      <c r="C61" t="s">
        <v>93</v>
      </c>
      <c r="D61" t="s">
        <v>4</v>
      </c>
      <c r="E61" t="s">
        <v>32</v>
      </c>
      <c r="F61" t="s">
        <v>7</v>
      </c>
      <c r="G61" s="29">
        <v>1451</v>
      </c>
    </row>
    <row r="62" spans="1:7" ht="12.75" customHeight="1">
      <c r="A62" t="str">
        <f t="shared" si="0"/>
        <v>2005Lung (C33–C34)FemaleAllEthNumber</v>
      </c>
      <c r="B62">
        <v>2005</v>
      </c>
      <c r="C62" t="s">
        <v>93</v>
      </c>
      <c r="D62" t="s">
        <v>0</v>
      </c>
      <c r="E62" t="s">
        <v>32</v>
      </c>
      <c r="F62" t="s">
        <v>7</v>
      </c>
      <c r="G62" s="29">
        <v>587</v>
      </c>
    </row>
    <row r="63" spans="1:7" ht="12.75" customHeight="1">
      <c r="A63" t="str">
        <f t="shared" si="0"/>
        <v>2005Lung (C33–C34)MaleAllEthNumber</v>
      </c>
      <c r="B63">
        <v>2005</v>
      </c>
      <c r="C63" t="s">
        <v>93</v>
      </c>
      <c r="D63" t="s">
        <v>1</v>
      </c>
      <c r="E63" t="s">
        <v>32</v>
      </c>
      <c r="F63" t="s">
        <v>7</v>
      </c>
      <c r="G63" s="29">
        <v>864</v>
      </c>
    </row>
    <row r="64" spans="1:7" ht="12.75" customHeight="1">
      <c r="A64" t="str">
        <f t="shared" si="0"/>
        <v>2005Prostate (C61)MaleAllEthNumber</v>
      </c>
      <c r="B64">
        <v>2005</v>
      </c>
      <c r="C64" t="s">
        <v>112</v>
      </c>
      <c r="D64" t="s">
        <v>1</v>
      </c>
      <c r="E64" t="s">
        <v>32</v>
      </c>
      <c r="F64" t="s">
        <v>7</v>
      </c>
      <c r="G64" s="29">
        <v>564</v>
      </c>
    </row>
    <row r="65" spans="1:7" ht="12.75" customHeight="1">
      <c r="A65" t="str">
        <f t="shared" si="0"/>
        <v>2005Bladder (C67)AllSexAllEthNumber</v>
      </c>
      <c r="B65">
        <v>2005</v>
      </c>
      <c r="C65" t="s">
        <v>118</v>
      </c>
      <c r="D65" t="s">
        <v>4</v>
      </c>
      <c r="E65" t="s">
        <v>32</v>
      </c>
      <c r="F65" t="s">
        <v>7</v>
      </c>
      <c r="G65" s="29">
        <v>185</v>
      </c>
    </row>
    <row r="66" spans="1:7" ht="12.75" customHeight="1">
      <c r="A66" t="str">
        <f t="shared" ref="A66:A129" si="1">B66&amp;C66&amp;D66&amp;E66&amp;F66</f>
        <v>2005Bladder (C67)FemaleAllEthNumber</v>
      </c>
      <c r="B66">
        <v>2005</v>
      </c>
      <c r="C66" t="s">
        <v>118</v>
      </c>
      <c r="D66" t="s">
        <v>0</v>
      </c>
      <c r="E66" t="s">
        <v>32</v>
      </c>
      <c r="F66" t="s">
        <v>7</v>
      </c>
      <c r="G66" s="29">
        <v>64</v>
      </c>
    </row>
    <row r="67" spans="1:7" ht="12.75" customHeight="1">
      <c r="A67" t="str">
        <f t="shared" si="1"/>
        <v>2005Bladder (C67)MaleAllEthNumber</v>
      </c>
      <c r="B67">
        <v>2005</v>
      </c>
      <c r="C67" t="s">
        <v>118</v>
      </c>
      <c r="D67" t="s">
        <v>1</v>
      </c>
      <c r="E67" t="s">
        <v>32</v>
      </c>
      <c r="F67" t="s">
        <v>7</v>
      </c>
      <c r="G67" s="29">
        <v>121</v>
      </c>
    </row>
    <row r="68" spans="1:7" ht="12.75" customHeight="1">
      <c r="A68" t="str">
        <f t="shared" si="1"/>
        <v>2005Non-Hodgkin lymphoma (C82–C85, C96)AllSexAllEthNumber</v>
      </c>
      <c r="B68">
        <v>2005</v>
      </c>
      <c r="C68" t="s">
        <v>133</v>
      </c>
      <c r="D68" t="s">
        <v>4</v>
      </c>
      <c r="E68" t="s">
        <v>32</v>
      </c>
      <c r="F68" t="s">
        <v>7</v>
      </c>
      <c r="G68" s="29">
        <v>263</v>
      </c>
    </row>
    <row r="69" spans="1:7" ht="12.75" customHeight="1">
      <c r="A69" t="str">
        <f t="shared" si="1"/>
        <v>2005Non-Hodgkin lymphoma (C82–C85, C96)FemaleAllEthNumber</v>
      </c>
      <c r="B69">
        <v>2005</v>
      </c>
      <c r="C69" t="s">
        <v>133</v>
      </c>
      <c r="D69" t="s">
        <v>0</v>
      </c>
      <c r="E69" t="s">
        <v>32</v>
      </c>
      <c r="F69" t="s">
        <v>7</v>
      </c>
      <c r="G69" s="29">
        <v>108</v>
      </c>
    </row>
    <row r="70" spans="1:7" ht="12.75" customHeight="1">
      <c r="A70" t="str">
        <f t="shared" si="1"/>
        <v>2005Non-Hodgkin lymphoma (C82–C85, C96)MaleAllEthNumber</v>
      </c>
      <c r="B70">
        <v>2005</v>
      </c>
      <c r="C70" t="s">
        <v>133</v>
      </c>
      <c r="D70" t="s">
        <v>1</v>
      </c>
      <c r="E70" t="s">
        <v>32</v>
      </c>
      <c r="F70" t="s">
        <v>7</v>
      </c>
      <c r="G70" s="29">
        <v>155</v>
      </c>
    </row>
    <row r="71" spans="1:7" ht="12.75" customHeight="1">
      <c r="A71" t="str">
        <f t="shared" si="1"/>
        <v>2005Leukaemia (C91–C95)AllSexAllEthNumber</v>
      </c>
      <c r="B71">
        <v>2005</v>
      </c>
      <c r="C71" t="s">
        <v>136</v>
      </c>
      <c r="D71" t="s">
        <v>4</v>
      </c>
      <c r="E71" t="s">
        <v>32</v>
      </c>
      <c r="F71" t="s">
        <v>7</v>
      </c>
      <c r="G71" s="29">
        <v>307</v>
      </c>
    </row>
    <row r="72" spans="1:7" ht="12.75" customHeight="1">
      <c r="A72" t="str">
        <f t="shared" si="1"/>
        <v>2005Leukaemia (C91–C95)FemaleAllEthNumber</v>
      </c>
      <c r="B72">
        <v>2005</v>
      </c>
      <c r="C72" t="s">
        <v>136</v>
      </c>
      <c r="D72" t="s">
        <v>0</v>
      </c>
      <c r="E72" t="s">
        <v>32</v>
      </c>
      <c r="F72" t="s">
        <v>7</v>
      </c>
      <c r="G72" s="29">
        <v>148</v>
      </c>
    </row>
    <row r="73" spans="1:7" ht="12.75" customHeight="1">
      <c r="A73" t="str">
        <f t="shared" si="1"/>
        <v>2005Leukaemia (C91–C95)MaleAllEthNumber</v>
      </c>
      <c r="B73">
        <v>2005</v>
      </c>
      <c r="C73" t="s">
        <v>136</v>
      </c>
      <c r="D73" t="s">
        <v>1</v>
      </c>
      <c r="E73" t="s">
        <v>32</v>
      </c>
      <c r="F73" t="s">
        <v>7</v>
      </c>
      <c r="G73" s="29">
        <v>159</v>
      </c>
    </row>
    <row r="74" spans="1:7" ht="12.75" customHeight="1">
      <c r="A74" t="str">
        <f t="shared" si="1"/>
        <v>2005Melanoma (C43)AllSexAllEthNumber</v>
      </c>
      <c r="B74">
        <v>2005</v>
      </c>
      <c r="C74" t="s">
        <v>99</v>
      </c>
      <c r="D74" t="s">
        <v>4</v>
      </c>
      <c r="E74" t="s">
        <v>32</v>
      </c>
      <c r="F74" t="s">
        <v>7</v>
      </c>
      <c r="G74" s="29">
        <v>269</v>
      </c>
    </row>
    <row r="75" spans="1:7" ht="12.75" customHeight="1">
      <c r="A75" t="str">
        <f t="shared" si="1"/>
        <v>2005Melanoma (C43)FemaleAllEthNumber</v>
      </c>
      <c r="B75">
        <v>2005</v>
      </c>
      <c r="C75" t="s">
        <v>99</v>
      </c>
      <c r="D75" t="s">
        <v>0</v>
      </c>
      <c r="E75" t="s">
        <v>32</v>
      </c>
      <c r="F75" t="s">
        <v>7</v>
      </c>
      <c r="G75" s="29">
        <v>113</v>
      </c>
    </row>
    <row r="76" spans="1:7" ht="12.75" customHeight="1">
      <c r="A76" t="str">
        <f t="shared" si="1"/>
        <v>2005Melanoma (C43)MaleAllEthNumber</v>
      </c>
      <c r="B76">
        <v>2005</v>
      </c>
      <c r="C76" t="s">
        <v>99</v>
      </c>
      <c r="D76" t="s">
        <v>1</v>
      </c>
      <c r="E76" t="s">
        <v>32</v>
      </c>
      <c r="F76" t="s">
        <v>7</v>
      </c>
      <c r="G76" s="29">
        <v>156</v>
      </c>
    </row>
    <row r="77" spans="1:7" ht="12.75" customHeight="1">
      <c r="A77" t="str">
        <f t="shared" si="1"/>
        <v>2006Stomach (C16)AllSexAllEthNumber</v>
      </c>
      <c r="B77">
        <v>2006</v>
      </c>
      <c r="C77" t="s">
        <v>82</v>
      </c>
      <c r="D77" t="s">
        <v>4</v>
      </c>
      <c r="E77" t="s">
        <v>32</v>
      </c>
      <c r="F77" t="s">
        <v>7</v>
      </c>
      <c r="G77" s="29">
        <v>273</v>
      </c>
    </row>
    <row r="78" spans="1:7" ht="12.75" customHeight="1">
      <c r="A78" t="str">
        <f t="shared" si="1"/>
        <v>2006Stomach (C16)FemaleAllEthNumber</v>
      </c>
      <c r="B78">
        <v>2006</v>
      </c>
      <c r="C78" t="s">
        <v>82</v>
      </c>
      <c r="D78" t="s">
        <v>0</v>
      </c>
      <c r="E78" t="s">
        <v>32</v>
      </c>
      <c r="F78" t="s">
        <v>7</v>
      </c>
      <c r="G78" s="29">
        <v>112</v>
      </c>
    </row>
    <row r="79" spans="1:7" ht="12.75" customHeight="1">
      <c r="A79" t="str">
        <f t="shared" si="1"/>
        <v>2006Stomach (C16)MaleAllEthNumber</v>
      </c>
      <c r="B79">
        <v>2006</v>
      </c>
      <c r="C79" t="s">
        <v>82</v>
      </c>
      <c r="D79" t="s">
        <v>1</v>
      </c>
      <c r="E79" t="s">
        <v>32</v>
      </c>
      <c r="F79" t="s">
        <v>7</v>
      </c>
      <c r="G79" s="29">
        <v>161</v>
      </c>
    </row>
    <row r="80" spans="1:7" ht="12.75" customHeight="1">
      <c r="A80" t="str">
        <f t="shared" si="1"/>
        <v>2006Colorectum and anus (C18–C21)AllSexAllEthNumber</v>
      </c>
      <c r="B80">
        <v>2006</v>
      </c>
      <c r="C80" t="s">
        <v>84</v>
      </c>
      <c r="D80" t="s">
        <v>4</v>
      </c>
      <c r="E80" t="s">
        <v>32</v>
      </c>
      <c r="F80" t="s">
        <v>7</v>
      </c>
      <c r="G80" s="29">
        <v>1190</v>
      </c>
    </row>
    <row r="81" spans="1:7" ht="12.75" customHeight="1">
      <c r="A81" t="str">
        <f t="shared" si="1"/>
        <v>2006Colorectum and anus (C18–C21)FemaleAllEthNumber</v>
      </c>
      <c r="B81">
        <v>2006</v>
      </c>
      <c r="C81" t="s">
        <v>84</v>
      </c>
      <c r="D81" t="s">
        <v>0</v>
      </c>
      <c r="E81" t="s">
        <v>32</v>
      </c>
      <c r="F81" t="s">
        <v>7</v>
      </c>
      <c r="G81" s="29">
        <v>625</v>
      </c>
    </row>
    <row r="82" spans="1:7" ht="12.75" customHeight="1">
      <c r="A82" t="str">
        <f t="shared" si="1"/>
        <v>2006Colorectum and anus (C18–C21)MaleAllEthNumber</v>
      </c>
      <c r="B82">
        <v>2006</v>
      </c>
      <c r="C82" t="s">
        <v>84</v>
      </c>
      <c r="D82" t="s">
        <v>1</v>
      </c>
      <c r="E82" t="s">
        <v>32</v>
      </c>
      <c r="F82" t="s">
        <v>7</v>
      </c>
      <c r="G82" s="29">
        <v>565</v>
      </c>
    </row>
    <row r="83" spans="1:7" ht="12.75" customHeight="1">
      <c r="A83" t="str">
        <f t="shared" si="1"/>
        <v>2006Pancreas (C25)AllSexAllEthNumber</v>
      </c>
      <c r="B83">
        <v>2006</v>
      </c>
      <c r="C83" t="s">
        <v>88</v>
      </c>
      <c r="D83" t="s">
        <v>4</v>
      </c>
      <c r="E83" t="s">
        <v>32</v>
      </c>
      <c r="F83" t="s">
        <v>7</v>
      </c>
      <c r="G83" s="29">
        <v>352</v>
      </c>
    </row>
    <row r="84" spans="1:7" ht="12.75" customHeight="1">
      <c r="A84" t="str">
        <f t="shared" si="1"/>
        <v>2006Pancreas (C25)FemaleAllEthNumber</v>
      </c>
      <c r="B84">
        <v>2006</v>
      </c>
      <c r="C84" t="s">
        <v>88</v>
      </c>
      <c r="D84" t="s">
        <v>0</v>
      </c>
      <c r="E84" t="s">
        <v>32</v>
      </c>
      <c r="F84" t="s">
        <v>7</v>
      </c>
      <c r="G84" s="29">
        <v>197</v>
      </c>
    </row>
    <row r="85" spans="1:7" ht="12.75" customHeight="1">
      <c r="A85" t="str">
        <f t="shared" si="1"/>
        <v>2006Pancreas (C25)MaleAllEthNumber</v>
      </c>
      <c r="B85">
        <v>2006</v>
      </c>
      <c r="C85" t="s">
        <v>88</v>
      </c>
      <c r="D85" t="s">
        <v>1</v>
      </c>
      <c r="E85" t="s">
        <v>32</v>
      </c>
      <c r="F85" t="s">
        <v>7</v>
      </c>
      <c r="G85" s="29">
        <v>155</v>
      </c>
    </row>
    <row r="86" spans="1:7" ht="12.75" customHeight="1">
      <c r="A86" t="str">
        <f t="shared" si="1"/>
        <v>2006Lung (C33–C34)AllSexAllEthNumber</v>
      </c>
      <c r="B86">
        <v>2006</v>
      </c>
      <c r="C86" t="s">
        <v>93</v>
      </c>
      <c r="D86" t="s">
        <v>4</v>
      </c>
      <c r="E86" t="s">
        <v>32</v>
      </c>
      <c r="F86" t="s">
        <v>7</v>
      </c>
      <c r="G86" s="29">
        <v>1457</v>
      </c>
    </row>
    <row r="87" spans="1:7" ht="12.75" customHeight="1">
      <c r="A87" t="str">
        <f t="shared" si="1"/>
        <v>2006Lung (C33–C34)FemaleAllEthNumber</v>
      </c>
      <c r="B87">
        <v>2006</v>
      </c>
      <c r="C87" t="s">
        <v>93</v>
      </c>
      <c r="D87" t="s">
        <v>0</v>
      </c>
      <c r="E87" t="s">
        <v>32</v>
      </c>
      <c r="F87" t="s">
        <v>7</v>
      </c>
      <c r="G87" s="29">
        <v>659</v>
      </c>
    </row>
    <row r="88" spans="1:7" ht="12.75" customHeight="1">
      <c r="A88" t="str">
        <f t="shared" si="1"/>
        <v>2006Lung (C33–C34)MaleAllEthNumber</v>
      </c>
      <c r="B88">
        <v>2006</v>
      </c>
      <c r="C88" t="s">
        <v>93</v>
      </c>
      <c r="D88" t="s">
        <v>1</v>
      </c>
      <c r="E88" t="s">
        <v>32</v>
      </c>
      <c r="F88" t="s">
        <v>7</v>
      </c>
      <c r="G88" s="29">
        <v>798</v>
      </c>
    </row>
    <row r="89" spans="1:7" ht="12.75" customHeight="1">
      <c r="A89" t="str">
        <f t="shared" si="1"/>
        <v>2006Melanoma (C43)AllSexAllEthNumber</v>
      </c>
      <c r="B89">
        <v>2006</v>
      </c>
      <c r="C89" t="s">
        <v>99</v>
      </c>
      <c r="D89" t="s">
        <v>4</v>
      </c>
      <c r="E89" t="s">
        <v>32</v>
      </c>
      <c r="F89" t="s">
        <v>7</v>
      </c>
      <c r="G89" s="29">
        <v>287</v>
      </c>
    </row>
    <row r="90" spans="1:7" ht="12.75" customHeight="1">
      <c r="A90" t="str">
        <f t="shared" si="1"/>
        <v>2006Melanoma (C43)FemaleAllEthNumber</v>
      </c>
      <c r="B90">
        <v>2006</v>
      </c>
      <c r="C90" t="s">
        <v>99</v>
      </c>
      <c r="D90" t="s">
        <v>0</v>
      </c>
      <c r="E90" t="s">
        <v>32</v>
      </c>
      <c r="F90" t="s">
        <v>7</v>
      </c>
      <c r="G90" s="29">
        <v>114</v>
      </c>
    </row>
    <row r="91" spans="1:7" ht="12.75" customHeight="1">
      <c r="A91" t="str">
        <f t="shared" si="1"/>
        <v>2006Melanoma (C43)MaleAllEthNumber</v>
      </c>
      <c r="B91">
        <v>2006</v>
      </c>
      <c r="C91" t="s">
        <v>99</v>
      </c>
      <c r="D91" t="s">
        <v>1</v>
      </c>
      <c r="E91" t="s">
        <v>32</v>
      </c>
      <c r="F91" t="s">
        <v>7</v>
      </c>
      <c r="G91" s="29">
        <v>173</v>
      </c>
    </row>
    <row r="92" spans="1:7" ht="12.75" customHeight="1">
      <c r="A92" t="str">
        <f t="shared" si="1"/>
        <v>2006Prostate (C61)MaleAllEthNumber</v>
      </c>
      <c r="B92">
        <v>2006</v>
      </c>
      <c r="C92" t="s">
        <v>112</v>
      </c>
      <c r="D92" t="s">
        <v>1</v>
      </c>
      <c r="E92" t="s">
        <v>32</v>
      </c>
      <c r="F92" t="s">
        <v>7</v>
      </c>
      <c r="G92" s="29">
        <v>559</v>
      </c>
    </row>
    <row r="93" spans="1:7" ht="12.75" customHeight="1">
      <c r="A93" t="str">
        <f t="shared" si="1"/>
        <v>2006Bladder (C67)AllSexAllEthNumber</v>
      </c>
      <c r="B93">
        <v>2006</v>
      </c>
      <c r="C93" t="s">
        <v>118</v>
      </c>
      <c r="D93" t="s">
        <v>4</v>
      </c>
      <c r="E93" t="s">
        <v>32</v>
      </c>
      <c r="F93" t="s">
        <v>7</v>
      </c>
      <c r="G93" s="29">
        <v>197</v>
      </c>
    </row>
    <row r="94" spans="1:7" ht="12.75" customHeight="1">
      <c r="A94" t="str">
        <f t="shared" si="1"/>
        <v>2006Bladder (C67)FemaleAllEthNumber</v>
      </c>
      <c r="B94">
        <v>2006</v>
      </c>
      <c r="C94" t="s">
        <v>118</v>
      </c>
      <c r="D94" t="s">
        <v>0</v>
      </c>
      <c r="E94" t="s">
        <v>32</v>
      </c>
      <c r="F94" t="s">
        <v>7</v>
      </c>
      <c r="G94" s="29">
        <v>51</v>
      </c>
    </row>
    <row r="95" spans="1:7" ht="12.75" customHeight="1">
      <c r="A95" t="str">
        <f t="shared" si="1"/>
        <v>2006Bladder (C67)MaleAllEthNumber</v>
      </c>
      <c r="B95">
        <v>2006</v>
      </c>
      <c r="C95" t="s">
        <v>118</v>
      </c>
      <c r="D95" t="s">
        <v>1</v>
      </c>
      <c r="E95" t="s">
        <v>32</v>
      </c>
      <c r="F95" t="s">
        <v>7</v>
      </c>
      <c r="G95" s="29">
        <v>146</v>
      </c>
    </row>
    <row r="96" spans="1:7" ht="12.75" customHeight="1">
      <c r="A96" t="str">
        <f t="shared" si="1"/>
        <v>2006Non-Hodgkin lymphoma (C82–C85, C96)AllSexAllEthNumber</v>
      </c>
      <c r="B96">
        <v>2006</v>
      </c>
      <c r="C96" t="s">
        <v>133</v>
      </c>
      <c r="D96" t="s">
        <v>4</v>
      </c>
      <c r="E96" t="s">
        <v>32</v>
      </c>
      <c r="F96" t="s">
        <v>7</v>
      </c>
      <c r="G96" s="29">
        <v>312</v>
      </c>
    </row>
    <row r="97" spans="1:7" ht="12.75" customHeight="1">
      <c r="A97" t="str">
        <f t="shared" si="1"/>
        <v>2006Non-Hodgkin lymphoma (C82–C85, C96)FemaleAllEthNumber</v>
      </c>
      <c r="B97">
        <v>2006</v>
      </c>
      <c r="C97" t="s">
        <v>133</v>
      </c>
      <c r="D97" t="s">
        <v>0</v>
      </c>
      <c r="E97" t="s">
        <v>32</v>
      </c>
      <c r="F97" t="s">
        <v>7</v>
      </c>
      <c r="G97" s="29">
        <v>144</v>
      </c>
    </row>
    <row r="98" spans="1:7" ht="12.75" customHeight="1">
      <c r="A98" t="str">
        <f t="shared" si="1"/>
        <v>2006Non-Hodgkin lymphoma (C82–C85, C96)MaleAllEthNumber</v>
      </c>
      <c r="B98">
        <v>2006</v>
      </c>
      <c r="C98" t="s">
        <v>133</v>
      </c>
      <c r="D98" t="s">
        <v>1</v>
      </c>
      <c r="E98" t="s">
        <v>32</v>
      </c>
      <c r="F98" t="s">
        <v>7</v>
      </c>
      <c r="G98" s="29">
        <v>168</v>
      </c>
    </row>
    <row r="99" spans="1:7" ht="12.75" customHeight="1">
      <c r="A99" t="str">
        <f t="shared" si="1"/>
        <v>2006Leukaemia (C91–C95)AllSexAllEthNumber</v>
      </c>
      <c r="B99">
        <v>2006</v>
      </c>
      <c r="C99" t="s">
        <v>136</v>
      </c>
      <c r="D99" t="s">
        <v>4</v>
      </c>
      <c r="E99" t="s">
        <v>32</v>
      </c>
      <c r="F99" t="s">
        <v>7</v>
      </c>
      <c r="G99" s="29">
        <v>298</v>
      </c>
    </row>
    <row r="100" spans="1:7" ht="12.75" customHeight="1">
      <c r="A100" t="str">
        <f t="shared" si="1"/>
        <v>2006Leukaemia (C91–C95)FemaleAllEthNumber</v>
      </c>
      <c r="B100">
        <v>2006</v>
      </c>
      <c r="C100" t="s">
        <v>136</v>
      </c>
      <c r="D100" t="s">
        <v>0</v>
      </c>
      <c r="E100" t="s">
        <v>32</v>
      </c>
      <c r="F100" t="s">
        <v>7</v>
      </c>
      <c r="G100" s="29">
        <v>128</v>
      </c>
    </row>
    <row r="101" spans="1:7" ht="12.75" customHeight="1">
      <c r="A101" t="str">
        <f t="shared" si="1"/>
        <v>2006Leukaemia (C91–C95)MaleAllEthNumber</v>
      </c>
      <c r="B101">
        <v>2006</v>
      </c>
      <c r="C101" t="s">
        <v>136</v>
      </c>
      <c r="D101" t="s">
        <v>1</v>
      </c>
      <c r="E101" t="s">
        <v>32</v>
      </c>
      <c r="F101" t="s">
        <v>7</v>
      </c>
      <c r="G101" s="29">
        <v>170</v>
      </c>
    </row>
    <row r="102" spans="1:7" ht="12.75" customHeight="1">
      <c r="A102" t="str">
        <f t="shared" si="1"/>
        <v>2007Stomach (C16)AllSexAllEthNumber</v>
      </c>
      <c r="B102">
        <v>2007</v>
      </c>
      <c r="C102" t="s">
        <v>82</v>
      </c>
      <c r="D102" t="s">
        <v>4</v>
      </c>
      <c r="E102" t="s">
        <v>32</v>
      </c>
      <c r="F102" t="s">
        <v>7</v>
      </c>
      <c r="G102" s="29">
        <v>297</v>
      </c>
    </row>
    <row r="103" spans="1:7" ht="12.75" customHeight="1">
      <c r="A103" t="str">
        <f t="shared" si="1"/>
        <v>2007Stomach (C16)FemaleAllEthNumber</v>
      </c>
      <c r="B103">
        <v>2007</v>
      </c>
      <c r="C103" t="s">
        <v>82</v>
      </c>
      <c r="D103" t="s">
        <v>0</v>
      </c>
      <c r="E103" t="s">
        <v>32</v>
      </c>
      <c r="F103" t="s">
        <v>7</v>
      </c>
      <c r="G103" s="29">
        <v>113</v>
      </c>
    </row>
    <row r="104" spans="1:7" ht="12.75" customHeight="1">
      <c r="A104" t="str">
        <f t="shared" si="1"/>
        <v>2007Stomach (C16)MaleAllEthNumber</v>
      </c>
      <c r="B104">
        <v>2007</v>
      </c>
      <c r="C104" t="s">
        <v>82</v>
      </c>
      <c r="D104" t="s">
        <v>1</v>
      </c>
      <c r="E104" t="s">
        <v>32</v>
      </c>
      <c r="F104" t="s">
        <v>7</v>
      </c>
      <c r="G104" s="29">
        <v>184</v>
      </c>
    </row>
    <row r="105" spans="1:7" ht="12.75" customHeight="1">
      <c r="A105" t="str">
        <f t="shared" si="1"/>
        <v>2007Colorectum and anus (C18–C21)AllSexAllEthNumber</v>
      </c>
      <c r="B105">
        <v>2007</v>
      </c>
      <c r="C105" t="s">
        <v>84</v>
      </c>
      <c r="D105" t="s">
        <v>4</v>
      </c>
      <c r="E105" t="s">
        <v>32</v>
      </c>
      <c r="F105" t="s">
        <v>7</v>
      </c>
      <c r="G105" s="29">
        <v>1252</v>
      </c>
    </row>
    <row r="106" spans="1:7" ht="12.75" customHeight="1">
      <c r="A106" t="str">
        <f t="shared" si="1"/>
        <v>2007Colorectum and anus (C18–C21)FemaleAllEthNumber</v>
      </c>
      <c r="B106">
        <v>2007</v>
      </c>
      <c r="C106" t="s">
        <v>84</v>
      </c>
      <c r="D106" t="s">
        <v>0</v>
      </c>
      <c r="E106" t="s">
        <v>32</v>
      </c>
      <c r="F106" t="s">
        <v>7</v>
      </c>
      <c r="G106" s="29">
        <v>608</v>
      </c>
    </row>
    <row r="107" spans="1:7" ht="12.75" customHeight="1">
      <c r="A107" t="str">
        <f t="shared" si="1"/>
        <v>2007Colorectum and anus (C18–C21)MaleAllEthNumber</v>
      </c>
      <c r="B107">
        <v>2007</v>
      </c>
      <c r="C107" t="s">
        <v>84</v>
      </c>
      <c r="D107" t="s">
        <v>1</v>
      </c>
      <c r="E107" t="s">
        <v>32</v>
      </c>
      <c r="F107" t="s">
        <v>7</v>
      </c>
      <c r="G107" s="29">
        <v>644</v>
      </c>
    </row>
    <row r="108" spans="1:7" ht="12.75" customHeight="1">
      <c r="A108" t="str">
        <f t="shared" si="1"/>
        <v>2007Pancreas (C25)AllSexAllEthNumber</v>
      </c>
      <c r="B108">
        <v>2007</v>
      </c>
      <c r="C108" t="s">
        <v>88</v>
      </c>
      <c r="D108" t="s">
        <v>4</v>
      </c>
      <c r="E108" t="s">
        <v>32</v>
      </c>
      <c r="F108" t="s">
        <v>7</v>
      </c>
      <c r="G108" s="29">
        <v>428</v>
      </c>
    </row>
    <row r="109" spans="1:7" ht="12.75" customHeight="1">
      <c r="A109" t="str">
        <f t="shared" si="1"/>
        <v>2007Pancreas (C25)FemaleAllEthNumber</v>
      </c>
      <c r="B109">
        <v>2007</v>
      </c>
      <c r="C109" t="s">
        <v>88</v>
      </c>
      <c r="D109" t="s">
        <v>0</v>
      </c>
      <c r="E109" t="s">
        <v>32</v>
      </c>
      <c r="F109" t="s">
        <v>7</v>
      </c>
      <c r="G109" s="29">
        <v>216</v>
      </c>
    </row>
    <row r="110" spans="1:7" ht="12.75" customHeight="1">
      <c r="A110" t="str">
        <f t="shared" si="1"/>
        <v>2007Pancreas (C25)MaleAllEthNumber</v>
      </c>
      <c r="B110">
        <v>2007</v>
      </c>
      <c r="C110" t="s">
        <v>88</v>
      </c>
      <c r="D110" t="s">
        <v>1</v>
      </c>
      <c r="E110" t="s">
        <v>32</v>
      </c>
      <c r="F110" t="s">
        <v>7</v>
      </c>
      <c r="G110" s="29">
        <v>212</v>
      </c>
    </row>
    <row r="111" spans="1:7" ht="12.75" customHeight="1">
      <c r="A111" t="str">
        <f t="shared" si="1"/>
        <v>2007Lung (C33–C34)AllSexAllEthNumber</v>
      </c>
      <c r="B111">
        <v>2007</v>
      </c>
      <c r="C111" t="s">
        <v>93</v>
      </c>
      <c r="D111" t="s">
        <v>4</v>
      </c>
      <c r="E111" t="s">
        <v>32</v>
      </c>
      <c r="F111" t="s">
        <v>7</v>
      </c>
      <c r="G111" s="29">
        <v>1528</v>
      </c>
    </row>
    <row r="112" spans="1:7" ht="12.75" customHeight="1">
      <c r="A112" t="str">
        <f t="shared" si="1"/>
        <v>2007Lung (C33–C34)FemaleAllEthNumber</v>
      </c>
      <c r="B112">
        <v>2007</v>
      </c>
      <c r="C112" t="s">
        <v>93</v>
      </c>
      <c r="D112" t="s">
        <v>0</v>
      </c>
      <c r="E112" t="s">
        <v>32</v>
      </c>
      <c r="F112" t="s">
        <v>7</v>
      </c>
      <c r="G112" s="29">
        <v>664</v>
      </c>
    </row>
    <row r="113" spans="1:7" ht="12.75" customHeight="1">
      <c r="A113" t="str">
        <f t="shared" si="1"/>
        <v>2007Lung (C33–C34)MaleAllEthNumber</v>
      </c>
      <c r="B113">
        <v>2007</v>
      </c>
      <c r="C113" t="s">
        <v>93</v>
      </c>
      <c r="D113" t="s">
        <v>1</v>
      </c>
      <c r="E113" t="s">
        <v>32</v>
      </c>
      <c r="F113" t="s">
        <v>7</v>
      </c>
      <c r="G113" s="29">
        <v>864</v>
      </c>
    </row>
    <row r="114" spans="1:7" ht="12.75" customHeight="1">
      <c r="A114" t="str">
        <f t="shared" si="1"/>
        <v>2007Melanoma (C43)AllSexAllEthNumber</v>
      </c>
      <c r="B114">
        <v>2007</v>
      </c>
      <c r="C114" t="s">
        <v>99</v>
      </c>
      <c r="D114" t="s">
        <v>4</v>
      </c>
      <c r="E114" t="s">
        <v>32</v>
      </c>
      <c r="F114" t="s">
        <v>7</v>
      </c>
      <c r="G114" s="29">
        <v>292</v>
      </c>
    </row>
    <row r="115" spans="1:7" ht="12.75" customHeight="1">
      <c r="A115" t="str">
        <f t="shared" si="1"/>
        <v>2007Melanoma (C43)FemaleAllEthNumber</v>
      </c>
      <c r="B115">
        <v>2007</v>
      </c>
      <c r="C115" t="s">
        <v>99</v>
      </c>
      <c r="D115" t="s">
        <v>0</v>
      </c>
      <c r="E115" t="s">
        <v>32</v>
      </c>
      <c r="F115" t="s">
        <v>7</v>
      </c>
      <c r="G115" s="29">
        <v>114</v>
      </c>
    </row>
    <row r="116" spans="1:7" ht="12.75" customHeight="1">
      <c r="A116" t="str">
        <f t="shared" si="1"/>
        <v>2007Melanoma (C43)MaleAllEthNumber</v>
      </c>
      <c r="B116">
        <v>2007</v>
      </c>
      <c r="C116" t="s">
        <v>99</v>
      </c>
      <c r="D116" t="s">
        <v>1</v>
      </c>
      <c r="E116" t="s">
        <v>32</v>
      </c>
      <c r="F116" t="s">
        <v>7</v>
      </c>
      <c r="G116" s="29">
        <v>178</v>
      </c>
    </row>
    <row r="117" spans="1:7" ht="12.75" customHeight="1">
      <c r="A117" t="str">
        <f t="shared" si="1"/>
        <v>2007Prostate (C61)MaleAllEthNumber</v>
      </c>
      <c r="B117">
        <v>2007</v>
      </c>
      <c r="C117" t="s">
        <v>112</v>
      </c>
      <c r="D117" t="s">
        <v>1</v>
      </c>
      <c r="E117" t="s">
        <v>32</v>
      </c>
      <c r="F117" t="s">
        <v>7</v>
      </c>
      <c r="G117" s="29">
        <v>574</v>
      </c>
    </row>
    <row r="118" spans="1:7" ht="12.75" customHeight="1">
      <c r="A118" t="str">
        <f t="shared" si="1"/>
        <v>2007Bladder (C67)AllSexAllEthNumber</v>
      </c>
      <c r="B118">
        <v>2007</v>
      </c>
      <c r="C118" t="s">
        <v>118</v>
      </c>
      <c r="D118" t="s">
        <v>4</v>
      </c>
      <c r="E118" t="s">
        <v>32</v>
      </c>
      <c r="F118" t="s">
        <v>7</v>
      </c>
      <c r="G118" s="29">
        <v>169</v>
      </c>
    </row>
    <row r="119" spans="1:7" ht="12.75" customHeight="1">
      <c r="A119" t="str">
        <f t="shared" si="1"/>
        <v>2007Bladder (C67)FemaleAllEthNumber</v>
      </c>
      <c r="B119">
        <v>2007</v>
      </c>
      <c r="C119" t="s">
        <v>118</v>
      </c>
      <c r="D119" t="s">
        <v>0</v>
      </c>
      <c r="E119" t="s">
        <v>32</v>
      </c>
      <c r="F119" t="s">
        <v>7</v>
      </c>
      <c r="G119" s="29">
        <v>51</v>
      </c>
    </row>
    <row r="120" spans="1:7" ht="12.75" customHeight="1">
      <c r="A120" t="str">
        <f t="shared" si="1"/>
        <v>2007Bladder (C67)MaleAllEthNumber</v>
      </c>
      <c r="B120">
        <v>2007</v>
      </c>
      <c r="C120" t="s">
        <v>118</v>
      </c>
      <c r="D120" t="s">
        <v>1</v>
      </c>
      <c r="E120" t="s">
        <v>32</v>
      </c>
      <c r="F120" t="s">
        <v>7</v>
      </c>
      <c r="G120" s="29">
        <v>118</v>
      </c>
    </row>
    <row r="121" spans="1:7" ht="12.75" customHeight="1">
      <c r="A121" t="str">
        <f t="shared" si="1"/>
        <v>2007Non-Hodgkin lymphoma (C82–C85, C96)AllSexAllEthNumber</v>
      </c>
      <c r="B121">
        <v>2007</v>
      </c>
      <c r="C121" t="s">
        <v>133</v>
      </c>
      <c r="D121" t="s">
        <v>4</v>
      </c>
      <c r="E121" t="s">
        <v>32</v>
      </c>
      <c r="F121" t="s">
        <v>7</v>
      </c>
      <c r="G121" s="29">
        <v>306</v>
      </c>
    </row>
    <row r="122" spans="1:7" ht="12.75" customHeight="1">
      <c r="A122" t="str">
        <f t="shared" si="1"/>
        <v>2007Non-Hodgkin lymphoma (C82–C85, C96)FemaleAllEthNumber</v>
      </c>
      <c r="B122">
        <v>2007</v>
      </c>
      <c r="C122" t="s">
        <v>133</v>
      </c>
      <c r="D122" t="s">
        <v>0</v>
      </c>
      <c r="E122" t="s">
        <v>32</v>
      </c>
      <c r="F122" t="s">
        <v>7</v>
      </c>
      <c r="G122" s="29">
        <v>142</v>
      </c>
    </row>
    <row r="123" spans="1:7" ht="12.75" customHeight="1">
      <c r="A123" t="str">
        <f t="shared" si="1"/>
        <v>2007Non-Hodgkin lymphoma (C82–C85, C96)MaleAllEthNumber</v>
      </c>
      <c r="B123">
        <v>2007</v>
      </c>
      <c r="C123" t="s">
        <v>133</v>
      </c>
      <c r="D123" t="s">
        <v>1</v>
      </c>
      <c r="E123" t="s">
        <v>32</v>
      </c>
      <c r="F123" t="s">
        <v>7</v>
      </c>
      <c r="G123" s="29">
        <v>164</v>
      </c>
    </row>
    <row r="124" spans="1:7" ht="12.75" customHeight="1">
      <c r="A124" t="str">
        <f t="shared" si="1"/>
        <v>2007Leukaemia (C91–C95)AllSexAllEthNumber</v>
      </c>
      <c r="B124">
        <v>2007</v>
      </c>
      <c r="C124" t="s">
        <v>136</v>
      </c>
      <c r="D124" t="s">
        <v>4</v>
      </c>
      <c r="E124" t="s">
        <v>32</v>
      </c>
      <c r="F124" t="s">
        <v>7</v>
      </c>
      <c r="G124" s="29">
        <v>306</v>
      </c>
    </row>
    <row r="125" spans="1:7" ht="12.75" customHeight="1">
      <c r="A125" t="str">
        <f t="shared" si="1"/>
        <v>2007Leukaemia (C91–C95)FemaleAllEthNumber</v>
      </c>
      <c r="B125">
        <v>2007</v>
      </c>
      <c r="C125" t="s">
        <v>136</v>
      </c>
      <c r="D125" t="s">
        <v>0</v>
      </c>
      <c r="E125" t="s">
        <v>32</v>
      </c>
      <c r="F125" t="s">
        <v>7</v>
      </c>
      <c r="G125" s="29">
        <v>134</v>
      </c>
    </row>
    <row r="126" spans="1:7" ht="12.75" customHeight="1">
      <c r="A126" t="str">
        <f t="shared" si="1"/>
        <v>2007Leukaemia (C91–C95)MaleAllEthNumber</v>
      </c>
      <c r="B126">
        <v>2007</v>
      </c>
      <c r="C126" t="s">
        <v>136</v>
      </c>
      <c r="D126" t="s">
        <v>1</v>
      </c>
      <c r="E126" t="s">
        <v>32</v>
      </c>
      <c r="F126" t="s">
        <v>7</v>
      </c>
      <c r="G126" s="29">
        <v>172</v>
      </c>
    </row>
    <row r="127" spans="1:7" ht="12.75" customHeight="1">
      <c r="A127" t="str">
        <f t="shared" si="1"/>
        <v>2008Stomach (C16)AllSexAllEthNumber</v>
      </c>
      <c r="B127">
        <v>2008</v>
      </c>
      <c r="C127" t="s">
        <v>82</v>
      </c>
      <c r="D127" t="s">
        <v>4</v>
      </c>
      <c r="E127" t="s">
        <v>32</v>
      </c>
      <c r="F127" t="s">
        <v>7</v>
      </c>
      <c r="G127" s="29">
        <v>283</v>
      </c>
    </row>
    <row r="128" spans="1:7" ht="12.75" customHeight="1">
      <c r="A128" t="str">
        <f t="shared" si="1"/>
        <v>2008Stomach (C16)FemaleAllEthNumber</v>
      </c>
      <c r="B128">
        <v>2008</v>
      </c>
      <c r="C128" t="s">
        <v>82</v>
      </c>
      <c r="D128" t="s">
        <v>0</v>
      </c>
      <c r="E128" t="s">
        <v>32</v>
      </c>
      <c r="F128" t="s">
        <v>7</v>
      </c>
      <c r="G128" s="29">
        <v>110</v>
      </c>
    </row>
    <row r="129" spans="1:7" ht="12.75" customHeight="1">
      <c r="A129" t="str">
        <f t="shared" si="1"/>
        <v>2008Stomach (C16)MaleAllEthNumber</v>
      </c>
      <c r="B129">
        <v>2008</v>
      </c>
      <c r="C129" t="s">
        <v>82</v>
      </c>
      <c r="D129" t="s">
        <v>1</v>
      </c>
      <c r="E129" t="s">
        <v>32</v>
      </c>
      <c r="F129" t="s">
        <v>7</v>
      </c>
      <c r="G129" s="29">
        <v>173</v>
      </c>
    </row>
    <row r="130" spans="1:7" ht="12.75" customHeight="1">
      <c r="A130" t="str">
        <f t="shared" ref="A130:A193" si="2">B130&amp;C130&amp;D130&amp;E130&amp;F130</f>
        <v>2008Colorectum and anus (C18–C21)AllSexAllEthNumber</v>
      </c>
      <c r="B130">
        <v>2008</v>
      </c>
      <c r="C130" t="s">
        <v>84</v>
      </c>
      <c r="D130" t="s">
        <v>4</v>
      </c>
      <c r="E130" t="s">
        <v>32</v>
      </c>
      <c r="F130" t="s">
        <v>7</v>
      </c>
      <c r="G130" s="29">
        <v>1280</v>
      </c>
    </row>
    <row r="131" spans="1:7" ht="12.75" customHeight="1">
      <c r="A131" t="str">
        <f t="shared" si="2"/>
        <v>2008Colorectum and anus (C18–C21)FemaleAllEthNumber</v>
      </c>
      <c r="B131">
        <v>2008</v>
      </c>
      <c r="C131" t="s">
        <v>84</v>
      </c>
      <c r="D131" t="s">
        <v>0</v>
      </c>
      <c r="E131" t="s">
        <v>32</v>
      </c>
      <c r="F131" t="s">
        <v>7</v>
      </c>
      <c r="G131" s="29">
        <v>587</v>
      </c>
    </row>
    <row r="132" spans="1:7" ht="12.75" customHeight="1">
      <c r="A132" t="str">
        <f t="shared" si="2"/>
        <v>2008Colorectum and anus (C18–C21)MaleAllEthNumber</v>
      </c>
      <c r="B132">
        <v>2008</v>
      </c>
      <c r="C132" t="s">
        <v>84</v>
      </c>
      <c r="D132" t="s">
        <v>1</v>
      </c>
      <c r="E132" t="s">
        <v>32</v>
      </c>
      <c r="F132" t="s">
        <v>7</v>
      </c>
      <c r="G132" s="29">
        <v>693</v>
      </c>
    </row>
    <row r="133" spans="1:7" ht="12.75" customHeight="1">
      <c r="A133" t="str">
        <f t="shared" si="2"/>
        <v>2008Pancreas (C25)AllSexAllEthNumber</v>
      </c>
      <c r="B133">
        <v>2008</v>
      </c>
      <c r="C133" t="s">
        <v>88</v>
      </c>
      <c r="D133" t="s">
        <v>4</v>
      </c>
      <c r="E133" t="s">
        <v>32</v>
      </c>
      <c r="F133" t="s">
        <v>7</v>
      </c>
      <c r="G133" s="29">
        <v>373</v>
      </c>
    </row>
    <row r="134" spans="1:7" ht="12.75" customHeight="1">
      <c r="A134" t="str">
        <f t="shared" si="2"/>
        <v>2008Pancreas (C25)FemaleAllEthNumber</v>
      </c>
      <c r="B134">
        <v>2008</v>
      </c>
      <c r="C134" t="s">
        <v>88</v>
      </c>
      <c r="D134" t="s">
        <v>0</v>
      </c>
      <c r="E134" t="s">
        <v>32</v>
      </c>
      <c r="F134" t="s">
        <v>7</v>
      </c>
      <c r="G134" s="29">
        <v>197</v>
      </c>
    </row>
    <row r="135" spans="1:7" ht="12.75" customHeight="1">
      <c r="A135" t="str">
        <f t="shared" si="2"/>
        <v>2008Pancreas (C25)MaleAllEthNumber</v>
      </c>
      <c r="B135">
        <v>2008</v>
      </c>
      <c r="C135" t="s">
        <v>88</v>
      </c>
      <c r="D135" t="s">
        <v>1</v>
      </c>
      <c r="E135" t="s">
        <v>32</v>
      </c>
      <c r="F135" t="s">
        <v>7</v>
      </c>
      <c r="G135" s="29">
        <v>176</v>
      </c>
    </row>
    <row r="136" spans="1:7" ht="12.75" customHeight="1">
      <c r="A136" t="str">
        <f t="shared" si="2"/>
        <v>2008Lung (C33–C34)AllSexAllEthNumber</v>
      </c>
      <c r="B136">
        <v>2008</v>
      </c>
      <c r="C136" t="s">
        <v>93</v>
      </c>
      <c r="D136" t="s">
        <v>4</v>
      </c>
      <c r="E136" t="s">
        <v>32</v>
      </c>
      <c r="F136" t="s">
        <v>7</v>
      </c>
      <c r="G136" s="29">
        <v>1634</v>
      </c>
    </row>
    <row r="137" spans="1:7" ht="12.75" customHeight="1">
      <c r="A137" t="str">
        <f t="shared" si="2"/>
        <v>2008Lung (C33–C34)FemaleAllEthNumber</v>
      </c>
      <c r="B137">
        <v>2008</v>
      </c>
      <c r="C137" t="s">
        <v>93</v>
      </c>
      <c r="D137" t="s">
        <v>0</v>
      </c>
      <c r="E137" t="s">
        <v>32</v>
      </c>
      <c r="F137" t="s">
        <v>7</v>
      </c>
      <c r="G137" s="29">
        <v>745</v>
      </c>
    </row>
    <row r="138" spans="1:7" ht="12.75" customHeight="1">
      <c r="A138" t="str">
        <f t="shared" si="2"/>
        <v>2008Lung (C33–C34)MaleAllEthNumber</v>
      </c>
      <c r="B138">
        <v>2008</v>
      </c>
      <c r="C138" t="s">
        <v>93</v>
      </c>
      <c r="D138" t="s">
        <v>1</v>
      </c>
      <c r="E138" t="s">
        <v>32</v>
      </c>
      <c r="F138" t="s">
        <v>7</v>
      </c>
      <c r="G138" s="29">
        <v>889</v>
      </c>
    </row>
    <row r="139" spans="1:7" ht="12.75" customHeight="1">
      <c r="A139" t="str">
        <f t="shared" si="2"/>
        <v>2008Melanoma (C43)AllSexAllEthNumber</v>
      </c>
      <c r="B139">
        <v>2008</v>
      </c>
      <c r="C139" t="s">
        <v>99</v>
      </c>
      <c r="D139" t="s">
        <v>4</v>
      </c>
      <c r="E139" t="s">
        <v>32</v>
      </c>
      <c r="F139" t="s">
        <v>7</v>
      </c>
      <c r="G139" s="29">
        <v>317</v>
      </c>
    </row>
    <row r="140" spans="1:7" ht="12.75" customHeight="1">
      <c r="A140" t="str">
        <f t="shared" si="2"/>
        <v>2008Melanoma (C43)FemaleAllEthNumber</v>
      </c>
      <c r="B140">
        <v>2008</v>
      </c>
      <c r="C140" t="s">
        <v>99</v>
      </c>
      <c r="D140" t="s">
        <v>0</v>
      </c>
      <c r="E140" t="s">
        <v>32</v>
      </c>
      <c r="F140" t="s">
        <v>7</v>
      </c>
      <c r="G140" s="29">
        <v>115</v>
      </c>
    </row>
    <row r="141" spans="1:7" ht="12.75" customHeight="1">
      <c r="A141" t="str">
        <f t="shared" si="2"/>
        <v>2008Melanoma (C43)MaleAllEthNumber</v>
      </c>
      <c r="B141">
        <v>2008</v>
      </c>
      <c r="C141" t="s">
        <v>99</v>
      </c>
      <c r="D141" t="s">
        <v>1</v>
      </c>
      <c r="E141" t="s">
        <v>32</v>
      </c>
      <c r="F141" t="s">
        <v>7</v>
      </c>
      <c r="G141" s="29">
        <v>202</v>
      </c>
    </row>
    <row r="142" spans="1:7" ht="12.75" customHeight="1">
      <c r="A142" t="str">
        <f t="shared" si="2"/>
        <v>2008Prostate (C61)MaleAllEthNumber</v>
      </c>
      <c r="B142">
        <v>2008</v>
      </c>
      <c r="C142" t="s">
        <v>112</v>
      </c>
      <c r="D142" t="s">
        <v>1</v>
      </c>
      <c r="E142" t="s">
        <v>32</v>
      </c>
      <c r="F142" t="s">
        <v>7</v>
      </c>
      <c r="G142" s="29">
        <v>670</v>
      </c>
    </row>
    <row r="143" spans="1:7" ht="12.75" customHeight="1">
      <c r="A143" t="str">
        <f t="shared" si="2"/>
        <v>2008Bladder (C67)AllSexAllEthNumber</v>
      </c>
      <c r="B143">
        <v>2008</v>
      </c>
      <c r="C143" t="s">
        <v>118</v>
      </c>
      <c r="D143" t="s">
        <v>4</v>
      </c>
      <c r="E143" t="s">
        <v>32</v>
      </c>
      <c r="F143" t="s">
        <v>7</v>
      </c>
      <c r="G143" s="29">
        <v>200</v>
      </c>
    </row>
    <row r="144" spans="1:7" ht="12.75" customHeight="1">
      <c r="A144" t="str">
        <f t="shared" si="2"/>
        <v>2008Bladder (C67)FemaleAllEthNumber</v>
      </c>
      <c r="B144">
        <v>2008</v>
      </c>
      <c r="C144" t="s">
        <v>118</v>
      </c>
      <c r="D144" t="s">
        <v>0</v>
      </c>
      <c r="E144" t="s">
        <v>32</v>
      </c>
      <c r="F144" t="s">
        <v>7</v>
      </c>
      <c r="G144" s="29">
        <v>66</v>
      </c>
    </row>
    <row r="145" spans="1:7" ht="12.75" customHeight="1">
      <c r="A145" t="str">
        <f t="shared" si="2"/>
        <v>2008Bladder (C67)MaleAllEthNumber</v>
      </c>
      <c r="B145">
        <v>2008</v>
      </c>
      <c r="C145" t="s">
        <v>118</v>
      </c>
      <c r="D145" t="s">
        <v>1</v>
      </c>
      <c r="E145" t="s">
        <v>32</v>
      </c>
      <c r="F145" t="s">
        <v>7</v>
      </c>
      <c r="G145" s="29">
        <v>134</v>
      </c>
    </row>
    <row r="146" spans="1:7" ht="12.75" customHeight="1">
      <c r="A146" t="str">
        <f t="shared" si="2"/>
        <v>2008Non-Hodgkin lymphoma (C82–C85, C96)AllSexAllEthNumber</v>
      </c>
      <c r="B146">
        <v>2008</v>
      </c>
      <c r="C146" t="s">
        <v>133</v>
      </c>
      <c r="D146" t="s">
        <v>4</v>
      </c>
      <c r="E146" t="s">
        <v>32</v>
      </c>
      <c r="F146" t="s">
        <v>7</v>
      </c>
      <c r="G146" s="29">
        <v>273</v>
      </c>
    </row>
    <row r="147" spans="1:7" ht="12.75" customHeight="1">
      <c r="A147" t="str">
        <f t="shared" si="2"/>
        <v>2008Non-Hodgkin lymphoma (C82–C85, C96)FemaleAllEthNumber</v>
      </c>
      <c r="B147">
        <v>2008</v>
      </c>
      <c r="C147" t="s">
        <v>133</v>
      </c>
      <c r="D147" t="s">
        <v>0</v>
      </c>
      <c r="E147" t="s">
        <v>32</v>
      </c>
      <c r="F147" t="s">
        <v>7</v>
      </c>
      <c r="G147" s="29">
        <v>123</v>
      </c>
    </row>
    <row r="148" spans="1:7" ht="12.75" customHeight="1">
      <c r="A148" t="str">
        <f t="shared" si="2"/>
        <v>2008Non-Hodgkin lymphoma (C82–C85, C96)MaleAllEthNumber</v>
      </c>
      <c r="B148">
        <v>2008</v>
      </c>
      <c r="C148" t="s">
        <v>133</v>
      </c>
      <c r="D148" t="s">
        <v>1</v>
      </c>
      <c r="E148" t="s">
        <v>32</v>
      </c>
      <c r="F148" t="s">
        <v>7</v>
      </c>
      <c r="G148" s="29">
        <v>150</v>
      </c>
    </row>
    <row r="149" spans="1:7" ht="12.75" customHeight="1">
      <c r="A149" t="str">
        <f t="shared" si="2"/>
        <v>2008Leukaemia (C91–C95)AllSexAllEthNumber</v>
      </c>
      <c r="B149">
        <v>2008</v>
      </c>
      <c r="C149" t="s">
        <v>136</v>
      </c>
      <c r="D149" t="s">
        <v>4</v>
      </c>
      <c r="E149" t="s">
        <v>32</v>
      </c>
      <c r="F149" t="s">
        <v>7</v>
      </c>
      <c r="G149" s="29">
        <v>287</v>
      </c>
    </row>
    <row r="150" spans="1:7" ht="12.75" customHeight="1">
      <c r="A150" t="str">
        <f t="shared" si="2"/>
        <v>2008Leukaemia (C91–C95)FemaleAllEthNumber</v>
      </c>
      <c r="B150">
        <v>2008</v>
      </c>
      <c r="C150" t="s">
        <v>136</v>
      </c>
      <c r="D150" t="s">
        <v>0</v>
      </c>
      <c r="E150" t="s">
        <v>32</v>
      </c>
      <c r="F150" t="s">
        <v>7</v>
      </c>
      <c r="G150" s="29">
        <v>130</v>
      </c>
    </row>
    <row r="151" spans="1:7" ht="12.75" customHeight="1">
      <c r="A151" t="str">
        <f t="shared" si="2"/>
        <v>2008Leukaemia (C91–C95)MaleAllEthNumber</v>
      </c>
      <c r="B151">
        <v>2008</v>
      </c>
      <c r="C151" t="s">
        <v>136</v>
      </c>
      <c r="D151" t="s">
        <v>1</v>
      </c>
      <c r="E151" t="s">
        <v>32</v>
      </c>
      <c r="F151" t="s">
        <v>7</v>
      </c>
      <c r="G151" s="29">
        <v>157</v>
      </c>
    </row>
    <row r="152" spans="1:7" ht="12.75" customHeight="1">
      <c r="A152" t="str">
        <f t="shared" si="2"/>
        <v>2009Stomach (C16)AllSexAllEthNumber</v>
      </c>
      <c r="B152">
        <v>2009</v>
      </c>
      <c r="C152" t="s">
        <v>82</v>
      </c>
      <c r="D152" t="s">
        <v>4</v>
      </c>
      <c r="E152" t="s">
        <v>32</v>
      </c>
      <c r="F152" t="s">
        <v>7</v>
      </c>
      <c r="G152" s="29">
        <v>248</v>
      </c>
    </row>
    <row r="153" spans="1:7" ht="12.75" customHeight="1">
      <c r="A153" t="str">
        <f t="shared" si="2"/>
        <v>2009Stomach (C16)FemaleAllEthNumber</v>
      </c>
      <c r="B153">
        <v>2009</v>
      </c>
      <c r="C153" t="s">
        <v>82</v>
      </c>
      <c r="D153" t="s">
        <v>0</v>
      </c>
      <c r="E153" t="s">
        <v>32</v>
      </c>
      <c r="F153" t="s">
        <v>7</v>
      </c>
      <c r="G153" s="29">
        <v>84</v>
      </c>
    </row>
    <row r="154" spans="1:7" ht="12.75" customHeight="1">
      <c r="A154" t="str">
        <f t="shared" si="2"/>
        <v>2009Stomach (C16)MaleAllEthNumber</v>
      </c>
      <c r="B154">
        <v>2009</v>
      </c>
      <c r="C154" t="s">
        <v>82</v>
      </c>
      <c r="D154" t="s">
        <v>1</v>
      </c>
      <c r="E154" t="s">
        <v>32</v>
      </c>
      <c r="F154" t="s">
        <v>7</v>
      </c>
      <c r="G154" s="29">
        <v>164</v>
      </c>
    </row>
    <row r="155" spans="1:7" ht="12.75" customHeight="1">
      <c r="A155" t="str">
        <f t="shared" si="2"/>
        <v>2009Colorectum and anus (C18–C21)AllSexAllEthNumber</v>
      </c>
      <c r="B155">
        <v>2009</v>
      </c>
      <c r="C155" t="s">
        <v>84</v>
      </c>
      <c r="D155" t="s">
        <v>4</v>
      </c>
      <c r="E155" t="s">
        <v>32</v>
      </c>
      <c r="F155" t="s">
        <v>7</v>
      </c>
      <c r="G155" s="29">
        <v>1244</v>
      </c>
    </row>
    <row r="156" spans="1:7" ht="12.75" customHeight="1">
      <c r="A156" t="str">
        <f t="shared" si="2"/>
        <v>2009Colorectum and anus (C18–C21)FemaleAllEthNumber</v>
      </c>
      <c r="B156">
        <v>2009</v>
      </c>
      <c r="C156" t="s">
        <v>84</v>
      </c>
      <c r="D156" t="s">
        <v>0</v>
      </c>
      <c r="E156" t="s">
        <v>32</v>
      </c>
      <c r="F156" t="s">
        <v>7</v>
      </c>
      <c r="G156" s="29">
        <v>610</v>
      </c>
    </row>
    <row r="157" spans="1:7" ht="12.75" customHeight="1">
      <c r="A157" t="str">
        <f t="shared" si="2"/>
        <v>2009Colorectum and anus (C18–C21)MaleAllEthNumber</v>
      </c>
      <c r="B157">
        <v>2009</v>
      </c>
      <c r="C157" t="s">
        <v>84</v>
      </c>
      <c r="D157" t="s">
        <v>1</v>
      </c>
      <c r="E157" t="s">
        <v>32</v>
      </c>
      <c r="F157" t="s">
        <v>7</v>
      </c>
      <c r="G157" s="29">
        <v>634</v>
      </c>
    </row>
    <row r="158" spans="1:7" ht="12.75" customHeight="1">
      <c r="A158" t="str">
        <f t="shared" si="2"/>
        <v>2009Pancreas (C25)AllSexAllEthNumber</v>
      </c>
      <c r="B158">
        <v>2009</v>
      </c>
      <c r="C158" t="s">
        <v>88</v>
      </c>
      <c r="D158" t="s">
        <v>4</v>
      </c>
      <c r="E158" t="s">
        <v>32</v>
      </c>
      <c r="F158" t="s">
        <v>7</v>
      </c>
      <c r="G158" s="29">
        <v>413</v>
      </c>
    </row>
    <row r="159" spans="1:7" ht="12.75" customHeight="1">
      <c r="A159" t="str">
        <f t="shared" si="2"/>
        <v>2009Pancreas (C25)FemaleAllEthNumber</v>
      </c>
      <c r="B159">
        <v>2009</v>
      </c>
      <c r="C159" t="s">
        <v>88</v>
      </c>
      <c r="D159" t="s">
        <v>0</v>
      </c>
      <c r="E159" t="s">
        <v>32</v>
      </c>
      <c r="F159" t="s">
        <v>7</v>
      </c>
      <c r="G159" s="29">
        <v>202</v>
      </c>
    </row>
    <row r="160" spans="1:7" ht="12.75" customHeight="1">
      <c r="A160" t="str">
        <f t="shared" si="2"/>
        <v>2009Pancreas (C25)MaleAllEthNumber</v>
      </c>
      <c r="B160">
        <v>2009</v>
      </c>
      <c r="C160" t="s">
        <v>88</v>
      </c>
      <c r="D160" t="s">
        <v>1</v>
      </c>
      <c r="E160" t="s">
        <v>32</v>
      </c>
      <c r="F160" t="s">
        <v>7</v>
      </c>
      <c r="G160" s="29">
        <v>211</v>
      </c>
    </row>
    <row r="161" spans="1:7" ht="12.75" customHeight="1">
      <c r="A161" t="str">
        <f t="shared" si="2"/>
        <v>2009Lung (C33–C34)AllSexAllEthNumber</v>
      </c>
      <c r="B161">
        <v>2009</v>
      </c>
      <c r="C161" t="s">
        <v>93</v>
      </c>
      <c r="D161" t="s">
        <v>4</v>
      </c>
      <c r="E161" t="s">
        <v>32</v>
      </c>
      <c r="F161" t="s">
        <v>7</v>
      </c>
      <c r="G161" s="29">
        <v>1593</v>
      </c>
    </row>
    <row r="162" spans="1:7" ht="12.75" customHeight="1">
      <c r="A162" t="str">
        <f t="shared" si="2"/>
        <v>2009Lung (C33–C34)FemaleAllEthNumber</v>
      </c>
      <c r="B162">
        <v>2009</v>
      </c>
      <c r="C162" t="s">
        <v>93</v>
      </c>
      <c r="D162" t="s">
        <v>0</v>
      </c>
      <c r="E162" t="s">
        <v>32</v>
      </c>
      <c r="F162" t="s">
        <v>7</v>
      </c>
      <c r="G162" s="29">
        <v>717</v>
      </c>
    </row>
    <row r="163" spans="1:7" ht="12.75" customHeight="1">
      <c r="A163" t="str">
        <f t="shared" si="2"/>
        <v>2009Lung (C33–C34)MaleAllEthNumber</v>
      </c>
      <c r="B163">
        <v>2009</v>
      </c>
      <c r="C163" t="s">
        <v>93</v>
      </c>
      <c r="D163" t="s">
        <v>1</v>
      </c>
      <c r="E163" t="s">
        <v>32</v>
      </c>
      <c r="F163" t="s">
        <v>7</v>
      </c>
      <c r="G163" s="29">
        <v>876</v>
      </c>
    </row>
    <row r="164" spans="1:7" ht="12.75" customHeight="1">
      <c r="A164" t="str">
        <f t="shared" si="2"/>
        <v>2009Melanoma (C43)AllSexAllEthNumber</v>
      </c>
      <c r="B164">
        <v>2009</v>
      </c>
      <c r="C164" t="s">
        <v>99</v>
      </c>
      <c r="D164" t="s">
        <v>4</v>
      </c>
      <c r="E164" t="s">
        <v>32</v>
      </c>
      <c r="F164" t="s">
        <v>7</v>
      </c>
      <c r="G164" s="29">
        <v>326</v>
      </c>
    </row>
    <row r="165" spans="1:7" ht="12.75" customHeight="1">
      <c r="A165" t="str">
        <f t="shared" si="2"/>
        <v>2009Melanoma (C43)FemaleAllEthNumber</v>
      </c>
      <c r="B165">
        <v>2009</v>
      </c>
      <c r="C165" t="s">
        <v>99</v>
      </c>
      <c r="D165" t="s">
        <v>0</v>
      </c>
      <c r="E165" t="s">
        <v>32</v>
      </c>
      <c r="F165" t="s">
        <v>7</v>
      </c>
      <c r="G165" s="29">
        <v>113</v>
      </c>
    </row>
    <row r="166" spans="1:7" ht="12.75" customHeight="1">
      <c r="A166" t="str">
        <f t="shared" si="2"/>
        <v>2009Melanoma (C43)MaleAllEthNumber</v>
      </c>
      <c r="B166">
        <v>2009</v>
      </c>
      <c r="C166" t="s">
        <v>99</v>
      </c>
      <c r="D166" t="s">
        <v>1</v>
      </c>
      <c r="E166" t="s">
        <v>32</v>
      </c>
      <c r="F166" t="s">
        <v>7</v>
      </c>
      <c r="G166" s="29">
        <v>213</v>
      </c>
    </row>
    <row r="167" spans="1:7" ht="12.75" customHeight="1">
      <c r="A167" t="str">
        <f t="shared" si="2"/>
        <v>2009Prostate (C61)MaleAllEthNumber</v>
      </c>
      <c r="B167">
        <v>2009</v>
      </c>
      <c r="C167" t="s">
        <v>112</v>
      </c>
      <c r="D167" t="s">
        <v>1</v>
      </c>
      <c r="E167" t="s">
        <v>32</v>
      </c>
      <c r="F167" t="s">
        <v>7</v>
      </c>
      <c r="G167" s="29">
        <v>562</v>
      </c>
    </row>
    <row r="168" spans="1:7" ht="12.75" customHeight="1">
      <c r="A168" t="str">
        <f t="shared" si="2"/>
        <v>2009Bladder (C67)AllSexAllEthNumber</v>
      </c>
      <c r="B168">
        <v>2009</v>
      </c>
      <c r="C168" t="s">
        <v>118</v>
      </c>
      <c r="D168" t="s">
        <v>4</v>
      </c>
      <c r="E168" t="s">
        <v>32</v>
      </c>
      <c r="F168" t="s">
        <v>7</v>
      </c>
      <c r="G168" s="29">
        <v>209</v>
      </c>
    </row>
    <row r="169" spans="1:7" ht="12.75" customHeight="1">
      <c r="A169" t="str">
        <f t="shared" si="2"/>
        <v>2009Bladder (C67)FemaleAllEthNumber</v>
      </c>
      <c r="B169">
        <v>2009</v>
      </c>
      <c r="C169" t="s">
        <v>118</v>
      </c>
      <c r="D169" t="s">
        <v>0</v>
      </c>
      <c r="E169" t="s">
        <v>32</v>
      </c>
      <c r="F169" t="s">
        <v>7</v>
      </c>
      <c r="G169" s="29">
        <v>65</v>
      </c>
    </row>
    <row r="170" spans="1:7" ht="12.75" customHeight="1">
      <c r="A170" t="str">
        <f t="shared" si="2"/>
        <v>2009Bladder (C67)MaleAllEthNumber</v>
      </c>
      <c r="B170">
        <v>2009</v>
      </c>
      <c r="C170" t="s">
        <v>118</v>
      </c>
      <c r="D170" t="s">
        <v>1</v>
      </c>
      <c r="E170" t="s">
        <v>32</v>
      </c>
      <c r="F170" t="s">
        <v>7</v>
      </c>
      <c r="G170" s="29">
        <v>144</v>
      </c>
    </row>
    <row r="171" spans="1:7" ht="12.75" customHeight="1">
      <c r="A171" t="str">
        <f t="shared" si="2"/>
        <v>2009Non-Hodgkin lymphoma (C82–C85, C96)AllSexAllEthNumber</v>
      </c>
      <c r="B171">
        <v>2009</v>
      </c>
      <c r="C171" t="s">
        <v>133</v>
      </c>
      <c r="D171" t="s">
        <v>4</v>
      </c>
      <c r="E171" t="s">
        <v>32</v>
      </c>
      <c r="F171" t="s">
        <v>7</v>
      </c>
      <c r="G171" s="29">
        <v>291</v>
      </c>
    </row>
    <row r="172" spans="1:7" ht="12.75" customHeight="1">
      <c r="A172" t="str">
        <f t="shared" si="2"/>
        <v>2009Non-Hodgkin lymphoma (C82–C85, C96)FemaleAllEthNumber</v>
      </c>
      <c r="B172">
        <v>2009</v>
      </c>
      <c r="C172" t="s">
        <v>133</v>
      </c>
      <c r="D172" t="s">
        <v>0</v>
      </c>
      <c r="E172" t="s">
        <v>32</v>
      </c>
      <c r="F172" t="s">
        <v>7</v>
      </c>
      <c r="G172" s="29">
        <v>143</v>
      </c>
    </row>
    <row r="173" spans="1:7" ht="12.75" customHeight="1">
      <c r="A173" t="str">
        <f t="shared" si="2"/>
        <v>2009Non-Hodgkin lymphoma (C82–C85, C96)MaleAllEthNumber</v>
      </c>
      <c r="B173">
        <v>2009</v>
      </c>
      <c r="C173" t="s">
        <v>133</v>
      </c>
      <c r="D173" t="s">
        <v>1</v>
      </c>
      <c r="E173" t="s">
        <v>32</v>
      </c>
      <c r="F173" t="s">
        <v>7</v>
      </c>
      <c r="G173" s="29">
        <v>148</v>
      </c>
    </row>
    <row r="174" spans="1:7" ht="12.75" customHeight="1">
      <c r="A174" t="str">
        <f t="shared" si="2"/>
        <v>2009Leukaemia (C91–C95)AllSexAllEthNumber</v>
      </c>
      <c r="B174">
        <v>2009</v>
      </c>
      <c r="C174" t="s">
        <v>136</v>
      </c>
      <c r="D174" t="s">
        <v>4</v>
      </c>
      <c r="E174" t="s">
        <v>32</v>
      </c>
      <c r="F174" t="s">
        <v>7</v>
      </c>
      <c r="G174" s="29">
        <v>266</v>
      </c>
    </row>
    <row r="175" spans="1:7" ht="12.75" customHeight="1">
      <c r="A175" t="str">
        <f t="shared" si="2"/>
        <v>2009Leukaemia (C91–C95)FemaleAllEthNumber</v>
      </c>
      <c r="B175">
        <v>2009</v>
      </c>
      <c r="C175" t="s">
        <v>136</v>
      </c>
      <c r="D175" t="s">
        <v>0</v>
      </c>
      <c r="E175" t="s">
        <v>32</v>
      </c>
      <c r="F175" t="s">
        <v>7</v>
      </c>
      <c r="G175" s="29">
        <v>121</v>
      </c>
    </row>
    <row r="176" spans="1:7" ht="12.75" customHeight="1">
      <c r="A176" t="str">
        <f t="shared" si="2"/>
        <v>2009Leukaemia (C91–C95)MaleAllEthNumber</v>
      </c>
      <c r="B176">
        <v>2009</v>
      </c>
      <c r="C176" t="s">
        <v>136</v>
      </c>
      <c r="D176" t="s">
        <v>1</v>
      </c>
      <c r="E176" t="s">
        <v>32</v>
      </c>
      <c r="F176" t="s">
        <v>7</v>
      </c>
      <c r="G176" s="29">
        <v>145</v>
      </c>
    </row>
    <row r="177" spans="1:7" ht="12.75" customHeight="1">
      <c r="A177" t="str">
        <f t="shared" si="2"/>
        <v>2010Stomach (C16)AllSexAllEthNumber</v>
      </c>
      <c r="B177">
        <v>2010</v>
      </c>
      <c r="C177" t="s">
        <v>82</v>
      </c>
      <c r="D177" t="s">
        <v>4</v>
      </c>
      <c r="E177" t="s">
        <v>32</v>
      </c>
      <c r="F177" t="s">
        <v>7</v>
      </c>
      <c r="G177" s="29">
        <v>253</v>
      </c>
    </row>
    <row r="178" spans="1:7" ht="12.75" customHeight="1">
      <c r="A178" t="str">
        <f t="shared" si="2"/>
        <v>2010Stomach (C16)FemaleAllEthNumber</v>
      </c>
      <c r="B178">
        <v>2010</v>
      </c>
      <c r="C178" t="s">
        <v>82</v>
      </c>
      <c r="D178" t="s">
        <v>0</v>
      </c>
      <c r="E178" t="s">
        <v>32</v>
      </c>
      <c r="F178" t="s">
        <v>7</v>
      </c>
      <c r="G178" s="29">
        <v>95</v>
      </c>
    </row>
    <row r="179" spans="1:7" ht="12.75" customHeight="1">
      <c r="A179" t="str">
        <f t="shared" si="2"/>
        <v>2010Stomach (C16)MaleAllEthNumber</v>
      </c>
      <c r="B179">
        <v>2010</v>
      </c>
      <c r="C179" t="s">
        <v>82</v>
      </c>
      <c r="D179" t="s">
        <v>1</v>
      </c>
      <c r="E179" t="s">
        <v>32</v>
      </c>
      <c r="F179" t="s">
        <v>7</v>
      </c>
      <c r="G179" s="29">
        <v>158</v>
      </c>
    </row>
    <row r="180" spans="1:7" ht="12.75" customHeight="1">
      <c r="A180" t="str">
        <f t="shared" si="2"/>
        <v>2010Colorectum and anus (C18–C21)AllSexAllEthNumber</v>
      </c>
      <c r="B180">
        <v>2010</v>
      </c>
      <c r="C180" t="s">
        <v>84</v>
      </c>
      <c r="D180" t="s">
        <v>4</v>
      </c>
      <c r="E180" t="s">
        <v>32</v>
      </c>
      <c r="F180" t="s">
        <v>7</v>
      </c>
      <c r="G180" s="29">
        <v>1208</v>
      </c>
    </row>
    <row r="181" spans="1:7" ht="12.75" customHeight="1">
      <c r="A181" t="str">
        <f t="shared" si="2"/>
        <v>2010Colorectum and anus (C18–C21)FemaleAllEthNumber</v>
      </c>
      <c r="B181">
        <v>2010</v>
      </c>
      <c r="C181" t="s">
        <v>84</v>
      </c>
      <c r="D181" t="s">
        <v>0</v>
      </c>
      <c r="E181" t="s">
        <v>32</v>
      </c>
      <c r="F181" t="s">
        <v>7</v>
      </c>
      <c r="G181" s="29">
        <v>590</v>
      </c>
    </row>
    <row r="182" spans="1:7" ht="12.75" customHeight="1">
      <c r="A182" t="str">
        <f t="shared" si="2"/>
        <v>2010Colorectum and anus (C18–C21)MaleAllEthNumber</v>
      </c>
      <c r="B182">
        <v>2010</v>
      </c>
      <c r="C182" t="s">
        <v>84</v>
      </c>
      <c r="D182" t="s">
        <v>1</v>
      </c>
      <c r="E182" t="s">
        <v>32</v>
      </c>
      <c r="F182" t="s">
        <v>7</v>
      </c>
      <c r="G182" s="29">
        <v>618</v>
      </c>
    </row>
    <row r="183" spans="1:7" ht="12.75" customHeight="1">
      <c r="A183" t="str">
        <f t="shared" si="2"/>
        <v>2010Pancreas (C25)AllSexAllEthNumber</v>
      </c>
      <c r="B183">
        <v>2010</v>
      </c>
      <c r="C183" t="s">
        <v>88</v>
      </c>
      <c r="D183" t="s">
        <v>4</v>
      </c>
      <c r="E183" t="s">
        <v>32</v>
      </c>
      <c r="F183" t="s">
        <v>7</v>
      </c>
      <c r="G183" s="29">
        <v>435</v>
      </c>
    </row>
    <row r="184" spans="1:7" ht="12.75" customHeight="1">
      <c r="A184" t="str">
        <f t="shared" si="2"/>
        <v>2010Pancreas (C25)FemaleAllEthNumber</v>
      </c>
      <c r="B184">
        <v>2010</v>
      </c>
      <c r="C184" t="s">
        <v>88</v>
      </c>
      <c r="D184" t="s">
        <v>0</v>
      </c>
      <c r="E184" t="s">
        <v>32</v>
      </c>
      <c r="F184" t="s">
        <v>7</v>
      </c>
      <c r="G184" s="29">
        <v>215</v>
      </c>
    </row>
    <row r="185" spans="1:7" ht="12.75" customHeight="1">
      <c r="A185" t="str">
        <f t="shared" si="2"/>
        <v>2010Pancreas (C25)MaleAllEthNumber</v>
      </c>
      <c r="B185">
        <v>2010</v>
      </c>
      <c r="C185" t="s">
        <v>88</v>
      </c>
      <c r="D185" t="s">
        <v>1</v>
      </c>
      <c r="E185" t="s">
        <v>32</v>
      </c>
      <c r="F185" t="s">
        <v>7</v>
      </c>
      <c r="G185" s="29">
        <v>220</v>
      </c>
    </row>
    <row r="186" spans="1:7" ht="12.75" customHeight="1">
      <c r="A186" t="str">
        <f t="shared" si="2"/>
        <v>2010Lung (C33–C34)AllSexAllEthNumber</v>
      </c>
      <c r="B186">
        <v>2010</v>
      </c>
      <c r="C186" t="s">
        <v>93</v>
      </c>
      <c r="D186" t="s">
        <v>4</v>
      </c>
      <c r="E186" t="s">
        <v>32</v>
      </c>
      <c r="F186" t="s">
        <v>7</v>
      </c>
      <c r="G186" s="29">
        <v>1650</v>
      </c>
    </row>
    <row r="187" spans="1:7" ht="12.75" customHeight="1">
      <c r="A187" t="str">
        <f t="shared" si="2"/>
        <v>2010Lung (C33–C34)FemaleAllEthNumber</v>
      </c>
      <c r="B187">
        <v>2010</v>
      </c>
      <c r="C187" t="s">
        <v>93</v>
      </c>
      <c r="D187" t="s">
        <v>0</v>
      </c>
      <c r="E187" t="s">
        <v>32</v>
      </c>
      <c r="F187" t="s">
        <v>7</v>
      </c>
      <c r="G187" s="29">
        <v>757</v>
      </c>
    </row>
    <row r="188" spans="1:7" ht="12.75" customHeight="1">
      <c r="A188" t="str">
        <f t="shared" si="2"/>
        <v>2010Lung (C33–C34)MaleAllEthNumber</v>
      </c>
      <c r="B188">
        <v>2010</v>
      </c>
      <c r="C188" t="s">
        <v>93</v>
      </c>
      <c r="D188" t="s">
        <v>1</v>
      </c>
      <c r="E188" t="s">
        <v>32</v>
      </c>
      <c r="F188" t="s">
        <v>7</v>
      </c>
      <c r="G188" s="29">
        <v>893</v>
      </c>
    </row>
    <row r="189" spans="1:7" ht="12.75" customHeight="1">
      <c r="A189" t="str">
        <f t="shared" si="2"/>
        <v>2010Melanoma (C43)AllSexAllEthNumber</v>
      </c>
      <c r="B189">
        <v>2010</v>
      </c>
      <c r="C189" t="s">
        <v>99</v>
      </c>
      <c r="D189" t="s">
        <v>4</v>
      </c>
      <c r="E189" t="s">
        <v>32</v>
      </c>
      <c r="F189" t="s">
        <v>7</v>
      </c>
      <c r="G189" s="29">
        <v>324</v>
      </c>
    </row>
    <row r="190" spans="1:7" ht="12.75" customHeight="1">
      <c r="A190" t="str">
        <f t="shared" si="2"/>
        <v>2010Melanoma (C43)FemaleAllEthNumber</v>
      </c>
      <c r="B190">
        <v>2010</v>
      </c>
      <c r="C190" t="s">
        <v>99</v>
      </c>
      <c r="D190" t="s">
        <v>0</v>
      </c>
      <c r="E190" t="s">
        <v>32</v>
      </c>
      <c r="F190" t="s">
        <v>7</v>
      </c>
      <c r="G190" s="29">
        <v>125</v>
      </c>
    </row>
    <row r="191" spans="1:7" ht="12.75" customHeight="1">
      <c r="A191" t="str">
        <f t="shared" si="2"/>
        <v>2010Melanoma (C43)MaleAllEthNumber</v>
      </c>
      <c r="B191">
        <v>2010</v>
      </c>
      <c r="C191" t="s">
        <v>99</v>
      </c>
      <c r="D191" t="s">
        <v>1</v>
      </c>
      <c r="E191" t="s">
        <v>32</v>
      </c>
      <c r="F191" t="s">
        <v>7</v>
      </c>
      <c r="G191" s="29">
        <v>199</v>
      </c>
    </row>
    <row r="192" spans="1:7" ht="12.75" customHeight="1">
      <c r="A192" t="str">
        <f t="shared" si="2"/>
        <v>2010Prostate (C61)MaleAllEthNumber</v>
      </c>
      <c r="B192">
        <v>2010</v>
      </c>
      <c r="C192" t="s">
        <v>112</v>
      </c>
      <c r="D192" t="s">
        <v>1</v>
      </c>
      <c r="E192" t="s">
        <v>32</v>
      </c>
      <c r="F192" t="s">
        <v>7</v>
      </c>
      <c r="G192" s="29">
        <v>589</v>
      </c>
    </row>
    <row r="193" spans="1:7" ht="12.75" customHeight="1">
      <c r="A193" t="str">
        <f t="shared" si="2"/>
        <v>2010Bladder (C67)AllSexAllEthNumber</v>
      </c>
      <c r="B193">
        <v>2010</v>
      </c>
      <c r="C193" t="s">
        <v>118</v>
      </c>
      <c r="D193" t="s">
        <v>4</v>
      </c>
      <c r="E193" t="s">
        <v>32</v>
      </c>
      <c r="F193" t="s">
        <v>7</v>
      </c>
      <c r="G193" s="29">
        <v>175</v>
      </c>
    </row>
    <row r="194" spans="1:7" ht="12.75" customHeight="1">
      <c r="A194" t="str">
        <f t="shared" ref="A194:A257" si="3">B194&amp;C194&amp;D194&amp;E194&amp;F194</f>
        <v>2010Bladder (C67)FemaleAllEthNumber</v>
      </c>
      <c r="B194">
        <v>2010</v>
      </c>
      <c r="C194" t="s">
        <v>118</v>
      </c>
      <c r="D194" t="s">
        <v>0</v>
      </c>
      <c r="E194" t="s">
        <v>32</v>
      </c>
      <c r="F194" t="s">
        <v>7</v>
      </c>
      <c r="G194" s="29">
        <v>49</v>
      </c>
    </row>
    <row r="195" spans="1:7" ht="12.75" customHeight="1">
      <c r="A195" t="str">
        <f t="shared" si="3"/>
        <v>2010Bladder (C67)MaleAllEthNumber</v>
      </c>
      <c r="B195">
        <v>2010</v>
      </c>
      <c r="C195" t="s">
        <v>118</v>
      </c>
      <c r="D195" t="s">
        <v>1</v>
      </c>
      <c r="E195" t="s">
        <v>32</v>
      </c>
      <c r="F195" t="s">
        <v>7</v>
      </c>
      <c r="G195" s="29">
        <v>126</v>
      </c>
    </row>
    <row r="196" spans="1:7" ht="12.75" customHeight="1">
      <c r="A196" t="str">
        <f t="shared" si="3"/>
        <v>2010Non-Hodgkin lymphoma (C82–C85, C96)AllSexAllEthNumber</v>
      </c>
      <c r="B196">
        <v>2010</v>
      </c>
      <c r="C196" t="s">
        <v>133</v>
      </c>
      <c r="D196" t="s">
        <v>4</v>
      </c>
      <c r="E196" t="s">
        <v>32</v>
      </c>
      <c r="F196" t="s">
        <v>7</v>
      </c>
      <c r="G196" s="29">
        <v>263</v>
      </c>
    </row>
    <row r="197" spans="1:7" ht="12.75" customHeight="1">
      <c r="A197" t="str">
        <f t="shared" si="3"/>
        <v>2010Non-Hodgkin lymphoma (C82–C85, C96)FemaleAllEthNumber</v>
      </c>
      <c r="B197">
        <v>2010</v>
      </c>
      <c r="C197" t="s">
        <v>133</v>
      </c>
      <c r="D197" t="s">
        <v>0</v>
      </c>
      <c r="E197" t="s">
        <v>32</v>
      </c>
      <c r="F197" t="s">
        <v>7</v>
      </c>
      <c r="G197" s="29">
        <v>128</v>
      </c>
    </row>
    <row r="198" spans="1:7" ht="12.75" customHeight="1">
      <c r="A198" t="str">
        <f t="shared" si="3"/>
        <v>2010Non-Hodgkin lymphoma (C82–C85, C96)MaleAllEthNumber</v>
      </c>
      <c r="B198">
        <v>2010</v>
      </c>
      <c r="C198" t="s">
        <v>133</v>
      </c>
      <c r="D198" t="s">
        <v>1</v>
      </c>
      <c r="E198" t="s">
        <v>32</v>
      </c>
      <c r="F198" t="s">
        <v>7</v>
      </c>
      <c r="G198" s="29">
        <v>135</v>
      </c>
    </row>
    <row r="199" spans="1:7" ht="12.75" customHeight="1">
      <c r="A199" t="str">
        <f t="shared" si="3"/>
        <v>2010Leukaemia (C91–C95)AllSexAllEthNumber</v>
      </c>
      <c r="B199">
        <v>2010</v>
      </c>
      <c r="C199" t="s">
        <v>136</v>
      </c>
      <c r="D199" t="s">
        <v>4</v>
      </c>
      <c r="E199" t="s">
        <v>32</v>
      </c>
      <c r="F199" t="s">
        <v>7</v>
      </c>
      <c r="G199" s="29">
        <v>289</v>
      </c>
    </row>
    <row r="200" spans="1:7" ht="12.75" customHeight="1">
      <c r="A200" t="str">
        <f t="shared" si="3"/>
        <v>2010Leukaemia (C91–C95)FemaleAllEthNumber</v>
      </c>
      <c r="B200">
        <v>2010</v>
      </c>
      <c r="C200" t="s">
        <v>136</v>
      </c>
      <c r="D200" t="s">
        <v>0</v>
      </c>
      <c r="E200" t="s">
        <v>32</v>
      </c>
      <c r="F200" t="s">
        <v>7</v>
      </c>
      <c r="G200" s="29">
        <v>117</v>
      </c>
    </row>
    <row r="201" spans="1:7" ht="12.75" customHeight="1">
      <c r="A201" t="str">
        <f t="shared" si="3"/>
        <v>2010Leukaemia (C91–C95)MaleAllEthNumber</v>
      </c>
      <c r="B201">
        <v>2010</v>
      </c>
      <c r="C201" t="s">
        <v>136</v>
      </c>
      <c r="D201" t="s">
        <v>1</v>
      </c>
      <c r="E201" t="s">
        <v>32</v>
      </c>
      <c r="F201" t="s">
        <v>7</v>
      </c>
      <c r="G201" s="29">
        <v>172</v>
      </c>
    </row>
    <row r="202" spans="1:7" ht="12.75" customHeight="1">
      <c r="A202" t="str">
        <f t="shared" si="3"/>
        <v>2011Stomach (C16)AllSexAllEthNumber</v>
      </c>
      <c r="B202">
        <v>2011</v>
      </c>
      <c r="C202" t="s">
        <v>82</v>
      </c>
      <c r="D202" t="s">
        <v>4</v>
      </c>
      <c r="E202" t="s">
        <v>32</v>
      </c>
      <c r="F202" t="s">
        <v>7</v>
      </c>
      <c r="G202" s="29">
        <v>296</v>
      </c>
    </row>
    <row r="203" spans="1:7" ht="12.75" customHeight="1">
      <c r="A203" t="str">
        <f t="shared" si="3"/>
        <v>2011Stomach (C16)FemaleAllEthNumber</v>
      </c>
      <c r="B203">
        <v>2011</v>
      </c>
      <c r="C203" t="s">
        <v>82</v>
      </c>
      <c r="D203" t="s">
        <v>0</v>
      </c>
      <c r="E203" t="s">
        <v>32</v>
      </c>
      <c r="F203" t="s">
        <v>7</v>
      </c>
      <c r="G203" s="29">
        <v>103</v>
      </c>
    </row>
    <row r="204" spans="1:7" ht="12.75" customHeight="1">
      <c r="A204" t="str">
        <f t="shared" si="3"/>
        <v>2011Stomach (C16)MaleAllEthNumber</v>
      </c>
      <c r="B204">
        <v>2011</v>
      </c>
      <c r="C204" t="s">
        <v>82</v>
      </c>
      <c r="D204" t="s">
        <v>1</v>
      </c>
      <c r="E204" t="s">
        <v>32</v>
      </c>
      <c r="F204" t="s">
        <v>7</v>
      </c>
      <c r="G204" s="29">
        <v>193</v>
      </c>
    </row>
    <row r="205" spans="1:7" ht="12.75" customHeight="1">
      <c r="A205" t="str">
        <f t="shared" si="3"/>
        <v>2011Colorectum and anus (C18–C21)AllSexAllEthNumber</v>
      </c>
      <c r="B205">
        <v>2011</v>
      </c>
      <c r="C205" t="s">
        <v>84</v>
      </c>
      <c r="D205" t="s">
        <v>4</v>
      </c>
      <c r="E205" t="s">
        <v>32</v>
      </c>
      <c r="F205" t="s">
        <v>7</v>
      </c>
      <c r="G205" s="29">
        <v>1191</v>
      </c>
    </row>
    <row r="206" spans="1:7" ht="12.75" customHeight="1">
      <c r="A206" t="str">
        <f t="shared" si="3"/>
        <v>2011Colorectum and anus (C18–C21)FemaleAllEthNumber</v>
      </c>
      <c r="B206">
        <v>2011</v>
      </c>
      <c r="C206" t="s">
        <v>84</v>
      </c>
      <c r="D206" t="s">
        <v>0</v>
      </c>
      <c r="E206" t="s">
        <v>32</v>
      </c>
      <c r="F206" t="s">
        <v>7</v>
      </c>
      <c r="G206" s="29">
        <v>589</v>
      </c>
    </row>
    <row r="207" spans="1:7" ht="12.75" customHeight="1">
      <c r="A207" t="str">
        <f t="shared" si="3"/>
        <v>2011Colorectum and anus (C18–C21)MaleAllEthNumber</v>
      </c>
      <c r="B207">
        <v>2011</v>
      </c>
      <c r="C207" t="s">
        <v>84</v>
      </c>
      <c r="D207" t="s">
        <v>1</v>
      </c>
      <c r="E207" t="s">
        <v>32</v>
      </c>
      <c r="F207" t="s">
        <v>7</v>
      </c>
      <c r="G207" s="29">
        <v>602</v>
      </c>
    </row>
    <row r="208" spans="1:7" ht="12.75" customHeight="1">
      <c r="A208" t="str">
        <f t="shared" si="3"/>
        <v>2011Pancreas (C25)AllSexAllEthNumber</v>
      </c>
      <c r="B208">
        <v>2011</v>
      </c>
      <c r="C208" t="s">
        <v>88</v>
      </c>
      <c r="D208" t="s">
        <v>4</v>
      </c>
      <c r="E208" t="s">
        <v>32</v>
      </c>
      <c r="F208" t="s">
        <v>7</v>
      </c>
      <c r="G208" s="29">
        <v>429</v>
      </c>
    </row>
    <row r="209" spans="1:7" ht="12.75" customHeight="1">
      <c r="A209" t="str">
        <f t="shared" si="3"/>
        <v>2011Pancreas (C25)FemaleAllEthNumber</v>
      </c>
      <c r="B209">
        <v>2011</v>
      </c>
      <c r="C209" t="s">
        <v>88</v>
      </c>
      <c r="D209" t="s">
        <v>0</v>
      </c>
      <c r="E209" t="s">
        <v>32</v>
      </c>
      <c r="F209" t="s">
        <v>7</v>
      </c>
      <c r="G209" s="29">
        <v>210</v>
      </c>
    </row>
    <row r="210" spans="1:7" ht="12.75" customHeight="1">
      <c r="A210" t="str">
        <f t="shared" si="3"/>
        <v>2011Pancreas (C25)MaleAllEthNumber</v>
      </c>
      <c r="B210">
        <v>2011</v>
      </c>
      <c r="C210" t="s">
        <v>88</v>
      </c>
      <c r="D210" t="s">
        <v>1</v>
      </c>
      <c r="E210" t="s">
        <v>32</v>
      </c>
      <c r="F210" t="s">
        <v>7</v>
      </c>
      <c r="G210" s="29">
        <v>219</v>
      </c>
    </row>
    <row r="211" spans="1:7" ht="12.75" customHeight="1">
      <c r="A211" t="str">
        <f t="shared" si="3"/>
        <v>2011Lung (C33–C34)AllSexAllEthNumber</v>
      </c>
      <c r="B211">
        <v>2011</v>
      </c>
      <c r="C211" t="s">
        <v>93</v>
      </c>
      <c r="D211" t="s">
        <v>4</v>
      </c>
      <c r="E211" t="s">
        <v>32</v>
      </c>
      <c r="F211" t="s">
        <v>7</v>
      </c>
      <c r="G211" s="29">
        <v>1682</v>
      </c>
    </row>
    <row r="212" spans="1:7" ht="12.75" customHeight="1">
      <c r="A212" t="str">
        <f t="shared" si="3"/>
        <v>2011Lung (C33–C34)FemaleAllEthNumber</v>
      </c>
      <c r="B212">
        <v>2011</v>
      </c>
      <c r="C212" t="s">
        <v>93</v>
      </c>
      <c r="D212" t="s">
        <v>0</v>
      </c>
      <c r="E212" t="s">
        <v>32</v>
      </c>
      <c r="F212" t="s">
        <v>7</v>
      </c>
      <c r="G212" s="29">
        <v>773</v>
      </c>
    </row>
    <row r="213" spans="1:7" ht="12.75" customHeight="1">
      <c r="A213" t="str">
        <f t="shared" si="3"/>
        <v>2011Lung (C33–C34)MaleAllEthNumber</v>
      </c>
      <c r="B213">
        <v>2011</v>
      </c>
      <c r="C213" t="s">
        <v>93</v>
      </c>
      <c r="D213" t="s">
        <v>1</v>
      </c>
      <c r="E213" t="s">
        <v>32</v>
      </c>
      <c r="F213" t="s">
        <v>7</v>
      </c>
      <c r="G213" s="29">
        <v>909</v>
      </c>
    </row>
    <row r="214" spans="1:7" ht="12.75" customHeight="1">
      <c r="A214" t="str">
        <f t="shared" si="3"/>
        <v>2011Melanoma (C43)AllSexAllEthNumber</v>
      </c>
      <c r="B214">
        <v>2011</v>
      </c>
      <c r="C214" t="s">
        <v>99</v>
      </c>
      <c r="D214" t="s">
        <v>4</v>
      </c>
      <c r="E214" t="s">
        <v>32</v>
      </c>
      <c r="F214" t="s">
        <v>7</v>
      </c>
      <c r="G214" s="29">
        <v>359</v>
      </c>
    </row>
    <row r="215" spans="1:7" ht="12.75" customHeight="1">
      <c r="A215" t="str">
        <f t="shared" si="3"/>
        <v>2011Melanoma (C43)FemaleAllEthNumber</v>
      </c>
      <c r="B215">
        <v>2011</v>
      </c>
      <c r="C215" t="s">
        <v>99</v>
      </c>
      <c r="D215" t="s">
        <v>0</v>
      </c>
      <c r="E215" t="s">
        <v>32</v>
      </c>
      <c r="F215" t="s">
        <v>7</v>
      </c>
      <c r="G215" s="29">
        <v>116</v>
      </c>
    </row>
    <row r="216" spans="1:7" ht="12.75" customHeight="1">
      <c r="A216" t="str">
        <f t="shared" si="3"/>
        <v>2011Melanoma (C43)MaleAllEthNumber</v>
      </c>
      <c r="B216">
        <v>2011</v>
      </c>
      <c r="C216" t="s">
        <v>99</v>
      </c>
      <c r="D216" t="s">
        <v>1</v>
      </c>
      <c r="E216" t="s">
        <v>32</v>
      </c>
      <c r="F216" t="s">
        <v>7</v>
      </c>
      <c r="G216" s="29">
        <v>243</v>
      </c>
    </row>
    <row r="217" spans="1:7" ht="12.75" customHeight="1">
      <c r="A217" t="str">
        <f t="shared" si="3"/>
        <v>2011Prostate (C61)MaleAllEthNumber</v>
      </c>
      <c r="B217">
        <v>2011</v>
      </c>
      <c r="C217" t="s">
        <v>112</v>
      </c>
      <c r="D217" t="s">
        <v>1</v>
      </c>
      <c r="E217" t="s">
        <v>32</v>
      </c>
      <c r="F217" t="s">
        <v>7</v>
      </c>
      <c r="G217" s="29">
        <v>585</v>
      </c>
    </row>
    <row r="218" spans="1:7" ht="12.75" customHeight="1">
      <c r="A218" t="str">
        <f t="shared" si="3"/>
        <v>2011Bladder (C67)AllSexAllEthNumber</v>
      </c>
      <c r="B218">
        <v>2011</v>
      </c>
      <c r="C218" t="s">
        <v>118</v>
      </c>
      <c r="D218" t="s">
        <v>4</v>
      </c>
      <c r="E218" t="s">
        <v>32</v>
      </c>
      <c r="F218" t="s">
        <v>7</v>
      </c>
      <c r="G218" s="29">
        <v>200</v>
      </c>
    </row>
    <row r="219" spans="1:7" ht="12.75" customHeight="1">
      <c r="A219" t="str">
        <f t="shared" si="3"/>
        <v>2011Bladder (C67)FemaleAllEthNumber</v>
      </c>
      <c r="B219">
        <v>2011</v>
      </c>
      <c r="C219" t="s">
        <v>118</v>
      </c>
      <c r="D219" t="s">
        <v>0</v>
      </c>
      <c r="E219" t="s">
        <v>32</v>
      </c>
      <c r="F219" t="s">
        <v>7</v>
      </c>
      <c r="G219" s="29">
        <v>74</v>
      </c>
    </row>
    <row r="220" spans="1:7" ht="12.75" customHeight="1">
      <c r="A220" t="str">
        <f t="shared" si="3"/>
        <v>2011Bladder (C67)MaleAllEthNumber</v>
      </c>
      <c r="B220">
        <v>2011</v>
      </c>
      <c r="C220" t="s">
        <v>118</v>
      </c>
      <c r="D220" t="s">
        <v>1</v>
      </c>
      <c r="E220" t="s">
        <v>32</v>
      </c>
      <c r="F220" t="s">
        <v>7</v>
      </c>
      <c r="G220" s="29">
        <v>126</v>
      </c>
    </row>
    <row r="221" spans="1:7" ht="12.75" customHeight="1">
      <c r="A221" t="str">
        <f t="shared" si="3"/>
        <v>2011Non-Hodgkin lymphoma (C82–C85, C96)AllSexAllEthNumber</v>
      </c>
      <c r="B221">
        <v>2011</v>
      </c>
      <c r="C221" t="s">
        <v>133</v>
      </c>
      <c r="D221" t="s">
        <v>4</v>
      </c>
      <c r="E221" t="s">
        <v>32</v>
      </c>
      <c r="F221" t="s">
        <v>7</v>
      </c>
      <c r="G221" s="29">
        <v>288</v>
      </c>
    </row>
    <row r="222" spans="1:7" ht="12.75" customHeight="1">
      <c r="A222" t="str">
        <f t="shared" si="3"/>
        <v>2011Non-Hodgkin lymphoma (C82–C85, C96)FemaleAllEthNumber</v>
      </c>
      <c r="B222">
        <v>2011</v>
      </c>
      <c r="C222" t="s">
        <v>133</v>
      </c>
      <c r="D222" t="s">
        <v>0</v>
      </c>
      <c r="E222" t="s">
        <v>32</v>
      </c>
      <c r="F222" t="s">
        <v>7</v>
      </c>
      <c r="G222" s="29">
        <v>133</v>
      </c>
    </row>
    <row r="223" spans="1:7" ht="12.75" customHeight="1">
      <c r="A223" t="str">
        <f t="shared" si="3"/>
        <v>2011Non-Hodgkin lymphoma (C82–C85, C96)MaleAllEthNumber</v>
      </c>
      <c r="B223">
        <v>2011</v>
      </c>
      <c r="C223" t="s">
        <v>133</v>
      </c>
      <c r="D223" t="s">
        <v>1</v>
      </c>
      <c r="E223" t="s">
        <v>32</v>
      </c>
      <c r="F223" t="s">
        <v>7</v>
      </c>
      <c r="G223" s="29">
        <v>155</v>
      </c>
    </row>
    <row r="224" spans="1:7" ht="12.75" customHeight="1">
      <c r="A224" t="str">
        <f t="shared" si="3"/>
        <v>2011Leukaemia (C91–C95)AllSexAllEthNumber</v>
      </c>
      <c r="B224">
        <v>2011</v>
      </c>
      <c r="C224" t="s">
        <v>136</v>
      </c>
      <c r="D224" t="s">
        <v>4</v>
      </c>
      <c r="E224" t="s">
        <v>32</v>
      </c>
      <c r="F224" t="s">
        <v>7</v>
      </c>
      <c r="G224" s="29">
        <v>318</v>
      </c>
    </row>
    <row r="225" spans="1:7" ht="12.75" customHeight="1">
      <c r="A225" t="str">
        <f t="shared" si="3"/>
        <v>2011Leukaemia (C91–C95)FemaleAllEthNumber</v>
      </c>
      <c r="B225">
        <v>2011</v>
      </c>
      <c r="C225" t="s">
        <v>136</v>
      </c>
      <c r="D225" t="s">
        <v>0</v>
      </c>
      <c r="E225" t="s">
        <v>32</v>
      </c>
      <c r="F225" t="s">
        <v>7</v>
      </c>
      <c r="G225" s="29">
        <v>127</v>
      </c>
    </row>
    <row r="226" spans="1:7" ht="12.75" customHeight="1">
      <c r="A226" t="str">
        <f t="shared" si="3"/>
        <v>2011Leukaemia (C91–C95)MaleAllEthNumber</v>
      </c>
      <c r="B226">
        <v>2011</v>
      </c>
      <c r="C226" t="s">
        <v>136</v>
      </c>
      <c r="D226" t="s">
        <v>1</v>
      </c>
      <c r="E226" t="s">
        <v>32</v>
      </c>
      <c r="F226" t="s">
        <v>7</v>
      </c>
      <c r="G226" s="29">
        <v>191</v>
      </c>
    </row>
    <row r="227" spans="1:7" ht="12.75" customHeight="1">
      <c r="A227" t="str">
        <f t="shared" si="3"/>
        <v>2012Stomach (C16)AllSexAllEthNumber</v>
      </c>
      <c r="B227">
        <v>2012</v>
      </c>
      <c r="C227" t="s">
        <v>82</v>
      </c>
      <c r="D227" t="s">
        <v>4</v>
      </c>
      <c r="E227" t="s">
        <v>32</v>
      </c>
      <c r="F227" t="s">
        <v>7</v>
      </c>
      <c r="G227" s="29">
        <v>302</v>
      </c>
    </row>
    <row r="228" spans="1:7" ht="12.75" customHeight="1">
      <c r="A228" t="str">
        <f t="shared" si="3"/>
        <v>2012Stomach (C16)FemaleAllEthNumber</v>
      </c>
      <c r="B228">
        <v>2012</v>
      </c>
      <c r="C228" t="s">
        <v>82</v>
      </c>
      <c r="D228" t="s">
        <v>0</v>
      </c>
      <c r="E228" t="s">
        <v>32</v>
      </c>
      <c r="F228" t="s">
        <v>7</v>
      </c>
      <c r="G228" s="29">
        <v>123</v>
      </c>
    </row>
    <row r="229" spans="1:7" ht="12.75" customHeight="1">
      <c r="A229" t="str">
        <f t="shared" si="3"/>
        <v>2012Stomach (C16)MaleAllEthNumber</v>
      </c>
      <c r="B229">
        <v>2012</v>
      </c>
      <c r="C229" t="s">
        <v>82</v>
      </c>
      <c r="D229" t="s">
        <v>1</v>
      </c>
      <c r="E229" t="s">
        <v>32</v>
      </c>
      <c r="F229" t="s">
        <v>7</v>
      </c>
      <c r="G229" s="29">
        <v>179</v>
      </c>
    </row>
    <row r="230" spans="1:7" ht="12.75" customHeight="1">
      <c r="A230" t="str">
        <f t="shared" si="3"/>
        <v>2012Colorectum and anus (C18–C21)AllSexAllEthNumber</v>
      </c>
      <c r="B230">
        <v>2012</v>
      </c>
      <c r="C230" t="s">
        <v>84</v>
      </c>
      <c r="D230" t="s">
        <v>4</v>
      </c>
      <c r="E230" t="s">
        <v>32</v>
      </c>
      <c r="F230" t="s">
        <v>7</v>
      </c>
      <c r="G230" s="29">
        <v>1283</v>
      </c>
    </row>
    <row r="231" spans="1:7" ht="12.75" customHeight="1">
      <c r="A231" t="str">
        <f t="shared" si="3"/>
        <v>2012Colorectum and anus (C18–C21)FemaleAllEthNumber</v>
      </c>
      <c r="B231">
        <v>2012</v>
      </c>
      <c r="C231" t="s">
        <v>84</v>
      </c>
      <c r="D231" t="s">
        <v>0</v>
      </c>
      <c r="E231" t="s">
        <v>32</v>
      </c>
      <c r="F231" t="s">
        <v>7</v>
      </c>
      <c r="G231" s="29">
        <v>619</v>
      </c>
    </row>
    <row r="232" spans="1:7" ht="12.75" customHeight="1">
      <c r="A232" t="str">
        <f t="shared" si="3"/>
        <v>2012Colorectum and anus (C18–C21)MaleAllEthNumber</v>
      </c>
      <c r="B232">
        <v>2012</v>
      </c>
      <c r="C232" t="s">
        <v>84</v>
      </c>
      <c r="D232" t="s">
        <v>1</v>
      </c>
      <c r="E232" t="s">
        <v>32</v>
      </c>
      <c r="F232" t="s">
        <v>7</v>
      </c>
      <c r="G232" s="29">
        <v>664</v>
      </c>
    </row>
    <row r="233" spans="1:7" ht="12.75" customHeight="1">
      <c r="A233" t="str">
        <f t="shared" si="3"/>
        <v>2012Pancreas (C25)AllSexAllEthNumber</v>
      </c>
      <c r="B233">
        <v>2012</v>
      </c>
      <c r="C233" t="s">
        <v>88</v>
      </c>
      <c r="D233" t="s">
        <v>4</v>
      </c>
      <c r="E233" t="s">
        <v>32</v>
      </c>
      <c r="F233" t="s">
        <v>7</v>
      </c>
      <c r="G233" s="29">
        <v>463</v>
      </c>
    </row>
    <row r="234" spans="1:7" ht="12.75" customHeight="1">
      <c r="A234" t="str">
        <f t="shared" si="3"/>
        <v>2012Pancreas (C25)FemaleAllEthNumber</v>
      </c>
      <c r="B234">
        <v>2012</v>
      </c>
      <c r="C234" t="s">
        <v>88</v>
      </c>
      <c r="D234" t="s">
        <v>0</v>
      </c>
      <c r="E234" t="s">
        <v>32</v>
      </c>
      <c r="F234" t="s">
        <v>7</v>
      </c>
      <c r="G234" s="29">
        <v>234</v>
      </c>
    </row>
    <row r="235" spans="1:7" ht="12.75" customHeight="1">
      <c r="A235" t="str">
        <f t="shared" si="3"/>
        <v>2012Pancreas (C25)MaleAllEthNumber</v>
      </c>
      <c r="B235">
        <v>2012</v>
      </c>
      <c r="C235" t="s">
        <v>88</v>
      </c>
      <c r="D235" t="s">
        <v>1</v>
      </c>
      <c r="E235" t="s">
        <v>32</v>
      </c>
      <c r="F235" t="s">
        <v>7</v>
      </c>
      <c r="G235" s="29">
        <v>229</v>
      </c>
    </row>
    <row r="236" spans="1:7" ht="12.75" customHeight="1">
      <c r="A236" t="str">
        <f t="shared" si="3"/>
        <v>2012Lung (C33–C34)AllSexAllEthNumber</v>
      </c>
      <c r="B236">
        <v>2012</v>
      </c>
      <c r="C236" t="s">
        <v>93</v>
      </c>
      <c r="D236" t="s">
        <v>4</v>
      </c>
      <c r="E236" t="s">
        <v>32</v>
      </c>
      <c r="F236" t="s">
        <v>7</v>
      </c>
      <c r="G236" s="29">
        <v>1628</v>
      </c>
    </row>
    <row r="237" spans="1:7" ht="12.75" customHeight="1">
      <c r="A237" t="str">
        <f t="shared" si="3"/>
        <v>2012Lung (C33–C34)FemaleAllEthNumber</v>
      </c>
      <c r="B237">
        <v>2012</v>
      </c>
      <c r="C237" t="s">
        <v>93</v>
      </c>
      <c r="D237" t="s">
        <v>0</v>
      </c>
      <c r="E237" t="s">
        <v>32</v>
      </c>
      <c r="F237" t="s">
        <v>7</v>
      </c>
      <c r="G237" s="29">
        <v>737</v>
      </c>
    </row>
    <row r="238" spans="1:7" ht="12.75" customHeight="1">
      <c r="A238" t="str">
        <f t="shared" si="3"/>
        <v>2012Lung (C33–C34)MaleAllEthNumber</v>
      </c>
      <c r="B238">
        <v>2012</v>
      </c>
      <c r="C238" t="s">
        <v>93</v>
      </c>
      <c r="D238" t="s">
        <v>1</v>
      </c>
      <c r="E238" t="s">
        <v>32</v>
      </c>
      <c r="F238" t="s">
        <v>7</v>
      </c>
      <c r="G238" s="29">
        <v>891</v>
      </c>
    </row>
    <row r="239" spans="1:7" ht="12.75" customHeight="1">
      <c r="A239" t="str">
        <f t="shared" si="3"/>
        <v>2012Melanoma (C43)AllSexAllEthNumber</v>
      </c>
      <c r="B239">
        <v>2012</v>
      </c>
      <c r="C239" t="s">
        <v>99</v>
      </c>
      <c r="D239" t="s">
        <v>4</v>
      </c>
      <c r="E239" t="s">
        <v>32</v>
      </c>
      <c r="F239" t="s">
        <v>7</v>
      </c>
      <c r="G239" s="29">
        <v>354</v>
      </c>
    </row>
    <row r="240" spans="1:7" ht="12.75" customHeight="1">
      <c r="A240" t="str">
        <f t="shared" si="3"/>
        <v>2012Melanoma (C43)FemaleAllEthNumber</v>
      </c>
      <c r="B240">
        <v>2012</v>
      </c>
      <c r="C240" t="s">
        <v>99</v>
      </c>
      <c r="D240" t="s">
        <v>0</v>
      </c>
      <c r="E240" t="s">
        <v>32</v>
      </c>
      <c r="F240" t="s">
        <v>7</v>
      </c>
      <c r="G240" s="29">
        <v>132</v>
      </c>
    </row>
    <row r="241" spans="1:7" ht="12.75" customHeight="1">
      <c r="A241" t="str">
        <f t="shared" si="3"/>
        <v>2012Melanoma (C43)MaleAllEthNumber</v>
      </c>
      <c r="B241">
        <v>2012</v>
      </c>
      <c r="C241" t="s">
        <v>99</v>
      </c>
      <c r="D241" t="s">
        <v>1</v>
      </c>
      <c r="E241" t="s">
        <v>32</v>
      </c>
      <c r="F241" t="s">
        <v>7</v>
      </c>
      <c r="G241" s="29">
        <v>222</v>
      </c>
    </row>
    <row r="242" spans="1:7" ht="12.75" customHeight="1">
      <c r="A242" t="str">
        <f t="shared" si="3"/>
        <v>2012Prostate (C61)MaleAllEthNumber</v>
      </c>
      <c r="B242">
        <v>2012</v>
      </c>
      <c r="C242" t="s">
        <v>112</v>
      </c>
      <c r="D242" t="s">
        <v>1</v>
      </c>
      <c r="E242" t="s">
        <v>32</v>
      </c>
      <c r="F242" t="s">
        <v>7</v>
      </c>
      <c r="G242" s="29">
        <v>607</v>
      </c>
    </row>
    <row r="243" spans="1:7" ht="12.75" customHeight="1">
      <c r="A243" t="str">
        <f t="shared" si="3"/>
        <v>2012Bladder (C67)AllSexAllEthNumber</v>
      </c>
      <c r="B243">
        <v>2012</v>
      </c>
      <c r="C243" t="s">
        <v>118</v>
      </c>
      <c r="D243" t="s">
        <v>4</v>
      </c>
      <c r="E243" t="s">
        <v>32</v>
      </c>
      <c r="F243" t="s">
        <v>7</v>
      </c>
      <c r="G243" s="29">
        <v>207</v>
      </c>
    </row>
    <row r="244" spans="1:7" ht="12.75" customHeight="1">
      <c r="A244" t="str">
        <f t="shared" si="3"/>
        <v>2012Bladder (C67)FemaleAllEthNumber</v>
      </c>
      <c r="B244">
        <v>2012</v>
      </c>
      <c r="C244" t="s">
        <v>118</v>
      </c>
      <c r="D244" t="s">
        <v>0</v>
      </c>
      <c r="E244" t="s">
        <v>32</v>
      </c>
      <c r="F244" t="s">
        <v>7</v>
      </c>
      <c r="G244" s="29">
        <v>74</v>
      </c>
    </row>
    <row r="245" spans="1:7" ht="12.75" customHeight="1">
      <c r="A245" t="str">
        <f t="shared" si="3"/>
        <v>2012Bladder (C67)MaleAllEthNumber</v>
      </c>
      <c r="B245">
        <v>2012</v>
      </c>
      <c r="C245" t="s">
        <v>118</v>
      </c>
      <c r="D245" t="s">
        <v>1</v>
      </c>
      <c r="E245" t="s">
        <v>32</v>
      </c>
      <c r="F245" t="s">
        <v>7</v>
      </c>
      <c r="G245" s="29">
        <v>133</v>
      </c>
    </row>
    <row r="246" spans="1:7" ht="12.75" customHeight="1">
      <c r="A246" t="str">
        <f t="shared" si="3"/>
        <v>2012Non-Hodgkin lymphoma (C82–C85, C96)AllSexAllEthNumber</v>
      </c>
      <c r="B246">
        <v>2012</v>
      </c>
      <c r="C246" t="s">
        <v>133</v>
      </c>
      <c r="D246" t="s">
        <v>4</v>
      </c>
      <c r="E246" t="s">
        <v>32</v>
      </c>
      <c r="F246" t="s">
        <v>7</v>
      </c>
      <c r="G246" s="29">
        <v>274</v>
      </c>
    </row>
    <row r="247" spans="1:7" ht="12.75" customHeight="1">
      <c r="A247" t="str">
        <f t="shared" si="3"/>
        <v>2012Non-Hodgkin lymphoma (C82–C85, C96)FemaleAllEthNumber</v>
      </c>
      <c r="B247">
        <v>2012</v>
      </c>
      <c r="C247" t="s">
        <v>133</v>
      </c>
      <c r="D247" t="s">
        <v>0</v>
      </c>
      <c r="E247" t="s">
        <v>32</v>
      </c>
      <c r="F247" t="s">
        <v>7</v>
      </c>
      <c r="G247" s="29">
        <v>121</v>
      </c>
    </row>
    <row r="248" spans="1:7" ht="12.75" customHeight="1">
      <c r="A248" t="str">
        <f t="shared" si="3"/>
        <v>2012Non-Hodgkin lymphoma (C82–C85, C96)MaleAllEthNumber</v>
      </c>
      <c r="B248">
        <v>2012</v>
      </c>
      <c r="C248" t="s">
        <v>133</v>
      </c>
      <c r="D248" t="s">
        <v>1</v>
      </c>
      <c r="E248" t="s">
        <v>32</v>
      </c>
      <c r="F248" t="s">
        <v>7</v>
      </c>
      <c r="G248" s="29">
        <v>153</v>
      </c>
    </row>
    <row r="249" spans="1:7" ht="12.75" customHeight="1">
      <c r="A249" t="str">
        <f t="shared" si="3"/>
        <v>2012Leukaemia (C91–C95)AllSexAllEthNumber</v>
      </c>
      <c r="B249">
        <v>2012</v>
      </c>
      <c r="C249" t="s">
        <v>136</v>
      </c>
      <c r="D249" t="s">
        <v>4</v>
      </c>
      <c r="E249" t="s">
        <v>32</v>
      </c>
      <c r="F249" t="s">
        <v>7</v>
      </c>
      <c r="G249" s="29">
        <v>346</v>
      </c>
    </row>
    <row r="250" spans="1:7" ht="12.75" customHeight="1">
      <c r="A250" t="str">
        <f t="shared" si="3"/>
        <v>2012Leukaemia (C91–C95)FemaleAllEthNumber</v>
      </c>
      <c r="B250">
        <v>2012</v>
      </c>
      <c r="C250" t="s">
        <v>136</v>
      </c>
      <c r="D250" t="s">
        <v>0</v>
      </c>
      <c r="E250" t="s">
        <v>32</v>
      </c>
      <c r="F250" t="s">
        <v>7</v>
      </c>
      <c r="G250" s="29">
        <v>148</v>
      </c>
    </row>
    <row r="251" spans="1:7" ht="12.75" customHeight="1">
      <c r="A251" t="str">
        <f t="shared" si="3"/>
        <v>2012Leukaemia (C91–C95)MaleAllEthNumber</v>
      </c>
      <c r="B251">
        <v>2012</v>
      </c>
      <c r="C251" t="s">
        <v>136</v>
      </c>
      <c r="D251" t="s">
        <v>1</v>
      </c>
      <c r="E251" t="s">
        <v>32</v>
      </c>
      <c r="F251" t="s">
        <v>7</v>
      </c>
      <c r="G251" s="29">
        <v>198</v>
      </c>
    </row>
    <row r="252" spans="1:7" ht="12.75" customHeight="1">
      <c r="A252" s="115" t="str">
        <f t="shared" si="3"/>
        <v>2003Breast - female (C50)FemaleAllEthNumber</v>
      </c>
      <c r="B252">
        <v>2003</v>
      </c>
      <c r="C252" t="s">
        <v>155</v>
      </c>
      <c r="D252" t="s">
        <v>0</v>
      </c>
      <c r="E252" s="115" t="s">
        <v>32</v>
      </c>
      <c r="F252" s="115" t="s">
        <v>7</v>
      </c>
      <c r="G252" s="115">
        <v>647</v>
      </c>
    </row>
    <row r="253" spans="1:7" ht="12.75" customHeight="1">
      <c r="A253" s="115" t="str">
        <f t="shared" si="3"/>
        <v>2003Cervix (C53)FemaleAllEthNumber</v>
      </c>
      <c r="B253">
        <v>2003</v>
      </c>
      <c r="C253" t="s">
        <v>108</v>
      </c>
      <c r="D253" t="s">
        <v>0</v>
      </c>
      <c r="E253" s="115" t="s">
        <v>32</v>
      </c>
      <c r="F253" s="115" t="s">
        <v>7</v>
      </c>
      <c r="G253" s="115">
        <v>58</v>
      </c>
    </row>
    <row r="254" spans="1:7" ht="12.75" customHeight="1">
      <c r="A254" s="115" t="str">
        <f t="shared" si="3"/>
        <v>2003Uterus (C54–C55)FemaleAllEthNumber</v>
      </c>
      <c r="B254">
        <v>2003</v>
      </c>
      <c r="C254" t="s">
        <v>358</v>
      </c>
      <c r="D254" t="s">
        <v>0</v>
      </c>
      <c r="E254" s="115" t="s">
        <v>32</v>
      </c>
      <c r="F254" s="115" t="s">
        <v>7</v>
      </c>
      <c r="G254" s="115">
        <v>77</v>
      </c>
    </row>
    <row r="255" spans="1:7" ht="12.75" customHeight="1">
      <c r="A255" s="115" t="str">
        <f t="shared" si="3"/>
        <v>2003Ovary (C56)FemaleAllEthNumber</v>
      </c>
      <c r="B255">
        <v>2003</v>
      </c>
      <c r="C255" t="s">
        <v>109</v>
      </c>
      <c r="D255" t="s">
        <v>0</v>
      </c>
      <c r="E255" s="115" t="s">
        <v>32</v>
      </c>
      <c r="F255" s="115" t="s">
        <v>7</v>
      </c>
      <c r="G255" s="115">
        <v>166</v>
      </c>
    </row>
    <row r="256" spans="1:7" ht="12.75" customHeight="1">
      <c r="A256" s="115" t="str">
        <f t="shared" si="3"/>
        <v>2004Breast - female (C50)FemaleAllEthNumber</v>
      </c>
      <c r="B256">
        <v>2004</v>
      </c>
      <c r="C256" t="s">
        <v>155</v>
      </c>
      <c r="D256" t="s">
        <v>0</v>
      </c>
      <c r="E256" s="115" t="s">
        <v>32</v>
      </c>
      <c r="F256" s="115" t="s">
        <v>7</v>
      </c>
      <c r="G256" s="115">
        <v>642</v>
      </c>
    </row>
    <row r="257" spans="1:7" ht="12.75" customHeight="1">
      <c r="A257" s="115" t="str">
        <f t="shared" si="3"/>
        <v>2004Cervix (C53)FemaleAllEthNumber</v>
      </c>
      <c r="B257">
        <v>2004</v>
      </c>
      <c r="C257" t="s">
        <v>108</v>
      </c>
      <c r="D257" t="s">
        <v>0</v>
      </c>
      <c r="E257" s="115" t="s">
        <v>32</v>
      </c>
      <c r="F257" s="115" t="s">
        <v>7</v>
      </c>
      <c r="G257" s="115">
        <v>71</v>
      </c>
    </row>
    <row r="258" spans="1:7" ht="12.75" customHeight="1">
      <c r="A258" s="115" t="str">
        <f t="shared" ref="A258:A321" si="4">B258&amp;C258&amp;D258&amp;E258&amp;F258</f>
        <v>2004Uterus (C54–C55)FemaleAllEthNumber</v>
      </c>
      <c r="B258">
        <v>2004</v>
      </c>
      <c r="C258" t="s">
        <v>358</v>
      </c>
      <c r="D258" t="s">
        <v>0</v>
      </c>
      <c r="E258" s="115" t="s">
        <v>32</v>
      </c>
      <c r="F258" s="115" t="s">
        <v>7</v>
      </c>
      <c r="G258" s="115">
        <v>69</v>
      </c>
    </row>
    <row r="259" spans="1:7" ht="12.75" customHeight="1">
      <c r="A259" s="115" t="str">
        <f t="shared" si="4"/>
        <v>2004Ovary (C56)FemaleAllEthNumber</v>
      </c>
      <c r="B259">
        <v>2004</v>
      </c>
      <c r="C259" t="s">
        <v>109</v>
      </c>
      <c r="D259" t="s">
        <v>0</v>
      </c>
      <c r="E259" s="115" t="s">
        <v>32</v>
      </c>
      <c r="F259" s="115" t="s">
        <v>7</v>
      </c>
      <c r="G259" s="115">
        <v>187</v>
      </c>
    </row>
    <row r="260" spans="1:7" ht="12.75" customHeight="1">
      <c r="A260" s="115" t="str">
        <f t="shared" si="4"/>
        <v>2005Breast - female (C50)FemaleAllEthNumber</v>
      </c>
      <c r="B260">
        <v>2005</v>
      </c>
      <c r="C260" t="s">
        <v>155</v>
      </c>
      <c r="D260" t="s">
        <v>0</v>
      </c>
      <c r="E260" s="115" t="s">
        <v>32</v>
      </c>
      <c r="F260" s="115" t="s">
        <v>7</v>
      </c>
      <c r="G260" s="115">
        <v>648</v>
      </c>
    </row>
    <row r="261" spans="1:7" ht="12.75" customHeight="1">
      <c r="A261" s="115" t="str">
        <f t="shared" si="4"/>
        <v>2005Cervix (C53)FemaleAllEthNumber</v>
      </c>
      <c r="B261">
        <v>2005</v>
      </c>
      <c r="C261" t="s">
        <v>108</v>
      </c>
      <c r="D261" t="s">
        <v>0</v>
      </c>
      <c r="E261" s="115" t="s">
        <v>32</v>
      </c>
      <c r="F261" s="115" t="s">
        <v>7</v>
      </c>
      <c r="G261" s="115">
        <v>54</v>
      </c>
    </row>
    <row r="262" spans="1:7" ht="12.75" customHeight="1">
      <c r="A262" s="115" t="str">
        <f t="shared" si="4"/>
        <v>2005Uterus (C54–C55)FemaleAllEthNumber</v>
      </c>
      <c r="B262">
        <v>2005</v>
      </c>
      <c r="C262" t="s">
        <v>358</v>
      </c>
      <c r="D262" t="s">
        <v>0</v>
      </c>
      <c r="E262" s="115" t="s">
        <v>32</v>
      </c>
      <c r="F262" s="115" t="s">
        <v>7</v>
      </c>
      <c r="G262" s="115">
        <v>90</v>
      </c>
    </row>
    <row r="263" spans="1:7" ht="12.75" customHeight="1">
      <c r="A263" s="115" t="str">
        <f t="shared" si="4"/>
        <v>2005Ovary (C56)FemaleAllEthNumber</v>
      </c>
      <c r="B263">
        <v>2005</v>
      </c>
      <c r="C263" t="s">
        <v>109</v>
      </c>
      <c r="D263" t="s">
        <v>0</v>
      </c>
      <c r="E263" s="115" t="s">
        <v>32</v>
      </c>
      <c r="F263" s="115" t="s">
        <v>7</v>
      </c>
      <c r="G263" s="115">
        <v>190</v>
      </c>
    </row>
    <row r="264" spans="1:7" ht="12.75" customHeight="1">
      <c r="A264" s="115" t="str">
        <f t="shared" si="4"/>
        <v>2006Breast - female (C50)FemaleAllEthNumber</v>
      </c>
      <c r="B264">
        <v>2006</v>
      </c>
      <c r="C264" t="s">
        <v>155</v>
      </c>
      <c r="D264" t="s">
        <v>0</v>
      </c>
      <c r="E264" s="115" t="s">
        <v>32</v>
      </c>
      <c r="F264" s="115" t="s">
        <v>7</v>
      </c>
      <c r="G264" s="115">
        <v>614</v>
      </c>
    </row>
    <row r="265" spans="1:7" ht="12.75" customHeight="1">
      <c r="A265" s="115" t="str">
        <f t="shared" si="4"/>
        <v>2006Cervix (C53)FemaleAllEthNumber</v>
      </c>
      <c r="B265">
        <v>2006</v>
      </c>
      <c r="C265" t="s">
        <v>108</v>
      </c>
      <c r="D265" t="s">
        <v>0</v>
      </c>
      <c r="E265" s="115" t="s">
        <v>32</v>
      </c>
      <c r="F265" s="115" t="s">
        <v>7</v>
      </c>
      <c r="G265" s="115">
        <v>52</v>
      </c>
    </row>
    <row r="266" spans="1:7" ht="12.75" customHeight="1">
      <c r="A266" s="115" t="str">
        <f t="shared" si="4"/>
        <v>2006Uterus (C54–C55)FemaleAllEthNumber</v>
      </c>
      <c r="B266">
        <v>2006</v>
      </c>
      <c r="C266" t="s">
        <v>358</v>
      </c>
      <c r="D266" t="s">
        <v>0</v>
      </c>
      <c r="E266" s="115" t="s">
        <v>32</v>
      </c>
      <c r="F266" s="115" t="s">
        <v>7</v>
      </c>
      <c r="G266" s="115">
        <v>98</v>
      </c>
    </row>
    <row r="267" spans="1:7" ht="12.75" customHeight="1">
      <c r="A267" s="115" t="str">
        <f t="shared" si="4"/>
        <v>2006Ovary (C56)FemaleAllEthNumber</v>
      </c>
      <c r="B267">
        <v>2006</v>
      </c>
      <c r="C267" t="s">
        <v>109</v>
      </c>
      <c r="D267" t="s">
        <v>0</v>
      </c>
      <c r="E267" s="115" t="s">
        <v>32</v>
      </c>
      <c r="F267" s="115" t="s">
        <v>7</v>
      </c>
      <c r="G267" s="115">
        <v>210</v>
      </c>
    </row>
    <row r="268" spans="1:7" ht="12.75" customHeight="1">
      <c r="A268" s="115" t="str">
        <f t="shared" si="4"/>
        <v>2007Breast - female (C50)FemaleAllEthNumber</v>
      </c>
      <c r="B268">
        <v>2007</v>
      </c>
      <c r="C268" t="s">
        <v>155</v>
      </c>
      <c r="D268" t="s">
        <v>0</v>
      </c>
      <c r="E268" s="115" t="s">
        <v>32</v>
      </c>
      <c r="F268" s="115" t="s">
        <v>7</v>
      </c>
      <c r="G268" s="115">
        <v>643</v>
      </c>
    </row>
    <row r="269" spans="1:7" ht="12.75" customHeight="1">
      <c r="A269" s="115" t="str">
        <f t="shared" si="4"/>
        <v>2007Cervix (C53)FemaleAllEthNumber</v>
      </c>
      <c r="B269">
        <v>2007</v>
      </c>
      <c r="C269" t="s">
        <v>108</v>
      </c>
      <c r="D269" t="s">
        <v>0</v>
      </c>
      <c r="E269" s="115" t="s">
        <v>32</v>
      </c>
      <c r="F269" s="115" t="s">
        <v>7</v>
      </c>
      <c r="G269" s="115">
        <v>65</v>
      </c>
    </row>
    <row r="270" spans="1:7" ht="12.75" customHeight="1">
      <c r="A270" s="115" t="str">
        <f t="shared" si="4"/>
        <v>2007Uterus (C54–C55)FemaleAllEthNumber</v>
      </c>
      <c r="B270">
        <v>2007</v>
      </c>
      <c r="C270" t="s">
        <v>358</v>
      </c>
      <c r="D270" t="s">
        <v>0</v>
      </c>
      <c r="E270" s="115" t="s">
        <v>32</v>
      </c>
      <c r="F270" s="115" t="s">
        <v>7</v>
      </c>
      <c r="G270" s="115">
        <v>97</v>
      </c>
    </row>
    <row r="271" spans="1:7" ht="12.75" customHeight="1">
      <c r="A271" s="115" t="str">
        <f t="shared" si="4"/>
        <v>2007Ovary (C56)FemaleAllEthNumber</v>
      </c>
      <c r="B271">
        <v>2007</v>
      </c>
      <c r="C271" t="s">
        <v>109</v>
      </c>
      <c r="D271" t="s">
        <v>0</v>
      </c>
      <c r="E271" s="115" t="s">
        <v>32</v>
      </c>
      <c r="F271" s="115" t="s">
        <v>7</v>
      </c>
      <c r="G271" s="115">
        <v>199</v>
      </c>
    </row>
    <row r="272" spans="1:7" ht="12.75" customHeight="1">
      <c r="A272" s="115" t="str">
        <f t="shared" si="4"/>
        <v>2008Breast - female (C50)FemaleAllEthNumber</v>
      </c>
      <c r="B272">
        <v>2008</v>
      </c>
      <c r="C272" t="s">
        <v>155</v>
      </c>
      <c r="D272" t="s">
        <v>0</v>
      </c>
      <c r="E272" s="115" t="s">
        <v>32</v>
      </c>
      <c r="F272" s="115" t="s">
        <v>7</v>
      </c>
      <c r="G272" s="115">
        <v>618</v>
      </c>
    </row>
    <row r="273" spans="1:7" ht="12.75" customHeight="1">
      <c r="A273" s="115" t="str">
        <f t="shared" si="4"/>
        <v>2008Cervix (C53)FemaleAllEthNumber</v>
      </c>
      <c r="B273">
        <v>2008</v>
      </c>
      <c r="C273" t="s">
        <v>108</v>
      </c>
      <c r="D273" t="s">
        <v>0</v>
      </c>
      <c r="E273" s="115" t="s">
        <v>32</v>
      </c>
      <c r="F273" s="115" t="s">
        <v>7</v>
      </c>
      <c r="G273" s="115">
        <v>59</v>
      </c>
    </row>
    <row r="274" spans="1:7" ht="12.75" customHeight="1">
      <c r="A274" s="115" t="str">
        <f t="shared" si="4"/>
        <v>2008Uterus (C54–C55)FemaleAllEthNumber</v>
      </c>
      <c r="B274">
        <v>2008</v>
      </c>
      <c r="C274" t="s">
        <v>358</v>
      </c>
      <c r="D274" t="s">
        <v>0</v>
      </c>
      <c r="E274" s="115" t="s">
        <v>32</v>
      </c>
      <c r="F274" s="115" t="s">
        <v>7</v>
      </c>
      <c r="G274" s="115">
        <v>90</v>
      </c>
    </row>
    <row r="275" spans="1:7" ht="12.75" customHeight="1">
      <c r="A275" s="115" t="str">
        <f t="shared" si="4"/>
        <v>2008Ovary (C56)FemaleAllEthNumber</v>
      </c>
      <c r="B275">
        <v>2008</v>
      </c>
      <c r="C275" t="s">
        <v>109</v>
      </c>
      <c r="D275" t="s">
        <v>0</v>
      </c>
      <c r="E275" s="115" t="s">
        <v>32</v>
      </c>
      <c r="F275" s="115" t="s">
        <v>7</v>
      </c>
      <c r="G275" s="115">
        <v>184</v>
      </c>
    </row>
    <row r="276" spans="1:7" ht="12.75" customHeight="1">
      <c r="A276" s="115" t="str">
        <f t="shared" si="4"/>
        <v>2009Breast - female (C50)FemaleAllEthNumber</v>
      </c>
      <c r="B276">
        <v>2009</v>
      </c>
      <c r="C276" t="s">
        <v>155</v>
      </c>
      <c r="D276" t="s">
        <v>0</v>
      </c>
      <c r="E276" s="115" t="s">
        <v>32</v>
      </c>
      <c r="F276" s="115" t="s">
        <v>7</v>
      </c>
      <c r="G276" s="115">
        <v>658</v>
      </c>
    </row>
    <row r="277" spans="1:7" ht="12.75" customHeight="1">
      <c r="A277" s="115" t="str">
        <f t="shared" si="4"/>
        <v>2009Cervix (C53)FemaleAllEthNumber</v>
      </c>
      <c r="B277">
        <v>2009</v>
      </c>
      <c r="C277" t="s">
        <v>108</v>
      </c>
      <c r="D277" t="s">
        <v>0</v>
      </c>
      <c r="E277" s="115" t="s">
        <v>32</v>
      </c>
      <c r="F277" s="115" t="s">
        <v>7</v>
      </c>
      <c r="G277" s="115">
        <v>44</v>
      </c>
    </row>
    <row r="278" spans="1:7" ht="12.75" customHeight="1">
      <c r="A278" s="115" t="str">
        <f t="shared" si="4"/>
        <v>2009Uterus (C54–C55)FemaleAllEthNumber</v>
      </c>
      <c r="B278">
        <v>2009</v>
      </c>
      <c r="C278" t="s">
        <v>358</v>
      </c>
      <c r="D278" t="s">
        <v>0</v>
      </c>
      <c r="E278" s="115" t="s">
        <v>32</v>
      </c>
      <c r="F278" s="115" t="s">
        <v>7</v>
      </c>
      <c r="G278" s="115">
        <v>105</v>
      </c>
    </row>
    <row r="279" spans="1:7" ht="12.75" customHeight="1">
      <c r="A279" s="115" t="str">
        <f t="shared" si="4"/>
        <v>2009Ovary (C56)FemaleAllEthNumber</v>
      </c>
      <c r="B279">
        <v>2009</v>
      </c>
      <c r="C279" t="s">
        <v>109</v>
      </c>
      <c r="D279" t="s">
        <v>0</v>
      </c>
      <c r="E279" s="115" t="s">
        <v>32</v>
      </c>
      <c r="F279" s="115" t="s">
        <v>7</v>
      </c>
      <c r="G279" s="115">
        <v>214</v>
      </c>
    </row>
    <row r="280" spans="1:7" ht="12.75" customHeight="1">
      <c r="A280" s="115" t="str">
        <f t="shared" si="4"/>
        <v>2010Breast - female (C50)FemaleAllEthNumber</v>
      </c>
      <c r="B280">
        <v>2010</v>
      </c>
      <c r="C280" t="s">
        <v>155</v>
      </c>
      <c r="D280" t="s">
        <v>0</v>
      </c>
      <c r="E280" s="115" t="s">
        <v>32</v>
      </c>
      <c r="F280" s="115" t="s">
        <v>7</v>
      </c>
      <c r="G280" s="115">
        <v>641</v>
      </c>
    </row>
    <row r="281" spans="1:7" ht="12.75" customHeight="1">
      <c r="A281" s="115" t="str">
        <f t="shared" si="4"/>
        <v>2010Cervix (C53)FemaleAllEthNumber</v>
      </c>
      <c r="B281">
        <v>2010</v>
      </c>
      <c r="C281" t="s">
        <v>108</v>
      </c>
      <c r="D281" t="s">
        <v>0</v>
      </c>
      <c r="E281" s="115" t="s">
        <v>32</v>
      </c>
      <c r="F281" s="115" t="s">
        <v>7</v>
      </c>
      <c r="G281" s="115">
        <v>52</v>
      </c>
    </row>
    <row r="282" spans="1:7" ht="12.75" customHeight="1">
      <c r="A282" s="115" t="str">
        <f t="shared" si="4"/>
        <v>2010Uterus (C54–C55)FemaleAllEthNumber</v>
      </c>
      <c r="B282">
        <v>2010</v>
      </c>
      <c r="C282" t="s">
        <v>358</v>
      </c>
      <c r="D282" t="s">
        <v>0</v>
      </c>
      <c r="E282" s="115" t="s">
        <v>32</v>
      </c>
      <c r="F282" s="115" t="s">
        <v>7</v>
      </c>
      <c r="G282" s="115">
        <v>100</v>
      </c>
    </row>
    <row r="283" spans="1:7" ht="12.75" customHeight="1">
      <c r="A283" s="115" t="str">
        <f t="shared" si="4"/>
        <v>2010Ovary (C56)FemaleAllEthNumber</v>
      </c>
      <c r="B283">
        <v>2010</v>
      </c>
      <c r="C283" t="s">
        <v>109</v>
      </c>
      <c r="D283" t="s">
        <v>0</v>
      </c>
      <c r="E283" s="115" t="s">
        <v>32</v>
      </c>
      <c r="F283" s="115" t="s">
        <v>7</v>
      </c>
      <c r="G283" s="115">
        <v>212</v>
      </c>
    </row>
    <row r="284" spans="1:7" ht="12.75" customHeight="1">
      <c r="A284" s="115" t="str">
        <f t="shared" si="4"/>
        <v>2011Breast - female (C50)FemaleAllEthNumber</v>
      </c>
      <c r="B284">
        <v>2011</v>
      </c>
      <c r="C284" t="s">
        <v>155</v>
      </c>
      <c r="D284" t="s">
        <v>0</v>
      </c>
      <c r="E284" s="115" t="s">
        <v>32</v>
      </c>
      <c r="F284" s="115" t="s">
        <v>7</v>
      </c>
      <c r="G284" s="115">
        <v>636</v>
      </c>
    </row>
    <row r="285" spans="1:7" ht="12.75" customHeight="1">
      <c r="A285" s="115" t="str">
        <f t="shared" si="4"/>
        <v>2011Cervix (C53)FemaleAllEthNumber</v>
      </c>
      <c r="B285">
        <v>2011</v>
      </c>
      <c r="C285" t="s">
        <v>108</v>
      </c>
      <c r="D285" t="s">
        <v>0</v>
      </c>
      <c r="E285" s="115" t="s">
        <v>32</v>
      </c>
      <c r="F285" s="115" t="s">
        <v>7</v>
      </c>
      <c r="G285" s="115">
        <v>53</v>
      </c>
    </row>
    <row r="286" spans="1:7" ht="12.75" customHeight="1">
      <c r="A286" s="115" t="str">
        <f t="shared" si="4"/>
        <v>2011Uterus (C54–C55)FemaleAllEthNumber</v>
      </c>
      <c r="B286">
        <v>2011</v>
      </c>
      <c r="C286" t="s">
        <v>358</v>
      </c>
      <c r="D286" t="s">
        <v>0</v>
      </c>
      <c r="E286" s="115" t="s">
        <v>32</v>
      </c>
      <c r="F286" s="115" t="s">
        <v>7</v>
      </c>
      <c r="G286" s="115">
        <v>108</v>
      </c>
    </row>
    <row r="287" spans="1:7" ht="12.75" customHeight="1">
      <c r="A287" s="115" t="str">
        <f t="shared" si="4"/>
        <v>2011Ovary (C56)FemaleAllEthNumber</v>
      </c>
      <c r="B287">
        <v>2011</v>
      </c>
      <c r="C287" t="s">
        <v>109</v>
      </c>
      <c r="D287" t="s">
        <v>0</v>
      </c>
      <c r="E287" s="115" t="s">
        <v>32</v>
      </c>
      <c r="F287" s="115" t="s">
        <v>7</v>
      </c>
      <c r="G287" s="115">
        <v>199</v>
      </c>
    </row>
    <row r="288" spans="1:7" ht="12.75" customHeight="1">
      <c r="A288" s="115" t="str">
        <f t="shared" si="4"/>
        <v>2012Breast - female (C50)FemaleAllEthNumber</v>
      </c>
      <c r="B288">
        <v>2012</v>
      </c>
      <c r="C288" t="s">
        <v>155</v>
      </c>
      <c r="D288" t="s">
        <v>0</v>
      </c>
      <c r="E288" s="115" t="s">
        <v>32</v>
      </c>
      <c r="F288" s="115" t="s">
        <v>7</v>
      </c>
      <c r="G288" s="115">
        <v>617</v>
      </c>
    </row>
    <row r="289" spans="1:7" ht="12.75" customHeight="1">
      <c r="A289" s="115" t="str">
        <f t="shared" si="4"/>
        <v>2012Cervix (C53)FemaleAllEthNumber</v>
      </c>
      <c r="B289">
        <v>2012</v>
      </c>
      <c r="C289" t="s">
        <v>108</v>
      </c>
      <c r="D289" t="s">
        <v>0</v>
      </c>
      <c r="E289" s="115" t="s">
        <v>32</v>
      </c>
      <c r="F289" s="115" t="s">
        <v>7</v>
      </c>
      <c r="G289" s="115">
        <v>56</v>
      </c>
    </row>
    <row r="290" spans="1:7" ht="12.75" customHeight="1">
      <c r="A290" s="115" t="str">
        <f t="shared" si="4"/>
        <v>2012Uterus (C54–C55)FemaleAllEthNumber</v>
      </c>
      <c r="B290">
        <v>2012</v>
      </c>
      <c r="C290" t="s">
        <v>358</v>
      </c>
      <c r="D290" t="s">
        <v>0</v>
      </c>
      <c r="E290" s="115" t="s">
        <v>32</v>
      </c>
      <c r="F290" s="115" t="s">
        <v>7</v>
      </c>
      <c r="G290" s="115">
        <v>121</v>
      </c>
    </row>
    <row r="291" spans="1:7" ht="12.75" customHeight="1">
      <c r="A291" s="115" t="str">
        <f t="shared" si="4"/>
        <v>2012Ovary (C56)FemaleAllEthNumber</v>
      </c>
      <c r="B291">
        <v>2012</v>
      </c>
      <c r="C291" t="s">
        <v>109</v>
      </c>
      <c r="D291" t="s">
        <v>0</v>
      </c>
      <c r="E291" s="115" t="s">
        <v>32</v>
      </c>
      <c r="F291" s="115" t="s">
        <v>7</v>
      </c>
      <c r="G291" s="115">
        <v>175</v>
      </c>
    </row>
    <row r="292" spans="1:7" ht="12.75" customHeight="1">
      <c r="A292" t="str">
        <f t="shared" si="4"/>
        <v>2003Stomach (C16)AllSexMāoriNumber</v>
      </c>
      <c r="B292">
        <v>2003</v>
      </c>
      <c r="C292" t="s">
        <v>82</v>
      </c>
      <c r="D292" t="s">
        <v>4</v>
      </c>
      <c r="E292" t="s">
        <v>157</v>
      </c>
      <c r="F292" t="s">
        <v>7</v>
      </c>
      <c r="G292" s="29">
        <v>47</v>
      </c>
    </row>
    <row r="293" spans="1:7" ht="12.75" customHeight="1">
      <c r="A293" t="str">
        <f t="shared" si="4"/>
        <v>2003Stomach (C16)FemaleMāoriNumber</v>
      </c>
      <c r="B293">
        <v>2003</v>
      </c>
      <c r="C293" t="s">
        <v>82</v>
      </c>
      <c r="D293" t="s">
        <v>0</v>
      </c>
      <c r="E293" t="s">
        <v>157</v>
      </c>
      <c r="F293" t="s">
        <v>7</v>
      </c>
      <c r="G293" s="29">
        <v>15</v>
      </c>
    </row>
    <row r="294" spans="1:7" ht="12.75" customHeight="1">
      <c r="A294" t="str">
        <f t="shared" si="4"/>
        <v>2003Stomach (C16)MaleMāoriNumber</v>
      </c>
      <c r="B294">
        <v>2003</v>
      </c>
      <c r="C294" t="s">
        <v>82</v>
      </c>
      <c r="D294" t="s">
        <v>1</v>
      </c>
      <c r="E294" t="s">
        <v>157</v>
      </c>
      <c r="F294" t="s">
        <v>7</v>
      </c>
      <c r="G294" s="29">
        <v>32</v>
      </c>
    </row>
    <row r="295" spans="1:7" ht="12.75" customHeight="1">
      <c r="A295" t="str">
        <f t="shared" si="4"/>
        <v>2003Colorectum and anus (C18–C21)AllSexMāoriNumber</v>
      </c>
      <c r="B295">
        <v>2003</v>
      </c>
      <c r="C295" t="s">
        <v>84</v>
      </c>
      <c r="D295" t="s">
        <v>4</v>
      </c>
      <c r="E295" t="s">
        <v>157</v>
      </c>
      <c r="F295" t="s">
        <v>7</v>
      </c>
      <c r="G295" s="29">
        <v>51</v>
      </c>
    </row>
    <row r="296" spans="1:7" ht="12.75" customHeight="1">
      <c r="A296" t="str">
        <f t="shared" si="4"/>
        <v>2003Colorectum and anus (C18–C21)FemaleMāoriNumber</v>
      </c>
      <c r="B296">
        <v>2003</v>
      </c>
      <c r="C296" t="s">
        <v>84</v>
      </c>
      <c r="D296" t="s">
        <v>0</v>
      </c>
      <c r="E296" t="s">
        <v>157</v>
      </c>
      <c r="F296" t="s">
        <v>7</v>
      </c>
      <c r="G296" s="29">
        <v>20</v>
      </c>
    </row>
    <row r="297" spans="1:7" ht="12.75" customHeight="1">
      <c r="A297" t="str">
        <f t="shared" si="4"/>
        <v>2003Colorectum and anus (C18–C21)MaleMāoriNumber</v>
      </c>
      <c r="B297">
        <v>2003</v>
      </c>
      <c r="C297" t="s">
        <v>84</v>
      </c>
      <c r="D297" t="s">
        <v>1</v>
      </c>
      <c r="E297" t="s">
        <v>157</v>
      </c>
      <c r="F297" t="s">
        <v>7</v>
      </c>
      <c r="G297" s="29">
        <v>31</v>
      </c>
    </row>
    <row r="298" spans="1:7" ht="12.75" customHeight="1">
      <c r="A298" t="str">
        <f t="shared" si="4"/>
        <v>2003Pancreas (C25)AllSexMāoriNumber</v>
      </c>
      <c r="B298">
        <v>2003</v>
      </c>
      <c r="C298" t="s">
        <v>88</v>
      </c>
      <c r="D298" t="s">
        <v>4</v>
      </c>
      <c r="E298" t="s">
        <v>157</v>
      </c>
      <c r="F298" t="s">
        <v>7</v>
      </c>
      <c r="G298" s="29">
        <v>20</v>
      </c>
    </row>
    <row r="299" spans="1:7" ht="12.75" customHeight="1">
      <c r="A299" t="str">
        <f t="shared" si="4"/>
        <v>2003Pancreas (C25)FemaleMāoriNumber</v>
      </c>
      <c r="B299">
        <v>2003</v>
      </c>
      <c r="C299" t="s">
        <v>88</v>
      </c>
      <c r="D299" t="s">
        <v>0</v>
      </c>
      <c r="E299" t="s">
        <v>157</v>
      </c>
      <c r="F299" t="s">
        <v>7</v>
      </c>
      <c r="G299" s="29">
        <v>8</v>
      </c>
    </row>
    <row r="300" spans="1:7" ht="12.75" customHeight="1">
      <c r="A300" t="str">
        <f t="shared" si="4"/>
        <v>2003Pancreas (C25)MaleMāoriNumber</v>
      </c>
      <c r="B300">
        <v>2003</v>
      </c>
      <c r="C300" t="s">
        <v>88</v>
      </c>
      <c r="D300" t="s">
        <v>1</v>
      </c>
      <c r="E300" t="s">
        <v>157</v>
      </c>
      <c r="F300" t="s">
        <v>7</v>
      </c>
      <c r="G300" s="29">
        <v>12</v>
      </c>
    </row>
    <row r="301" spans="1:7" ht="12.75" customHeight="1">
      <c r="A301" t="str">
        <f t="shared" si="4"/>
        <v>2003Lung (C33–C34)AllSexMāoriNumber</v>
      </c>
      <c r="B301">
        <v>2003</v>
      </c>
      <c r="C301" t="s">
        <v>93</v>
      </c>
      <c r="D301" t="s">
        <v>4</v>
      </c>
      <c r="E301" t="s">
        <v>157</v>
      </c>
      <c r="F301" t="s">
        <v>7</v>
      </c>
      <c r="G301" s="29">
        <v>238</v>
      </c>
    </row>
    <row r="302" spans="1:7" ht="12.75" customHeight="1">
      <c r="A302" t="str">
        <f t="shared" si="4"/>
        <v>2003Lung (C33–C34)FemaleMāoriNumber</v>
      </c>
      <c r="B302">
        <v>2003</v>
      </c>
      <c r="C302" t="s">
        <v>93</v>
      </c>
      <c r="D302" t="s">
        <v>0</v>
      </c>
      <c r="E302" t="s">
        <v>157</v>
      </c>
      <c r="F302" t="s">
        <v>7</v>
      </c>
      <c r="G302" s="29">
        <v>132</v>
      </c>
    </row>
    <row r="303" spans="1:7" ht="12.75" customHeight="1">
      <c r="A303" t="str">
        <f t="shared" si="4"/>
        <v>2003Lung (C33–C34)MaleMāoriNumber</v>
      </c>
      <c r="B303">
        <v>2003</v>
      </c>
      <c r="C303" t="s">
        <v>93</v>
      </c>
      <c r="D303" t="s">
        <v>1</v>
      </c>
      <c r="E303" t="s">
        <v>157</v>
      </c>
      <c r="F303" t="s">
        <v>7</v>
      </c>
      <c r="G303" s="29">
        <v>106</v>
      </c>
    </row>
    <row r="304" spans="1:7" ht="12.75" customHeight="1">
      <c r="A304" t="str">
        <f t="shared" si="4"/>
        <v>2003Melanoma (C43)AllSexMāoriNumber</v>
      </c>
      <c r="B304">
        <v>2003</v>
      </c>
      <c r="C304" t="s">
        <v>99</v>
      </c>
      <c r="D304" t="s">
        <v>4</v>
      </c>
      <c r="E304" t="s">
        <v>157</v>
      </c>
      <c r="F304" t="s">
        <v>7</v>
      </c>
      <c r="G304" s="29">
        <v>4</v>
      </c>
    </row>
    <row r="305" spans="1:7" ht="12.75" customHeight="1">
      <c r="A305" t="str">
        <f t="shared" si="4"/>
        <v>2003Melanoma (C43)FemaleMāoriNumber</v>
      </c>
      <c r="B305">
        <v>2003</v>
      </c>
      <c r="C305" t="s">
        <v>99</v>
      </c>
      <c r="D305" t="s">
        <v>0</v>
      </c>
      <c r="E305" t="s">
        <v>157</v>
      </c>
      <c r="F305" t="s">
        <v>7</v>
      </c>
      <c r="G305" s="29">
        <v>1</v>
      </c>
    </row>
    <row r="306" spans="1:7" ht="12.75" customHeight="1">
      <c r="A306" t="str">
        <f t="shared" si="4"/>
        <v>2003Melanoma (C43)MaleMāoriNumber</v>
      </c>
      <c r="B306">
        <v>2003</v>
      </c>
      <c r="C306" t="s">
        <v>99</v>
      </c>
      <c r="D306" t="s">
        <v>1</v>
      </c>
      <c r="E306" t="s">
        <v>157</v>
      </c>
      <c r="F306" t="s">
        <v>7</v>
      </c>
      <c r="G306" s="29">
        <v>3</v>
      </c>
    </row>
    <row r="307" spans="1:7" ht="12.75" customHeight="1">
      <c r="A307" t="str">
        <f t="shared" si="4"/>
        <v>2003Prostate (C61)MaleMāoriNumber</v>
      </c>
      <c r="B307">
        <v>2003</v>
      </c>
      <c r="C307" t="s">
        <v>112</v>
      </c>
      <c r="D307" t="s">
        <v>1</v>
      </c>
      <c r="E307" t="s">
        <v>157</v>
      </c>
      <c r="F307" t="s">
        <v>7</v>
      </c>
      <c r="G307" s="29">
        <v>20</v>
      </c>
    </row>
    <row r="308" spans="1:7" ht="12.75" customHeight="1">
      <c r="A308" t="str">
        <f t="shared" si="4"/>
        <v>2003Bladder (C67)AllSexMāoriNumber</v>
      </c>
      <c r="B308">
        <v>2003</v>
      </c>
      <c r="C308" t="s">
        <v>118</v>
      </c>
      <c r="D308" t="s">
        <v>4</v>
      </c>
      <c r="E308" t="s">
        <v>157</v>
      </c>
      <c r="F308" t="s">
        <v>7</v>
      </c>
      <c r="G308" s="29">
        <v>9</v>
      </c>
    </row>
    <row r="309" spans="1:7" ht="12.75" customHeight="1">
      <c r="A309" t="str">
        <f t="shared" si="4"/>
        <v>2003Bladder (C67)FemaleMāoriNumber</v>
      </c>
      <c r="B309">
        <v>2003</v>
      </c>
      <c r="C309" t="s">
        <v>118</v>
      </c>
      <c r="D309" t="s">
        <v>0</v>
      </c>
      <c r="E309" t="s">
        <v>157</v>
      </c>
      <c r="F309" t="s">
        <v>7</v>
      </c>
      <c r="G309" s="29">
        <v>2</v>
      </c>
    </row>
    <row r="310" spans="1:7" ht="12.75" customHeight="1">
      <c r="A310" t="str">
        <f t="shared" si="4"/>
        <v>2003Bladder (C67)MaleMāoriNumber</v>
      </c>
      <c r="B310">
        <v>2003</v>
      </c>
      <c r="C310" t="s">
        <v>118</v>
      </c>
      <c r="D310" t="s">
        <v>1</v>
      </c>
      <c r="E310" t="s">
        <v>157</v>
      </c>
      <c r="F310" t="s">
        <v>7</v>
      </c>
      <c r="G310" s="29">
        <v>7</v>
      </c>
    </row>
    <row r="311" spans="1:7" ht="12.75" customHeight="1">
      <c r="A311" t="str">
        <f t="shared" si="4"/>
        <v>2003Non-Hodgkin lymphoma (C82–C85, C96)AllSexMāoriNumber</v>
      </c>
      <c r="B311">
        <v>2003</v>
      </c>
      <c r="C311" t="s">
        <v>133</v>
      </c>
      <c r="D311" t="s">
        <v>4</v>
      </c>
      <c r="E311" t="s">
        <v>157</v>
      </c>
      <c r="F311" t="s">
        <v>7</v>
      </c>
      <c r="G311" s="29">
        <v>30</v>
      </c>
    </row>
    <row r="312" spans="1:7" ht="12.75" customHeight="1">
      <c r="A312" t="str">
        <f t="shared" si="4"/>
        <v>2003Non-Hodgkin lymphoma (C82–C85, C96)FemaleMāoriNumber</v>
      </c>
      <c r="B312">
        <v>2003</v>
      </c>
      <c r="C312" t="s">
        <v>133</v>
      </c>
      <c r="D312" t="s">
        <v>0</v>
      </c>
      <c r="E312" t="s">
        <v>157</v>
      </c>
      <c r="F312" t="s">
        <v>7</v>
      </c>
      <c r="G312" s="29">
        <v>16</v>
      </c>
    </row>
    <row r="313" spans="1:7" ht="12.75" customHeight="1">
      <c r="A313" t="str">
        <f t="shared" si="4"/>
        <v>2003Non-Hodgkin lymphoma (C82–C85, C96)MaleMāoriNumber</v>
      </c>
      <c r="B313">
        <v>2003</v>
      </c>
      <c r="C313" t="s">
        <v>133</v>
      </c>
      <c r="D313" t="s">
        <v>1</v>
      </c>
      <c r="E313" t="s">
        <v>157</v>
      </c>
      <c r="F313" t="s">
        <v>7</v>
      </c>
      <c r="G313" s="29">
        <v>14</v>
      </c>
    </row>
    <row r="314" spans="1:7" ht="12.75" customHeight="1">
      <c r="A314" t="str">
        <f t="shared" si="4"/>
        <v>2003Leukaemia (C91–C95)AllSexMāoriNumber</v>
      </c>
      <c r="B314">
        <v>2003</v>
      </c>
      <c r="C314" t="s">
        <v>136</v>
      </c>
      <c r="D314" t="s">
        <v>4</v>
      </c>
      <c r="E314" t="s">
        <v>157</v>
      </c>
      <c r="F314" t="s">
        <v>7</v>
      </c>
      <c r="G314" s="29">
        <v>20</v>
      </c>
    </row>
    <row r="315" spans="1:7" ht="12.75" customHeight="1">
      <c r="A315" t="str">
        <f t="shared" si="4"/>
        <v>2003Leukaemia (C91–C95)FemaleMāoriNumber</v>
      </c>
      <c r="B315">
        <v>2003</v>
      </c>
      <c r="C315" t="s">
        <v>136</v>
      </c>
      <c r="D315" t="s">
        <v>0</v>
      </c>
      <c r="E315" t="s">
        <v>157</v>
      </c>
      <c r="F315" t="s">
        <v>7</v>
      </c>
      <c r="G315" s="29">
        <v>9</v>
      </c>
    </row>
    <row r="316" spans="1:7" ht="12.75" customHeight="1">
      <c r="A316" t="str">
        <f t="shared" si="4"/>
        <v>2003Leukaemia (C91–C95)MaleMāoriNumber</v>
      </c>
      <c r="B316">
        <v>2003</v>
      </c>
      <c r="C316" t="s">
        <v>136</v>
      </c>
      <c r="D316" t="s">
        <v>1</v>
      </c>
      <c r="E316" t="s">
        <v>157</v>
      </c>
      <c r="F316" t="s">
        <v>7</v>
      </c>
      <c r="G316" s="29">
        <v>11</v>
      </c>
    </row>
    <row r="317" spans="1:7" ht="12.75" customHeight="1">
      <c r="A317" t="str">
        <f t="shared" si="4"/>
        <v>2004Stomach (C16)AllSexMāoriNumber</v>
      </c>
      <c r="B317">
        <v>2004</v>
      </c>
      <c r="C317" t="s">
        <v>82</v>
      </c>
      <c r="D317" t="s">
        <v>4</v>
      </c>
      <c r="E317" t="s">
        <v>157</v>
      </c>
      <c r="F317" t="s">
        <v>7</v>
      </c>
      <c r="G317" s="29">
        <v>53</v>
      </c>
    </row>
    <row r="318" spans="1:7" ht="12.75" customHeight="1">
      <c r="A318" t="str">
        <f t="shared" si="4"/>
        <v>2004Stomach (C16)FemaleMāoriNumber</v>
      </c>
      <c r="B318">
        <v>2004</v>
      </c>
      <c r="C318" t="s">
        <v>82</v>
      </c>
      <c r="D318" t="s">
        <v>0</v>
      </c>
      <c r="E318" t="s">
        <v>157</v>
      </c>
      <c r="F318" t="s">
        <v>7</v>
      </c>
      <c r="G318" s="29">
        <v>21</v>
      </c>
    </row>
    <row r="319" spans="1:7" ht="12.75" customHeight="1">
      <c r="A319" t="str">
        <f t="shared" si="4"/>
        <v>2004Stomach (C16)MaleMāoriNumber</v>
      </c>
      <c r="B319">
        <v>2004</v>
      </c>
      <c r="C319" t="s">
        <v>82</v>
      </c>
      <c r="D319" t="s">
        <v>1</v>
      </c>
      <c r="E319" t="s">
        <v>157</v>
      </c>
      <c r="F319" t="s">
        <v>7</v>
      </c>
      <c r="G319" s="29">
        <v>32</v>
      </c>
    </row>
    <row r="320" spans="1:7" ht="12.75" customHeight="1">
      <c r="A320" t="str">
        <f t="shared" si="4"/>
        <v>2004Colorectum and anus (C18–C21)AllSexMāoriNumber</v>
      </c>
      <c r="B320">
        <v>2004</v>
      </c>
      <c r="C320" t="s">
        <v>84</v>
      </c>
      <c r="D320" t="s">
        <v>4</v>
      </c>
      <c r="E320" t="s">
        <v>157</v>
      </c>
      <c r="F320" t="s">
        <v>7</v>
      </c>
      <c r="G320" s="29">
        <v>54</v>
      </c>
    </row>
    <row r="321" spans="1:7" ht="12.75" customHeight="1">
      <c r="A321" t="str">
        <f t="shared" si="4"/>
        <v>2004Colorectum and anus (C18–C21)FemaleMāoriNumber</v>
      </c>
      <c r="B321">
        <v>2004</v>
      </c>
      <c r="C321" t="s">
        <v>84</v>
      </c>
      <c r="D321" t="s">
        <v>0</v>
      </c>
      <c r="E321" t="s">
        <v>157</v>
      </c>
      <c r="F321" t="s">
        <v>7</v>
      </c>
      <c r="G321" s="29">
        <v>29</v>
      </c>
    </row>
    <row r="322" spans="1:7" ht="12.75" customHeight="1">
      <c r="A322" t="str">
        <f t="shared" ref="A322:A385" si="5">B322&amp;C322&amp;D322&amp;E322&amp;F322</f>
        <v>2004Colorectum and anus (C18–C21)MaleMāoriNumber</v>
      </c>
      <c r="B322">
        <v>2004</v>
      </c>
      <c r="C322" t="s">
        <v>84</v>
      </c>
      <c r="D322" t="s">
        <v>1</v>
      </c>
      <c r="E322" t="s">
        <v>157</v>
      </c>
      <c r="F322" t="s">
        <v>7</v>
      </c>
      <c r="G322" s="29">
        <v>25</v>
      </c>
    </row>
    <row r="323" spans="1:7" ht="12.75" customHeight="1">
      <c r="A323" t="str">
        <f t="shared" si="5"/>
        <v>2004Pancreas (C25)AllSexMāoriNumber</v>
      </c>
      <c r="B323">
        <v>2004</v>
      </c>
      <c r="C323" t="s">
        <v>88</v>
      </c>
      <c r="D323" t="s">
        <v>4</v>
      </c>
      <c r="E323" t="s">
        <v>157</v>
      </c>
      <c r="F323" t="s">
        <v>7</v>
      </c>
      <c r="G323" s="29">
        <v>24</v>
      </c>
    </row>
    <row r="324" spans="1:7" ht="12.75" customHeight="1">
      <c r="A324" t="str">
        <f t="shared" si="5"/>
        <v>2004Pancreas (C25)FemaleMāoriNumber</v>
      </c>
      <c r="B324">
        <v>2004</v>
      </c>
      <c r="C324" t="s">
        <v>88</v>
      </c>
      <c r="D324" t="s">
        <v>0</v>
      </c>
      <c r="E324" t="s">
        <v>157</v>
      </c>
      <c r="F324" t="s">
        <v>7</v>
      </c>
      <c r="G324" s="29">
        <v>9</v>
      </c>
    </row>
    <row r="325" spans="1:7" ht="12.75" customHeight="1">
      <c r="A325" t="str">
        <f t="shared" si="5"/>
        <v>2004Pancreas (C25)MaleMāoriNumber</v>
      </c>
      <c r="B325">
        <v>2004</v>
      </c>
      <c r="C325" t="s">
        <v>88</v>
      </c>
      <c r="D325" t="s">
        <v>1</v>
      </c>
      <c r="E325" t="s">
        <v>157</v>
      </c>
      <c r="F325" t="s">
        <v>7</v>
      </c>
      <c r="G325" s="29">
        <v>15</v>
      </c>
    </row>
    <row r="326" spans="1:7" ht="12.75" customHeight="1">
      <c r="A326" t="str">
        <f t="shared" si="5"/>
        <v>2004Lung (C33–C34)AllSexMāoriNumber</v>
      </c>
      <c r="B326">
        <v>2004</v>
      </c>
      <c r="C326" t="s">
        <v>93</v>
      </c>
      <c r="D326" t="s">
        <v>4</v>
      </c>
      <c r="E326" t="s">
        <v>157</v>
      </c>
      <c r="F326" t="s">
        <v>7</v>
      </c>
      <c r="G326" s="29">
        <v>237</v>
      </c>
    </row>
    <row r="327" spans="1:7" ht="12.75" customHeight="1">
      <c r="A327" t="str">
        <f t="shared" si="5"/>
        <v>2004Lung (C33–C34)FemaleMāoriNumber</v>
      </c>
      <c r="B327">
        <v>2004</v>
      </c>
      <c r="C327" t="s">
        <v>93</v>
      </c>
      <c r="D327" t="s">
        <v>0</v>
      </c>
      <c r="E327" t="s">
        <v>157</v>
      </c>
      <c r="F327" t="s">
        <v>7</v>
      </c>
      <c r="G327" s="29">
        <v>120</v>
      </c>
    </row>
    <row r="328" spans="1:7" ht="12.75" customHeight="1">
      <c r="A328" t="str">
        <f t="shared" si="5"/>
        <v>2004Lung (C33–C34)MaleMāoriNumber</v>
      </c>
      <c r="B328">
        <v>2004</v>
      </c>
      <c r="C328" t="s">
        <v>93</v>
      </c>
      <c r="D328" t="s">
        <v>1</v>
      </c>
      <c r="E328" t="s">
        <v>157</v>
      </c>
      <c r="F328" t="s">
        <v>7</v>
      </c>
      <c r="G328" s="29">
        <v>117</v>
      </c>
    </row>
    <row r="329" spans="1:7" ht="12.75" customHeight="1">
      <c r="A329" t="str">
        <f t="shared" si="5"/>
        <v>2004Melanoma (C43)AllSexMāoriNumber</v>
      </c>
      <c r="B329">
        <v>2004</v>
      </c>
      <c r="C329" t="s">
        <v>99</v>
      </c>
      <c r="D329" t="s">
        <v>4</v>
      </c>
      <c r="E329" t="s">
        <v>157</v>
      </c>
      <c r="F329" t="s">
        <v>7</v>
      </c>
      <c r="G329" s="29">
        <v>6</v>
      </c>
    </row>
    <row r="330" spans="1:7" ht="12.75" customHeight="1">
      <c r="A330" t="str">
        <f t="shared" si="5"/>
        <v>2004Melanoma (C43)FemaleMāoriNumber</v>
      </c>
      <c r="B330">
        <v>2004</v>
      </c>
      <c r="C330" t="s">
        <v>99</v>
      </c>
      <c r="D330" t="s">
        <v>0</v>
      </c>
      <c r="E330" t="s">
        <v>157</v>
      </c>
      <c r="F330" t="s">
        <v>7</v>
      </c>
      <c r="G330" s="29">
        <v>2</v>
      </c>
    </row>
    <row r="331" spans="1:7" ht="12.75" customHeight="1">
      <c r="A331" t="str">
        <f t="shared" si="5"/>
        <v>2004Melanoma (C43)MaleMāoriNumber</v>
      </c>
      <c r="B331">
        <v>2004</v>
      </c>
      <c r="C331" t="s">
        <v>99</v>
      </c>
      <c r="D331" t="s">
        <v>1</v>
      </c>
      <c r="E331" t="s">
        <v>157</v>
      </c>
      <c r="F331" t="s">
        <v>7</v>
      </c>
      <c r="G331" s="29">
        <v>4</v>
      </c>
    </row>
    <row r="332" spans="1:7" ht="12.75" customHeight="1">
      <c r="A332" t="str">
        <f t="shared" si="5"/>
        <v>2004Prostate (C61)MaleMāoriNumber</v>
      </c>
      <c r="B332">
        <v>2004</v>
      </c>
      <c r="C332" t="s">
        <v>112</v>
      </c>
      <c r="D332" t="s">
        <v>1</v>
      </c>
      <c r="E332" t="s">
        <v>157</v>
      </c>
      <c r="F332" t="s">
        <v>7</v>
      </c>
      <c r="G332" s="29">
        <v>37</v>
      </c>
    </row>
    <row r="333" spans="1:7" ht="12.75" customHeight="1">
      <c r="A333" t="str">
        <f t="shared" si="5"/>
        <v>2004Bladder (C67)AllSexMāoriNumber</v>
      </c>
      <c r="B333">
        <v>2004</v>
      </c>
      <c r="C333" t="s">
        <v>118</v>
      </c>
      <c r="D333" t="s">
        <v>4</v>
      </c>
      <c r="E333" t="s">
        <v>157</v>
      </c>
      <c r="F333" t="s">
        <v>7</v>
      </c>
      <c r="G333" s="29">
        <v>7</v>
      </c>
    </row>
    <row r="334" spans="1:7" ht="12.75" customHeight="1">
      <c r="A334" t="str">
        <f t="shared" si="5"/>
        <v>2004Bladder (C67)FemaleMāoriNumber</v>
      </c>
      <c r="B334">
        <v>2004</v>
      </c>
      <c r="C334" t="s">
        <v>118</v>
      </c>
      <c r="D334" t="s">
        <v>0</v>
      </c>
      <c r="E334" t="s">
        <v>157</v>
      </c>
      <c r="F334" t="s">
        <v>7</v>
      </c>
      <c r="G334" s="29">
        <v>4</v>
      </c>
    </row>
    <row r="335" spans="1:7" ht="12.75" customHeight="1">
      <c r="A335" t="str">
        <f t="shared" si="5"/>
        <v>2004Bladder (C67)MaleMāoriNumber</v>
      </c>
      <c r="B335">
        <v>2004</v>
      </c>
      <c r="C335" t="s">
        <v>118</v>
      </c>
      <c r="D335" t="s">
        <v>1</v>
      </c>
      <c r="E335" t="s">
        <v>157</v>
      </c>
      <c r="F335" t="s">
        <v>7</v>
      </c>
      <c r="G335" s="29">
        <v>3</v>
      </c>
    </row>
    <row r="336" spans="1:7" ht="12.75" customHeight="1">
      <c r="A336" t="str">
        <f t="shared" si="5"/>
        <v>2004Non-Hodgkin lymphoma (C82–C85, C96)AllSexMāoriNumber</v>
      </c>
      <c r="B336">
        <v>2004</v>
      </c>
      <c r="C336" t="s">
        <v>133</v>
      </c>
      <c r="D336" t="s">
        <v>4</v>
      </c>
      <c r="E336" t="s">
        <v>157</v>
      </c>
      <c r="F336" t="s">
        <v>7</v>
      </c>
      <c r="G336" s="29">
        <v>24</v>
      </c>
    </row>
    <row r="337" spans="1:7" ht="12.75" customHeight="1">
      <c r="A337" t="str">
        <f t="shared" si="5"/>
        <v>2004Non-Hodgkin lymphoma (C82–C85, C96)FemaleMāoriNumber</v>
      </c>
      <c r="B337">
        <v>2004</v>
      </c>
      <c r="C337" t="s">
        <v>133</v>
      </c>
      <c r="D337" t="s">
        <v>0</v>
      </c>
      <c r="E337" t="s">
        <v>157</v>
      </c>
      <c r="F337" t="s">
        <v>7</v>
      </c>
      <c r="G337" s="29">
        <v>12</v>
      </c>
    </row>
    <row r="338" spans="1:7" ht="12.75" customHeight="1">
      <c r="A338" t="str">
        <f t="shared" si="5"/>
        <v>2004Non-Hodgkin lymphoma (C82–C85, C96)MaleMāoriNumber</v>
      </c>
      <c r="B338">
        <v>2004</v>
      </c>
      <c r="C338" t="s">
        <v>133</v>
      </c>
      <c r="D338" t="s">
        <v>1</v>
      </c>
      <c r="E338" t="s">
        <v>157</v>
      </c>
      <c r="F338" t="s">
        <v>7</v>
      </c>
      <c r="G338" s="29">
        <v>12</v>
      </c>
    </row>
    <row r="339" spans="1:7" ht="12.75" customHeight="1">
      <c r="A339" t="str">
        <f t="shared" si="5"/>
        <v>2004Leukaemia (C91–C95)AllSexMāoriNumber</v>
      </c>
      <c r="B339">
        <v>2004</v>
      </c>
      <c r="C339" t="s">
        <v>136</v>
      </c>
      <c r="D339" t="s">
        <v>4</v>
      </c>
      <c r="E339" t="s">
        <v>157</v>
      </c>
      <c r="F339" t="s">
        <v>7</v>
      </c>
      <c r="G339" s="29">
        <v>14</v>
      </c>
    </row>
    <row r="340" spans="1:7" ht="12.75" customHeight="1">
      <c r="A340" t="str">
        <f t="shared" si="5"/>
        <v>2004Leukaemia (C91–C95)FemaleMāoriNumber</v>
      </c>
      <c r="B340">
        <v>2004</v>
      </c>
      <c r="C340" t="s">
        <v>136</v>
      </c>
      <c r="D340" t="s">
        <v>0</v>
      </c>
      <c r="E340" t="s">
        <v>157</v>
      </c>
      <c r="F340" t="s">
        <v>7</v>
      </c>
      <c r="G340" s="29">
        <v>7</v>
      </c>
    </row>
    <row r="341" spans="1:7" ht="12.75" customHeight="1">
      <c r="A341" t="str">
        <f t="shared" si="5"/>
        <v>2004Leukaemia (C91–C95)MaleMāoriNumber</v>
      </c>
      <c r="B341">
        <v>2004</v>
      </c>
      <c r="C341" t="s">
        <v>136</v>
      </c>
      <c r="D341" t="s">
        <v>1</v>
      </c>
      <c r="E341" t="s">
        <v>157</v>
      </c>
      <c r="F341" t="s">
        <v>7</v>
      </c>
      <c r="G341" s="29">
        <v>7</v>
      </c>
    </row>
    <row r="342" spans="1:7" ht="12.75" customHeight="1">
      <c r="A342" t="str">
        <f t="shared" si="5"/>
        <v>2005Stomach (C16)AllSexMāoriNumber</v>
      </c>
      <c r="B342">
        <v>2005</v>
      </c>
      <c r="C342" t="s">
        <v>82</v>
      </c>
      <c r="D342" t="s">
        <v>4</v>
      </c>
      <c r="E342" t="s">
        <v>157</v>
      </c>
      <c r="F342" t="s">
        <v>7</v>
      </c>
      <c r="G342" s="29">
        <v>37</v>
      </c>
    </row>
    <row r="343" spans="1:7" ht="12.75" customHeight="1">
      <c r="A343" t="str">
        <f t="shared" si="5"/>
        <v>2005Stomach (C16)FemaleMāoriNumber</v>
      </c>
      <c r="B343">
        <v>2005</v>
      </c>
      <c r="C343" t="s">
        <v>82</v>
      </c>
      <c r="D343" t="s">
        <v>0</v>
      </c>
      <c r="E343" t="s">
        <v>157</v>
      </c>
      <c r="F343" t="s">
        <v>7</v>
      </c>
      <c r="G343" s="29">
        <v>18</v>
      </c>
    </row>
    <row r="344" spans="1:7" ht="12.75" customHeight="1">
      <c r="A344" t="str">
        <f t="shared" si="5"/>
        <v>2005Stomach (C16)MaleMāoriNumber</v>
      </c>
      <c r="B344">
        <v>2005</v>
      </c>
      <c r="C344" t="s">
        <v>82</v>
      </c>
      <c r="D344" t="s">
        <v>1</v>
      </c>
      <c r="E344" t="s">
        <v>157</v>
      </c>
      <c r="F344" t="s">
        <v>7</v>
      </c>
      <c r="G344" s="29">
        <v>19</v>
      </c>
    </row>
    <row r="345" spans="1:7" ht="12.75" customHeight="1">
      <c r="A345" t="str">
        <f t="shared" si="5"/>
        <v>2005Colorectum and anus (C18–C21)AllSexMāoriNumber</v>
      </c>
      <c r="B345">
        <v>2005</v>
      </c>
      <c r="C345" t="s">
        <v>84</v>
      </c>
      <c r="D345" t="s">
        <v>4</v>
      </c>
      <c r="E345" t="s">
        <v>157</v>
      </c>
      <c r="F345" t="s">
        <v>7</v>
      </c>
      <c r="G345" s="29">
        <v>55</v>
      </c>
    </row>
    <row r="346" spans="1:7" ht="12.75" customHeight="1">
      <c r="A346" t="str">
        <f t="shared" si="5"/>
        <v>2005Colorectum and anus (C18–C21)FemaleMāoriNumber</v>
      </c>
      <c r="B346">
        <v>2005</v>
      </c>
      <c r="C346" t="s">
        <v>84</v>
      </c>
      <c r="D346" t="s">
        <v>0</v>
      </c>
      <c r="E346" t="s">
        <v>157</v>
      </c>
      <c r="F346" t="s">
        <v>7</v>
      </c>
      <c r="G346" s="29">
        <v>22</v>
      </c>
    </row>
    <row r="347" spans="1:7" ht="12.75" customHeight="1">
      <c r="A347" t="str">
        <f t="shared" si="5"/>
        <v>2005Colorectum and anus (C18–C21)MaleMāoriNumber</v>
      </c>
      <c r="B347">
        <v>2005</v>
      </c>
      <c r="C347" t="s">
        <v>84</v>
      </c>
      <c r="D347" t="s">
        <v>1</v>
      </c>
      <c r="E347" t="s">
        <v>157</v>
      </c>
      <c r="F347" t="s">
        <v>7</v>
      </c>
      <c r="G347" s="29">
        <v>33</v>
      </c>
    </row>
    <row r="348" spans="1:7" ht="12.75" customHeight="1">
      <c r="A348" t="str">
        <f t="shared" si="5"/>
        <v>2005Pancreas (C25)AllSexMāoriNumber</v>
      </c>
      <c r="B348">
        <v>2005</v>
      </c>
      <c r="C348" t="s">
        <v>88</v>
      </c>
      <c r="D348" t="s">
        <v>4</v>
      </c>
      <c r="E348" t="s">
        <v>157</v>
      </c>
      <c r="F348" t="s">
        <v>7</v>
      </c>
      <c r="G348" s="29">
        <v>47</v>
      </c>
    </row>
    <row r="349" spans="1:7" ht="12.75" customHeight="1">
      <c r="A349" t="str">
        <f t="shared" si="5"/>
        <v>2005Pancreas (C25)FemaleMāoriNumber</v>
      </c>
      <c r="B349">
        <v>2005</v>
      </c>
      <c r="C349" t="s">
        <v>88</v>
      </c>
      <c r="D349" t="s">
        <v>0</v>
      </c>
      <c r="E349" t="s">
        <v>157</v>
      </c>
      <c r="F349" t="s">
        <v>7</v>
      </c>
      <c r="G349" s="29">
        <v>25</v>
      </c>
    </row>
    <row r="350" spans="1:7" ht="12.75" customHeight="1">
      <c r="A350" t="str">
        <f t="shared" si="5"/>
        <v>2005Pancreas (C25)MaleMāoriNumber</v>
      </c>
      <c r="B350">
        <v>2005</v>
      </c>
      <c r="C350" t="s">
        <v>88</v>
      </c>
      <c r="D350" t="s">
        <v>1</v>
      </c>
      <c r="E350" t="s">
        <v>157</v>
      </c>
      <c r="F350" t="s">
        <v>7</v>
      </c>
      <c r="G350" s="29">
        <v>22</v>
      </c>
    </row>
    <row r="351" spans="1:7" ht="12.75" customHeight="1">
      <c r="A351" t="str">
        <f t="shared" si="5"/>
        <v>2005Lung (C33–C34)AllSexMāoriNumber</v>
      </c>
      <c r="B351">
        <v>2005</v>
      </c>
      <c r="C351" t="s">
        <v>93</v>
      </c>
      <c r="D351" t="s">
        <v>4</v>
      </c>
      <c r="E351" t="s">
        <v>157</v>
      </c>
      <c r="F351" t="s">
        <v>7</v>
      </c>
      <c r="G351" s="29">
        <v>254</v>
      </c>
    </row>
    <row r="352" spans="1:7" ht="12.75" customHeight="1">
      <c r="A352" t="str">
        <f t="shared" si="5"/>
        <v>2005Lung (C33–C34)FemaleMāoriNumber</v>
      </c>
      <c r="B352">
        <v>2005</v>
      </c>
      <c r="C352" t="s">
        <v>93</v>
      </c>
      <c r="D352" t="s">
        <v>0</v>
      </c>
      <c r="E352" t="s">
        <v>157</v>
      </c>
      <c r="F352" t="s">
        <v>7</v>
      </c>
      <c r="G352" s="29">
        <v>133</v>
      </c>
    </row>
    <row r="353" spans="1:7" ht="12.75" customHeight="1">
      <c r="A353" t="str">
        <f t="shared" si="5"/>
        <v>2005Lung (C33–C34)MaleMāoriNumber</v>
      </c>
      <c r="B353">
        <v>2005</v>
      </c>
      <c r="C353" t="s">
        <v>93</v>
      </c>
      <c r="D353" t="s">
        <v>1</v>
      </c>
      <c r="E353" t="s">
        <v>157</v>
      </c>
      <c r="F353" t="s">
        <v>7</v>
      </c>
      <c r="G353" s="29">
        <v>121</v>
      </c>
    </row>
    <row r="354" spans="1:7" ht="12.75" customHeight="1">
      <c r="A354" t="str">
        <f t="shared" si="5"/>
        <v>2005Melanoma (C43)AllSexMāoriNumber</v>
      </c>
      <c r="B354">
        <v>2005</v>
      </c>
      <c r="C354" t="s">
        <v>99</v>
      </c>
      <c r="D354" t="s">
        <v>4</v>
      </c>
      <c r="E354" t="s">
        <v>157</v>
      </c>
      <c r="F354" t="s">
        <v>7</v>
      </c>
      <c r="G354" s="29">
        <v>6</v>
      </c>
    </row>
    <row r="355" spans="1:7" ht="12.75" customHeight="1">
      <c r="A355" t="str">
        <f t="shared" si="5"/>
        <v>2005Melanoma (C43)FemaleMāoriNumber</v>
      </c>
      <c r="B355">
        <v>2005</v>
      </c>
      <c r="C355" t="s">
        <v>99</v>
      </c>
      <c r="D355" t="s">
        <v>0</v>
      </c>
      <c r="E355" t="s">
        <v>157</v>
      </c>
      <c r="F355" t="s">
        <v>7</v>
      </c>
      <c r="G355" s="29">
        <v>2</v>
      </c>
    </row>
    <row r="356" spans="1:7" ht="12.75" customHeight="1">
      <c r="A356" t="str">
        <f t="shared" si="5"/>
        <v>2005Melanoma (C43)MaleMāoriNumber</v>
      </c>
      <c r="B356">
        <v>2005</v>
      </c>
      <c r="C356" t="s">
        <v>99</v>
      </c>
      <c r="D356" t="s">
        <v>1</v>
      </c>
      <c r="E356" t="s">
        <v>157</v>
      </c>
      <c r="F356" t="s">
        <v>7</v>
      </c>
      <c r="G356" s="29">
        <v>4</v>
      </c>
    </row>
    <row r="357" spans="1:7" ht="12.75" customHeight="1">
      <c r="A357" t="str">
        <f t="shared" si="5"/>
        <v>2005Prostate (C61)MaleMāoriNumber</v>
      </c>
      <c r="B357">
        <v>2005</v>
      </c>
      <c r="C357" t="s">
        <v>112</v>
      </c>
      <c r="D357" t="s">
        <v>1</v>
      </c>
      <c r="E357" t="s">
        <v>157</v>
      </c>
      <c r="F357" t="s">
        <v>7</v>
      </c>
      <c r="G357" s="29">
        <v>36</v>
      </c>
    </row>
    <row r="358" spans="1:7" ht="12.75" customHeight="1">
      <c r="A358" t="str">
        <f t="shared" si="5"/>
        <v>2005Bladder (C67)AllSexMāoriNumber</v>
      </c>
      <c r="B358">
        <v>2005</v>
      </c>
      <c r="C358" t="s">
        <v>118</v>
      </c>
      <c r="D358" t="s">
        <v>4</v>
      </c>
      <c r="E358" t="s">
        <v>157</v>
      </c>
      <c r="F358" t="s">
        <v>7</v>
      </c>
      <c r="G358" s="29">
        <v>8</v>
      </c>
    </row>
    <row r="359" spans="1:7" ht="12.75" customHeight="1">
      <c r="A359" t="str">
        <f t="shared" si="5"/>
        <v>2005Bladder (C67)FemaleMāoriNumber</v>
      </c>
      <c r="B359">
        <v>2005</v>
      </c>
      <c r="C359" t="s">
        <v>118</v>
      </c>
      <c r="D359" t="s">
        <v>0</v>
      </c>
      <c r="E359" t="s">
        <v>157</v>
      </c>
      <c r="F359" t="s">
        <v>7</v>
      </c>
      <c r="G359" s="29">
        <v>4</v>
      </c>
    </row>
    <row r="360" spans="1:7" ht="12.75" customHeight="1">
      <c r="A360" t="str">
        <f t="shared" si="5"/>
        <v>2005Bladder (C67)MaleMāoriNumber</v>
      </c>
      <c r="B360">
        <v>2005</v>
      </c>
      <c r="C360" t="s">
        <v>118</v>
      </c>
      <c r="D360" t="s">
        <v>1</v>
      </c>
      <c r="E360" t="s">
        <v>157</v>
      </c>
      <c r="F360" t="s">
        <v>7</v>
      </c>
      <c r="G360" s="29">
        <v>4</v>
      </c>
    </row>
    <row r="361" spans="1:7" ht="12.75" customHeight="1">
      <c r="A361" t="str">
        <f t="shared" si="5"/>
        <v>2005Non-Hodgkin lymphoma (C82–C85, C96)AllSexMāoriNumber</v>
      </c>
      <c r="B361">
        <v>2005</v>
      </c>
      <c r="C361" t="s">
        <v>133</v>
      </c>
      <c r="D361" t="s">
        <v>4</v>
      </c>
      <c r="E361" t="s">
        <v>157</v>
      </c>
      <c r="F361" t="s">
        <v>7</v>
      </c>
      <c r="G361" s="29">
        <v>20</v>
      </c>
    </row>
    <row r="362" spans="1:7" ht="12.75" customHeight="1">
      <c r="A362" t="str">
        <f t="shared" si="5"/>
        <v>2005Non-Hodgkin lymphoma (C82–C85, C96)FemaleMāoriNumber</v>
      </c>
      <c r="B362">
        <v>2005</v>
      </c>
      <c r="C362" t="s">
        <v>133</v>
      </c>
      <c r="D362" t="s">
        <v>0</v>
      </c>
      <c r="E362" t="s">
        <v>157</v>
      </c>
      <c r="F362" t="s">
        <v>7</v>
      </c>
      <c r="G362" s="29">
        <v>4</v>
      </c>
    </row>
    <row r="363" spans="1:7" ht="12.75" customHeight="1">
      <c r="A363" t="str">
        <f t="shared" si="5"/>
        <v>2005Non-Hodgkin lymphoma (C82–C85, C96)MaleMāoriNumber</v>
      </c>
      <c r="B363">
        <v>2005</v>
      </c>
      <c r="C363" t="s">
        <v>133</v>
      </c>
      <c r="D363" t="s">
        <v>1</v>
      </c>
      <c r="E363" t="s">
        <v>157</v>
      </c>
      <c r="F363" t="s">
        <v>7</v>
      </c>
      <c r="G363" s="29">
        <v>16</v>
      </c>
    </row>
    <row r="364" spans="1:7" ht="12.75" customHeight="1">
      <c r="A364" t="str">
        <f t="shared" si="5"/>
        <v>2005Leukaemia (C91–C95)AllSexMāoriNumber</v>
      </c>
      <c r="B364">
        <v>2005</v>
      </c>
      <c r="C364" t="s">
        <v>136</v>
      </c>
      <c r="D364" t="s">
        <v>4</v>
      </c>
      <c r="E364" t="s">
        <v>157</v>
      </c>
      <c r="F364" t="s">
        <v>7</v>
      </c>
      <c r="G364" s="29">
        <v>21</v>
      </c>
    </row>
    <row r="365" spans="1:7" ht="12.75" customHeight="1">
      <c r="A365" t="str">
        <f t="shared" si="5"/>
        <v>2005Leukaemia (C91–C95)FemaleMāoriNumber</v>
      </c>
      <c r="B365">
        <v>2005</v>
      </c>
      <c r="C365" t="s">
        <v>136</v>
      </c>
      <c r="D365" t="s">
        <v>0</v>
      </c>
      <c r="E365" t="s">
        <v>157</v>
      </c>
      <c r="F365" t="s">
        <v>7</v>
      </c>
      <c r="G365" s="29">
        <v>11</v>
      </c>
    </row>
    <row r="366" spans="1:7" ht="12.75" customHeight="1">
      <c r="A366" t="str">
        <f t="shared" si="5"/>
        <v>2005Leukaemia (C91–C95)MaleMāoriNumber</v>
      </c>
      <c r="B366">
        <v>2005</v>
      </c>
      <c r="C366" t="s">
        <v>136</v>
      </c>
      <c r="D366" t="s">
        <v>1</v>
      </c>
      <c r="E366" t="s">
        <v>157</v>
      </c>
      <c r="F366" t="s">
        <v>7</v>
      </c>
      <c r="G366" s="29">
        <v>10</v>
      </c>
    </row>
    <row r="367" spans="1:7" ht="12.75" customHeight="1">
      <c r="A367" t="str">
        <f t="shared" si="5"/>
        <v>2006Stomach (C16)AllSexMāoriNumber</v>
      </c>
      <c r="B367">
        <v>2006</v>
      </c>
      <c r="C367" t="s">
        <v>82</v>
      </c>
      <c r="D367" t="s">
        <v>4</v>
      </c>
      <c r="E367" t="s">
        <v>157</v>
      </c>
      <c r="F367" t="s">
        <v>7</v>
      </c>
      <c r="G367" s="29">
        <v>48</v>
      </c>
    </row>
    <row r="368" spans="1:7" ht="12.75" customHeight="1">
      <c r="A368" t="str">
        <f t="shared" si="5"/>
        <v>2006Stomach (C16)FemaleMāoriNumber</v>
      </c>
      <c r="B368">
        <v>2006</v>
      </c>
      <c r="C368" t="s">
        <v>82</v>
      </c>
      <c r="D368" t="s">
        <v>0</v>
      </c>
      <c r="E368" t="s">
        <v>157</v>
      </c>
      <c r="F368" t="s">
        <v>7</v>
      </c>
      <c r="G368" s="29">
        <v>20</v>
      </c>
    </row>
    <row r="369" spans="1:7" ht="12.75" customHeight="1">
      <c r="A369" t="str">
        <f t="shared" si="5"/>
        <v>2006Stomach (C16)MaleMāoriNumber</v>
      </c>
      <c r="B369">
        <v>2006</v>
      </c>
      <c r="C369" t="s">
        <v>82</v>
      </c>
      <c r="D369" t="s">
        <v>1</v>
      </c>
      <c r="E369" t="s">
        <v>157</v>
      </c>
      <c r="F369" t="s">
        <v>7</v>
      </c>
      <c r="G369" s="29">
        <v>28</v>
      </c>
    </row>
    <row r="370" spans="1:7" ht="12.75" customHeight="1">
      <c r="A370" t="str">
        <f t="shared" si="5"/>
        <v>2006Colorectum and anus (C18–C21)AllSexMāoriNumber</v>
      </c>
      <c r="B370">
        <v>2006</v>
      </c>
      <c r="C370" t="s">
        <v>84</v>
      </c>
      <c r="D370" t="s">
        <v>4</v>
      </c>
      <c r="E370" t="s">
        <v>157</v>
      </c>
      <c r="F370" t="s">
        <v>7</v>
      </c>
      <c r="G370" s="29">
        <v>57</v>
      </c>
    </row>
    <row r="371" spans="1:7" ht="12.75" customHeight="1">
      <c r="A371" t="str">
        <f t="shared" si="5"/>
        <v>2006Colorectum and anus (C18–C21)FemaleMāoriNumber</v>
      </c>
      <c r="B371">
        <v>2006</v>
      </c>
      <c r="C371" t="s">
        <v>84</v>
      </c>
      <c r="D371" t="s">
        <v>0</v>
      </c>
      <c r="E371" t="s">
        <v>157</v>
      </c>
      <c r="F371" t="s">
        <v>7</v>
      </c>
      <c r="G371" s="29">
        <v>30</v>
      </c>
    </row>
    <row r="372" spans="1:7" ht="12.75" customHeight="1">
      <c r="A372" t="str">
        <f t="shared" si="5"/>
        <v>2006Colorectum and anus (C18–C21)MaleMāoriNumber</v>
      </c>
      <c r="B372">
        <v>2006</v>
      </c>
      <c r="C372" t="s">
        <v>84</v>
      </c>
      <c r="D372" t="s">
        <v>1</v>
      </c>
      <c r="E372" t="s">
        <v>157</v>
      </c>
      <c r="F372" t="s">
        <v>7</v>
      </c>
      <c r="G372" s="29">
        <v>27</v>
      </c>
    </row>
    <row r="373" spans="1:7" ht="12.75" customHeight="1">
      <c r="A373" t="str">
        <f t="shared" si="5"/>
        <v>2006Pancreas (C25)AllSexMāoriNumber</v>
      </c>
      <c r="B373">
        <v>2006</v>
      </c>
      <c r="C373" t="s">
        <v>88</v>
      </c>
      <c r="D373" t="s">
        <v>4</v>
      </c>
      <c r="E373" t="s">
        <v>157</v>
      </c>
      <c r="F373" t="s">
        <v>7</v>
      </c>
      <c r="G373" s="29">
        <v>28</v>
      </c>
    </row>
    <row r="374" spans="1:7" ht="12.75" customHeight="1">
      <c r="A374" t="str">
        <f t="shared" si="5"/>
        <v>2006Pancreas (C25)FemaleMāoriNumber</v>
      </c>
      <c r="B374">
        <v>2006</v>
      </c>
      <c r="C374" t="s">
        <v>88</v>
      </c>
      <c r="D374" t="s">
        <v>0</v>
      </c>
      <c r="E374" t="s">
        <v>157</v>
      </c>
      <c r="F374" t="s">
        <v>7</v>
      </c>
      <c r="G374" s="29">
        <v>21</v>
      </c>
    </row>
    <row r="375" spans="1:7" ht="12.75" customHeight="1">
      <c r="A375" t="str">
        <f t="shared" si="5"/>
        <v>2006Pancreas (C25)MaleMāoriNumber</v>
      </c>
      <c r="B375">
        <v>2006</v>
      </c>
      <c r="C375" t="s">
        <v>88</v>
      </c>
      <c r="D375" t="s">
        <v>1</v>
      </c>
      <c r="E375" t="s">
        <v>157</v>
      </c>
      <c r="F375" t="s">
        <v>7</v>
      </c>
      <c r="G375" s="29">
        <v>7</v>
      </c>
    </row>
    <row r="376" spans="1:7" ht="12.75" customHeight="1">
      <c r="A376" t="str">
        <f t="shared" si="5"/>
        <v>2006Lung (C33–C34)AllSexMāoriNumber</v>
      </c>
      <c r="B376">
        <v>2006</v>
      </c>
      <c r="C376" t="s">
        <v>93</v>
      </c>
      <c r="D376" t="s">
        <v>4</v>
      </c>
      <c r="E376" t="s">
        <v>157</v>
      </c>
      <c r="F376" t="s">
        <v>7</v>
      </c>
      <c r="G376" s="29">
        <v>235</v>
      </c>
    </row>
    <row r="377" spans="1:7" ht="12.75" customHeight="1">
      <c r="A377" t="str">
        <f t="shared" si="5"/>
        <v>2006Lung (C33–C34)FemaleMāoriNumber</v>
      </c>
      <c r="B377">
        <v>2006</v>
      </c>
      <c r="C377" t="s">
        <v>93</v>
      </c>
      <c r="D377" t="s">
        <v>0</v>
      </c>
      <c r="E377" t="s">
        <v>157</v>
      </c>
      <c r="F377" t="s">
        <v>7</v>
      </c>
      <c r="G377" s="29">
        <v>129</v>
      </c>
    </row>
    <row r="378" spans="1:7" ht="12.75" customHeight="1">
      <c r="A378" t="str">
        <f t="shared" si="5"/>
        <v>2006Lung (C33–C34)MaleMāoriNumber</v>
      </c>
      <c r="B378">
        <v>2006</v>
      </c>
      <c r="C378" t="s">
        <v>93</v>
      </c>
      <c r="D378" t="s">
        <v>1</v>
      </c>
      <c r="E378" t="s">
        <v>157</v>
      </c>
      <c r="F378" t="s">
        <v>7</v>
      </c>
      <c r="G378" s="29">
        <v>106</v>
      </c>
    </row>
    <row r="379" spans="1:7" ht="12.75" customHeight="1">
      <c r="A379" t="str">
        <f t="shared" si="5"/>
        <v>2006Melanoma (C43)AllSexMāoriNumber</v>
      </c>
      <c r="B379">
        <v>2006</v>
      </c>
      <c r="C379" t="s">
        <v>99</v>
      </c>
      <c r="D379" t="s">
        <v>4</v>
      </c>
      <c r="E379" t="s">
        <v>157</v>
      </c>
      <c r="F379" t="s">
        <v>7</v>
      </c>
      <c r="G379" s="29">
        <v>5</v>
      </c>
    </row>
    <row r="380" spans="1:7" ht="12.75" customHeight="1">
      <c r="A380" t="str">
        <f t="shared" si="5"/>
        <v>2006Melanoma (C43)FemaleMāoriNumber</v>
      </c>
      <c r="B380">
        <v>2006</v>
      </c>
      <c r="C380" t="s">
        <v>99</v>
      </c>
      <c r="D380" t="s">
        <v>0</v>
      </c>
      <c r="E380" t="s">
        <v>157</v>
      </c>
      <c r="F380" t="s">
        <v>7</v>
      </c>
      <c r="G380" s="29">
        <v>1</v>
      </c>
    </row>
    <row r="381" spans="1:7" ht="12.75" customHeight="1">
      <c r="A381" t="str">
        <f t="shared" si="5"/>
        <v>2006Melanoma (C43)MaleMāoriNumber</v>
      </c>
      <c r="B381">
        <v>2006</v>
      </c>
      <c r="C381" t="s">
        <v>99</v>
      </c>
      <c r="D381" t="s">
        <v>1</v>
      </c>
      <c r="E381" t="s">
        <v>157</v>
      </c>
      <c r="F381" t="s">
        <v>7</v>
      </c>
      <c r="G381" s="29">
        <v>4</v>
      </c>
    </row>
    <row r="382" spans="1:7" ht="12.75" customHeight="1">
      <c r="A382" t="str">
        <f t="shared" si="5"/>
        <v>2006Prostate (C61)MaleMāoriNumber</v>
      </c>
      <c r="B382">
        <v>2006</v>
      </c>
      <c r="C382" t="s">
        <v>112</v>
      </c>
      <c r="D382" t="s">
        <v>1</v>
      </c>
      <c r="E382" t="s">
        <v>157</v>
      </c>
      <c r="F382" t="s">
        <v>7</v>
      </c>
      <c r="G382" s="29">
        <v>38</v>
      </c>
    </row>
    <row r="383" spans="1:7" ht="12.75" customHeight="1">
      <c r="A383" t="str">
        <f t="shared" si="5"/>
        <v>2006Bladder (C67)AllSexMāoriNumber</v>
      </c>
      <c r="B383">
        <v>2006</v>
      </c>
      <c r="C383" t="s">
        <v>118</v>
      </c>
      <c r="D383" t="s">
        <v>4</v>
      </c>
      <c r="E383" t="s">
        <v>157</v>
      </c>
      <c r="F383" t="s">
        <v>7</v>
      </c>
      <c r="G383" s="29">
        <v>10</v>
      </c>
    </row>
    <row r="384" spans="1:7" ht="12.75" customHeight="1">
      <c r="A384" t="str">
        <f t="shared" si="5"/>
        <v>2006Bladder (C67)FemaleMāoriNumber</v>
      </c>
      <c r="B384">
        <v>2006</v>
      </c>
      <c r="C384" t="s">
        <v>118</v>
      </c>
      <c r="D384" t="s">
        <v>0</v>
      </c>
      <c r="E384" t="s">
        <v>157</v>
      </c>
      <c r="F384" t="s">
        <v>7</v>
      </c>
      <c r="G384" s="29">
        <v>2</v>
      </c>
    </row>
    <row r="385" spans="1:7" ht="12.75" customHeight="1">
      <c r="A385" t="str">
        <f t="shared" si="5"/>
        <v>2006Bladder (C67)MaleMāoriNumber</v>
      </c>
      <c r="B385">
        <v>2006</v>
      </c>
      <c r="C385" t="s">
        <v>118</v>
      </c>
      <c r="D385" t="s">
        <v>1</v>
      </c>
      <c r="E385" t="s">
        <v>157</v>
      </c>
      <c r="F385" t="s">
        <v>7</v>
      </c>
      <c r="G385" s="29">
        <v>8</v>
      </c>
    </row>
    <row r="386" spans="1:7" ht="12.75" customHeight="1">
      <c r="A386" t="str">
        <f t="shared" ref="A386:A449" si="6">B386&amp;C386&amp;D386&amp;E386&amp;F386</f>
        <v>2006Non-Hodgkin lymphoma (C82–C85, C96)AllSexMāoriNumber</v>
      </c>
      <c r="B386">
        <v>2006</v>
      </c>
      <c r="C386" t="s">
        <v>133</v>
      </c>
      <c r="D386" t="s">
        <v>4</v>
      </c>
      <c r="E386" t="s">
        <v>157</v>
      </c>
      <c r="F386" t="s">
        <v>7</v>
      </c>
      <c r="G386" s="29">
        <v>24</v>
      </c>
    </row>
    <row r="387" spans="1:7" ht="12.75" customHeight="1">
      <c r="A387" t="str">
        <f t="shared" si="6"/>
        <v>2006Non-Hodgkin lymphoma (C82–C85, C96)FemaleMāoriNumber</v>
      </c>
      <c r="B387">
        <v>2006</v>
      </c>
      <c r="C387" t="s">
        <v>133</v>
      </c>
      <c r="D387" t="s">
        <v>0</v>
      </c>
      <c r="E387" t="s">
        <v>157</v>
      </c>
      <c r="F387" t="s">
        <v>7</v>
      </c>
      <c r="G387" s="29">
        <v>10</v>
      </c>
    </row>
    <row r="388" spans="1:7" ht="12.75" customHeight="1">
      <c r="A388" t="str">
        <f t="shared" si="6"/>
        <v>2006Non-Hodgkin lymphoma (C82–C85, C96)MaleMāoriNumber</v>
      </c>
      <c r="B388">
        <v>2006</v>
      </c>
      <c r="C388" t="s">
        <v>133</v>
      </c>
      <c r="D388" t="s">
        <v>1</v>
      </c>
      <c r="E388" t="s">
        <v>157</v>
      </c>
      <c r="F388" t="s">
        <v>7</v>
      </c>
      <c r="G388" s="29">
        <v>14</v>
      </c>
    </row>
    <row r="389" spans="1:7" ht="12.75" customHeight="1">
      <c r="A389" t="str">
        <f t="shared" si="6"/>
        <v>2006Leukaemia (C91–C95)AllSexMāoriNumber</v>
      </c>
      <c r="B389">
        <v>2006</v>
      </c>
      <c r="C389" t="s">
        <v>136</v>
      </c>
      <c r="D389" t="s">
        <v>4</v>
      </c>
      <c r="E389" t="s">
        <v>157</v>
      </c>
      <c r="F389" t="s">
        <v>7</v>
      </c>
      <c r="G389" s="29">
        <v>19</v>
      </c>
    </row>
    <row r="390" spans="1:7" ht="12.75" customHeight="1">
      <c r="A390" t="str">
        <f t="shared" si="6"/>
        <v>2006Leukaemia (C91–C95)FemaleMāoriNumber</v>
      </c>
      <c r="B390">
        <v>2006</v>
      </c>
      <c r="C390" t="s">
        <v>136</v>
      </c>
      <c r="D390" t="s">
        <v>0</v>
      </c>
      <c r="E390" t="s">
        <v>157</v>
      </c>
      <c r="F390" t="s">
        <v>7</v>
      </c>
      <c r="G390" s="29">
        <v>9</v>
      </c>
    </row>
    <row r="391" spans="1:7" ht="12.75" customHeight="1">
      <c r="A391" t="str">
        <f t="shared" si="6"/>
        <v>2006Leukaemia (C91–C95)MaleMāoriNumber</v>
      </c>
      <c r="B391">
        <v>2006</v>
      </c>
      <c r="C391" t="s">
        <v>136</v>
      </c>
      <c r="D391" t="s">
        <v>1</v>
      </c>
      <c r="E391" t="s">
        <v>157</v>
      </c>
      <c r="F391" t="s">
        <v>7</v>
      </c>
      <c r="G391" s="29">
        <v>10</v>
      </c>
    </row>
    <row r="392" spans="1:7" ht="12.75" customHeight="1">
      <c r="A392" t="str">
        <f t="shared" si="6"/>
        <v>2007Stomach (C16)AllSexMāoriNumber</v>
      </c>
      <c r="B392">
        <v>2007</v>
      </c>
      <c r="C392" t="s">
        <v>82</v>
      </c>
      <c r="D392" t="s">
        <v>4</v>
      </c>
      <c r="E392" t="s">
        <v>157</v>
      </c>
      <c r="F392" t="s">
        <v>7</v>
      </c>
      <c r="G392" s="29">
        <v>61</v>
      </c>
    </row>
    <row r="393" spans="1:7" ht="12.75" customHeight="1">
      <c r="A393" t="str">
        <f t="shared" si="6"/>
        <v>2007Stomach (C16)FemaleMāoriNumber</v>
      </c>
      <c r="B393">
        <v>2007</v>
      </c>
      <c r="C393" t="s">
        <v>82</v>
      </c>
      <c r="D393" t="s">
        <v>0</v>
      </c>
      <c r="E393" t="s">
        <v>157</v>
      </c>
      <c r="F393" t="s">
        <v>7</v>
      </c>
      <c r="G393" s="29">
        <v>28</v>
      </c>
    </row>
    <row r="394" spans="1:7" ht="12.75" customHeight="1">
      <c r="A394" t="str">
        <f t="shared" si="6"/>
        <v>2007Stomach (C16)MaleMāoriNumber</v>
      </c>
      <c r="B394">
        <v>2007</v>
      </c>
      <c r="C394" t="s">
        <v>82</v>
      </c>
      <c r="D394" t="s">
        <v>1</v>
      </c>
      <c r="E394" t="s">
        <v>157</v>
      </c>
      <c r="F394" t="s">
        <v>7</v>
      </c>
      <c r="G394" s="29">
        <v>33</v>
      </c>
    </row>
    <row r="395" spans="1:7" ht="12.75" customHeight="1">
      <c r="A395" t="str">
        <f t="shared" si="6"/>
        <v>2007Colorectum and anus (C18–C21)AllSexMāoriNumber</v>
      </c>
      <c r="B395">
        <v>2007</v>
      </c>
      <c r="C395" t="s">
        <v>84</v>
      </c>
      <c r="D395" t="s">
        <v>4</v>
      </c>
      <c r="E395" t="s">
        <v>157</v>
      </c>
      <c r="F395" t="s">
        <v>7</v>
      </c>
      <c r="G395" s="29">
        <v>52</v>
      </c>
    </row>
    <row r="396" spans="1:7" ht="12.75" customHeight="1">
      <c r="A396" t="str">
        <f t="shared" si="6"/>
        <v>2007Colorectum and anus (C18–C21)FemaleMāoriNumber</v>
      </c>
      <c r="B396">
        <v>2007</v>
      </c>
      <c r="C396" t="s">
        <v>84</v>
      </c>
      <c r="D396" t="s">
        <v>0</v>
      </c>
      <c r="E396" t="s">
        <v>157</v>
      </c>
      <c r="F396" t="s">
        <v>7</v>
      </c>
      <c r="G396" s="29">
        <v>19</v>
      </c>
    </row>
    <row r="397" spans="1:7" ht="12.75" customHeight="1">
      <c r="A397" t="str">
        <f t="shared" si="6"/>
        <v>2007Colorectum and anus (C18–C21)MaleMāoriNumber</v>
      </c>
      <c r="B397">
        <v>2007</v>
      </c>
      <c r="C397" t="s">
        <v>84</v>
      </c>
      <c r="D397" t="s">
        <v>1</v>
      </c>
      <c r="E397" t="s">
        <v>157</v>
      </c>
      <c r="F397" t="s">
        <v>7</v>
      </c>
      <c r="G397" s="29">
        <v>33</v>
      </c>
    </row>
    <row r="398" spans="1:7" ht="12.75" customHeight="1">
      <c r="A398" t="str">
        <f t="shared" si="6"/>
        <v>2007Pancreas (C25)AllSexMāoriNumber</v>
      </c>
      <c r="B398">
        <v>2007</v>
      </c>
      <c r="C398" t="s">
        <v>88</v>
      </c>
      <c r="D398" t="s">
        <v>4</v>
      </c>
      <c r="E398" t="s">
        <v>157</v>
      </c>
      <c r="F398" t="s">
        <v>7</v>
      </c>
      <c r="G398" s="29">
        <v>36</v>
      </c>
    </row>
    <row r="399" spans="1:7" ht="12.75" customHeight="1">
      <c r="A399" t="str">
        <f t="shared" si="6"/>
        <v>2007Pancreas (C25)FemaleMāoriNumber</v>
      </c>
      <c r="B399">
        <v>2007</v>
      </c>
      <c r="C399" t="s">
        <v>88</v>
      </c>
      <c r="D399" t="s">
        <v>0</v>
      </c>
      <c r="E399" t="s">
        <v>157</v>
      </c>
      <c r="F399" t="s">
        <v>7</v>
      </c>
      <c r="G399" s="29">
        <v>19</v>
      </c>
    </row>
    <row r="400" spans="1:7" ht="12.75" customHeight="1">
      <c r="A400" t="str">
        <f t="shared" si="6"/>
        <v>2007Pancreas (C25)MaleMāoriNumber</v>
      </c>
      <c r="B400">
        <v>2007</v>
      </c>
      <c r="C400" t="s">
        <v>88</v>
      </c>
      <c r="D400" t="s">
        <v>1</v>
      </c>
      <c r="E400" t="s">
        <v>157</v>
      </c>
      <c r="F400" t="s">
        <v>7</v>
      </c>
      <c r="G400" s="29">
        <v>17</v>
      </c>
    </row>
    <row r="401" spans="1:7" ht="12.75" customHeight="1">
      <c r="A401" t="str">
        <f t="shared" si="6"/>
        <v>2007Lung (C33–C34)AllSexMāoriNumber</v>
      </c>
      <c r="B401">
        <v>2007</v>
      </c>
      <c r="C401" t="s">
        <v>93</v>
      </c>
      <c r="D401" t="s">
        <v>4</v>
      </c>
      <c r="E401" t="s">
        <v>157</v>
      </c>
      <c r="F401" t="s">
        <v>7</v>
      </c>
      <c r="G401" s="29">
        <v>271</v>
      </c>
    </row>
    <row r="402" spans="1:7" ht="12.75" customHeight="1">
      <c r="A402" t="str">
        <f t="shared" si="6"/>
        <v>2007Lung (C33–C34)FemaleMāoriNumber</v>
      </c>
      <c r="B402">
        <v>2007</v>
      </c>
      <c r="C402" t="s">
        <v>93</v>
      </c>
      <c r="D402" t="s">
        <v>0</v>
      </c>
      <c r="E402" t="s">
        <v>157</v>
      </c>
      <c r="F402" t="s">
        <v>7</v>
      </c>
      <c r="G402" s="29">
        <v>136</v>
      </c>
    </row>
    <row r="403" spans="1:7" ht="12.75" customHeight="1">
      <c r="A403" t="str">
        <f t="shared" si="6"/>
        <v>2007Lung (C33–C34)MaleMāoriNumber</v>
      </c>
      <c r="B403">
        <v>2007</v>
      </c>
      <c r="C403" t="s">
        <v>93</v>
      </c>
      <c r="D403" t="s">
        <v>1</v>
      </c>
      <c r="E403" t="s">
        <v>157</v>
      </c>
      <c r="F403" t="s">
        <v>7</v>
      </c>
      <c r="G403" s="29">
        <v>135</v>
      </c>
    </row>
    <row r="404" spans="1:7" ht="12.75" customHeight="1">
      <c r="A404" t="str">
        <f t="shared" si="6"/>
        <v>2007Melanoma (C43)AllSexMāoriNumber</v>
      </c>
      <c r="B404">
        <v>2007</v>
      </c>
      <c r="C404" t="s">
        <v>99</v>
      </c>
      <c r="D404" t="s">
        <v>4</v>
      </c>
      <c r="E404" t="s">
        <v>157</v>
      </c>
      <c r="F404" t="s">
        <v>7</v>
      </c>
      <c r="G404" s="29">
        <v>7</v>
      </c>
    </row>
    <row r="405" spans="1:7" ht="12.75" customHeight="1">
      <c r="A405" t="str">
        <f t="shared" si="6"/>
        <v>2007Melanoma (C43)FemaleMāoriNumber</v>
      </c>
      <c r="B405">
        <v>2007</v>
      </c>
      <c r="C405" t="s">
        <v>99</v>
      </c>
      <c r="D405" t="s">
        <v>0</v>
      </c>
      <c r="E405" t="s">
        <v>157</v>
      </c>
      <c r="F405" t="s">
        <v>7</v>
      </c>
      <c r="G405" s="29">
        <v>5</v>
      </c>
    </row>
    <row r="406" spans="1:7" ht="12.75" customHeight="1">
      <c r="A406" t="str">
        <f t="shared" si="6"/>
        <v>2007Melanoma (C43)MaleMāoriNumber</v>
      </c>
      <c r="B406">
        <v>2007</v>
      </c>
      <c r="C406" t="s">
        <v>99</v>
      </c>
      <c r="D406" t="s">
        <v>1</v>
      </c>
      <c r="E406" t="s">
        <v>157</v>
      </c>
      <c r="F406" t="s">
        <v>7</v>
      </c>
      <c r="G406" s="29">
        <v>2</v>
      </c>
    </row>
    <row r="407" spans="1:7" ht="12.75" customHeight="1">
      <c r="A407" t="str">
        <f t="shared" si="6"/>
        <v>2007Prostate (C61)MaleMāoriNumber</v>
      </c>
      <c r="B407">
        <v>2007</v>
      </c>
      <c r="C407" t="s">
        <v>112</v>
      </c>
      <c r="D407" t="s">
        <v>1</v>
      </c>
      <c r="E407" t="s">
        <v>157</v>
      </c>
      <c r="F407" t="s">
        <v>7</v>
      </c>
      <c r="G407" s="29">
        <v>36</v>
      </c>
    </row>
    <row r="408" spans="1:7" ht="12.75" customHeight="1">
      <c r="A408" t="str">
        <f t="shared" si="6"/>
        <v>2007Bladder (C67)AllSexMāoriNumber</v>
      </c>
      <c r="B408">
        <v>2007</v>
      </c>
      <c r="C408" t="s">
        <v>118</v>
      </c>
      <c r="D408" t="s">
        <v>4</v>
      </c>
      <c r="E408" t="s">
        <v>157</v>
      </c>
      <c r="F408" t="s">
        <v>7</v>
      </c>
      <c r="G408" s="29">
        <v>5</v>
      </c>
    </row>
    <row r="409" spans="1:7" ht="12.75" customHeight="1">
      <c r="A409" t="str">
        <f t="shared" si="6"/>
        <v>2007Bladder (C67)FemaleMāoriNumber</v>
      </c>
      <c r="B409">
        <v>2007</v>
      </c>
      <c r="C409" t="s">
        <v>118</v>
      </c>
      <c r="D409" t="s">
        <v>0</v>
      </c>
      <c r="E409" t="s">
        <v>157</v>
      </c>
      <c r="F409" t="s">
        <v>7</v>
      </c>
      <c r="G409" s="29">
        <v>3</v>
      </c>
    </row>
    <row r="410" spans="1:7" ht="12.75" customHeight="1">
      <c r="A410" t="str">
        <f t="shared" si="6"/>
        <v>2007Bladder (C67)MaleMāoriNumber</v>
      </c>
      <c r="B410">
        <v>2007</v>
      </c>
      <c r="C410" t="s">
        <v>118</v>
      </c>
      <c r="D410" t="s">
        <v>1</v>
      </c>
      <c r="E410" t="s">
        <v>157</v>
      </c>
      <c r="F410" t="s">
        <v>7</v>
      </c>
      <c r="G410" s="29">
        <v>2</v>
      </c>
    </row>
    <row r="411" spans="1:7" ht="12.75" customHeight="1">
      <c r="A411" t="str">
        <f t="shared" si="6"/>
        <v>2007Non-Hodgkin lymphoma (C82–C85, C96)AllSexMāoriNumber</v>
      </c>
      <c r="B411">
        <v>2007</v>
      </c>
      <c r="C411" t="s">
        <v>133</v>
      </c>
      <c r="D411" t="s">
        <v>4</v>
      </c>
      <c r="E411" t="s">
        <v>157</v>
      </c>
      <c r="F411" t="s">
        <v>7</v>
      </c>
      <c r="G411" s="29">
        <v>21</v>
      </c>
    </row>
    <row r="412" spans="1:7" ht="12.75" customHeight="1">
      <c r="A412" t="str">
        <f t="shared" si="6"/>
        <v>2007Non-Hodgkin lymphoma (C82–C85, C96)FemaleMāoriNumber</v>
      </c>
      <c r="B412">
        <v>2007</v>
      </c>
      <c r="C412" t="s">
        <v>133</v>
      </c>
      <c r="D412" t="s">
        <v>0</v>
      </c>
      <c r="E412" t="s">
        <v>157</v>
      </c>
      <c r="F412" t="s">
        <v>7</v>
      </c>
      <c r="G412" s="29">
        <v>7</v>
      </c>
    </row>
    <row r="413" spans="1:7" ht="12.75" customHeight="1">
      <c r="A413" t="str">
        <f t="shared" si="6"/>
        <v>2007Non-Hodgkin lymphoma (C82–C85, C96)MaleMāoriNumber</v>
      </c>
      <c r="B413">
        <v>2007</v>
      </c>
      <c r="C413" t="s">
        <v>133</v>
      </c>
      <c r="D413" t="s">
        <v>1</v>
      </c>
      <c r="E413" t="s">
        <v>157</v>
      </c>
      <c r="F413" t="s">
        <v>7</v>
      </c>
      <c r="G413" s="29">
        <v>14</v>
      </c>
    </row>
    <row r="414" spans="1:7" ht="12.75" customHeight="1">
      <c r="A414" t="str">
        <f t="shared" si="6"/>
        <v>2007Leukaemia (C91–C95)AllSexMāoriNumber</v>
      </c>
      <c r="B414">
        <v>2007</v>
      </c>
      <c r="C414" t="s">
        <v>136</v>
      </c>
      <c r="D414" t="s">
        <v>4</v>
      </c>
      <c r="E414" t="s">
        <v>157</v>
      </c>
      <c r="F414" t="s">
        <v>7</v>
      </c>
      <c r="G414" s="29">
        <v>24</v>
      </c>
    </row>
    <row r="415" spans="1:7" ht="12.75" customHeight="1">
      <c r="A415" t="str">
        <f t="shared" si="6"/>
        <v>2007Leukaemia (C91–C95)FemaleMāoriNumber</v>
      </c>
      <c r="B415">
        <v>2007</v>
      </c>
      <c r="C415" t="s">
        <v>136</v>
      </c>
      <c r="D415" t="s">
        <v>0</v>
      </c>
      <c r="E415" t="s">
        <v>157</v>
      </c>
      <c r="F415" t="s">
        <v>7</v>
      </c>
      <c r="G415" s="29">
        <v>11</v>
      </c>
    </row>
    <row r="416" spans="1:7" ht="12.75" customHeight="1">
      <c r="A416" t="str">
        <f t="shared" si="6"/>
        <v>2007Leukaemia (C91–C95)MaleMāoriNumber</v>
      </c>
      <c r="B416">
        <v>2007</v>
      </c>
      <c r="C416" t="s">
        <v>136</v>
      </c>
      <c r="D416" t="s">
        <v>1</v>
      </c>
      <c r="E416" t="s">
        <v>157</v>
      </c>
      <c r="F416" t="s">
        <v>7</v>
      </c>
      <c r="G416" s="29">
        <v>13</v>
      </c>
    </row>
    <row r="417" spans="1:7" ht="12.75" customHeight="1">
      <c r="A417" t="str">
        <f t="shared" si="6"/>
        <v>2008Stomach (C16)AllSexMāoriNumber</v>
      </c>
      <c r="B417">
        <v>2008</v>
      </c>
      <c r="C417" t="s">
        <v>82</v>
      </c>
      <c r="D417" t="s">
        <v>4</v>
      </c>
      <c r="E417" t="s">
        <v>157</v>
      </c>
      <c r="F417" t="s">
        <v>7</v>
      </c>
      <c r="G417" s="29">
        <v>50</v>
      </c>
    </row>
    <row r="418" spans="1:7" ht="12.75" customHeight="1">
      <c r="A418" t="str">
        <f t="shared" si="6"/>
        <v>2008Stomach (C16)FemaleMāoriNumber</v>
      </c>
      <c r="B418">
        <v>2008</v>
      </c>
      <c r="C418" t="s">
        <v>82</v>
      </c>
      <c r="D418" t="s">
        <v>0</v>
      </c>
      <c r="E418" t="s">
        <v>157</v>
      </c>
      <c r="F418" t="s">
        <v>7</v>
      </c>
      <c r="G418" s="29">
        <v>24</v>
      </c>
    </row>
    <row r="419" spans="1:7" ht="12.75" customHeight="1">
      <c r="A419" t="str">
        <f t="shared" si="6"/>
        <v>2008Stomach (C16)MaleMāoriNumber</v>
      </c>
      <c r="B419">
        <v>2008</v>
      </c>
      <c r="C419" t="s">
        <v>82</v>
      </c>
      <c r="D419" t="s">
        <v>1</v>
      </c>
      <c r="E419" t="s">
        <v>157</v>
      </c>
      <c r="F419" t="s">
        <v>7</v>
      </c>
      <c r="G419" s="29">
        <v>26</v>
      </c>
    </row>
    <row r="420" spans="1:7" ht="12.75" customHeight="1">
      <c r="A420" t="str">
        <f t="shared" si="6"/>
        <v>2008Colorectum and anus (C18–C21)AllSexMāoriNumber</v>
      </c>
      <c r="B420">
        <v>2008</v>
      </c>
      <c r="C420" t="s">
        <v>84</v>
      </c>
      <c r="D420" t="s">
        <v>4</v>
      </c>
      <c r="E420" t="s">
        <v>157</v>
      </c>
      <c r="F420" t="s">
        <v>7</v>
      </c>
      <c r="G420" s="29">
        <v>71</v>
      </c>
    </row>
    <row r="421" spans="1:7" ht="12.75" customHeight="1">
      <c r="A421" t="str">
        <f t="shared" si="6"/>
        <v>2008Colorectum and anus (C18–C21)FemaleMāoriNumber</v>
      </c>
      <c r="B421">
        <v>2008</v>
      </c>
      <c r="C421" t="s">
        <v>84</v>
      </c>
      <c r="D421" t="s">
        <v>0</v>
      </c>
      <c r="E421" t="s">
        <v>157</v>
      </c>
      <c r="F421" t="s">
        <v>7</v>
      </c>
      <c r="G421" s="29">
        <v>30</v>
      </c>
    </row>
    <row r="422" spans="1:7" ht="12.75" customHeight="1">
      <c r="A422" t="str">
        <f t="shared" si="6"/>
        <v>2008Colorectum and anus (C18–C21)MaleMāoriNumber</v>
      </c>
      <c r="B422">
        <v>2008</v>
      </c>
      <c r="C422" t="s">
        <v>84</v>
      </c>
      <c r="D422" t="s">
        <v>1</v>
      </c>
      <c r="E422" t="s">
        <v>157</v>
      </c>
      <c r="F422" t="s">
        <v>7</v>
      </c>
      <c r="G422" s="29">
        <v>41</v>
      </c>
    </row>
    <row r="423" spans="1:7" ht="12.75" customHeight="1">
      <c r="A423" t="str">
        <f t="shared" si="6"/>
        <v>2008Pancreas (C25)AllSexMāoriNumber</v>
      </c>
      <c r="B423">
        <v>2008</v>
      </c>
      <c r="C423" t="s">
        <v>88</v>
      </c>
      <c r="D423" t="s">
        <v>4</v>
      </c>
      <c r="E423" t="s">
        <v>157</v>
      </c>
      <c r="F423" t="s">
        <v>7</v>
      </c>
      <c r="G423" s="29">
        <v>42</v>
      </c>
    </row>
    <row r="424" spans="1:7" ht="12.75" customHeight="1">
      <c r="A424" t="str">
        <f t="shared" si="6"/>
        <v>2008Pancreas (C25)FemaleMāoriNumber</v>
      </c>
      <c r="B424">
        <v>2008</v>
      </c>
      <c r="C424" t="s">
        <v>88</v>
      </c>
      <c r="D424" t="s">
        <v>0</v>
      </c>
      <c r="E424" t="s">
        <v>157</v>
      </c>
      <c r="F424" t="s">
        <v>7</v>
      </c>
      <c r="G424" s="29">
        <v>21</v>
      </c>
    </row>
    <row r="425" spans="1:7" ht="12.75" customHeight="1">
      <c r="A425" t="str">
        <f t="shared" si="6"/>
        <v>2008Pancreas (C25)MaleMāoriNumber</v>
      </c>
      <c r="B425">
        <v>2008</v>
      </c>
      <c r="C425" t="s">
        <v>88</v>
      </c>
      <c r="D425" t="s">
        <v>1</v>
      </c>
      <c r="E425" t="s">
        <v>157</v>
      </c>
      <c r="F425" t="s">
        <v>7</v>
      </c>
      <c r="G425" s="29">
        <v>21</v>
      </c>
    </row>
    <row r="426" spans="1:7" ht="12.75" customHeight="1">
      <c r="A426" t="str">
        <f t="shared" si="6"/>
        <v>2008Lung (C33–C34)AllSexMāoriNumber</v>
      </c>
      <c r="B426">
        <v>2008</v>
      </c>
      <c r="C426" t="s">
        <v>93</v>
      </c>
      <c r="D426" t="s">
        <v>4</v>
      </c>
      <c r="E426" t="s">
        <v>157</v>
      </c>
      <c r="F426" t="s">
        <v>7</v>
      </c>
      <c r="G426" s="29">
        <v>287</v>
      </c>
    </row>
    <row r="427" spans="1:7" ht="12.75" customHeight="1">
      <c r="A427" t="str">
        <f t="shared" si="6"/>
        <v>2008Lung (C33–C34)FemaleMāoriNumber</v>
      </c>
      <c r="B427">
        <v>2008</v>
      </c>
      <c r="C427" t="s">
        <v>93</v>
      </c>
      <c r="D427" t="s">
        <v>0</v>
      </c>
      <c r="E427" t="s">
        <v>157</v>
      </c>
      <c r="F427" t="s">
        <v>7</v>
      </c>
      <c r="G427" s="29">
        <v>178</v>
      </c>
    </row>
    <row r="428" spans="1:7" ht="12.75" customHeight="1">
      <c r="A428" t="str">
        <f t="shared" si="6"/>
        <v>2008Lung (C33–C34)MaleMāoriNumber</v>
      </c>
      <c r="B428">
        <v>2008</v>
      </c>
      <c r="C428" t="s">
        <v>93</v>
      </c>
      <c r="D428" t="s">
        <v>1</v>
      </c>
      <c r="E428" t="s">
        <v>157</v>
      </c>
      <c r="F428" t="s">
        <v>7</v>
      </c>
      <c r="G428" s="29">
        <v>109</v>
      </c>
    </row>
    <row r="429" spans="1:7" ht="12.75" customHeight="1">
      <c r="A429" t="str">
        <f t="shared" si="6"/>
        <v>2008Melanoma (C43)AllSexMāoriNumber</v>
      </c>
      <c r="B429">
        <v>2008</v>
      </c>
      <c r="C429" t="s">
        <v>99</v>
      </c>
      <c r="D429" t="s">
        <v>4</v>
      </c>
      <c r="E429" t="s">
        <v>157</v>
      </c>
      <c r="F429" t="s">
        <v>7</v>
      </c>
      <c r="G429" s="29">
        <v>4</v>
      </c>
    </row>
    <row r="430" spans="1:7" ht="12.75" customHeight="1">
      <c r="A430" t="str">
        <f t="shared" si="6"/>
        <v>2008Melanoma (C43)FemaleMāoriNumber</v>
      </c>
      <c r="B430">
        <v>2008</v>
      </c>
      <c r="C430" t="s">
        <v>99</v>
      </c>
      <c r="D430" t="s">
        <v>0</v>
      </c>
      <c r="E430" t="s">
        <v>157</v>
      </c>
      <c r="F430" t="s">
        <v>7</v>
      </c>
      <c r="G430" s="29">
        <v>2</v>
      </c>
    </row>
    <row r="431" spans="1:7" ht="12.75" customHeight="1">
      <c r="A431" t="str">
        <f t="shared" si="6"/>
        <v>2008Melanoma (C43)MaleMāoriNumber</v>
      </c>
      <c r="B431">
        <v>2008</v>
      </c>
      <c r="C431" t="s">
        <v>99</v>
      </c>
      <c r="D431" t="s">
        <v>1</v>
      </c>
      <c r="E431" t="s">
        <v>157</v>
      </c>
      <c r="F431" t="s">
        <v>7</v>
      </c>
      <c r="G431" s="29">
        <v>2</v>
      </c>
    </row>
    <row r="432" spans="1:7" ht="12.75" customHeight="1">
      <c r="A432" t="str">
        <f t="shared" si="6"/>
        <v>2008Prostate (C61)MaleMāoriNumber</v>
      </c>
      <c r="B432">
        <v>2008</v>
      </c>
      <c r="C432" t="s">
        <v>112</v>
      </c>
      <c r="D432" t="s">
        <v>1</v>
      </c>
      <c r="E432" t="s">
        <v>157</v>
      </c>
      <c r="F432" t="s">
        <v>7</v>
      </c>
      <c r="G432" s="29">
        <v>35</v>
      </c>
    </row>
    <row r="433" spans="1:7" ht="12.75" customHeight="1">
      <c r="A433" t="str">
        <f t="shared" si="6"/>
        <v>2008Bladder (C67)AllSexMāoriNumber</v>
      </c>
      <c r="B433">
        <v>2008</v>
      </c>
      <c r="C433" t="s">
        <v>118</v>
      </c>
      <c r="D433" t="s">
        <v>4</v>
      </c>
      <c r="E433" t="s">
        <v>157</v>
      </c>
      <c r="F433" t="s">
        <v>7</v>
      </c>
      <c r="G433" s="29">
        <v>7</v>
      </c>
    </row>
    <row r="434" spans="1:7" ht="12.75" customHeight="1">
      <c r="A434" t="str">
        <f t="shared" si="6"/>
        <v>2008Bladder (C67)FemaleMāoriNumber</v>
      </c>
      <c r="B434">
        <v>2008</v>
      </c>
      <c r="C434" t="s">
        <v>118</v>
      </c>
      <c r="D434" t="s">
        <v>0</v>
      </c>
      <c r="E434" t="s">
        <v>157</v>
      </c>
      <c r="F434" t="s">
        <v>7</v>
      </c>
      <c r="G434" s="29">
        <v>4</v>
      </c>
    </row>
    <row r="435" spans="1:7" ht="12.75" customHeight="1">
      <c r="A435" t="str">
        <f t="shared" si="6"/>
        <v>2008Bladder (C67)MaleMāoriNumber</v>
      </c>
      <c r="B435">
        <v>2008</v>
      </c>
      <c r="C435" t="s">
        <v>118</v>
      </c>
      <c r="D435" t="s">
        <v>1</v>
      </c>
      <c r="E435" t="s">
        <v>157</v>
      </c>
      <c r="F435" t="s">
        <v>7</v>
      </c>
      <c r="G435" s="29">
        <v>3</v>
      </c>
    </row>
    <row r="436" spans="1:7" ht="12.75" customHeight="1">
      <c r="A436" t="str">
        <f t="shared" si="6"/>
        <v>2008Non-Hodgkin lymphoma (C82–C85, C96)AllSexMāoriNumber</v>
      </c>
      <c r="B436">
        <v>2008</v>
      </c>
      <c r="C436" t="s">
        <v>133</v>
      </c>
      <c r="D436" t="s">
        <v>4</v>
      </c>
      <c r="E436" t="s">
        <v>157</v>
      </c>
      <c r="F436" t="s">
        <v>7</v>
      </c>
      <c r="G436" s="29">
        <v>20</v>
      </c>
    </row>
    <row r="437" spans="1:7" ht="12.75" customHeight="1">
      <c r="A437" t="str">
        <f t="shared" si="6"/>
        <v>2008Non-Hodgkin lymphoma (C82–C85, C96)FemaleMāoriNumber</v>
      </c>
      <c r="B437">
        <v>2008</v>
      </c>
      <c r="C437" t="s">
        <v>133</v>
      </c>
      <c r="D437" t="s">
        <v>0</v>
      </c>
      <c r="E437" t="s">
        <v>157</v>
      </c>
      <c r="F437" t="s">
        <v>7</v>
      </c>
      <c r="G437" s="29">
        <v>9</v>
      </c>
    </row>
    <row r="438" spans="1:7" ht="12.75" customHeight="1">
      <c r="A438" t="str">
        <f t="shared" si="6"/>
        <v>2008Non-Hodgkin lymphoma (C82–C85, C96)MaleMāoriNumber</v>
      </c>
      <c r="B438">
        <v>2008</v>
      </c>
      <c r="C438" t="s">
        <v>133</v>
      </c>
      <c r="D438" t="s">
        <v>1</v>
      </c>
      <c r="E438" t="s">
        <v>157</v>
      </c>
      <c r="F438" t="s">
        <v>7</v>
      </c>
      <c r="G438" s="29">
        <v>11</v>
      </c>
    </row>
    <row r="439" spans="1:7" ht="12.75" customHeight="1">
      <c r="A439" t="str">
        <f t="shared" si="6"/>
        <v>2008Leukaemia (C91–C95)AllSexMāoriNumber</v>
      </c>
      <c r="B439">
        <v>2008</v>
      </c>
      <c r="C439" t="s">
        <v>136</v>
      </c>
      <c r="D439" t="s">
        <v>4</v>
      </c>
      <c r="E439" t="s">
        <v>157</v>
      </c>
      <c r="F439" t="s">
        <v>7</v>
      </c>
      <c r="G439" s="29">
        <v>27</v>
      </c>
    </row>
    <row r="440" spans="1:7" ht="12.75" customHeight="1">
      <c r="A440" t="str">
        <f t="shared" si="6"/>
        <v>2008Leukaemia (C91–C95)FemaleMāoriNumber</v>
      </c>
      <c r="B440">
        <v>2008</v>
      </c>
      <c r="C440" t="s">
        <v>136</v>
      </c>
      <c r="D440" t="s">
        <v>0</v>
      </c>
      <c r="E440" t="s">
        <v>157</v>
      </c>
      <c r="F440" t="s">
        <v>7</v>
      </c>
      <c r="G440" s="29">
        <v>10</v>
      </c>
    </row>
    <row r="441" spans="1:7" ht="12.75" customHeight="1">
      <c r="A441" t="str">
        <f t="shared" si="6"/>
        <v>2008Leukaemia (C91–C95)MaleMāoriNumber</v>
      </c>
      <c r="B441">
        <v>2008</v>
      </c>
      <c r="C441" t="s">
        <v>136</v>
      </c>
      <c r="D441" t="s">
        <v>1</v>
      </c>
      <c r="E441" t="s">
        <v>157</v>
      </c>
      <c r="F441" t="s">
        <v>7</v>
      </c>
      <c r="G441" s="29">
        <v>17</v>
      </c>
    </row>
    <row r="442" spans="1:7" ht="12.75" customHeight="1">
      <c r="A442" t="str">
        <f t="shared" si="6"/>
        <v>2009Stomach (C16)AllSexMāoriNumber</v>
      </c>
      <c r="B442">
        <v>2009</v>
      </c>
      <c r="C442" t="s">
        <v>82</v>
      </c>
      <c r="D442" t="s">
        <v>4</v>
      </c>
      <c r="E442" t="s">
        <v>157</v>
      </c>
      <c r="F442" t="s">
        <v>7</v>
      </c>
      <c r="G442" s="29">
        <v>51</v>
      </c>
    </row>
    <row r="443" spans="1:7" ht="12.75" customHeight="1">
      <c r="A443" t="str">
        <f t="shared" si="6"/>
        <v>2009Stomach (C16)FemaleMāoriNumber</v>
      </c>
      <c r="B443">
        <v>2009</v>
      </c>
      <c r="C443" t="s">
        <v>82</v>
      </c>
      <c r="D443" t="s">
        <v>0</v>
      </c>
      <c r="E443" t="s">
        <v>157</v>
      </c>
      <c r="F443" t="s">
        <v>7</v>
      </c>
      <c r="G443" s="29">
        <v>23</v>
      </c>
    </row>
    <row r="444" spans="1:7" ht="12.75" customHeight="1">
      <c r="A444" t="str">
        <f t="shared" si="6"/>
        <v>2009Stomach (C16)MaleMāoriNumber</v>
      </c>
      <c r="B444">
        <v>2009</v>
      </c>
      <c r="C444" t="s">
        <v>82</v>
      </c>
      <c r="D444" t="s">
        <v>1</v>
      </c>
      <c r="E444" t="s">
        <v>157</v>
      </c>
      <c r="F444" t="s">
        <v>7</v>
      </c>
      <c r="G444" s="29">
        <v>28</v>
      </c>
    </row>
    <row r="445" spans="1:7" ht="12.75" customHeight="1">
      <c r="A445" t="str">
        <f t="shared" si="6"/>
        <v>2009Colorectum and anus (C18–C21)AllSexMāoriNumber</v>
      </c>
      <c r="B445">
        <v>2009</v>
      </c>
      <c r="C445" t="s">
        <v>84</v>
      </c>
      <c r="D445" t="s">
        <v>4</v>
      </c>
      <c r="E445" t="s">
        <v>157</v>
      </c>
      <c r="F445" t="s">
        <v>7</v>
      </c>
      <c r="G445" s="29">
        <v>70</v>
      </c>
    </row>
    <row r="446" spans="1:7" ht="12.75" customHeight="1">
      <c r="A446" t="str">
        <f t="shared" si="6"/>
        <v>2009Colorectum and anus (C18–C21)FemaleMāoriNumber</v>
      </c>
      <c r="B446">
        <v>2009</v>
      </c>
      <c r="C446" t="s">
        <v>84</v>
      </c>
      <c r="D446" t="s">
        <v>0</v>
      </c>
      <c r="E446" t="s">
        <v>157</v>
      </c>
      <c r="F446" t="s">
        <v>7</v>
      </c>
      <c r="G446" s="29">
        <v>28</v>
      </c>
    </row>
    <row r="447" spans="1:7" ht="12.75" customHeight="1">
      <c r="A447" t="str">
        <f t="shared" si="6"/>
        <v>2009Colorectum and anus (C18–C21)MaleMāoriNumber</v>
      </c>
      <c r="B447">
        <v>2009</v>
      </c>
      <c r="C447" t="s">
        <v>84</v>
      </c>
      <c r="D447" t="s">
        <v>1</v>
      </c>
      <c r="E447" t="s">
        <v>157</v>
      </c>
      <c r="F447" t="s">
        <v>7</v>
      </c>
      <c r="G447" s="29">
        <v>42</v>
      </c>
    </row>
    <row r="448" spans="1:7" ht="12.75" customHeight="1">
      <c r="A448" t="str">
        <f t="shared" si="6"/>
        <v>2009Pancreas (C25)AllSexMāoriNumber</v>
      </c>
      <c r="B448">
        <v>2009</v>
      </c>
      <c r="C448" t="s">
        <v>88</v>
      </c>
      <c r="D448" t="s">
        <v>4</v>
      </c>
      <c r="E448" t="s">
        <v>157</v>
      </c>
      <c r="F448" t="s">
        <v>7</v>
      </c>
      <c r="G448" s="29">
        <v>40</v>
      </c>
    </row>
    <row r="449" spans="1:7" ht="12.75" customHeight="1">
      <c r="A449" t="str">
        <f t="shared" si="6"/>
        <v>2009Pancreas (C25)FemaleMāoriNumber</v>
      </c>
      <c r="B449">
        <v>2009</v>
      </c>
      <c r="C449" t="s">
        <v>88</v>
      </c>
      <c r="D449" t="s">
        <v>0</v>
      </c>
      <c r="E449" t="s">
        <v>157</v>
      </c>
      <c r="F449" t="s">
        <v>7</v>
      </c>
      <c r="G449" s="29">
        <v>19</v>
      </c>
    </row>
    <row r="450" spans="1:7" ht="12.75" customHeight="1">
      <c r="A450" t="str">
        <f t="shared" ref="A450:A513" si="7">B450&amp;C450&amp;D450&amp;E450&amp;F450</f>
        <v>2009Pancreas (C25)MaleMāoriNumber</v>
      </c>
      <c r="B450">
        <v>2009</v>
      </c>
      <c r="C450" t="s">
        <v>88</v>
      </c>
      <c r="D450" t="s">
        <v>1</v>
      </c>
      <c r="E450" t="s">
        <v>157</v>
      </c>
      <c r="F450" t="s">
        <v>7</v>
      </c>
      <c r="G450" s="29">
        <v>21</v>
      </c>
    </row>
    <row r="451" spans="1:7" ht="12.75" customHeight="1">
      <c r="A451" t="str">
        <f t="shared" si="7"/>
        <v>2009Lung (C33–C34)AllSexMāoriNumber</v>
      </c>
      <c r="B451">
        <v>2009</v>
      </c>
      <c r="C451" t="s">
        <v>93</v>
      </c>
      <c r="D451" t="s">
        <v>4</v>
      </c>
      <c r="E451" t="s">
        <v>157</v>
      </c>
      <c r="F451" t="s">
        <v>7</v>
      </c>
      <c r="G451" s="29">
        <v>292</v>
      </c>
    </row>
    <row r="452" spans="1:7" ht="12.75" customHeight="1">
      <c r="A452" t="str">
        <f t="shared" si="7"/>
        <v>2009Lung (C33–C34)FemaleMāoriNumber</v>
      </c>
      <c r="B452">
        <v>2009</v>
      </c>
      <c r="C452" t="s">
        <v>93</v>
      </c>
      <c r="D452" t="s">
        <v>0</v>
      </c>
      <c r="E452" t="s">
        <v>157</v>
      </c>
      <c r="F452" t="s">
        <v>7</v>
      </c>
      <c r="G452" s="29">
        <v>150</v>
      </c>
    </row>
    <row r="453" spans="1:7" ht="12.75" customHeight="1">
      <c r="A453" t="str">
        <f t="shared" si="7"/>
        <v>2009Lung (C33–C34)MaleMāoriNumber</v>
      </c>
      <c r="B453">
        <v>2009</v>
      </c>
      <c r="C453" t="s">
        <v>93</v>
      </c>
      <c r="D453" t="s">
        <v>1</v>
      </c>
      <c r="E453" t="s">
        <v>157</v>
      </c>
      <c r="F453" t="s">
        <v>7</v>
      </c>
      <c r="G453" s="29">
        <v>142</v>
      </c>
    </row>
    <row r="454" spans="1:7" ht="12.75" customHeight="1">
      <c r="A454" t="str">
        <f t="shared" si="7"/>
        <v>2009Melanoma (C43)AllSexMāoriNumber</v>
      </c>
      <c r="B454">
        <v>2009</v>
      </c>
      <c r="C454" t="s">
        <v>99</v>
      </c>
      <c r="D454" t="s">
        <v>4</v>
      </c>
      <c r="E454" t="s">
        <v>157</v>
      </c>
      <c r="F454" t="s">
        <v>7</v>
      </c>
      <c r="G454" s="29">
        <v>7</v>
      </c>
    </row>
    <row r="455" spans="1:7" ht="12.75" customHeight="1">
      <c r="A455" t="str">
        <f t="shared" si="7"/>
        <v>2009Melanoma (C43)FemaleMāoriNumber</v>
      </c>
      <c r="B455">
        <v>2009</v>
      </c>
      <c r="C455" t="s">
        <v>99</v>
      </c>
      <c r="D455" t="s">
        <v>0</v>
      </c>
      <c r="E455" t="s">
        <v>157</v>
      </c>
      <c r="F455" t="s">
        <v>7</v>
      </c>
      <c r="G455" s="29">
        <v>5</v>
      </c>
    </row>
    <row r="456" spans="1:7" ht="12.75" customHeight="1">
      <c r="A456" t="str">
        <f t="shared" si="7"/>
        <v>2009Melanoma (C43)MaleMāoriNumber</v>
      </c>
      <c r="B456">
        <v>2009</v>
      </c>
      <c r="C456" t="s">
        <v>99</v>
      </c>
      <c r="D456" t="s">
        <v>1</v>
      </c>
      <c r="E456" t="s">
        <v>157</v>
      </c>
      <c r="F456" t="s">
        <v>7</v>
      </c>
      <c r="G456" s="29">
        <v>2</v>
      </c>
    </row>
    <row r="457" spans="1:7" ht="12.75" customHeight="1">
      <c r="A457" t="str">
        <f t="shared" si="7"/>
        <v>2009Prostate (C61)MaleMāoriNumber</v>
      </c>
      <c r="B457">
        <v>2009</v>
      </c>
      <c r="C457" t="s">
        <v>112</v>
      </c>
      <c r="D457" t="s">
        <v>1</v>
      </c>
      <c r="E457" t="s">
        <v>157</v>
      </c>
      <c r="F457" t="s">
        <v>7</v>
      </c>
      <c r="G457" s="29">
        <v>38</v>
      </c>
    </row>
    <row r="458" spans="1:7" ht="12.75" customHeight="1">
      <c r="A458" t="str">
        <f t="shared" si="7"/>
        <v>2009Bladder (C67)AllSexMāoriNumber</v>
      </c>
      <c r="B458">
        <v>2009</v>
      </c>
      <c r="C458" t="s">
        <v>118</v>
      </c>
      <c r="D458" t="s">
        <v>4</v>
      </c>
      <c r="E458" t="s">
        <v>157</v>
      </c>
      <c r="F458" t="s">
        <v>7</v>
      </c>
      <c r="G458" s="29">
        <v>14</v>
      </c>
    </row>
    <row r="459" spans="1:7" ht="12.75" customHeight="1">
      <c r="A459" t="str">
        <f t="shared" si="7"/>
        <v>2009Bladder (C67)FemaleMāoriNumber</v>
      </c>
      <c r="B459">
        <v>2009</v>
      </c>
      <c r="C459" t="s">
        <v>118</v>
      </c>
      <c r="D459" t="s">
        <v>0</v>
      </c>
      <c r="E459" t="s">
        <v>157</v>
      </c>
      <c r="F459" t="s">
        <v>7</v>
      </c>
      <c r="G459" s="29">
        <v>3</v>
      </c>
    </row>
    <row r="460" spans="1:7" ht="12.75" customHeight="1">
      <c r="A460" t="str">
        <f t="shared" si="7"/>
        <v>2009Bladder (C67)MaleMāoriNumber</v>
      </c>
      <c r="B460">
        <v>2009</v>
      </c>
      <c r="C460" t="s">
        <v>118</v>
      </c>
      <c r="D460" t="s">
        <v>1</v>
      </c>
      <c r="E460" t="s">
        <v>157</v>
      </c>
      <c r="F460" t="s">
        <v>7</v>
      </c>
      <c r="G460" s="29">
        <v>11</v>
      </c>
    </row>
    <row r="461" spans="1:7" ht="12.75" customHeight="1">
      <c r="A461" t="str">
        <f t="shared" si="7"/>
        <v>2009Non-Hodgkin lymphoma (C82–C85, C96)AllSexMāoriNumber</v>
      </c>
      <c r="B461">
        <v>2009</v>
      </c>
      <c r="C461" t="s">
        <v>133</v>
      </c>
      <c r="D461" t="s">
        <v>4</v>
      </c>
      <c r="E461" t="s">
        <v>157</v>
      </c>
      <c r="F461" t="s">
        <v>7</v>
      </c>
      <c r="G461" s="29">
        <v>20</v>
      </c>
    </row>
    <row r="462" spans="1:7" ht="12.75" customHeight="1">
      <c r="A462" t="str">
        <f t="shared" si="7"/>
        <v>2009Non-Hodgkin lymphoma (C82–C85, C96)FemaleMāoriNumber</v>
      </c>
      <c r="B462">
        <v>2009</v>
      </c>
      <c r="C462" t="s">
        <v>133</v>
      </c>
      <c r="D462" t="s">
        <v>0</v>
      </c>
      <c r="E462" t="s">
        <v>157</v>
      </c>
      <c r="F462" t="s">
        <v>7</v>
      </c>
      <c r="G462" s="29">
        <v>13</v>
      </c>
    </row>
    <row r="463" spans="1:7" ht="12.75" customHeight="1">
      <c r="A463" t="str">
        <f t="shared" si="7"/>
        <v>2009Non-Hodgkin lymphoma (C82–C85, C96)MaleMāoriNumber</v>
      </c>
      <c r="B463">
        <v>2009</v>
      </c>
      <c r="C463" t="s">
        <v>133</v>
      </c>
      <c r="D463" t="s">
        <v>1</v>
      </c>
      <c r="E463" t="s">
        <v>157</v>
      </c>
      <c r="F463" t="s">
        <v>7</v>
      </c>
      <c r="G463" s="29">
        <v>7</v>
      </c>
    </row>
    <row r="464" spans="1:7" ht="12.75" customHeight="1">
      <c r="A464" t="str">
        <f t="shared" si="7"/>
        <v>2009Leukaemia (C91–C95)AllSexMāoriNumber</v>
      </c>
      <c r="B464">
        <v>2009</v>
      </c>
      <c r="C464" t="s">
        <v>136</v>
      </c>
      <c r="D464" t="s">
        <v>4</v>
      </c>
      <c r="E464" t="s">
        <v>157</v>
      </c>
      <c r="F464" t="s">
        <v>7</v>
      </c>
      <c r="G464" s="29">
        <v>21</v>
      </c>
    </row>
    <row r="465" spans="1:7" ht="12.75" customHeight="1">
      <c r="A465" t="str">
        <f t="shared" si="7"/>
        <v>2009Leukaemia (C91–C95)FemaleMāoriNumber</v>
      </c>
      <c r="B465">
        <v>2009</v>
      </c>
      <c r="C465" t="s">
        <v>136</v>
      </c>
      <c r="D465" t="s">
        <v>0</v>
      </c>
      <c r="E465" t="s">
        <v>157</v>
      </c>
      <c r="F465" t="s">
        <v>7</v>
      </c>
      <c r="G465" s="29">
        <v>8</v>
      </c>
    </row>
    <row r="466" spans="1:7" ht="12.75" customHeight="1">
      <c r="A466" t="str">
        <f t="shared" si="7"/>
        <v>2009Leukaemia (C91–C95)MaleMāoriNumber</v>
      </c>
      <c r="B466">
        <v>2009</v>
      </c>
      <c r="C466" t="s">
        <v>136</v>
      </c>
      <c r="D466" t="s">
        <v>1</v>
      </c>
      <c r="E466" t="s">
        <v>157</v>
      </c>
      <c r="F466" t="s">
        <v>7</v>
      </c>
      <c r="G466" s="29">
        <v>13</v>
      </c>
    </row>
    <row r="467" spans="1:7" ht="12.75" customHeight="1">
      <c r="A467" t="str">
        <f t="shared" si="7"/>
        <v>2010Stomach (C16)AllSexMāoriNumber</v>
      </c>
      <c r="B467">
        <v>2010</v>
      </c>
      <c r="C467" t="s">
        <v>82</v>
      </c>
      <c r="D467" t="s">
        <v>4</v>
      </c>
      <c r="E467" t="s">
        <v>157</v>
      </c>
      <c r="F467" t="s">
        <v>7</v>
      </c>
      <c r="G467" s="29">
        <v>38</v>
      </c>
    </row>
    <row r="468" spans="1:7" ht="12.75" customHeight="1">
      <c r="A468" t="str">
        <f t="shared" si="7"/>
        <v>2010Stomach (C16)FemaleMāoriNumber</v>
      </c>
      <c r="B468">
        <v>2010</v>
      </c>
      <c r="C468" t="s">
        <v>82</v>
      </c>
      <c r="D468" t="s">
        <v>0</v>
      </c>
      <c r="E468" t="s">
        <v>157</v>
      </c>
      <c r="F468" t="s">
        <v>7</v>
      </c>
      <c r="G468" s="29">
        <v>16</v>
      </c>
    </row>
    <row r="469" spans="1:7" ht="12.75" customHeight="1">
      <c r="A469" t="str">
        <f t="shared" si="7"/>
        <v>2010Stomach (C16)MaleMāoriNumber</v>
      </c>
      <c r="B469">
        <v>2010</v>
      </c>
      <c r="C469" t="s">
        <v>82</v>
      </c>
      <c r="D469" t="s">
        <v>1</v>
      </c>
      <c r="E469" t="s">
        <v>157</v>
      </c>
      <c r="F469" t="s">
        <v>7</v>
      </c>
      <c r="G469" s="29">
        <v>22</v>
      </c>
    </row>
    <row r="470" spans="1:7" ht="12.75" customHeight="1">
      <c r="A470" t="str">
        <f t="shared" si="7"/>
        <v>2010Colorectum and anus (C18–C21)AllSexMāoriNumber</v>
      </c>
      <c r="B470">
        <v>2010</v>
      </c>
      <c r="C470" t="s">
        <v>84</v>
      </c>
      <c r="D470" t="s">
        <v>4</v>
      </c>
      <c r="E470" t="s">
        <v>157</v>
      </c>
      <c r="F470" t="s">
        <v>7</v>
      </c>
      <c r="G470" s="29">
        <v>58</v>
      </c>
    </row>
    <row r="471" spans="1:7" ht="12.75" customHeight="1">
      <c r="A471" t="str">
        <f t="shared" si="7"/>
        <v>2010Colorectum and anus (C18–C21)FemaleMāoriNumber</v>
      </c>
      <c r="B471">
        <v>2010</v>
      </c>
      <c r="C471" t="s">
        <v>84</v>
      </c>
      <c r="D471" t="s">
        <v>0</v>
      </c>
      <c r="E471" t="s">
        <v>157</v>
      </c>
      <c r="F471" t="s">
        <v>7</v>
      </c>
      <c r="G471" s="29">
        <v>25</v>
      </c>
    </row>
    <row r="472" spans="1:7" ht="12.75" customHeight="1">
      <c r="A472" t="str">
        <f t="shared" si="7"/>
        <v>2010Colorectum and anus (C18–C21)MaleMāoriNumber</v>
      </c>
      <c r="B472">
        <v>2010</v>
      </c>
      <c r="C472" t="s">
        <v>84</v>
      </c>
      <c r="D472" t="s">
        <v>1</v>
      </c>
      <c r="E472" t="s">
        <v>157</v>
      </c>
      <c r="F472" t="s">
        <v>7</v>
      </c>
      <c r="G472" s="29">
        <v>33</v>
      </c>
    </row>
    <row r="473" spans="1:7" ht="12.75" customHeight="1">
      <c r="A473" t="str">
        <f t="shared" si="7"/>
        <v>2010Pancreas (C25)AllSexMāoriNumber</v>
      </c>
      <c r="B473">
        <v>2010</v>
      </c>
      <c r="C473" t="s">
        <v>88</v>
      </c>
      <c r="D473" t="s">
        <v>4</v>
      </c>
      <c r="E473" t="s">
        <v>157</v>
      </c>
      <c r="F473" t="s">
        <v>7</v>
      </c>
      <c r="G473" s="29">
        <v>44</v>
      </c>
    </row>
    <row r="474" spans="1:7" ht="12.75" customHeight="1">
      <c r="A474" t="str">
        <f t="shared" si="7"/>
        <v>2010Pancreas (C25)FemaleMāoriNumber</v>
      </c>
      <c r="B474">
        <v>2010</v>
      </c>
      <c r="C474" t="s">
        <v>88</v>
      </c>
      <c r="D474" t="s">
        <v>0</v>
      </c>
      <c r="E474" t="s">
        <v>157</v>
      </c>
      <c r="F474" t="s">
        <v>7</v>
      </c>
      <c r="G474" s="29">
        <v>21</v>
      </c>
    </row>
    <row r="475" spans="1:7" ht="12.75" customHeight="1">
      <c r="A475" t="str">
        <f t="shared" si="7"/>
        <v>2010Pancreas (C25)MaleMāoriNumber</v>
      </c>
      <c r="B475">
        <v>2010</v>
      </c>
      <c r="C475" t="s">
        <v>88</v>
      </c>
      <c r="D475" t="s">
        <v>1</v>
      </c>
      <c r="E475" t="s">
        <v>157</v>
      </c>
      <c r="F475" t="s">
        <v>7</v>
      </c>
      <c r="G475" s="29">
        <v>23</v>
      </c>
    </row>
    <row r="476" spans="1:7" ht="12.75" customHeight="1">
      <c r="A476" t="str">
        <f t="shared" si="7"/>
        <v>2010Lung (C33–C34)AllSexMāoriNumber</v>
      </c>
      <c r="B476">
        <v>2010</v>
      </c>
      <c r="C476" t="s">
        <v>93</v>
      </c>
      <c r="D476" t="s">
        <v>4</v>
      </c>
      <c r="E476" t="s">
        <v>157</v>
      </c>
      <c r="F476" t="s">
        <v>7</v>
      </c>
      <c r="G476" s="29">
        <v>299</v>
      </c>
    </row>
    <row r="477" spans="1:7" ht="12.75" customHeight="1">
      <c r="A477" t="str">
        <f t="shared" si="7"/>
        <v>2010Lung (C33–C34)FemaleMāoriNumber</v>
      </c>
      <c r="B477">
        <v>2010</v>
      </c>
      <c r="C477" t="s">
        <v>93</v>
      </c>
      <c r="D477" t="s">
        <v>0</v>
      </c>
      <c r="E477" t="s">
        <v>157</v>
      </c>
      <c r="F477" t="s">
        <v>7</v>
      </c>
      <c r="G477" s="29">
        <v>169</v>
      </c>
    </row>
    <row r="478" spans="1:7" ht="12.75" customHeight="1">
      <c r="A478" t="str">
        <f t="shared" si="7"/>
        <v>2010Lung (C33–C34)MaleMāoriNumber</v>
      </c>
      <c r="B478">
        <v>2010</v>
      </c>
      <c r="C478" t="s">
        <v>93</v>
      </c>
      <c r="D478" t="s">
        <v>1</v>
      </c>
      <c r="E478" t="s">
        <v>157</v>
      </c>
      <c r="F478" t="s">
        <v>7</v>
      </c>
      <c r="G478" s="29">
        <v>130</v>
      </c>
    </row>
    <row r="479" spans="1:7" ht="12.75" customHeight="1">
      <c r="A479" t="str">
        <f t="shared" si="7"/>
        <v>2010Melanoma (C43)AllSexMāoriNumber</v>
      </c>
      <c r="B479">
        <v>2010</v>
      </c>
      <c r="C479" t="s">
        <v>99</v>
      </c>
      <c r="D479" t="s">
        <v>4</v>
      </c>
      <c r="E479" t="s">
        <v>157</v>
      </c>
      <c r="F479" t="s">
        <v>7</v>
      </c>
      <c r="G479" s="29">
        <v>6</v>
      </c>
    </row>
    <row r="480" spans="1:7" ht="12.75" customHeight="1">
      <c r="A480" t="str">
        <f t="shared" si="7"/>
        <v>2010Melanoma (C43)FemaleMāoriNumber</v>
      </c>
      <c r="B480">
        <v>2010</v>
      </c>
      <c r="C480" t="s">
        <v>99</v>
      </c>
      <c r="D480" t="s">
        <v>0</v>
      </c>
      <c r="E480" t="s">
        <v>157</v>
      </c>
      <c r="F480" t="s">
        <v>7</v>
      </c>
      <c r="G480" s="29">
        <v>3</v>
      </c>
    </row>
    <row r="481" spans="1:7" ht="12.75" customHeight="1">
      <c r="A481" t="str">
        <f t="shared" si="7"/>
        <v>2010Melanoma (C43)MaleMāoriNumber</v>
      </c>
      <c r="B481">
        <v>2010</v>
      </c>
      <c r="C481" t="s">
        <v>99</v>
      </c>
      <c r="D481" t="s">
        <v>1</v>
      </c>
      <c r="E481" t="s">
        <v>157</v>
      </c>
      <c r="F481" t="s">
        <v>7</v>
      </c>
      <c r="G481" s="29">
        <v>3</v>
      </c>
    </row>
    <row r="482" spans="1:7" ht="12.75" customHeight="1">
      <c r="A482" t="str">
        <f t="shared" si="7"/>
        <v>2010Prostate (C61)MaleMāoriNumber</v>
      </c>
      <c r="B482">
        <v>2010</v>
      </c>
      <c r="C482" t="s">
        <v>112</v>
      </c>
      <c r="D482" t="s">
        <v>1</v>
      </c>
      <c r="E482" t="s">
        <v>157</v>
      </c>
      <c r="F482" t="s">
        <v>7</v>
      </c>
      <c r="G482" s="29">
        <v>46</v>
      </c>
    </row>
    <row r="483" spans="1:7" ht="12.75" customHeight="1">
      <c r="A483" t="str">
        <f t="shared" si="7"/>
        <v>2010Bladder (C67)AllSexMāoriNumber</v>
      </c>
      <c r="B483">
        <v>2010</v>
      </c>
      <c r="C483" t="s">
        <v>118</v>
      </c>
      <c r="D483" t="s">
        <v>4</v>
      </c>
      <c r="E483" t="s">
        <v>157</v>
      </c>
      <c r="F483" t="s">
        <v>7</v>
      </c>
      <c r="G483" s="29">
        <v>4</v>
      </c>
    </row>
    <row r="484" spans="1:7" ht="12.75" customHeight="1">
      <c r="A484" t="str">
        <f t="shared" si="7"/>
        <v>2010Bladder (C67)FemaleMāoriNumber</v>
      </c>
      <c r="B484">
        <v>2010</v>
      </c>
      <c r="C484" t="s">
        <v>118</v>
      </c>
      <c r="D484" t="s">
        <v>0</v>
      </c>
      <c r="E484" t="s">
        <v>157</v>
      </c>
      <c r="F484" t="s">
        <v>7</v>
      </c>
      <c r="G484" s="29">
        <v>2</v>
      </c>
    </row>
    <row r="485" spans="1:7" ht="12.75" customHeight="1">
      <c r="A485" t="str">
        <f t="shared" si="7"/>
        <v>2010Bladder (C67)MaleMāoriNumber</v>
      </c>
      <c r="B485">
        <v>2010</v>
      </c>
      <c r="C485" t="s">
        <v>118</v>
      </c>
      <c r="D485" t="s">
        <v>1</v>
      </c>
      <c r="E485" t="s">
        <v>157</v>
      </c>
      <c r="F485" t="s">
        <v>7</v>
      </c>
      <c r="G485" s="29">
        <v>2</v>
      </c>
    </row>
    <row r="486" spans="1:7" ht="12.75" customHeight="1">
      <c r="A486" t="str">
        <f t="shared" si="7"/>
        <v>2010Non-Hodgkin lymphoma (C82–C85, C96)AllSexMāoriNumber</v>
      </c>
      <c r="B486">
        <v>2010</v>
      </c>
      <c r="C486" t="s">
        <v>133</v>
      </c>
      <c r="D486" t="s">
        <v>4</v>
      </c>
      <c r="E486" t="s">
        <v>157</v>
      </c>
      <c r="F486" t="s">
        <v>7</v>
      </c>
      <c r="G486" s="29">
        <v>16</v>
      </c>
    </row>
    <row r="487" spans="1:7" ht="12.75" customHeight="1">
      <c r="A487" t="str">
        <f t="shared" si="7"/>
        <v>2010Non-Hodgkin lymphoma (C82–C85, C96)FemaleMāoriNumber</v>
      </c>
      <c r="B487">
        <v>2010</v>
      </c>
      <c r="C487" t="s">
        <v>133</v>
      </c>
      <c r="D487" t="s">
        <v>0</v>
      </c>
      <c r="E487" t="s">
        <v>157</v>
      </c>
      <c r="F487" t="s">
        <v>7</v>
      </c>
      <c r="G487" s="29">
        <v>4</v>
      </c>
    </row>
    <row r="488" spans="1:7" ht="12.75" customHeight="1">
      <c r="A488" t="str">
        <f t="shared" si="7"/>
        <v>2010Non-Hodgkin lymphoma (C82–C85, C96)MaleMāoriNumber</v>
      </c>
      <c r="B488">
        <v>2010</v>
      </c>
      <c r="C488" t="s">
        <v>133</v>
      </c>
      <c r="D488" t="s">
        <v>1</v>
      </c>
      <c r="E488" t="s">
        <v>157</v>
      </c>
      <c r="F488" t="s">
        <v>7</v>
      </c>
      <c r="G488" s="29">
        <v>12</v>
      </c>
    </row>
    <row r="489" spans="1:7" ht="12.75" customHeight="1">
      <c r="A489" t="str">
        <f t="shared" si="7"/>
        <v>2010Leukaemia (C91–C95)AllSexMāoriNumber</v>
      </c>
      <c r="B489">
        <v>2010</v>
      </c>
      <c r="C489" t="s">
        <v>136</v>
      </c>
      <c r="D489" t="s">
        <v>4</v>
      </c>
      <c r="E489" t="s">
        <v>157</v>
      </c>
      <c r="F489" t="s">
        <v>7</v>
      </c>
      <c r="G489" s="29">
        <v>19</v>
      </c>
    </row>
    <row r="490" spans="1:7" ht="12.75" customHeight="1">
      <c r="A490" t="str">
        <f t="shared" si="7"/>
        <v>2010Leukaemia (C91–C95)FemaleMāoriNumber</v>
      </c>
      <c r="B490">
        <v>2010</v>
      </c>
      <c r="C490" t="s">
        <v>136</v>
      </c>
      <c r="D490" t="s">
        <v>0</v>
      </c>
      <c r="E490" t="s">
        <v>157</v>
      </c>
      <c r="F490" t="s">
        <v>7</v>
      </c>
      <c r="G490" s="29">
        <v>3</v>
      </c>
    </row>
    <row r="491" spans="1:7" ht="12.75" customHeight="1">
      <c r="A491" t="str">
        <f t="shared" si="7"/>
        <v>2010Leukaemia (C91–C95)MaleMāoriNumber</v>
      </c>
      <c r="B491">
        <v>2010</v>
      </c>
      <c r="C491" t="s">
        <v>136</v>
      </c>
      <c r="D491" t="s">
        <v>1</v>
      </c>
      <c r="E491" t="s">
        <v>157</v>
      </c>
      <c r="F491" t="s">
        <v>7</v>
      </c>
      <c r="G491" s="29">
        <v>16</v>
      </c>
    </row>
    <row r="492" spans="1:7" ht="12.75" customHeight="1">
      <c r="A492" t="str">
        <f t="shared" si="7"/>
        <v>2011Stomach (C16)AllSexMāoriNumber</v>
      </c>
      <c r="B492">
        <v>2011</v>
      </c>
      <c r="C492" t="s">
        <v>82</v>
      </c>
      <c r="D492" t="s">
        <v>4</v>
      </c>
      <c r="E492" t="s">
        <v>157</v>
      </c>
      <c r="F492" t="s">
        <v>7</v>
      </c>
      <c r="G492" s="29">
        <v>41</v>
      </c>
    </row>
    <row r="493" spans="1:7" ht="12.75" customHeight="1">
      <c r="A493" t="str">
        <f t="shared" si="7"/>
        <v>2011Stomach (C16)FemaleMāoriNumber</v>
      </c>
      <c r="B493">
        <v>2011</v>
      </c>
      <c r="C493" t="s">
        <v>82</v>
      </c>
      <c r="D493" t="s">
        <v>0</v>
      </c>
      <c r="E493" t="s">
        <v>157</v>
      </c>
      <c r="F493" t="s">
        <v>7</v>
      </c>
      <c r="G493" s="29">
        <v>20</v>
      </c>
    </row>
    <row r="494" spans="1:7" ht="12.75" customHeight="1">
      <c r="A494" t="str">
        <f t="shared" si="7"/>
        <v>2011Stomach (C16)MaleMāoriNumber</v>
      </c>
      <c r="B494">
        <v>2011</v>
      </c>
      <c r="C494" t="s">
        <v>82</v>
      </c>
      <c r="D494" t="s">
        <v>1</v>
      </c>
      <c r="E494" t="s">
        <v>157</v>
      </c>
      <c r="F494" t="s">
        <v>7</v>
      </c>
      <c r="G494" s="29">
        <v>21</v>
      </c>
    </row>
    <row r="495" spans="1:7" ht="12.75" customHeight="1">
      <c r="A495" t="str">
        <f t="shared" si="7"/>
        <v>2011Colorectum and anus (C18–C21)AllSexMāoriNumber</v>
      </c>
      <c r="B495">
        <v>2011</v>
      </c>
      <c r="C495" t="s">
        <v>84</v>
      </c>
      <c r="D495" t="s">
        <v>4</v>
      </c>
      <c r="E495" t="s">
        <v>157</v>
      </c>
      <c r="F495" t="s">
        <v>7</v>
      </c>
      <c r="G495" s="29">
        <v>79</v>
      </c>
    </row>
    <row r="496" spans="1:7" ht="12.75" customHeight="1">
      <c r="A496" t="str">
        <f t="shared" si="7"/>
        <v>2011Colorectum and anus (C18–C21)FemaleMāoriNumber</v>
      </c>
      <c r="B496">
        <v>2011</v>
      </c>
      <c r="C496" t="s">
        <v>84</v>
      </c>
      <c r="D496" t="s">
        <v>0</v>
      </c>
      <c r="E496" t="s">
        <v>157</v>
      </c>
      <c r="F496" t="s">
        <v>7</v>
      </c>
      <c r="G496" s="29">
        <v>33</v>
      </c>
    </row>
    <row r="497" spans="1:7" ht="12.75" customHeight="1">
      <c r="A497" t="str">
        <f t="shared" si="7"/>
        <v>2011Colorectum and anus (C18–C21)MaleMāoriNumber</v>
      </c>
      <c r="B497">
        <v>2011</v>
      </c>
      <c r="C497" t="s">
        <v>84</v>
      </c>
      <c r="D497" t="s">
        <v>1</v>
      </c>
      <c r="E497" t="s">
        <v>157</v>
      </c>
      <c r="F497" t="s">
        <v>7</v>
      </c>
      <c r="G497" s="29">
        <v>46</v>
      </c>
    </row>
    <row r="498" spans="1:7" ht="12.75" customHeight="1">
      <c r="A498" t="str">
        <f t="shared" si="7"/>
        <v>2011Pancreas (C25)AllSexMāoriNumber</v>
      </c>
      <c r="B498">
        <v>2011</v>
      </c>
      <c r="C498" t="s">
        <v>88</v>
      </c>
      <c r="D498" t="s">
        <v>4</v>
      </c>
      <c r="E498" t="s">
        <v>157</v>
      </c>
      <c r="F498" t="s">
        <v>7</v>
      </c>
      <c r="G498" s="29">
        <v>30</v>
      </c>
    </row>
    <row r="499" spans="1:7" ht="12.75" customHeight="1">
      <c r="A499" t="str">
        <f t="shared" si="7"/>
        <v>2011Pancreas (C25)FemaleMāoriNumber</v>
      </c>
      <c r="B499">
        <v>2011</v>
      </c>
      <c r="C499" t="s">
        <v>88</v>
      </c>
      <c r="D499" t="s">
        <v>0</v>
      </c>
      <c r="E499" t="s">
        <v>157</v>
      </c>
      <c r="F499" t="s">
        <v>7</v>
      </c>
      <c r="G499" s="29">
        <v>18</v>
      </c>
    </row>
    <row r="500" spans="1:7" ht="12.75" customHeight="1">
      <c r="A500" t="str">
        <f t="shared" si="7"/>
        <v>2011Pancreas (C25)MaleMāoriNumber</v>
      </c>
      <c r="B500">
        <v>2011</v>
      </c>
      <c r="C500" t="s">
        <v>88</v>
      </c>
      <c r="D500" t="s">
        <v>1</v>
      </c>
      <c r="E500" t="s">
        <v>157</v>
      </c>
      <c r="F500" t="s">
        <v>7</v>
      </c>
      <c r="G500" s="29">
        <v>12</v>
      </c>
    </row>
    <row r="501" spans="1:7" ht="12.75" customHeight="1">
      <c r="A501" t="str">
        <f t="shared" si="7"/>
        <v>2011Lung (C33–C34)AllSexMāoriNumber</v>
      </c>
      <c r="B501">
        <v>2011</v>
      </c>
      <c r="C501" t="s">
        <v>93</v>
      </c>
      <c r="D501" t="s">
        <v>4</v>
      </c>
      <c r="E501" t="s">
        <v>157</v>
      </c>
      <c r="F501" t="s">
        <v>7</v>
      </c>
      <c r="G501" s="29">
        <v>303</v>
      </c>
    </row>
    <row r="502" spans="1:7" ht="12.75" customHeight="1">
      <c r="A502" t="str">
        <f t="shared" si="7"/>
        <v>2011Lung (C33–C34)FemaleMāoriNumber</v>
      </c>
      <c r="B502">
        <v>2011</v>
      </c>
      <c r="C502" t="s">
        <v>93</v>
      </c>
      <c r="D502" t="s">
        <v>0</v>
      </c>
      <c r="E502" t="s">
        <v>157</v>
      </c>
      <c r="F502" t="s">
        <v>7</v>
      </c>
      <c r="G502" s="29">
        <v>174</v>
      </c>
    </row>
    <row r="503" spans="1:7" s="115" customFormat="1" ht="12.75" customHeight="1">
      <c r="A503" t="str">
        <f t="shared" si="7"/>
        <v>2011Lung (C33–C34)MaleMāoriNumber</v>
      </c>
      <c r="B503">
        <v>2011</v>
      </c>
      <c r="C503" t="s">
        <v>93</v>
      </c>
      <c r="D503" t="s">
        <v>1</v>
      </c>
      <c r="E503" t="s">
        <v>157</v>
      </c>
      <c r="F503" t="s">
        <v>7</v>
      </c>
      <c r="G503" s="29">
        <v>129</v>
      </c>
    </row>
    <row r="504" spans="1:7" ht="12.75" customHeight="1">
      <c r="A504" t="str">
        <f t="shared" si="7"/>
        <v>2011Melanoma (C43)AllSexMāoriNumber</v>
      </c>
      <c r="B504">
        <v>2011</v>
      </c>
      <c r="C504" t="s">
        <v>99</v>
      </c>
      <c r="D504" t="s">
        <v>4</v>
      </c>
      <c r="E504" t="s">
        <v>157</v>
      </c>
      <c r="F504" t="s">
        <v>7</v>
      </c>
      <c r="G504" s="29">
        <v>4</v>
      </c>
    </row>
    <row r="505" spans="1:7" ht="12.75" customHeight="1">
      <c r="A505" t="str">
        <f t="shared" si="7"/>
        <v>2011Melanoma (C43)FemaleMāoriNumber</v>
      </c>
      <c r="B505">
        <v>2011</v>
      </c>
      <c r="C505" t="s">
        <v>99</v>
      </c>
      <c r="D505" t="s">
        <v>0</v>
      </c>
      <c r="E505" t="s">
        <v>157</v>
      </c>
      <c r="F505" t="s">
        <v>7</v>
      </c>
      <c r="G505" s="29">
        <v>1</v>
      </c>
    </row>
    <row r="506" spans="1:7" ht="12.75" customHeight="1">
      <c r="A506" t="str">
        <f t="shared" si="7"/>
        <v>2011Melanoma (C43)MaleMāoriNumber</v>
      </c>
      <c r="B506">
        <v>2011</v>
      </c>
      <c r="C506" t="s">
        <v>99</v>
      </c>
      <c r="D506" t="s">
        <v>1</v>
      </c>
      <c r="E506" t="s">
        <v>157</v>
      </c>
      <c r="F506" t="s">
        <v>7</v>
      </c>
      <c r="G506" s="29">
        <v>3</v>
      </c>
    </row>
    <row r="507" spans="1:7" ht="12.75" customHeight="1">
      <c r="A507" t="str">
        <f t="shared" si="7"/>
        <v>2011Prostate (C61)MaleMāoriNumber</v>
      </c>
      <c r="B507">
        <v>2011</v>
      </c>
      <c r="C507" t="s">
        <v>112</v>
      </c>
      <c r="D507" t="s">
        <v>1</v>
      </c>
      <c r="E507" t="s">
        <v>157</v>
      </c>
      <c r="F507" t="s">
        <v>7</v>
      </c>
      <c r="G507" s="29">
        <v>37</v>
      </c>
    </row>
    <row r="508" spans="1:7" ht="12.75" customHeight="1">
      <c r="A508" t="str">
        <f t="shared" si="7"/>
        <v>2011Bladder (C67)AllSexMāoriNumber</v>
      </c>
      <c r="B508">
        <v>2011</v>
      </c>
      <c r="C508" t="s">
        <v>118</v>
      </c>
      <c r="D508" t="s">
        <v>4</v>
      </c>
      <c r="E508" t="s">
        <v>157</v>
      </c>
      <c r="F508" t="s">
        <v>7</v>
      </c>
      <c r="G508" s="29">
        <v>9</v>
      </c>
    </row>
    <row r="509" spans="1:7" ht="12.75" customHeight="1">
      <c r="A509" t="str">
        <f t="shared" si="7"/>
        <v>2011Bladder (C67)FemaleMāoriNumber</v>
      </c>
      <c r="B509">
        <v>2011</v>
      </c>
      <c r="C509" t="s">
        <v>118</v>
      </c>
      <c r="D509" t="s">
        <v>0</v>
      </c>
      <c r="E509" t="s">
        <v>157</v>
      </c>
      <c r="F509" t="s">
        <v>7</v>
      </c>
      <c r="G509" s="29">
        <v>4</v>
      </c>
    </row>
    <row r="510" spans="1:7" ht="12.75" customHeight="1">
      <c r="A510" t="str">
        <f t="shared" si="7"/>
        <v>2011Bladder (C67)MaleMāoriNumber</v>
      </c>
      <c r="B510">
        <v>2011</v>
      </c>
      <c r="C510" t="s">
        <v>118</v>
      </c>
      <c r="D510" t="s">
        <v>1</v>
      </c>
      <c r="E510" t="s">
        <v>157</v>
      </c>
      <c r="F510" t="s">
        <v>7</v>
      </c>
      <c r="G510" s="29">
        <v>5</v>
      </c>
    </row>
    <row r="511" spans="1:7" ht="12.75" customHeight="1">
      <c r="A511" t="str">
        <f t="shared" si="7"/>
        <v>2011Non-Hodgkin lymphoma (C82–C85, C96)AllSexMāoriNumber</v>
      </c>
      <c r="B511">
        <v>2011</v>
      </c>
      <c r="C511" t="s">
        <v>133</v>
      </c>
      <c r="D511" t="s">
        <v>4</v>
      </c>
      <c r="E511" t="s">
        <v>157</v>
      </c>
      <c r="F511" t="s">
        <v>7</v>
      </c>
      <c r="G511" s="29">
        <v>16</v>
      </c>
    </row>
    <row r="512" spans="1:7" ht="12.75" customHeight="1">
      <c r="A512" t="str">
        <f t="shared" si="7"/>
        <v>2011Non-Hodgkin lymphoma (C82–C85, C96)FemaleMāoriNumber</v>
      </c>
      <c r="B512">
        <v>2011</v>
      </c>
      <c r="C512" t="s">
        <v>133</v>
      </c>
      <c r="D512" t="s">
        <v>0</v>
      </c>
      <c r="E512" t="s">
        <v>157</v>
      </c>
      <c r="F512" t="s">
        <v>7</v>
      </c>
      <c r="G512" s="29">
        <v>9</v>
      </c>
    </row>
    <row r="513" spans="1:7" ht="12.75" customHeight="1">
      <c r="A513" t="str">
        <f t="shared" si="7"/>
        <v>2011Non-Hodgkin lymphoma (C82–C85, C96)MaleMāoriNumber</v>
      </c>
      <c r="B513">
        <v>2011</v>
      </c>
      <c r="C513" t="s">
        <v>133</v>
      </c>
      <c r="D513" t="s">
        <v>1</v>
      </c>
      <c r="E513" t="s">
        <v>157</v>
      </c>
      <c r="F513" t="s">
        <v>7</v>
      </c>
      <c r="G513" s="29">
        <v>7</v>
      </c>
    </row>
    <row r="514" spans="1:7" ht="12.75" customHeight="1">
      <c r="A514" t="str">
        <f t="shared" ref="A514:A577" si="8">B514&amp;C514&amp;D514&amp;E514&amp;F514</f>
        <v>2011Leukaemia (C91–C95)AllSexMāoriNumber</v>
      </c>
      <c r="B514">
        <v>2011</v>
      </c>
      <c r="C514" t="s">
        <v>136</v>
      </c>
      <c r="D514" t="s">
        <v>4</v>
      </c>
      <c r="E514" t="s">
        <v>157</v>
      </c>
      <c r="F514" t="s">
        <v>7</v>
      </c>
      <c r="G514" s="29">
        <v>26</v>
      </c>
    </row>
    <row r="515" spans="1:7" ht="12.75" customHeight="1">
      <c r="A515" t="str">
        <f t="shared" si="8"/>
        <v>2011Leukaemia (C91–C95)FemaleMāoriNumber</v>
      </c>
      <c r="B515">
        <v>2011</v>
      </c>
      <c r="C515" t="s">
        <v>136</v>
      </c>
      <c r="D515" t="s">
        <v>0</v>
      </c>
      <c r="E515" t="s">
        <v>157</v>
      </c>
      <c r="F515" t="s">
        <v>7</v>
      </c>
      <c r="G515" s="29">
        <v>9</v>
      </c>
    </row>
    <row r="516" spans="1:7" ht="12.75" customHeight="1">
      <c r="A516" t="str">
        <f t="shared" si="8"/>
        <v>2011Leukaemia (C91–C95)MaleMāoriNumber</v>
      </c>
      <c r="B516">
        <v>2011</v>
      </c>
      <c r="C516" t="s">
        <v>136</v>
      </c>
      <c r="D516" t="s">
        <v>1</v>
      </c>
      <c r="E516" t="s">
        <v>157</v>
      </c>
      <c r="F516" t="s">
        <v>7</v>
      </c>
      <c r="G516" s="29">
        <v>17</v>
      </c>
    </row>
    <row r="517" spans="1:7" ht="12.75" customHeight="1">
      <c r="A517" t="str">
        <f t="shared" si="8"/>
        <v>2012Stomach (C16)AllSexMāoriNumber</v>
      </c>
      <c r="B517">
        <v>2012</v>
      </c>
      <c r="C517" t="s">
        <v>82</v>
      </c>
      <c r="D517" t="s">
        <v>4</v>
      </c>
      <c r="E517" t="s">
        <v>157</v>
      </c>
      <c r="F517" t="s">
        <v>7</v>
      </c>
      <c r="G517" s="29">
        <v>60</v>
      </c>
    </row>
    <row r="518" spans="1:7" ht="12.75" customHeight="1">
      <c r="A518" t="str">
        <f t="shared" si="8"/>
        <v>2012Stomach (C16)FemaleMāoriNumber</v>
      </c>
      <c r="B518">
        <v>2012</v>
      </c>
      <c r="C518" t="s">
        <v>82</v>
      </c>
      <c r="D518" t="s">
        <v>0</v>
      </c>
      <c r="E518" t="s">
        <v>157</v>
      </c>
      <c r="F518" t="s">
        <v>7</v>
      </c>
      <c r="G518" s="29">
        <v>25</v>
      </c>
    </row>
    <row r="519" spans="1:7" ht="12.75" customHeight="1">
      <c r="A519" t="str">
        <f t="shared" si="8"/>
        <v>2012Stomach (C16)MaleMāoriNumber</v>
      </c>
      <c r="B519">
        <v>2012</v>
      </c>
      <c r="C519" t="s">
        <v>82</v>
      </c>
      <c r="D519" t="s">
        <v>1</v>
      </c>
      <c r="E519" t="s">
        <v>157</v>
      </c>
      <c r="F519" t="s">
        <v>7</v>
      </c>
      <c r="G519" s="29">
        <v>35</v>
      </c>
    </row>
    <row r="520" spans="1:7" ht="12.75" customHeight="1">
      <c r="A520" t="str">
        <f t="shared" si="8"/>
        <v>2012Colorectum and anus (C18–C21)AllSexMāoriNumber</v>
      </c>
      <c r="B520">
        <v>2012</v>
      </c>
      <c r="C520" t="s">
        <v>84</v>
      </c>
      <c r="D520" t="s">
        <v>4</v>
      </c>
      <c r="E520" t="s">
        <v>157</v>
      </c>
      <c r="F520" t="s">
        <v>7</v>
      </c>
      <c r="G520" s="29">
        <v>65</v>
      </c>
    </row>
    <row r="521" spans="1:7" ht="12.75" customHeight="1">
      <c r="A521" t="str">
        <f t="shared" si="8"/>
        <v>2012Colorectum and anus (C18–C21)FemaleMāoriNumber</v>
      </c>
      <c r="B521">
        <v>2012</v>
      </c>
      <c r="C521" t="s">
        <v>84</v>
      </c>
      <c r="D521" t="s">
        <v>0</v>
      </c>
      <c r="E521" t="s">
        <v>157</v>
      </c>
      <c r="F521" t="s">
        <v>7</v>
      </c>
      <c r="G521" s="29">
        <v>29</v>
      </c>
    </row>
    <row r="522" spans="1:7" ht="12.75" customHeight="1">
      <c r="A522" t="str">
        <f t="shared" si="8"/>
        <v>2012Colorectum and anus (C18–C21)MaleMāoriNumber</v>
      </c>
      <c r="B522">
        <v>2012</v>
      </c>
      <c r="C522" t="s">
        <v>84</v>
      </c>
      <c r="D522" t="s">
        <v>1</v>
      </c>
      <c r="E522" t="s">
        <v>157</v>
      </c>
      <c r="F522" t="s">
        <v>7</v>
      </c>
      <c r="G522" s="29">
        <v>36</v>
      </c>
    </row>
    <row r="523" spans="1:7" ht="12.75" customHeight="1">
      <c r="A523" t="str">
        <f t="shared" si="8"/>
        <v>2012Pancreas (C25)AllSexMāoriNumber</v>
      </c>
      <c r="B523">
        <v>2012</v>
      </c>
      <c r="C523" t="s">
        <v>88</v>
      </c>
      <c r="D523" t="s">
        <v>4</v>
      </c>
      <c r="E523" t="s">
        <v>157</v>
      </c>
      <c r="F523" t="s">
        <v>7</v>
      </c>
      <c r="G523" s="29">
        <v>39</v>
      </c>
    </row>
    <row r="524" spans="1:7" ht="12.75" customHeight="1">
      <c r="A524" t="str">
        <f t="shared" si="8"/>
        <v>2012Pancreas (C25)FemaleMāoriNumber</v>
      </c>
      <c r="B524">
        <v>2012</v>
      </c>
      <c r="C524" t="s">
        <v>88</v>
      </c>
      <c r="D524" t="s">
        <v>0</v>
      </c>
      <c r="E524" t="s">
        <v>157</v>
      </c>
      <c r="F524" t="s">
        <v>7</v>
      </c>
      <c r="G524" s="29">
        <v>20</v>
      </c>
    </row>
    <row r="525" spans="1:7" ht="12.75" customHeight="1">
      <c r="A525" t="str">
        <f t="shared" si="8"/>
        <v>2012Pancreas (C25)MaleMāoriNumber</v>
      </c>
      <c r="B525">
        <v>2012</v>
      </c>
      <c r="C525" t="s">
        <v>88</v>
      </c>
      <c r="D525" t="s">
        <v>1</v>
      </c>
      <c r="E525" t="s">
        <v>157</v>
      </c>
      <c r="F525" t="s">
        <v>7</v>
      </c>
      <c r="G525" s="29">
        <v>19</v>
      </c>
    </row>
    <row r="526" spans="1:7" ht="12.75" customHeight="1">
      <c r="A526" t="str">
        <f t="shared" si="8"/>
        <v>2012Lung (C33–C34)AllSexMāoriNumber</v>
      </c>
      <c r="B526">
        <v>2012</v>
      </c>
      <c r="C526" t="s">
        <v>93</v>
      </c>
      <c r="D526" t="s">
        <v>4</v>
      </c>
      <c r="E526" t="s">
        <v>157</v>
      </c>
      <c r="F526" t="s">
        <v>7</v>
      </c>
      <c r="G526" s="29">
        <v>308</v>
      </c>
    </row>
    <row r="527" spans="1:7" ht="12.75" customHeight="1">
      <c r="A527" t="str">
        <f t="shared" si="8"/>
        <v>2012Lung (C33–C34)FemaleMāoriNumber</v>
      </c>
      <c r="B527">
        <v>2012</v>
      </c>
      <c r="C527" t="s">
        <v>93</v>
      </c>
      <c r="D527" t="s">
        <v>0</v>
      </c>
      <c r="E527" t="s">
        <v>157</v>
      </c>
      <c r="F527" t="s">
        <v>7</v>
      </c>
      <c r="G527" s="29">
        <v>168</v>
      </c>
    </row>
    <row r="528" spans="1:7" ht="12.75" customHeight="1">
      <c r="A528" t="str">
        <f t="shared" si="8"/>
        <v>2012Lung (C33–C34)MaleMāoriNumber</v>
      </c>
      <c r="B528">
        <v>2012</v>
      </c>
      <c r="C528" t="s">
        <v>93</v>
      </c>
      <c r="D528" t="s">
        <v>1</v>
      </c>
      <c r="E528" t="s">
        <v>157</v>
      </c>
      <c r="F528" t="s">
        <v>7</v>
      </c>
      <c r="G528" s="29">
        <v>140</v>
      </c>
    </row>
    <row r="529" spans="1:7" ht="12.75" customHeight="1">
      <c r="A529" t="str">
        <f t="shared" si="8"/>
        <v>2012Melanoma (C43)AllSexMāoriNumber</v>
      </c>
      <c r="B529">
        <v>2012</v>
      </c>
      <c r="C529" t="s">
        <v>99</v>
      </c>
      <c r="D529" t="s">
        <v>4</v>
      </c>
      <c r="E529" t="s">
        <v>157</v>
      </c>
      <c r="F529" t="s">
        <v>7</v>
      </c>
      <c r="G529" s="29">
        <v>3</v>
      </c>
    </row>
    <row r="530" spans="1:7" ht="12.75" customHeight="1">
      <c r="A530" t="str">
        <f t="shared" si="8"/>
        <v>2012Melanoma (C43)FemaleMāoriNumber</v>
      </c>
      <c r="B530">
        <v>2012</v>
      </c>
      <c r="C530" t="s">
        <v>99</v>
      </c>
      <c r="D530" t="s">
        <v>0</v>
      </c>
      <c r="E530" t="s">
        <v>157</v>
      </c>
      <c r="F530" t="s">
        <v>7</v>
      </c>
      <c r="G530" s="29">
        <v>2</v>
      </c>
    </row>
    <row r="531" spans="1:7" ht="12.75" customHeight="1">
      <c r="A531" t="str">
        <f t="shared" si="8"/>
        <v>2012Melanoma (C43)MaleMāoriNumber</v>
      </c>
      <c r="B531">
        <v>2012</v>
      </c>
      <c r="C531" t="s">
        <v>99</v>
      </c>
      <c r="D531" t="s">
        <v>1</v>
      </c>
      <c r="E531" t="s">
        <v>157</v>
      </c>
      <c r="F531" t="s">
        <v>7</v>
      </c>
      <c r="G531" s="29">
        <v>1</v>
      </c>
    </row>
    <row r="532" spans="1:7" ht="12.75" customHeight="1">
      <c r="A532" t="str">
        <f t="shared" si="8"/>
        <v>2012Skin - other (C44)AllSexMāoriNumber</v>
      </c>
      <c r="B532">
        <v>2012</v>
      </c>
      <c r="C532" t="s">
        <v>100</v>
      </c>
      <c r="D532" t="s">
        <v>4</v>
      </c>
      <c r="E532" t="s">
        <v>157</v>
      </c>
      <c r="F532" t="s">
        <v>7</v>
      </c>
      <c r="G532" s="29">
        <v>1</v>
      </c>
    </row>
    <row r="533" spans="1:7" ht="12.75" customHeight="1">
      <c r="A533" t="str">
        <f t="shared" si="8"/>
        <v>2012Prostate (C61)MaleMāoriNumber</v>
      </c>
      <c r="B533">
        <v>2012</v>
      </c>
      <c r="C533" t="s">
        <v>112</v>
      </c>
      <c r="D533" t="s">
        <v>1</v>
      </c>
      <c r="E533" t="s">
        <v>157</v>
      </c>
      <c r="F533" t="s">
        <v>7</v>
      </c>
      <c r="G533" s="29">
        <v>32</v>
      </c>
    </row>
    <row r="534" spans="1:7" ht="12.75" customHeight="1">
      <c r="A534" t="str">
        <f t="shared" si="8"/>
        <v>2012Bladder (C67)AllSexMāoriNumber</v>
      </c>
      <c r="B534">
        <v>2012</v>
      </c>
      <c r="C534" t="s">
        <v>118</v>
      </c>
      <c r="D534" t="s">
        <v>4</v>
      </c>
      <c r="E534" t="s">
        <v>157</v>
      </c>
      <c r="F534" t="s">
        <v>7</v>
      </c>
      <c r="G534" s="29">
        <v>12</v>
      </c>
    </row>
    <row r="535" spans="1:7" ht="12.75" customHeight="1">
      <c r="A535" t="str">
        <f t="shared" si="8"/>
        <v>2012Bladder (C67)FemaleMāoriNumber</v>
      </c>
      <c r="B535">
        <v>2012</v>
      </c>
      <c r="C535" t="s">
        <v>118</v>
      </c>
      <c r="D535" t="s">
        <v>0</v>
      </c>
      <c r="E535" t="s">
        <v>157</v>
      </c>
      <c r="F535" t="s">
        <v>7</v>
      </c>
      <c r="G535" s="29">
        <v>7</v>
      </c>
    </row>
    <row r="536" spans="1:7" ht="12.75" customHeight="1">
      <c r="A536" t="str">
        <f t="shared" si="8"/>
        <v>2012Bladder (C67)MaleMāoriNumber</v>
      </c>
      <c r="B536">
        <v>2012</v>
      </c>
      <c r="C536" t="s">
        <v>118</v>
      </c>
      <c r="D536" t="s">
        <v>1</v>
      </c>
      <c r="E536" t="s">
        <v>157</v>
      </c>
      <c r="F536" t="s">
        <v>7</v>
      </c>
      <c r="G536" s="29">
        <v>5</v>
      </c>
    </row>
    <row r="537" spans="1:7" ht="12.75" customHeight="1">
      <c r="A537" t="str">
        <f t="shared" si="8"/>
        <v>2012Non-Hodgkin lymphoma (C82–C85, C96)AllSexMāoriNumber</v>
      </c>
      <c r="B537">
        <v>2012</v>
      </c>
      <c r="C537" t="s">
        <v>133</v>
      </c>
      <c r="D537" t="s">
        <v>4</v>
      </c>
      <c r="E537" t="s">
        <v>157</v>
      </c>
      <c r="F537" t="s">
        <v>7</v>
      </c>
      <c r="G537" s="29">
        <v>26</v>
      </c>
    </row>
    <row r="538" spans="1:7" ht="12.75" customHeight="1">
      <c r="A538" t="str">
        <f t="shared" si="8"/>
        <v>2012Non-Hodgkin lymphoma (C82–C85, C96)FemaleMāoriNumber</v>
      </c>
      <c r="B538">
        <v>2012</v>
      </c>
      <c r="C538" t="s">
        <v>133</v>
      </c>
      <c r="D538" t="s">
        <v>0</v>
      </c>
      <c r="E538" t="s">
        <v>157</v>
      </c>
      <c r="F538" t="s">
        <v>7</v>
      </c>
      <c r="G538" s="29">
        <v>13</v>
      </c>
    </row>
    <row r="539" spans="1:7" ht="12.75" customHeight="1">
      <c r="A539" t="str">
        <f t="shared" si="8"/>
        <v>2012Non-Hodgkin lymphoma (C82–C85, C96)MaleMāoriNumber</v>
      </c>
      <c r="B539">
        <v>2012</v>
      </c>
      <c r="C539" t="s">
        <v>133</v>
      </c>
      <c r="D539" t="s">
        <v>1</v>
      </c>
      <c r="E539" t="s">
        <v>157</v>
      </c>
      <c r="F539" t="s">
        <v>7</v>
      </c>
      <c r="G539" s="29">
        <v>13</v>
      </c>
    </row>
    <row r="540" spans="1:7" ht="12.75" customHeight="1">
      <c r="A540" t="str">
        <f t="shared" si="8"/>
        <v>2012Leukaemia (C91–C95)AllSexMāoriNumber</v>
      </c>
      <c r="B540">
        <v>2012</v>
      </c>
      <c r="C540" t="s">
        <v>136</v>
      </c>
      <c r="D540" t="s">
        <v>4</v>
      </c>
      <c r="E540" t="s">
        <v>157</v>
      </c>
      <c r="F540" t="s">
        <v>7</v>
      </c>
      <c r="G540" s="29">
        <v>33</v>
      </c>
    </row>
    <row r="541" spans="1:7" ht="12.75" customHeight="1">
      <c r="A541" t="str">
        <f t="shared" si="8"/>
        <v>2012Leukaemia (C91–C95)FemaleMāoriNumber</v>
      </c>
      <c r="B541">
        <v>2012</v>
      </c>
      <c r="C541" t="s">
        <v>136</v>
      </c>
      <c r="D541" t="s">
        <v>0</v>
      </c>
      <c r="E541" t="s">
        <v>157</v>
      </c>
      <c r="F541" t="s">
        <v>7</v>
      </c>
      <c r="G541" s="29">
        <v>16</v>
      </c>
    </row>
    <row r="542" spans="1:7" ht="12.75" customHeight="1">
      <c r="A542" t="str">
        <f t="shared" si="8"/>
        <v>2012Leukaemia (C91–C95)MaleMāoriNumber</v>
      </c>
      <c r="B542">
        <v>2012</v>
      </c>
      <c r="C542" t="s">
        <v>136</v>
      </c>
      <c r="D542" t="s">
        <v>1</v>
      </c>
      <c r="E542" t="s">
        <v>157</v>
      </c>
      <c r="F542" t="s">
        <v>7</v>
      </c>
      <c r="G542" s="29">
        <v>17</v>
      </c>
    </row>
    <row r="543" spans="1:7" ht="12.75" customHeight="1">
      <c r="A543" s="115" t="str">
        <f t="shared" si="8"/>
        <v>2003Breast - female (C50)FemaleMāoriNumber</v>
      </c>
      <c r="B543">
        <v>2003</v>
      </c>
      <c r="C543" t="s">
        <v>155</v>
      </c>
      <c r="D543" t="s">
        <v>0</v>
      </c>
      <c r="E543" s="115" t="s">
        <v>157</v>
      </c>
      <c r="F543" s="115" t="s">
        <v>7</v>
      </c>
      <c r="G543">
        <v>61</v>
      </c>
    </row>
    <row r="544" spans="1:7" ht="12.75" customHeight="1">
      <c r="A544" s="115" t="str">
        <f t="shared" si="8"/>
        <v>2003Cervix (C53)FemaleMāoriNumber</v>
      </c>
      <c r="B544">
        <v>2003</v>
      </c>
      <c r="C544" t="s">
        <v>108</v>
      </c>
      <c r="D544" t="s">
        <v>0</v>
      </c>
      <c r="E544" s="115" t="s">
        <v>157</v>
      </c>
      <c r="F544" s="115" t="s">
        <v>7</v>
      </c>
      <c r="G544">
        <v>8</v>
      </c>
    </row>
    <row r="545" spans="1:7" ht="12.75" customHeight="1">
      <c r="A545" s="115" t="str">
        <f t="shared" si="8"/>
        <v>2003Uterus (C54–C55)FemaleMāoriNumber</v>
      </c>
      <c r="B545">
        <v>2003</v>
      </c>
      <c r="C545" t="s">
        <v>358</v>
      </c>
      <c r="D545" t="s">
        <v>0</v>
      </c>
      <c r="E545" s="115" t="s">
        <v>157</v>
      </c>
      <c r="F545" s="115" t="s">
        <v>7</v>
      </c>
      <c r="G545">
        <v>9</v>
      </c>
    </row>
    <row r="546" spans="1:7" ht="12.75" customHeight="1">
      <c r="A546" s="115" t="str">
        <f t="shared" si="8"/>
        <v>2003Ovary (C56)FemaleMāoriNumber</v>
      </c>
      <c r="B546">
        <v>2003</v>
      </c>
      <c r="C546" t="s">
        <v>109</v>
      </c>
      <c r="D546" t="s">
        <v>0</v>
      </c>
      <c r="E546" s="115" t="s">
        <v>157</v>
      </c>
      <c r="F546" s="115" t="s">
        <v>7</v>
      </c>
      <c r="G546">
        <v>12</v>
      </c>
    </row>
    <row r="547" spans="1:7" ht="12.75" customHeight="1">
      <c r="A547" s="115" t="str">
        <f t="shared" si="8"/>
        <v>2004Breast - female (C50)FemaleMāoriNumber</v>
      </c>
      <c r="B547">
        <v>2004</v>
      </c>
      <c r="C547" t="s">
        <v>155</v>
      </c>
      <c r="D547" t="s">
        <v>0</v>
      </c>
      <c r="E547" s="115" t="s">
        <v>157</v>
      </c>
      <c r="F547" s="115" t="s">
        <v>7</v>
      </c>
      <c r="G547">
        <v>81</v>
      </c>
    </row>
    <row r="548" spans="1:7" ht="12.75" customHeight="1">
      <c r="A548" s="115" t="str">
        <f t="shared" si="8"/>
        <v>2004Cervix (C53)FemaleMāoriNumber</v>
      </c>
      <c r="B548">
        <v>2004</v>
      </c>
      <c r="C548" t="s">
        <v>108</v>
      </c>
      <c r="D548" t="s">
        <v>0</v>
      </c>
      <c r="E548" s="115" t="s">
        <v>157</v>
      </c>
      <c r="F548" s="115" t="s">
        <v>7</v>
      </c>
      <c r="G548">
        <v>15</v>
      </c>
    </row>
    <row r="549" spans="1:7" ht="12.75" customHeight="1">
      <c r="A549" s="115" t="str">
        <f t="shared" si="8"/>
        <v>2004Uterus (C54–C55)FemaleMāoriNumber</v>
      </c>
      <c r="B549">
        <v>2004</v>
      </c>
      <c r="C549" t="s">
        <v>358</v>
      </c>
      <c r="D549" t="s">
        <v>0</v>
      </c>
      <c r="E549" s="115" t="s">
        <v>157</v>
      </c>
      <c r="F549" s="115" t="s">
        <v>7</v>
      </c>
      <c r="G549">
        <v>9</v>
      </c>
    </row>
    <row r="550" spans="1:7" ht="12.75" customHeight="1">
      <c r="A550" s="115" t="str">
        <f t="shared" si="8"/>
        <v>2004Ovary (C56)FemaleMāoriNumber</v>
      </c>
      <c r="B550">
        <v>2004</v>
      </c>
      <c r="C550" t="s">
        <v>109</v>
      </c>
      <c r="D550" t="s">
        <v>0</v>
      </c>
      <c r="E550" s="115" t="s">
        <v>157</v>
      </c>
      <c r="F550" s="115" t="s">
        <v>7</v>
      </c>
      <c r="G550">
        <v>18</v>
      </c>
    </row>
    <row r="551" spans="1:7" ht="12.75" customHeight="1">
      <c r="A551" s="115" t="str">
        <f t="shared" si="8"/>
        <v>2005Breast - female (C50)FemaleMāoriNumber</v>
      </c>
      <c r="B551">
        <v>2005</v>
      </c>
      <c r="C551" t="s">
        <v>155</v>
      </c>
      <c r="D551" t="s">
        <v>0</v>
      </c>
      <c r="E551" s="115" t="s">
        <v>157</v>
      </c>
      <c r="F551" s="115" t="s">
        <v>7</v>
      </c>
      <c r="G551">
        <v>61</v>
      </c>
    </row>
    <row r="552" spans="1:7" ht="12.75" customHeight="1">
      <c r="A552" s="115" t="str">
        <f t="shared" si="8"/>
        <v>2005Cervix (C53)FemaleMāoriNumber</v>
      </c>
      <c r="B552">
        <v>2005</v>
      </c>
      <c r="C552" t="s">
        <v>108</v>
      </c>
      <c r="D552" t="s">
        <v>0</v>
      </c>
      <c r="E552" s="115" t="s">
        <v>157</v>
      </c>
      <c r="F552" s="115" t="s">
        <v>7</v>
      </c>
      <c r="G552">
        <v>13</v>
      </c>
    </row>
    <row r="553" spans="1:7" ht="12.75" customHeight="1">
      <c r="A553" s="115" t="str">
        <f t="shared" si="8"/>
        <v>2005Uterus (C54–C55)FemaleMāoriNumber</v>
      </c>
      <c r="B553">
        <v>2005</v>
      </c>
      <c r="C553" t="s">
        <v>358</v>
      </c>
      <c r="D553" t="s">
        <v>0</v>
      </c>
      <c r="E553" s="115" t="s">
        <v>157</v>
      </c>
      <c r="F553" s="115" t="s">
        <v>7</v>
      </c>
      <c r="G553">
        <v>14</v>
      </c>
    </row>
    <row r="554" spans="1:7" ht="12.75" customHeight="1">
      <c r="A554" s="115" t="str">
        <f t="shared" si="8"/>
        <v>2005Ovary (C56)FemaleMāoriNumber</v>
      </c>
      <c r="B554">
        <v>2005</v>
      </c>
      <c r="C554" t="s">
        <v>109</v>
      </c>
      <c r="D554" t="s">
        <v>0</v>
      </c>
      <c r="E554" s="115" t="s">
        <v>157</v>
      </c>
      <c r="F554" s="115" t="s">
        <v>7</v>
      </c>
      <c r="G554">
        <v>11</v>
      </c>
    </row>
    <row r="555" spans="1:7" ht="12.75" customHeight="1">
      <c r="A555" s="115" t="str">
        <f t="shared" si="8"/>
        <v>2006Breast - female (C50)FemaleMāoriNumber</v>
      </c>
      <c r="B555">
        <v>2006</v>
      </c>
      <c r="C555" t="s">
        <v>155</v>
      </c>
      <c r="D555" t="s">
        <v>0</v>
      </c>
      <c r="E555" s="115" t="s">
        <v>157</v>
      </c>
      <c r="F555" s="115" t="s">
        <v>7</v>
      </c>
      <c r="G555">
        <v>77</v>
      </c>
    </row>
    <row r="556" spans="1:7" ht="12.75" customHeight="1">
      <c r="A556" s="115" t="str">
        <f t="shared" si="8"/>
        <v>2006Cervix (C53)FemaleMāoriNumber</v>
      </c>
      <c r="B556">
        <v>2006</v>
      </c>
      <c r="C556" t="s">
        <v>108</v>
      </c>
      <c r="D556" t="s">
        <v>0</v>
      </c>
      <c r="E556" s="115" t="s">
        <v>157</v>
      </c>
      <c r="F556" s="115" t="s">
        <v>7</v>
      </c>
      <c r="G556">
        <v>10</v>
      </c>
    </row>
    <row r="557" spans="1:7" ht="12.75" customHeight="1">
      <c r="A557" s="115" t="str">
        <f t="shared" si="8"/>
        <v>2006Uterus (C54–C55)FemaleMāoriNumber</v>
      </c>
      <c r="B557">
        <v>2006</v>
      </c>
      <c r="C557" t="s">
        <v>358</v>
      </c>
      <c r="D557" t="s">
        <v>0</v>
      </c>
      <c r="E557" s="115" t="s">
        <v>157</v>
      </c>
      <c r="F557" s="115" t="s">
        <v>7</v>
      </c>
      <c r="G557">
        <v>13</v>
      </c>
    </row>
    <row r="558" spans="1:7" ht="12.75" customHeight="1">
      <c r="A558" s="115" t="str">
        <f t="shared" si="8"/>
        <v>2006Ovary (C56)FemaleMāoriNumber</v>
      </c>
      <c r="B558">
        <v>2006</v>
      </c>
      <c r="C558" t="s">
        <v>109</v>
      </c>
      <c r="D558" t="s">
        <v>0</v>
      </c>
      <c r="E558" s="115" t="s">
        <v>157</v>
      </c>
      <c r="F558" s="115" t="s">
        <v>7</v>
      </c>
      <c r="G558">
        <v>20</v>
      </c>
    </row>
    <row r="559" spans="1:7" ht="12.75" customHeight="1">
      <c r="A559" s="115" t="str">
        <f t="shared" si="8"/>
        <v>2007Breast - female (C50)FemaleMāoriNumber</v>
      </c>
      <c r="B559">
        <v>2007</v>
      </c>
      <c r="C559" t="s">
        <v>155</v>
      </c>
      <c r="D559" t="s">
        <v>0</v>
      </c>
      <c r="E559" s="115" t="s">
        <v>157</v>
      </c>
      <c r="F559" s="115" t="s">
        <v>7</v>
      </c>
      <c r="G559">
        <v>69</v>
      </c>
    </row>
    <row r="560" spans="1:7" ht="12.75" customHeight="1">
      <c r="A560" s="115" t="str">
        <f t="shared" si="8"/>
        <v>2007Cervix (C53)FemaleMāoriNumber</v>
      </c>
      <c r="B560">
        <v>2007</v>
      </c>
      <c r="C560" t="s">
        <v>108</v>
      </c>
      <c r="D560" t="s">
        <v>0</v>
      </c>
      <c r="E560" s="115" t="s">
        <v>157</v>
      </c>
      <c r="F560" s="115" t="s">
        <v>7</v>
      </c>
      <c r="G560">
        <v>11</v>
      </c>
    </row>
    <row r="561" spans="1:7" ht="12.75" customHeight="1">
      <c r="A561" s="115" t="str">
        <f t="shared" si="8"/>
        <v>2007Uterus (C54–C55)FemaleMāoriNumber</v>
      </c>
      <c r="B561">
        <v>2007</v>
      </c>
      <c r="C561" t="s">
        <v>358</v>
      </c>
      <c r="D561" t="s">
        <v>0</v>
      </c>
      <c r="E561" s="115" t="s">
        <v>157</v>
      </c>
      <c r="F561" s="115" t="s">
        <v>7</v>
      </c>
      <c r="G561">
        <v>14</v>
      </c>
    </row>
    <row r="562" spans="1:7" ht="12.75" customHeight="1">
      <c r="A562" s="115" t="str">
        <f t="shared" si="8"/>
        <v>2007Ovary (C56)FemaleMāoriNumber</v>
      </c>
      <c r="B562">
        <v>2007</v>
      </c>
      <c r="C562" t="s">
        <v>109</v>
      </c>
      <c r="D562" t="s">
        <v>0</v>
      </c>
      <c r="E562" s="115" t="s">
        <v>157</v>
      </c>
      <c r="F562" s="115" t="s">
        <v>7</v>
      </c>
      <c r="G562">
        <v>11</v>
      </c>
    </row>
    <row r="563" spans="1:7" ht="12.75" customHeight="1">
      <c r="A563" s="115" t="str">
        <f t="shared" si="8"/>
        <v>2008Breast - female (C50)FemaleMāoriNumber</v>
      </c>
      <c r="B563">
        <v>2008</v>
      </c>
      <c r="C563" t="s">
        <v>155</v>
      </c>
      <c r="D563" t="s">
        <v>0</v>
      </c>
      <c r="E563" s="115" t="s">
        <v>157</v>
      </c>
      <c r="F563" s="115" t="s">
        <v>7</v>
      </c>
      <c r="G563">
        <v>76</v>
      </c>
    </row>
    <row r="564" spans="1:7" ht="12.75" customHeight="1">
      <c r="A564" s="115" t="str">
        <f t="shared" si="8"/>
        <v>2008Cervix (C53)FemaleMāoriNumber</v>
      </c>
      <c r="B564">
        <v>2008</v>
      </c>
      <c r="C564" t="s">
        <v>108</v>
      </c>
      <c r="D564" t="s">
        <v>0</v>
      </c>
      <c r="E564" s="115" t="s">
        <v>157</v>
      </c>
      <c r="F564" s="115" t="s">
        <v>7</v>
      </c>
      <c r="G564">
        <v>12</v>
      </c>
    </row>
    <row r="565" spans="1:7" ht="12.75" customHeight="1">
      <c r="A565" s="115" t="str">
        <f t="shared" si="8"/>
        <v>2008Uterus (C54–C55)FemaleMāoriNumber</v>
      </c>
      <c r="B565">
        <v>2008</v>
      </c>
      <c r="C565" t="s">
        <v>358</v>
      </c>
      <c r="D565" t="s">
        <v>0</v>
      </c>
      <c r="E565" s="115" t="s">
        <v>157</v>
      </c>
      <c r="F565" s="115" t="s">
        <v>7</v>
      </c>
      <c r="G565">
        <v>14</v>
      </c>
    </row>
    <row r="566" spans="1:7" ht="12.75" customHeight="1">
      <c r="A566" s="115" t="str">
        <f t="shared" si="8"/>
        <v>2008Ovary (C56)FemaleMāoriNumber</v>
      </c>
      <c r="B566">
        <v>2008</v>
      </c>
      <c r="C566" t="s">
        <v>109</v>
      </c>
      <c r="D566" t="s">
        <v>0</v>
      </c>
      <c r="E566" s="115" t="s">
        <v>157</v>
      </c>
      <c r="F566" s="115" t="s">
        <v>7</v>
      </c>
      <c r="G566">
        <v>15</v>
      </c>
    </row>
    <row r="567" spans="1:7" ht="12.75" customHeight="1">
      <c r="A567" s="115" t="str">
        <f t="shared" si="8"/>
        <v>2009Breast - female (C50)FemaleMāoriNumber</v>
      </c>
      <c r="B567">
        <v>2009</v>
      </c>
      <c r="C567" t="s">
        <v>155</v>
      </c>
      <c r="D567" t="s">
        <v>0</v>
      </c>
      <c r="E567" s="115" t="s">
        <v>157</v>
      </c>
      <c r="F567" s="115" t="s">
        <v>7</v>
      </c>
      <c r="G567">
        <v>67</v>
      </c>
    </row>
    <row r="568" spans="1:7" ht="12.75" customHeight="1">
      <c r="A568" s="115" t="str">
        <f t="shared" si="8"/>
        <v>2009Cervix (C53)FemaleMāoriNumber</v>
      </c>
      <c r="B568">
        <v>2009</v>
      </c>
      <c r="C568" t="s">
        <v>108</v>
      </c>
      <c r="D568" t="s">
        <v>0</v>
      </c>
      <c r="E568" s="115" t="s">
        <v>157</v>
      </c>
      <c r="F568" s="115" t="s">
        <v>7</v>
      </c>
      <c r="G568">
        <v>9</v>
      </c>
    </row>
    <row r="569" spans="1:7" ht="12.75" customHeight="1">
      <c r="A569" s="115" t="str">
        <f t="shared" si="8"/>
        <v>2009Uterus (C54–C55)FemaleMāoriNumber</v>
      </c>
      <c r="B569">
        <v>2009</v>
      </c>
      <c r="C569" t="s">
        <v>358</v>
      </c>
      <c r="D569" t="s">
        <v>0</v>
      </c>
      <c r="E569" s="115" t="s">
        <v>157</v>
      </c>
      <c r="F569" s="115" t="s">
        <v>7</v>
      </c>
      <c r="G569">
        <v>13</v>
      </c>
    </row>
    <row r="570" spans="1:7" ht="12.75" customHeight="1">
      <c r="A570" s="115" t="str">
        <f t="shared" si="8"/>
        <v>2009Ovary (C56)FemaleMāoriNumber</v>
      </c>
      <c r="B570">
        <v>2009</v>
      </c>
      <c r="C570" t="s">
        <v>109</v>
      </c>
      <c r="D570" t="s">
        <v>0</v>
      </c>
      <c r="E570" s="115" t="s">
        <v>157</v>
      </c>
      <c r="F570" s="115" t="s">
        <v>7</v>
      </c>
      <c r="G570">
        <v>21</v>
      </c>
    </row>
    <row r="571" spans="1:7" ht="12.75" customHeight="1">
      <c r="A571" s="115" t="str">
        <f t="shared" si="8"/>
        <v>2010Breast - female (C50)FemaleMāoriNumber</v>
      </c>
      <c r="B571">
        <v>2010</v>
      </c>
      <c r="C571" t="s">
        <v>155</v>
      </c>
      <c r="D571" t="s">
        <v>0</v>
      </c>
      <c r="E571" s="115" t="s">
        <v>157</v>
      </c>
      <c r="F571" s="115" t="s">
        <v>7</v>
      </c>
      <c r="G571">
        <v>84</v>
      </c>
    </row>
    <row r="572" spans="1:7" ht="12.75" customHeight="1">
      <c r="A572" s="115" t="str">
        <f t="shared" si="8"/>
        <v>2010Cervix (C53)FemaleMāoriNumber</v>
      </c>
      <c r="B572">
        <v>2010</v>
      </c>
      <c r="C572" t="s">
        <v>108</v>
      </c>
      <c r="D572" t="s">
        <v>0</v>
      </c>
      <c r="E572" s="115" t="s">
        <v>157</v>
      </c>
      <c r="F572" s="115" t="s">
        <v>7</v>
      </c>
      <c r="G572">
        <v>8</v>
      </c>
    </row>
    <row r="573" spans="1:7" ht="12.75" customHeight="1">
      <c r="A573" s="115" t="str">
        <f t="shared" si="8"/>
        <v>2010Uterus (C54–C55)FemaleMāoriNumber</v>
      </c>
      <c r="B573">
        <v>2010</v>
      </c>
      <c r="C573" t="s">
        <v>358</v>
      </c>
      <c r="D573" t="s">
        <v>0</v>
      </c>
      <c r="E573" s="115" t="s">
        <v>157</v>
      </c>
      <c r="F573" s="115" t="s">
        <v>7</v>
      </c>
      <c r="G573">
        <v>10</v>
      </c>
    </row>
    <row r="574" spans="1:7" ht="12.75" customHeight="1">
      <c r="A574" s="115" t="str">
        <f t="shared" si="8"/>
        <v>2010Ovary (C56)FemaleMāoriNumber</v>
      </c>
      <c r="B574">
        <v>2010</v>
      </c>
      <c r="C574" t="s">
        <v>109</v>
      </c>
      <c r="D574" t="s">
        <v>0</v>
      </c>
      <c r="E574" s="115" t="s">
        <v>157</v>
      </c>
      <c r="F574" s="115" t="s">
        <v>7</v>
      </c>
      <c r="G574">
        <v>12</v>
      </c>
    </row>
    <row r="575" spans="1:7" ht="12.75" customHeight="1">
      <c r="A575" s="115" t="str">
        <f t="shared" si="8"/>
        <v>2011Breast - female (C50)FemaleMāoriNumber</v>
      </c>
      <c r="B575">
        <v>2011</v>
      </c>
      <c r="C575" t="s">
        <v>155</v>
      </c>
      <c r="D575" t="s">
        <v>0</v>
      </c>
      <c r="E575" s="115" t="s">
        <v>157</v>
      </c>
      <c r="F575" s="115" t="s">
        <v>7</v>
      </c>
      <c r="G575">
        <v>72</v>
      </c>
    </row>
    <row r="576" spans="1:7" ht="12.75" customHeight="1">
      <c r="A576" s="115" t="str">
        <f t="shared" si="8"/>
        <v>2011Cervix (C53)FemaleMāoriNumber</v>
      </c>
      <c r="B576">
        <v>2011</v>
      </c>
      <c r="C576" t="s">
        <v>108</v>
      </c>
      <c r="D576" t="s">
        <v>0</v>
      </c>
      <c r="E576" s="115" t="s">
        <v>157</v>
      </c>
      <c r="F576" s="115" t="s">
        <v>7</v>
      </c>
      <c r="G576">
        <v>14</v>
      </c>
    </row>
    <row r="577" spans="1:7" ht="12.75" customHeight="1">
      <c r="A577" s="115" t="str">
        <f t="shared" si="8"/>
        <v>2011Uterus (C54–C55)FemaleMāoriNumber</v>
      </c>
      <c r="B577">
        <v>2011</v>
      </c>
      <c r="C577" t="s">
        <v>358</v>
      </c>
      <c r="D577" t="s">
        <v>0</v>
      </c>
      <c r="E577" s="115" t="s">
        <v>157</v>
      </c>
      <c r="F577" s="115" t="s">
        <v>7</v>
      </c>
      <c r="G577">
        <v>21</v>
      </c>
    </row>
    <row r="578" spans="1:7" ht="12.75" customHeight="1">
      <c r="A578" s="115" t="str">
        <f t="shared" ref="A578:A641" si="9">B578&amp;C578&amp;D578&amp;E578&amp;F578</f>
        <v>2011Ovary (C56)FemaleMāoriNumber</v>
      </c>
      <c r="B578">
        <v>2011</v>
      </c>
      <c r="C578" t="s">
        <v>109</v>
      </c>
      <c r="D578" t="s">
        <v>0</v>
      </c>
      <c r="E578" s="115" t="s">
        <v>157</v>
      </c>
      <c r="F578" s="115" t="s">
        <v>7</v>
      </c>
      <c r="G578">
        <v>24</v>
      </c>
    </row>
    <row r="579" spans="1:7" ht="12.75" customHeight="1">
      <c r="A579" s="115" t="str">
        <f t="shared" si="9"/>
        <v>2012Breast - female (C50)FemaleMāoriNumber</v>
      </c>
      <c r="B579">
        <v>2012</v>
      </c>
      <c r="C579" t="s">
        <v>155</v>
      </c>
      <c r="D579" t="s">
        <v>0</v>
      </c>
      <c r="E579" s="115" t="s">
        <v>157</v>
      </c>
      <c r="F579" s="115" t="s">
        <v>7</v>
      </c>
      <c r="G579">
        <v>73</v>
      </c>
    </row>
    <row r="580" spans="1:7" ht="12.75" customHeight="1">
      <c r="A580" s="115" t="str">
        <f t="shared" si="9"/>
        <v>2012Cervix (C53)FemaleMāoriNumber</v>
      </c>
      <c r="B580">
        <v>2012</v>
      </c>
      <c r="C580" t="s">
        <v>108</v>
      </c>
      <c r="D580" t="s">
        <v>0</v>
      </c>
      <c r="E580" s="115" t="s">
        <v>157</v>
      </c>
      <c r="F580" s="115" t="s">
        <v>7</v>
      </c>
      <c r="G580">
        <v>11</v>
      </c>
    </row>
    <row r="581" spans="1:7" ht="12.75" customHeight="1">
      <c r="A581" s="115" t="str">
        <f t="shared" si="9"/>
        <v>2012Uterus (C54–C55)FemaleMāoriNumber</v>
      </c>
      <c r="B581">
        <v>2012</v>
      </c>
      <c r="C581" t="s">
        <v>358</v>
      </c>
      <c r="D581" t="s">
        <v>0</v>
      </c>
      <c r="E581" s="115" t="s">
        <v>157</v>
      </c>
      <c r="F581" s="115" t="s">
        <v>7</v>
      </c>
      <c r="G581">
        <v>17</v>
      </c>
    </row>
    <row r="582" spans="1:7" ht="12.75" customHeight="1">
      <c r="A582" s="115" t="str">
        <f t="shared" si="9"/>
        <v>2012Ovary (C56)FemaleMāoriNumber</v>
      </c>
      <c r="B582">
        <v>2012</v>
      </c>
      <c r="C582" t="s">
        <v>109</v>
      </c>
      <c r="D582" t="s">
        <v>0</v>
      </c>
      <c r="E582" s="115" t="s">
        <v>157</v>
      </c>
      <c r="F582" s="115" t="s">
        <v>7</v>
      </c>
      <c r="G582">
        <v>15</v>
      </c>
    </row>
    <row r="583" spans="1:7" ht="12.75" customHeight="1">
      <c r="A583" t="str">
        <f t="shared" si="9"/>
        <v>2003Stomach (C16)AllSexNon-MāoriNumber</v>
      </c>
      <c r="B583">
        <v>2003</v>
      </c>
      <c r="C583" t="s">
        <v>82</v>
      </c>
      <c r="D583" t="s">
        <v>4</v>
      </c>
      <c r="E583" t="s">
        <v>158</v>
      </c>
      <c r="F583" t="s">
        <v>7</v>
      </c>
      <c r="G583" s="29">
        <v>268</v>
      </c>
    </row>
    <row r="584" spans="1:7" ht="12.75" customHeight="1">
      <c r="A584" t="str">
        <f t="shared" si="9"/>
        <v>2003Stomach (C16)FemaleNon-MāoriNumber</v>
      </c>
      <c r="B584">
        <v>2003</v>
      </c>
      <c r="C584" t="s">
        <v>82</v>
      </c>
      <c r="D584" t="s">
        <v>0</v>
      </c>
      <c r="E584" t="s">
        <v>158</v>
      </c>
      <c r="F584" t="s">
        <v>7</v>
      </c>
      <c r="G584" s="29">
        <v>94</v>
      </c>
    </row>
    <row r="585" spans="1:7" ht="12.75" customHeight="1">
      <c r="A585" t="str">
        <f t="shared" si="9"/>
        <v>2003Stomach (C16)MaleNon-MāoriNumber</v>
      </c>
      <c r="B585">
        <v>2003</v>
      </c>
      <c r="C585" t="s">
        <v>82</v>
      </c>
      <c r="D585" t="s">
        <v>1</v>
      </c>
      <c r="E585" t="s">
        <v>158</v>
      </c>
      <c r="F585" t="s">
        <v>7</v>
      </c>
      <c r="G585" s="29">
        <v>174</v>
      </c>
    </row>
    <row r="586" spans="1:7" ht="12.75" customHeight="1">
      <c r="A586" t="str">
        <f t="shared" si="9"/>
        <v>2003Colorectum and anus (C18–C21)AllSexNon-MāoriNumber</v>
      </c>
      <c r="B586">
        <v>2003</v>
      </c>
      <c r="C586" t="s">
        <v>84</v>
      </c>
      <c r="D586" t="s">
        <v>4</v>
      </c>
      <c r="E586" t="s">
        <v>158</v>
      </c>
      <c r="F586" t="s">
        <v>7</v>
      </c>
      <c r="G586" s="29">
        <v>1065</v>
      </c>
    </row>
    <row r="587" spans="1:7" ht="12.75" customHeight="1">
      <c r="A587" t="str">
        <f t="shared" si="9"/>
        <v>2003Colorectum and anus (C18–C21)FemaleNon-MāoriNumber</v>
      </c>
      <c r="B587">
        <v>2003</v>
      </c>
      <c r="C587" t="s">
        <v>84</v>
      </c>
      <c r="D587" t="s">
        <v>0</v>
      </c>
      <c r="E587" t="s">
        <v>158</v>
      </c>
      <c r="F587" t="s">
        <v>7</v>
      </c>
      <c r="G587" s="29">
        <v>535</v>
      </c>
    </row>
    <row r="588" spans="1:7" ht="12.75" customHeight="1">
      <c r="A588" t="str">
        <f t="shared" si="9"/>
        <v>2003Colorectum and anus (C18–C21)MaleNon-MāoriNumber</v>
      </c>
      <c r="B588">
        <v>2003</v>
      </c>
      <c r="C588" t="s">
        <v>84</v>
      </c>
      <c r="D588" t="s">
        <v>1</v>
      </c>
      <c r="E588" t="s">
        <v>158</v>
      </c>
      <c r="F588" t="s">
        <v>7</v>
      </c>
      <c r="G588" s="29">
        <v>530</v>
      </c>
    </row>
    <row r="589" spans="1:7" ht="12.75" customHeight="1">
      <c r="A589" t="str">
        <f t="shared" si="9"/>
        <v>2003Pancreas (C25)AllSexNon-MāoriNumber</v>
      </c>
      <c r="B589">
        <v>2003</v>
      </c>
      <c r="C589" t="s">
        <v>88</v>
      </c>
      <c r="D589" t="s">
        <v>4</v>
      </c>
      <c r="E589" t="s">
        <v>158</v>
      </c>
      <c r="F589" t="s">
        <v>7</v>
      </c>
      <c r="G589" s="29">
        <v>286</v>
      </c>
    </row>
    <row r="590" spans="1:7" ht="12.75" customHeight="1">
      <c r="A590" t="str">
        <f t="shared" si="9"/>
        <v>2003Pancreas (C25)FemaleNon-MāoriNumber</v>
      </c>
      <c r="B590">
        <v>2003</v>
      </c>
      <c r="C590" t="s">
        <v>88</v>
      </c>
      <c r="D590" t="s">
        <v>0</v>
      </c>
      <c r="E590" t="s">
        <v>158</v>
      </c>
      <c r="F590" t="s">
        <v>7</v>
      </c>
      <c r="G590" s="29">
        <v>145</v>
      </c>
    </row>
    <row r="591" spans="1:7" ht="12.75" customHeight="1">
      <c r="A591" t="str">
        <f t="shared" si="9"/>
        <v>2003Pancreas (C25)MaleNon-MāoriNumber</v>
      </c>
      <c r="B591">
        <v>2003</v>
      </c>
      <c r="C591" t="s">
        <v>88</v>
      </c>
      <c r="D591" t="s">
        <v>1</v>
      </c>
      <c r="E591" t="s">
        <v>158</v>
      </c>
      <c r="F591" t="s">
        <v>7</v>
      </c>
      <c r="G591" s="29">
        <v>141</v>
      </c>
    </row>
    <row r="592" spans="1:7" ht="12.75" customHeight="1">
      <c r="A592" t="str">
        <f t="shared" si="9"/>
        <v>2003Lung (C33–C34)AllSexNon-MāoriNumber</v>
      </c>
      <c r="B592">
        <v>2003</v>
      </c>
      <c r="C592" t="s">
        <v>93</v>
      </c>
      <c r="D592" t="s">
        <v>4</v>
      </c>
      <c r="E592" t="s">
        <v>158</v>
      </c>
      <c r="F592" t="s">
        <v>7</v>
      </c>
      <c r="G592" s="29">
        <v>1228</v>
      </c>
    </row>
    <row r="593" spans="1:7" ht="12.75" customHeight="1">
      <c r="A593" t="str">
        <f t="shared" si="9"/>
        <v>2003Lung (C33–C34)FemaleNon-MāoriNumber</v>
      </c>
      <c r="B593">
        <v>2003</v>
      </c>
      <c r="C593" t="s">
        <v>93</v>
      </c>
      <c r="D593" t="s">
        <v>0</v>
      </c>
      <c r="E593" t="s">
        <v>158</v>
      </c>
      <c r="F593" t="s">
        <v>7</v>
      </c>
      <c r="G593" s="29">
        <v>486</v>
      </c>
    </row>
    <row r="594" spans="1:7" ht="12.75" customHeight="1">
      <c r="A594" t="str">
        <f t="shared" si="9"/>
        <v>2003Lung (C33–C34)MaleNon-MāoriNumber</v>
      </c>
      <c r="B594">
        <v>2003</v>
      </c>
      <c r="C594" t="s">
        <v>93</v>
      </c>
      <c r="D594" t="s">
        <v>1</v>
      </c>
      <c r="E594" t="s">
        <v>158</v>
      </c>
      <c r="F594" t="s">
        <v>7</v>
      </c>
      <c r="G594" s="29">
        <v>742</v>
      </c>
    </row>
    <row r="595" spans="1:7" ht="12.75" customHeight="1">
      <c r="A595" t="str">
        <f t="shared" si="9"/>
        <v>2003Melanoma (C43)AllSexNon-MāoriNumber</v>
      </c>
      <c r="B595">
        <v>2003</v>
      </c>
      <c r="C595" t="s">
        <v>99</v>
      </c>
      <c r="D595" t="s">
        <v>4</v>
      </c>
      <c r="E595" t="s">
        <v>158</v>
      </c>
      <c r="F595" t="s">
        <v>7</v>
      </c>
      <c r="G595" s="29">
        <v>281</v>
      </c>
    </row>
    <row r="596" spans="1:7" ht="12.75" customHeight="1">
      <c r="A596" t="str">
        <f t="shared" si="9"/>
        <v>2003Melanoma (C43)FemaleNon-MāoriNumber</v>
      </c>
      <c r="B596">
        <v>2003</v>
      </c>
      <c r="C596" t="s">
        <v>99</v>
      </c>
      <c r="D596" t="s">
        <v>0</v>
      </c>
      <c r="E596" t="s">
        <v>158</v>
      </c>
      <c r="F596" t="s">
        <v>7</v>
      </c>
      <c r="G596" s="29">
        <v>110</v>
      </c>
    </row>
    <row r="597" spans="1:7" ht="12.75" customHeight="1">
      <c r="A597" t="str">
        <f t="shared" si="9"/>
        <v>2003Melanoma (C43)MaleNon-MāoriNumber</v>
      </c>
      <c r="B597">
        <v>2003</v>
      </c>
      <c r="C597" t="s">
        <v>99</v>
      </c>
      <c r="D597" t="s">
        <v>1</v>
      </c>
      <c r="E597" t="s">
        <v>158</v>
      </c>
      <c r="F597" t="s">
        <v>7</v>
      </c>
      <c r="G597" s="29">
        <v>171</v>
      </c>
    </row>
    <row r="598" spans="1:7" ht="12.75" customHeight="1">
      <c r="A598" t="str">
        <f t="shared" si="9"/>
        <v>2003Prostate (C61)MaleNon-MāoriNumber</v>
      </c>
      <c r="B598">
        <v>2003</v>
      </c>
      <c r="C598" t="s">
        <v>112</v>
      </c>
      <c r="D598" t="s">
        <v>1</v>
      </c>
      <c r="E598" t="s">
        <v>158</v>
      </c>
      <c r="F598" t="s">
        <v>7</v>
      </c>
      <c r="G598" s="29">
        <v>536</v>
      </c>
    </row>
    <row r="599" spans="1:7" ht="12.75" customHeight="1">
      <c r="A599" t="str">
        <f t="shared" si="9"/>
        <v>2003Bladder (C67)AllSexNon-MāoriNumber</v>
      </c>
      <c r="B599">
        <v>2003</v>
      </c>
      <c r="C599" t="s">
        <v>118</v>
      </c>
      <c r="D599" t="s">
        <v>4</v>
      </c>
      <c r="E599" t="s">
        <v>158</v>
      </c>
      <c r="F599" t="s">
        <v>7</v>
      </c>
      <c r="G599" s="29">
        <v>167</v>
      </c>
    </row>
    <row r="600" spans="1:7" ht="12.75" customHeight="1">
      <c r="A600" t="str">
        <f t="shared" si="9"/>
        <v>2003Bladder (C67)FemaleNon-MāoriNumber</v>
      </c>
      <c r="B600">
        <v>2003</v>
      </c>
      <c r="C600" t="s">
        <v>118</v>
      </c>
      <c r="D600" t="s">
        <v>0</v>
      </c>
      <c r="E600" t="s">
        <v>158</v>
      </c>
      <c r="F600" t="s">
        <v>7</v>
      </c>
      <c r="G600" s="29">
        <v>54</v>
      </c>
    </row>
    <row r="601" spans="1:7" ht="12.75" customHeight="1">
      <c r="A601" t="str">
        <f t="shared" si="9"/>
        <v>2003Bladder (C67)MaleNon-MāoriNumber</v>
      </c>
      <c r="B601">
        <v>2003</v>
      </c>
      <c r="C601" t="s">
        <v>118</v>
      </c>
      <c r="D601" t="s">
        <v>1</v>
      </c>
      <c r="E601" t="s">
        <v>158</v>
      </c>
      <c r="F601" t="s">
        <v>7</v>
      </c>
      <c r="G601" s="29">
        <v>113</v>
      </c>
    </row>
    <row r="602" spans="1:7" ht="12.75" customHeight="1">
      <c r="A602" t="str">
        <f t="shared" si="9"/>
        <v>2003Non-Hodgkin lymphoma (C82–C85, C96)AllSexNon-MāoriNumber</v>
      </c>
      <c r="B602">
        <v>2003</v>
      </c>
      <c r="C602" t="s">
        <v>133</v>
      </c>
      <c r="D602" t="s">
        <v>4</v>
      </c>
      <c r="E602" t="s">
        <v>158</v>
      </c>
      <c r="F602" t="s">
        <v>7</v>
      </c>
      <c r="G602" s="29">
        <v>305</v>
      </c>
    </row>
    <row r="603" spans="1:7" ht="12.75" customHeight="1">
      <c r="A603" t="str">
        <f t="shared" si="9"/>
        <v>2003Non-Hodgkin lymphoma (C82–C85, C96)FemaleNon-MāoriNumber</v>
      </c>
      <c r="B603">
        <v>2003</v>
      </c>
      <c r="C603" t="s">
        <v>133</v>
      </c>
      <c r="D603" t="s">
        <v>0</v>
      </c>
      <c r="E603" t="s">
        <v>158</v>
      </c>
      <c r="F603" t="s">
        <v>7</v>
      </c>
      <c r="G603" s="29">
        <v>142</v>
      </c>
    </row>
    <row r="604" spans="1:7" ht="12.75" customHeight="1">
      <c r="A604" t="str">
        <f t="shared" si="9"/>
        <v>2003Non-Hodgkin lymphoma (C82–C85, C96)MaleNon-MāoriNumber</v>
      </c>
      <c r="B604">
        <v>2003</v>
      </c>
      <c r="C604" t="s">
        <v>133</v>
      </c>
      <c r="D604" t="s">
        <v>1</v>
      </c>
      <c r="E604" t="s">
        <v>158</v>
      </c>
      <c r="F604" t="s">
        <v>7</v>
      </c>
      <c r="G604" s="29">
        <v>163</v>
      </c>
    </row>
    <row r="605" spans="1:7" ht="12.75" customHeight="1">
      <c r="A605" t="str">
        <f t="shared" si="9"/>
        <v>2003Leukaemia (C91–C95)AllSexNon-MāoriNumber</v>
      </c>
      <c r="B605">
        <v>2003</v>
      </c>
      <c r="C605" t="s">
        <v>136</v>
      </c>
      <c r="D605" t="s">
        <v>4</v>
      </c>
      <c r="E605" t="s">
        <v>158</v>
      </c>
      <c r="F605" t="s">
        <v>7</v>
      </c>
      <c r="G605" s="29">
        <v>249</v>
      </c>
    </row>
    <row r="606" spans="1:7" ht="12.75" customHeight="1">
      <c r="A606" t="str">
        <f t="shared" si="9"/>
        <v>2003Leukaemia (C91–C95)FemaleNon-MāoriNumber</v>
      </c>
      <c r="B606">
        <v>2003</v>
      </c>
      <c r="C606" t="s">
        <v>136</v>
      </c>
      <c r="D606" t="s">
        <v>0</v>
      </c>
      <c r="E606" t="s">
        <v>158</v>
      </c>
      <c r="F606" t="s">
        <v>7</v>
      </c>
      <c r="G606" s="29">
        <v>102</v>
      </c>
    </row>
    <row r="607" spans="1:7" ht="12.75" customHeight="1">
      <c r="A607" t="str">
        <f t="shared" si="9"/>
        <v>2003Leukaemia (C91–C95)MaleNon-MāoriNumber</v>
      </c>
      <c r="B607">
        <v>2003</v>
      </c>
      <c r="C607" t="s">
        <v>136</v>
      </c>
      <c r="D607" t="s">
        <v>1</v>
      </c>
      <c r="E607" t="s">
        <v>158</v>
      </c>
      <c r="F607" t="s">
        <v>7</v>
      </c>
      <c r="G607" s="29">
        <v>147</v>
      </c>
    </row>
    <row r="608" spans="1:7" ht="12.75" customHeight="1">
      <c r="A608" t="str">
        <f t="shared" si="9"/>
        <v>2004Stomach (C16)AllSexNon-MāoriNumber</v>
      </c>
      <c r="B608">
        <v>2004</v>
      </c>
      <c r="C608" t="s">
        <v>82</v>
      </c>
      <c r="D608" t="s">
        <v>4</v>
      </c>
      <c r="E608" t="s">
        <v>158</v>
      </c>
      <c r="F608" t="s">
        <v>7</v>
      </c>
      <c r="G608" s="29">
        <v>248</v>
      </c>
    </row>
    <row r="609" spans="1:7" ht="12.75" customHeight="1">
      <c r="A609" t="str">
        <f t="shared" si="9"/>
        <v>2004Stomach (C16)FemaleNon-MāoriNumber</v>
      </c>
      <c r="B609">
        <v>2004</v>
      </c>
      <c r="C609" t="s">
        <v>82</v>
      </c>
      <c r="D609" t="s">
        <v>0</v>
      </c>
      <c r="E609" t="s">
        <v>158</v>
      </c>
      <c r="F609" t="s">
        <v>7</v>
      </c>
      <c r="G609" s="29">
        <v>94</v>
      </c>
    </row>
    <row r="610" spans="1:7" ht="12.75" customHeight="1">
      <c r="A610" t="str">
        <f t="shared" si="9"/>
        <v>2004Stomach (C16)MaleNon-MāoriNumber</v>
      </c>
      <c r="B610">
        <v>2004</v>
      </c>
      <c r="C610" t="s">
        <v>82</v>
      </c>
      <c r="D610" t="s">
        <v>1</v>
      </c>
      <c r="E610" t="s">
        <v>158</v>
      </c>
      <c r="F610" t="s">
        <v>7</v>
      </c>
      <c r="G610" s="29">
        <v>154</v>
      </c>
    </row>
    <row r="611" spans="1:7" ht="12.75" customHeight="1">
      <c r="A611" t="str">
        <f t="shared" si="9"/>
        <v>2004Colorectum and anus (C18–C21)AllSexNon-MāoriNumber</v>
      </c>
      <c r="B611">
        <v>2004</v>
      </c>
      <c r="C611" t="s">
        <v>84</v>
      </c>
      <c r="D611" t="s">
        <v>4</v>
      </c>
      <c r="E611" t="s">
        <v>158</v>
      </c>
      <c r="F611" t="s">
        <v>7</v>
      </c>
      <c r="G611" s="29">
        <v>1119</v>
      </c>
    </row>
    <row r="612" spans="1:7" ht="12.75" customHeight="1">
      <c r="A612" t="str">
        <f t="shared" si="9"/>
        <v>2004Colorectum and anus (C18–C21)FemaleNon-MāoriNumber</v>
      </c>
      <c r="B612">
        <v>2004</v>
      </c>
      <c r="C612" t="s">
        <v>84</v>
      </c>
      <c r="D612" t="s">
        <v>0</v>
      </c>
      <c r="E612" t="s">
        <v>158</v>
      </c>
      <c r="F612" t="s">
        <v>7</v>
      </c>
      <c r="G612" s="29">
        <v>574</v>
      </c>
    </row>
    <row r="613" spans="1:7" ht="12.75" customHeight="1">
      <c r="A613" t="str">
        <f t="shared" si="9"/>
        <v>2004Colorectum and anus (C18–C21)MaleNon-MāoriNumber</v>
      </c>
      <c r="B613">
        <v>2004</v>
      </c>
      <c r="C613" t="s">
        <v>84</v>
      </c>
      <c r="D613" t="s">
        <v>1</v>
      </c>
      <c r="E613" t="s">
        <v>158</v>
      </c>
      <c r="F613" t="s">
        <v>7</v>
      </c>
      <c r="G613" s="29">
        <v>545</v>
      </c>
    </row>
    <row r="614" spans="1:7" ht="12.75" customHeight="1">
      <c r="A614" t="str">
        <f t="shared" si="9"/>
        <v>2004Pancreas (C25)AllSexNon-MāoriNumber</v>
      </c>
      <c r="B614">
        <v>2004</v>
      </c>
      <c r="C614" t="s">
        <v>88</v>
      </c>
      <c r="D614" t="s">
        <v>4</v>
      </c>
      <c r="E614" t="s">
        <v>158</v>
      </c>
      <c r="F614" t="s">
        <v>7</v>
      </c>
      <c r="G614" s="29">
        <v>331</v>
      </c>
    </row>
    <row r="615" spans="1:7" ht="12.75" customHeight="1">
      <c r="A615" t="str">
        <f t="shared" si="9"/>
        <v>2004Pancreas (C25)FemaleNon-MāoriNumber</v>
      </c>
      <c r="B615">
        <v>2004</v>
      </c>
      <c r="C615" t="s">
        <v>88</v>
      </c>
      <c r="D615" t="s">
        <v>0</v>
      </c>
      <c r="E615" t="s">
        <v>158</v>
      </c>
      <c r="F615" t="s">
        <v>7</v>
      </c>
      <c r="G615" s="29">
        <v>174</v>
      </c>
    </row>
    <row r="616" spans="1:7" ht="12.75" customHeight="1">
      <c r="A616" t="str">
        <f t="shared" si="9"/>
        <v>2004Pancreas (C25)MaleNon-MāoriNumber</v>
      </c>
      <c r="B616">
        <v>2004</v>
      </c>
      <c r="C616" t="s">
        <v>88</v>
      </c>
      <c r="D616" t="s">
        <v>1</v>
      </c>
      <c r="E616" t="s">
        <v>158</v>
      </c>
      <c r="F616" t="s">
        <v>7</v>
      </c>
      <c r="G616" s="29">
        <v>157</v>
      </c>
    </row>
    <row r="617" spans="1:7" ht="12.75" customHeight="1">
      <c r="A617" t="str">
        <f t="shared" si="9"/>
        <v>2004Lung (C33–C34)AllSexNon-MāoriNumber</v>
      </c>
      <c r="B617">
        <v>2004</v>
      </c>
      <c r="C617" t="s">
        <v>93</v>
      </c>
      <c r="D617" t="s">
        <v>4</v>
      </c>
      <c r="E617" t="s">
        <v>158</v>
      </c>
      <c r="F617" t="s">
        <v>7</v>
      </c>
      <c r="G617" s="29">
        <v>1318</v>
      </c>
    </row>
    <row r="618" spans="1:7" ht="12.75" customHeight="1">
      <c r="A618" t="str">
        <f t="shared" si="9"/>
        <v>2004Lung (C33–C34)FemaleNon-MāoriNumber</v>
      </c>
      <c r="B618">
        <v>2004</v>
      </c>
      <c r="C618" t="s">
        <v>93</v>
      </c>
      <c r="D618" t="s">
        <v>0</v>
      </c>
      <c r="E618" t="s">
        <v>158</v>
      </c>
      <c r="F618" t="s">
        <v>7</v>
      </c>
      <c r="G618" s="29">
        <v>506</v>
      </c>
    </row>
    <row r="619" spans="1:7" ht="12.75" customHeight="1">
      <c r="A619" t="str">
        <f t="shared" si="9"/>
        <v>2004Lung (C33–C34)MaleNon-MāoriNumber</v>
      </c>
      <c r="B619">
        <v>2004</v>
      </c>
      <c r="C619" t="s">
        <v>93</v>
      </c>
      <c r="D619" t="s">
        <v>1</v>
      </c>
      <c r="E619" t="s">
        <v>158</v>
      </c>
      <c r="F619" t="s">
        <v>7</v>
      </c>
      <c r="G619" s="29">
        <v>812</v>
      </c>
    </row>
    <row r="620" spans="1:7" ht="12.75" customHeight="1">
      <c r="A620" t="str">
        <f t="shared" si="9"/>
        <v>2004Melanoma (C43)AllSexNon-MāoriNumber</v>
      </c>
      <c r="B620">
        <v>2004</v>
      </c>
      <c r="C620" t="s">
        <v>99</v>
      </c>
      <c r="D620" t="s">
        <v>4</v>
      </c>
      <c r="E620" t="s">
        <v>158</v>
      </c>
      <c r="F620" t="s">
        <v>7</v>
      </c>
      <c r="G620" s="29">
        <v>243</v>
      </c>
    </row>
    <row r="621" spans="1:7" ht="12.75" customHeight="1">
      <c r="A621" t="str">
        <f t="shared" si="9"/>
        <v>2004Melanoma (C43)FemaleNon-MāoriNumber</v>
      </c>
      <c r="B621">
        <v>2004</v>
      </c>
      <c r="C621" t="s">
        <v>99</v>
      </c>
      <c r="D621" t="s">
        <v>0</v>
      </c>
      <c r="E621" t="s">
        <v>158</v>
      </c>
      <c r="F621" t="s">
        <v>7</v>
      </c>
      <c r="G621" s="29">
        <v>95</v>
      </c>
    </row>
    <row r="622" spans="1:7" ht="12.75" customHeight="1">
      <c r="A622" t="str">
        <f t="shared" si="9"/>
        <v>2004Melanoma (C43)MaleNon-MāoriNumber</v>
      </c>
      <c r="B622">
        <v>2004</v>
      </c>
      <c r="C622" t="s">
        <v>99</v>
      </c>
      <c r="D622" t="s">
        <v>1</v>
      </c>
      <c r="E622" t="s">
        <v>158</v>
      </c>
      <c r="F622" t="s">
        <v>7</v>
      </c>
      <c r="G622" s="29">
        <v>148</v>
      </c>
    </row>
    <row r="623" spans="1:7" ht="12.75" customHeight="1">
      <c r="A623" t="str">
        <f t="shared" si="9"/>
        <v>2004Prostate (C61)MaleNon-MāoriNumber</v>
      </c>
      <c r="B623">
        <v>2004</v>
      </c>
      <c r="C623" t="s">
        <v>112</v>
      </c>
      <c r="D623" t="s">
        <v>1</v>
      </c>
      <c r="E623" t="s">
        <v>158</v>
      </c>
      <c r="F623" t="s">
        <v>7</v>
      </c>
      <c r="G623" s="29">
        <v>546</v>
      </c>
    </row>
    <row r="624" spans="1:7" ht="12.75" customHeight="1">
      <c r="A624" t="str">
        <f t="shared" si="9"/>
        <v>2004Bladder (C67)AllSexNon-MāoriNumber</v>
      </c>
      <c r="B624">
        <v>2004</v>
      </c>
      <c r="C624" t="s">
        <v>118</v>
      </c>
      <c r="D624" t="s">
        <v>4</v>
      </c>
      <c r="E624" t="s">
        <v>158</v>
      </c>
      <c r="F624" t="s">
        <v>7</v>
      </c>
      <c r="G624" s="29">
        <v>173</v>
      </c>
    </row>
    <row r="625" spans="1:7" ht="12.75" customHeight="1">
      <c r="A625" t="str">
        <f t="shared" si="9"/>
        <v>2004Bladder (C67)FemaleNon-MāoriNumber</v>
      </c>
      <c r="B625">
        <v>2004</v>
      </c>
      <c r="C625" t="s">
        <v>118</v>
      </c>
      <c r="D625" t="s">
        <v>0</v>
      </c>
      <c r="E625" t="s">
        <v>158</v>
      </c>
      <c r="F625" t="s">
        <v>7</v>
      </c>
      <c r="G625" s="29">
        <v>52</v>
      </c>
    </row>
    <row r="626" spans="1:7" ht="12.75" customHeight="1">
      <c r="A626" t="str">
        <f t="shared" si="9"/>
        <v>2004Bladder (C67)MaleNon-MāoriNumber</v>
      </c>
      <c r="B626">
        <v>2004</v>
      </c>
      <c r="C626" t="s">
        <v>118</v>
      </c>
      <c r="D626" t="s">
        <v>1</v>
      </c>
      <c r="E626" t="s">
        <v>158</v>
      </c>
      <c r="F626" t="s">
        <v>7</v>
      </c>
      <c r="G626" s="29">
        <v>121</v>
      </c>
    </row>
    <row r="627" spans="1:7" ht="12.75" customHeight="1">
      <c r="A627" t="str">
        <f t="shared" si="9"/>
        <v>2004Non-Hodgkin lymphoma (C82–C85, C96)AllSexNon-MāoriNumber</v>
      </c>
      <c r="B627">
        <v>2004</v>
      </c>
      <c r="C627" t="s">
        <v>133</v>
      </c>
      <c r="D627" t="s">
        <v>4</v>
      </c>
      <c r="E627" t="s">
        <v>158</v>
      </c>
      <c r="F627" t="s">
        <v>7</v>
      </c>
      <c r="G627" s="29">
        <v>264</v>
      </c>
    </row>
    <row r="628" spans="1:7" ht="12.75" customHeight="1">
      <c r="A628" t="str">
        <f t="shared" si="9"/>
        <v>2004Non-Hodgkin lymphoma (C82–C85, C96)FemaleNon-MāoriNumber</v>
      </c>
      <c r="B628">
        <v>2004</v>
      </c>
      <c r="C628" t="s">
        <v>133</v>
      </c>
      <c r="D628" t="s">
        <v>0</v>
      </c>
      <c r="E628" t="s">
        <v>158</v>
      </c>
      <c r="F628" t="s">
        <v>7</v>
      </c>
      <c r="G628" s="29">
        <v>140</v>
      </c>
    </row>
    <row r="629" spans="1:7" ht="12.75" customHeight="1">
      <c r="A629" t="str">
        <f t="shared" si="9"/>
        <v>2004Non-Hodgkin lymphoma (C82–C85, C96)MaleNon-MāoriNumber</v>
      </c>
      <c r="B629">
        <v>2004</v>
      </c>
      <c r="C629" t="s">
        <v>133</v>
      </c>
      <c r="D629" t="s">
        <v>1</v>
      </c>
      <c r="E629" t="s">
        <v>158</v>
      </c>
      <c r="F629" t="s">
        <v>7</v>
      </c>
      <c r="G629" s="29">
        <v>124</v>
      </c>
    </row>
    <row r="630" spans="1:7" ht="12.75" customHeight="1">
      <c r="A630" t="str">
        <f t="shared" si="9"/>
        <v>2004Leukaemia (C91–C95)AllSexNon-MāoriNumber</v>
      </c>
      <c r="B630">
        <v>2004</v>
      </c>
      <c r="C630" t="s">
        <v>136</v>
      </c>
      <c r="D630" t="s">
        <v>4</v>
      </c>
      <c r="E630" t="s">
        <v>158</v>
      </c>
      <c r="F630" t="s">
        <v>7</v>
      </c>
      <c r="G630" s="29">
        <v>277</v>
      </c>
    </row>
    <row r="631" spans="1:7" ht="12.75" customHeight="1">
      <c r="A631" t="str">
        <f t="shared" si="9"/>
        <v>2004Leukaemia (C91–C95)FemaleNon-MāoriNumber</v>
      </c>
      <c r="B631">
        <v>2004</v>
      </c>
      <c r="C631" t="s">
        <v>136</v>
      </c>
      <c r="D631" t="s">
        <v>0</v>
      </c>
      <c r="E631" t="s">
        <v>158</v>
      </c>
      <c r="F631" t="s">
        <v>7</v>
      </c>
      <c r="G631" s="29">
        <v>138</v>
      </c>
    </row>
    <row r="632" spans="1:7" ht="12.75" customHeight="1">
      <c r="A632" t="str">
        <f t="shared" si="9"/>
        <v>2004Leukaemia (C91–C95)MaleNon-MāoriNumber</v>
      </c>
      <c r="B632">
        <v>2004</v>
      </c>
      <c r="C632" t="s">
        <v>136</v>
      </c>
      <c r="D632" t="s">
        <v>1</v>
      </c>
      <c r="E632" t="s">
        <v>158</v>
      </c>
      <c r="F632" t="s">
        <v>7</v>
      </c>
      <c r="G632" s="29">
        <v>139</v>
      </c>
    </row>
    <row r="633" spans="1:7" ht="12.75" customHeight="1">
      <c r="A633" t="str">
        <f t="shared" si="9"/>
        <v>2005Stomach (C16)AllSexNon-MāoriNumber</v>
      </c>
      <c r="B633">
        <v>2005</v>
      </c>
      <c r="C633" t="s">
        <v>82</v>
      </c>
      <c r="D633" t="s">
        <v>4</v>
      </c>
      <c r="E633" t="s">
        <v>158</v>
      </c>
      <c r="F633" t="s">
        <v>7</v>
      </c>
      <c r="G633" s="29">
        <v>219</v>
      </c>
    </row>
    <row r="634" spans="1:7" ht="12.75" customHeight="1">
      <c r="A634" t="str">
        <f t="shared" si="9"/>
        <v>2005Stomach (C16)FemaleNon-MāoriNumber</v>
      </c>
      <c r="B634">
        <v>2005</v>
      </c>
      <c r="C634" t="s">
        <v>82</v>
      </c>
      <c r="D634" t="s">
        <v>0</v>
      </c>
      <c r="E634" t="s">
        <v>158</v>
      </c>
      <c r="F634" t="s">
        <v>7</v>
      </c>
      <c r="G634" s="29">
        <v>95</v>
      </c>
    </row>
    <row r="635" spans="1:7" ht="12.75" customHeight="1">
      <c r="A635" t="str">
        <f t="shared" si="9"/>
        <v>2005Stomach (C16)MaleNon-MāoriNumber</v>
      </c>
      <c r="B635">
        <v>2005</v>
      </c>
      <c r="C635" t="s">
        <v>82</v>
      </c>
      <c r="D635" t="s">
        <v>1</v>
      </c>
      <c r="E635" t="s">
        <v>158</v>
      </c>
      <c r="F635" t="s">
        <v>7</v>
      </c>
      <c r="G635" s="29">
        <v>124</v>
      </c>
    </row>
    <row r="636" spans="1:7" ht="12.75" customHeight="1">
      <c r="A636" t="str">
        <f t="shared" si="9"/>
        <v>2005Colorectum and anus (C18–C21)AllSexNon-MāoriNumber</v>
      </c>
      <c r="B636">
        <v>2005</v>
      </c>
      <c r="C636" t="s">
        <v>84</v>
      </c>
      <c r="D636" t="s">
        <v>4</v>
      </c>
      <c r="E636" t="s">
        <v>158</v>
      </c>
      <c r="F636" t="s">
        <v>7</v>
      </c>
      <c r="G636" s="29">
        <v>1167</v>
      </c>
    </row>
    <row r="637" spans="1:7" ht="12.75" customHeight="1">
      <c r="A637" t="str">
        <f t="shared" si="9"/>
        <v>2005Colorectum and anus (C18–C21)FemaleNon-MāoriNumber</v>
      </c>
      <c r="B637">
        <v>2005</v>
      </c>
      <c r="C637" t="s">
        <v>84</v>
      </c>
      <c r="D637" t="s">
        <v>0</v>
      </c>
      <c r="E637" t="s">
        <v>158</v>
      </c>
      <c r="F637" t="s">
        <v>7</v>
      </c>
      <c r="G637" s="29">
        <v>592</v>
      </c>
    </row>
    <row r="638" spans="1:7" ht="12.75" customHeight="1">
      <c r="A638" t="str">
        <f t="shared" si="9"/>
        <v>2005Colorectum and anus (C18–C21)MaleNon-MāoriNumber</v>
      </c>
      <c r="B638">
        <v>2005</v>
      </c>
      <c r="C638" t="s">
        <v>84</v>
      </c>
      <c r="D638" t="s">
        <v>1</v>
      </c>
      <c r="E638" t="s">
        <v>158</v>
      </c>
      <c r="F638" t="s">
        <v>7</v>
      </c>
      <c r="G638" s="29">
        <v>575</v>
      </c>
    </row>
    <row r="639" spans="1:7" ht="12.75" customHeight="1">
      <c r="A639" t="str">
        <f t="shared" si="9"/>
        <v>2005Pancreas (C25)AllSexNon-MāoriNumber</v>
      </c>
      <c r="B639">
        <v>2005</v>
      </c>
      <c r="C639" t="s">
        <v>88</v>
      </c>
      <c r="D639" t="s">
        <v>4</v>
      </c>
      <c r="E639" t="s">
        <v>158</v>
      </c>
      <c r="F639" t="s">
        <v>7</v>
      </c>
      <c r="G639" s="29">
        <v>306</v>
      </c>
    </row>
    <row r="640" spans="1:7" ht="12.75" customHeight="1">
      <c r="A640" t="str">
        <f t="shared" si="9"/>
        <v>2005Pancreas (C25)FemaleNon-MāoriNumber</v>
      </c>
      <c r="B640">
        <v>2005</v>
      </c>
      <c r="C640" t="s">
        <v>88</v>
      </c>
      <c r="D640" t="s">
        <v>0</v>
      </c>
      <c r="E640" t="s">
        <v>158</v>
      </c>
      <c r="F640" t="s">
        <v>7</v>
      </c>
      <c r="G640" s="29">
        <v>148</v>
      </c>
    </row>
    <row r="641" spans="1:7" ht="12.75" customHeight="1">
      <c r="A641" t="str">
        <f t="shared" si="9"/>
        <v>2005Pancreas (C25)MaleNon-MāoriNumber</v>
      </c>
      <c r="B641">
        <v>2005</v>
      </c>
      <c r="C641" t="s">
        <v>88</v>
      </c>
      <c r="D641" t="s">
        <v>1</v>
      </c>
      <c r="E641" t="s">
        <v>158</v>
      </c>
      <c r="F641" t="s">
        <v>7</v>
      </c>
      <c r="G641" s="29">
        <v>158</v>
      </c>
    </row>
    <row r="642" spans="1:7" ht="12.75" customHeight="1">
      <c r="A642" t="str">
        <f t="shared" ref="A642:A705" si="10">B642&amp;C642&amp;D642&amp;E642&amp;F642</f>
        <v>2005Lung (C33–C34)AllSexNon-MāoriNumber</v>
      </c>
      <c r="B642">
        <v>2005</v>
      </c>
      <c r="C642" t="s">
        <v>93</v>
      </c>
      <c r="D642" t="s">
        <v>4</v>
      </c>
      <c r="E642" t="s">
        <v>158</v>
      </c>
      <c r="F642" t="s">
        <v>7</v>
      </c>
      <c r="G642" s="29">
        <v>1197</v>
      </c>
    </row>
    <row r="643" spans="1:7" ht="12.75" customHeight="1">
      <c r="A643" t="str">
        <f t="shared" si="10"/>
        <v>2005Lung (C33–C34)FemaleNon-MāoriNumber</v>
      </c>
      <c r="B643">
        <v>2005</v>
      </c>
      <c r="C643" t="s">
        <v>93</v>
      </c>
      <c r="D643" t="s">
        <v>0</v>
      </c>
      <c r="E643" t="s">
        <v>158</v>
      </c>
      <c r="F643" t="s">
        <v>7</v>
      </c>
      <c r="G643" s="29">
        <v>454</v>
      </c>
    </row>
    <row r="644" spans="1:7" ht="12.75" customHeight="1">
      <c r="A644" t="str">
        <f t="shared" si="10"/>
        <v>2005Lung (C33–C34)MaleNon-MāoriNumber</v>
      </c>
      <c r="B644">
        <v>2005</v>
      </c>
      <c r="C644" t="s">
        <v>93</v>
      </c>
      <c r="D644" t="s">
        <v>1</v>
      </c>
      <c r="E644" t="s">
        <v>158</v>
      </c>
      <c r="F644" t="s">
        <v>7</v>
      </c>
      <c r="G644" s="29">
        <v>743</v>
      </c>
    </row>
    <row r="645" spans="1:7" ht="12.75" customHeight="1">
      <c r="A645" t="str">
        <f t="shared" si="10"/>
        <v>2005Melanoma (C43)AllSexNon-MāoriNumber</v>
      </c>
      <c r="B645">
        <v>2005</v>
      </c>
      <c r="C645" t="s">
        <v>99</v>
      </c>
      <c r="D645" t="s">
        <v>4</v>
      </c>
      <c r="E645" t="s">
        <v>158</v>
      </c>
      <c r="F645" t="s">
        <v>7</v>
      </c>
      <c r="G645" s="29">
        <v>263</v>
      </c>
    </row>
    <row r="646" spans="1:7" ht="12.75" customHeight="1">
      <c r="A646" t="str">
        <f t="shared" si="10"/>
        <v>2005Melanoma (C43)FemaleNon-MāoriNumber</v>
      </c>
      <c r="B646">
        <v>2005</v>
      </c>
      <c r="C646" t="s">
        <v>99</v>
      </c>
      <c r="D646" t="s">
        <v>0</v>
      </c>
      <c r="E646" t="s">
        <v>158</v>
      </c>
      <c r="F646" t="s">
        <v>7</v>
      </c>
      <c r="G646" s="29">
        <v>111</v>
      </c>
    </row>
    <row r="647" spans="1:7" ht="12.75" customHeight="1">
      <c r="A647" t="str">
        <f t="shared" si="10"/>
        <v>2005Melanoma (C43)MaleNon-MāoriNumber</v>
      </c>
      <c r="B647">
        <v>2005</v>
      </c>
      <c r="C647" t="s">
        <v>99</v>
      </c>
      <c r="D647" t="s">
        <v>1</v>
      </c>
      <c r="E647" t="s">
        <v>158</v>
      </c>
      <c r="F647" t="s">
        <v>7</v>
      </c>
      <c r="G647" s="29">
        <v>152</v>
      </c>
    </row>
    <row r="648" spans="1:7" ht="12.75" customHeight="1">
      <c r="A648" t="str">
        <f t="shared" si="10"/>
        <v>2005Prostate (C61)MaleNon-MāoriNumber</v>
      </c>
      <c r="B648">
        <v>2005</v>
      </c>
      <c r="C648" t="s">
        <v>112</v>
      </c>
      <c r="D648" t="s">
        <v>1</v>
      </c>
      <c r="E648" t="s">
        <v>158</v>
      </c>
      <c r="F648" t="s">
        <v>7</v>
      </c>
      <c r="G648" s="29">
        <v>528</v>
      </c>
    </row>
    <row r="649" spans="1:7" ht="12.75" customHeight="1">
      <c r="A649" t="str">
        <f t="shared" si="10"/>
        <v>2005Bladder (C67)AllSexNon-MāoriNumber</v>
      </c>
      <c r="B649">
        <v>2005</v>
      </c>
      <c r="C649" t="s">
        <v>118</v>
      </c>
      <c r="D649" t="s">
        <v>4</v>
      </c>
      <c r="E649" t="s">
        <v>158</v>
      </c>
      <c r="F649" t="s">
        <v>7</v>
      </c>
      <c r="G649" s="29">
        <v>177</v>
      </c>
    </row>
    <row r="650" spans="1:7" ht="12.75" customHeight="1">
      <c r="A650" t="str">
        <f t="shared" si="10"/>
        <v>2005Bladder (C67)FemaleNon-MāoriNumber</v>
      </c>
      <c r="B650">
        <v>2005</v>
      </c>
      <c r="C650" t="s">
        <v>118</v>
      </c>
      <c r="D650" t="s">
        <v>0</v>
      </c>
      <c r="E650" t="s">
        <v>158</v>
      </c>
      <c r="F650" t="s">
        <v>7</v>
      </c>
      <c r="G650" s="29">
        <v>60</v>
      </c>
    </row>
    <row r="651" spans="1:7" ht="12.75" customHeight="1">
      <c r="A651" t="str">
        <f t="shared" si="10"/>
        <v>2005Bladder (C67)MaleNon-MāoriNumber</v>
      </c>
      <c r="B651">
        <v>2005</v>
      </c>
      <c r="C651" t="s">
        <v>118</v>
      </c>
      <c r="D651" t="s">
        <v>1</v>
      </c>
      <c r="E651" t="s">
        <v>158</v>
      </c>
      <c r="F651" t="s">
        <v>7</v>
      </c>
      <c r="G651" s="29">
        <v>117</v>
      </c>
    </row>
    <row r="652" spans="1:7" ht="12.75" customHeight="1">
      <c r="A652" t="str">
        <f t="shared" si="10"/>
        <v>2005Non-Hodgkin lymphoma (C82–C85, C96)AllSexNon-MāoriNumber</v>
      </c>
      <c r="B652">
        <v>2005</v>
      </c>
      <c r="C652" t="s">
        <v>133</v>
      </c>
      <c r="D652" t="s">
        <v>4</v>
      </c>
      <c r="E652" t="s">
        <v>158</v>
      </c>
      <c r="F652" t="s">
        <v>7</v>
      </c>
      <c r="G652" s="29">
        <v>243</v>
      </c>
    </row>
    <row r="653" spans="1:7" ht="12.75" customHeight="1">
      <c r="A653" t="str">
        <f t="shared" si="10"/>
        <v>2005Non-Hodgkin lymphoma (C82–C85, C96)FemaleNon-MāoriNumber</v>
      </c>
      <c r="B653">
        <v>2005</v>
      </c>
      <c r="C653" t="s">
        <v>133</v>
      </c>
      <c r="D653" t="s">
        <v>0</v>
      </c>
      <c r="E653" t="s">
        <v>158</v>
      </c>
      <c r="F653" t="s">
        <v>7</v>
      </c>
      <c r="G653" s="29">
        <v>104</v>
      </c>
    </row>
    <row r="654" spans="1:7" ht="12.75" customHeight="1">
      <c r="A654" t="str">
        <f t="shared" si="10"/>
        <v>2005Non-Hodgkin lymphoma (C82–C85, C96)MaleNon-MāoriNumber</v>
      </c>
      <c r="B654">
        <v>2005</v>
      </c>
      <c r="C654" t="s">
        <v>133</v>
      </c>
      <c r="D654" t="s">
        <v>1</v>
      </c>
      <c r="E654" t="s">
        <v>158</v>
      </c>
      <c r="F654" t="s">
        <v>7</v>
      </c>
      <c r="G654" s="29">
        <v>139</v>
      </c>
    </row>
    <row r="655" spans="1:7" ht="12.75" customHeight="1">
      <c r="A655" t="str">
        <f t="shared" si="10"/>
        <v>2005Leukaemia (C91–C95)AllSexNon-MāoriNumber</v>
      </c>
      <c r="B655">
        <v>2005</v>
      </c>
      <c r="C655" t="s">
        <v>136</v>
      </c>
      <c r="D655" t="s">
        <v>4</v>
      </c>
      <c r="E655" t="s">
        <v>158</v>
      </c>
      <c r="F655" t="s">
        <v>7</v>
      </c>
      <c r="G655" s="29">
        <v>286</v>
      </c>
    </row>
    <row r="656" spans="1:7" ht="12.75" customHeight="1">
      <c r="A656" t="str">
        <f t="shared" si="10"/>
        <v>2005Leukaemia (C91–C95)FemaleNon-MāoriNumber</v>
      </c>
      <c r="B656">
        <v>2005</v>
      </c>
      <c r="C656" t="s">
        <v>136</v>
      </c>
      <c r="D656" t="s">
        <v>0</v>
      </c>
      <c r="E656" t="s">
        <v>158</v>
      </c>
      <c r="F656" t="s">
        <v>7</v>
      </c>
      <c r="G656" s="29">
        <v>137</v>
      </c>
    </row>
    <row r="657" spans="1:7" ht="12.75" customHeight="1">
      <c r="A657" t="str">
        <f t="shared" si="10"/>
        <v>2005Leukaemia (C91–C95)MaleNon-MāoriNumber</v>
      </c>
      <c r="B657">
        <v>2005</v>
      </c>
      <c r="C657" t="s">
        <v>136</v>
      </c>
      <c r="D657" t="s">
        <v>1</v>
      </c>
      <c r="E657" t="s">
        <v>158</v>
      </c>
      <c r="F657" t="s">
        <v>7</v>
      </c>
      <c r="G657" s="29">
        <v>149</v>
      </c>
    </row>
    <row r="658" spans="1:7" ht="12.75" customHeight="1">
      <c r="A658" t="str">
        <f t="shared" si="10"/>
        <v>2006Stomach (C16)AllSexNon-MāoriNumber</v>
      </c>
      <c r="B658">
        <v>2006</v>
      </c>
      <c r="C658" t="s">
        <v>82</v>
      </c>
      <c r="D658" t="s">
        <v>4</v>
      </c>
      <c r="E658" t="s">
        <v>158</v>
      </c>
      <c r="F658" t="s">
        <v>7</v>
      </c>
      <c r="G658" s="29">
        <v>225</v>
      </c>
    </row>
    <row r="659" spans="1:7" ht="12.75" customHeight="1">
      <c r="A659" t="str">
        <f t="shared" si="10"/>
        <v>2006Stomach (C16)FemaleNon-MāoriNumber</v>
      </c>
      <c r="B659">
        <v>2006</v>
      </c>
      <c r="C659" t="s">
        <v>82</v>
      </c>
      <c r="D659" t="s">
        <v>0</v>
      </c>
      <c r="E659" t="s">
        <v>158</v>
      </c>
      <c r="F659" t="s">
        <v>7</v>
      </c>
      <c r="G659" s="29">
        <v>92</v>
      </c>
    </row>
    <row r="660" spans="1:7" ht="12.75" customHeight="1">
      <c r="A660" t="str">
        <f t="shared" si="10"/>
        <v>2006Stomach (C16)MaleNon-MāoriNumber</v>
      </c>
      <c r="B660">
        <v>2006</v>
      </c>
      <c r="C660" t="s">
        <v>82</v>
      </c>
      <c r="D660" t="s">
        <v>1</v>
      </c>
      <c r="E660" t="s">
        <v>158</v>
      </c>
      <c r="F660" t="s">
        <v>7</v>
      </c>
      <c r="G660" s="29">
        <v>133</v>
      </c>
    </row>
    <row r="661" spans="1:7" ht="12.75" customHeight="1">
      <c r="A661" t="str">
        <f t="shared" si="10"/>
        <v>2006Colorectum and anus (C18–C21)AllSexNon-MāoriNumber</v>
      </c>
      <c r="B661">
        <v>2006</v>
      </c>
      <c r="C661" t="s">
        <v>84</v>
      </c>
      <c r="D661" t="s">
        <v>4</v>
      </c>
      <c r="E661" t="s">
        <v>158</v>
      </c>
      <c r="F661" t="s">
        <v>7</v>
      </c>
      <c r="G661" s="29">
        <v>1133</v>
      </c>
    </row>
    <row r="662" spans="1:7" ht="12.75" customHeight="1">
      <c r="A662" t="str">
        <f t="shared" si="10"/>
        <v>2006Colorectum and anus (C18–C21)FemaleNon-MāoriNumber</v>
      </c>
      <c r="B662">
        <v>2006</v>
      </c>
      <c r="C662" t="s">
        <v>84</v>
      </c>
      <c r="D662" t="s">
        <v>0</v>
      </c>
      <c r="E662" t="s">
        <v>158</v>
      </c>
      <c r="F662" t="s">
        <v>7</v>
      </c>
      <c r="G662" s="29">
        <v>595</v>
      </c>
    </row>
    <row r="663" spans="1:7" ht="12.75" customHeight="1">
      <c r="A663" t="str">
        <f t="shared" si="10"/>
        <v>2006Colorectum and anus (C18–C21)MaleNon-MāoriNumber</v>
      </c>
      <c r="B663">
        <v>2006</v>
      </c>
      <c r="C663" t="s">
        <v>84</v>
      </c>
      <c r="D663" t="s">
        <v>1</v>
      </c>
      <c r="E663" t="s">
        <v>158</v>
      </c>
      <c r="F663" t="s">
        <v>7</v>
      </c>
      <c r="G663" s="29">
        <v>538</v>
      </c>
    </row>
    <row r="664" spans="1:7" ht="12.75" customHeight="1">
      <c r="A664" t="str">
        <f t="shared" si="10"/>
        <v>2006Pancreas (C25)AllSexNon-MāoriNumber</v>
      </c>
      <c r="B664">
        <v>2006</v>
      </c>
      <c r="C664" t="s">
        <v>88</v>
      </c>
      <c r="D664" t="s">
        <v>4</v>
      </c>
      <c r="E664" t="s">
        <v>158</v>
      </c>
      <c r="F664" t="s">
        <v>7</v>
      </c>
      <c r="G664" s="29">
        <v>324</v>
      </c>
    </row>
    <row r="665" spans="1:7" ht="12.75" customHeight="1">
      <c r="A665" t="str">
        <f t="shared" si="10"/>
        <v>2006Pancreas (C25)FemaleNon-MāoriNumber</v>
      </c>
      <c r="B665">
        <v>2006</v>
      </c>
      <c r="C665" t="s">
        <v>88</v>
      </c>
      <c r="D665" t="s">
        <v>0</v>
      </c>
      <c r="E665" t="s">
        <v>158</v>
      </c>
      <c r="F665" t="s">
        <v>7</v>
      </c>
      <c r="G665" s="29">
        <v>176</v>
      </c>
    </row>
    <row r="666" spans="1:7" ht="12.75" customHeight="1">
      <c r="A666" t="str">
        <f t="shared" si="10"/>
        <v>2006Pancreas (C25)MaleNon-MāoriNumber</v>
      </c>
      <c r="B666">
        <v>2006</v>
      </c>
      <c r="C666" t="s">
        <v>88</v>
      </c>
      <c r="D666" t="s">
        <v>1</v>
      </c>
      <c r="E666" t="s">
        <v>158</v>
      </c>
      <c r="F666" t="s">
        <v>7</v>
      </c>
      <c r="G666" s="29">
        <v>148</v>
      </c>
    </row>
    <row r="667" spans="1:7" ht="12.75" customHeight="1">
      <c r="A667" t="str">
        <f t="shared" si="10"/>
        <v>2006Lung (C33–C34)AllSexNon-MāoriNumber</v>
      </c>
      <c r="B667">
        <v>2006</v>
      </c>
      <c r="C667" t="s">
        <v>93</v>
      </c>
      <c r="D667" t="s">
        <v>4</v>
      </c>
      <c r="E667" t="s">
        <v>158</v>
      </c>
      <c r="F667" t="s">
        <v>7</v>
      </c>
      <c r="G667" s="29">
        <v>1222</v>
      </c>
    </row>
    <row r="668" spans="1:7" ht="12.75" customHeight="1">
      <c r="A668" t="str">
        <f t="shared" si="10"/>
        <v>2006Lung (C33–C34)FemaleNon-MāoriNumber</v>
      </c>
      <c r="B668">
        <v>2006</v>
      </c>
      <c r="C668" t="s">
        <v>93</v>
      </c>
      <c r="D668" t="s">
        <v>0</v>
      </c>
      <c r="E668" t="s">
        <v>158</v>
      </c>
      <c r="F668" t="s">
        <v>7</v>
      </c>
      <c r="G668" s="29">
        <v>530</v>
      </c>
    </row>
    <row r="669" spans="1:7" ht="12.75" customHeight="1">
      <c r="A669" t="str">
        <f t="shared" si="10"/>
        <v>2006Lung (C33–C34)MaleNon-MāoriNumber</v>
      </c>
      <c r="B669">
        <v>2006</v>
      </c>
      <c r="C669" t="s">
        <v>93</v>
      </c>
      <c r="D669" t="s">
        <v>1</v>
      </c>
      <c r="E669" t="s">
        <v>158</v>
      </c>
      <c r="F669" t="s">
        <v>7</v>
      </c>
      <c r="G669" s="29">
        <v>692</v>
      </c>
    </row>
    <row r="670" spans="1:7" ht="12.75" customHeight="1">
      <c r="A670" t="str">
        <f t="shared" si="10"/>
        <v>2006Melanoma (C43)AllSexNon-MāoriNumber</v>
      </c>
      <c r="B670">
        <v>2006</v>
      </c>
      <c r="C670" t="s">
        <v>99</v>
      </c>
      <c r="D670" t="s">
        <v>4</v>
      </c>
      <c r="E670" t="s">
        <v>158</v>
      </c>
      <c r="F670" t="s">
        <v>7</v>
      </c>
      <c r="G670" s="29">
        <v>282</v>
      </c>
    </row>
    <row r="671" spans="1:7" ht="12.75" customHeight="1">
      <c r="A671" t="str">
        <f t="shared" si="10"/>
        <v>2006Melanoma (C43)FemaleNon-MāoriNumber</v>
      </c>
      <c r="B671">
        <v>2006</v>
      </c>
      <c r="C671" t="s">
        <v>99</v>
      </c>
      <c r="D671" t="s">
        <v>0</v>
      </c>
      <c r="E671" t="s">
        <v>158</v>
      </c>
      <c r="F671" t="s">
        <v>7</v>
      </c>
      <c r="G671" s="29">
        <v>113</v>
      </c>
    </row>
    <row r="672" spans="1:7" ht="12.75" customHeight="1">
      <c r="A672" t="str">
        <f t="shared" si="10"/>
        <v>2006Melanoma (C43)MaleNon-MāoriNumber</v>
      </c>
      <c r="B672">
        <v>2006</v>
      </c>
      <c r="C672" t="s">
        <v>99</v>
      </c>
      <c r="D672" t="s">
        <v>1</v>
      </c>
      <c r="E672" t="s">
        <v>158</v>
      </c>
      <c r="F672" t="s">
        <v>7</v>
      </c>
      <c r="G672" s="29">
        <v>169</v>
      </c>
    </row>
    <row r="673" spans="1:7" ht="12.75" customHeight="1">
      <c r="A673" t="str">
        <f t="shared" si="10"/>
        <v>2006Prostate (C61)MaleNon-MāoriNumber</v>
      </c>
      <c r="B673">
        <v>2006</v>
      </c>
      <c r="C673" t="s">
        <v>112</v>
      </c>
      <c r="D673" t="s">
        <v>1</v>
      </c>
      <c r="E673" t="s">
        <v>158</v>
      </c>
      <c r="F673" t="s">
        <v>7</v>
      </c>
      <c r="G673" s="29">
        <v>521</v>
      </c>
    </row>
    <row r="674" spans="1:7" ht="12.75" customHeight="1">
      <c r="A674" t="str">
        <f t="shared" si="10"/>
        <v>2006Bladder (C67)AllSexNon-MāoriNumber</v>
      </c>
      <c r="B674">
        <v>2006</v>
      </c>
      <c r="C674" t="s">
        <v>118</v>
      </c>
      <c r="D674" t="s">
        <v>4</v>
      </c>
      <c r="E674" t="s">
        <v>158</v>
      </c>
      <c r="F674" t="s">
        <v>7</v>
      </c>
      <c r="G674" s="29">
        <v>187</v>
      </c>
    </row>
    <row r="675" spans="1:7" ht="12.75" customHeight="1">
      <c r="A675" t="str">
        <f t="shared" si="10"/>
        <v>2006Bladder (C67)FemaleNon-MāoriNumber</v>
      </c>
      <c r="B675">
        <v>2006</v>
      </c>
      <c r="C675" t="s">
        <v>118</v>
      </c>
      <c r="D675" t="s">
        <v>0</v>
      </c>
      <c r="E675" t="s">
        <v>158</v>
      </c>
      <c r="F675" t="s">
        <v>7</v>
      </c>
      <c r="G675" s="29">
        <v>49</v>
      </c>
    </row>
    <row r="676" spans="1:7" ht="12.75" customHeight="1">
      <c r="A676" t="str">
        <f t="shared" si="10"/>
        <v>2006Bladder (C67)MaleNon-MāoriNumber</v>
      </c>
      <c r="B676">
        <v>2006</v>
      </c>
      <c r="C676" t="s">
        <v>118</v>
      </c>
      <c r="D676" t="s">
        <v>1</v>
      </c>
      <c r="E676" t="s">
        <v>158</v>
      </c>
      <c r="F676" t="s">
        <v>7</v>
      </c>
      <c r="G676" s="29">
        <v>138</v>
      </c>
    </row>
    <row r="677" spans="1:7" ht="12.75" customHeight="1">
      <c r="A677" t="str">
        <f t="shared" si="10"/>
        <v>2006Non-Hodgkin lymphoma (C82–C85, C96)AllSexNon-MāoriNumber</v>
      </c>
      <c r="B677">
        <v>2006</v>
      </c>
      <c r="C677" t="s">
        <v>133</v>
      </c>
      <c r="D677" t="s">
        <v>4</v>
      </c>
      <c r="E677" t="s">
        <v>158</v>
      </c>
      <c r="F677" t="s">
        <v>7</v>
      </c>
      <c r="G677" s="29">
        <v>288</v>
      </c>
    </row>
    <row r="678" spans="1:7" ht="12.75" customHeight="1">
      <c r="A678" t="str">
        <f t="shared" si="10"/>
        <v>2006Non-Hodgkin lymphoma (C82–C85, C96)FemaleNon-MāoriNumber</v>
      </c>
      <c r="B678">
        <v>2006</v>
      </c>
      <c r="C678" t="s">
        <v>133</v>
      </c>
      <c r="D678" t="s">
        <v>0</v>
      </c>
      <c r="E678" t="s">
        <v>158</v>
      </c>
      <c r="F678" t="s">
        <v>7</v>
      </c>
      <c r="G678" s="29">
        <v>134</v>
      </c>
    </row>
    <row r="679" spans="1:7" ht="12.75" customHeight="1">
      <c r="A679" t="str">
        <f t="shared" si="10"/>
        <v>2006Non-Hodgkin lymphoma (C82–C85, C96)MaleNon-MāoriNumber</v>
      </c>
      <c r="B679">
        <v>2006</v>
      </c>
      <c r="C679" t="s">
        <v>133</v>
      </c>
      <c r="D679" t="s">
        <v>1</v>
      </c>
      <c r="E679" t="s">
        <v>158</v>
      </c>
      <c r="F679" t="s">
        <v>7</v>
      </c>
      <c r="G679" s="29">
        <v>154</v>
      </c>
    </row>
    <row r="680" spans="1:7" ht="12.75" customHeight="1">
      <c r="A680" t="str">
        <f t="shared" si="10"/>
        <v>2006Leukaemia (C91–C95)AllSexNon-MāoriNumber</v>
      </c>
      <c r="B680">
        <v>2006</v>
      </c>
      <c r="C680" t="s">
        <v>136</v>
      </c>
      <c r="D680" t="s">
        <v>4</v>
      </c>
      <c r="E680" t="s">
        <v>158</v>
      </c>
      <c r="F680" t="s">
        <v>7</v>
      </c>
      <c r="G680" s="29">
        <v>279</v>
      </c>
    </row>
    <row r="681" spans="1:7" ht="12.75" customHeight="1">
      <c r="A681" t="str">
        <f t="shared" si="10"/>
        <v>2006Leukaemia (C91–C95)FemaleNon-MāoriNumber</v>
      </c>
      <c r="B681">
        <v>2006</v>
      </c>
      <c r="C681" t="s">
        <v>136</v>
      </c>
      <c r="D681" t="s">
        <v>0</v>
      </c>
      <c r="E681" t="s">
        <v>158</v>
      </c>
      <c r="F681" t="s">
        <v>7</v>
      </c>
      <c r="G681" s="29">
        <v>119</v>
      </c>
    </row>
    <row r="682" spans="1:7" ht="12.75" customHeight="1">
      <c r="A682" t="str">
        <f t="shared" si="10"/>
        <v>2006Leukaemia (C91–C95)MaleNon-MāoriNumber</v>
      </c>
      <c r="B682">
        <v>2006</v>
      </c>
      <c r="C682" t="s">
        <v>136</v>
      </c>
      <c r="D682" t="s">
        <v>1</v>
      </c>
      <c r="E682" t="s">
        <v>158</v>
      </c>
      <c r="F682" t="s">
        <v>7</v>
      </c>
      <c r="G682" s="29">
        <v>160</v>
      </c>
    </row>
    <row r="683" spans="1:7" ht="12.75" customHeight="1">
      <c r="A683" t="str">
        <f t="shared" si="10"/>
        <v>2007Stomach (C16)AllSexNon-MāoriNumber</v>
      </c>
      <c r="B683">
        <v>2007</v>
      </c>
      <c r="C683" t="s">
        <v>82</v>
      </c>
      <c r="D683" t="s">
        <v>4</v>
      </c>
      <c r="E683" t="s">
        <v>158</v>
      </c>
      <c r="F683" t="s">
        <v>7</v>
      </c>
      <c r="G683" s="29">
        <v>236</v>
      </c>
    </row>
    <row r="684" spans="1:7" ht="12.75" customHeight="1">
      <c r="A684" t="str">
        <f t="shared" si="10"/>
        <v>2007Stomach (C16)FemaleNon-MāoriNumber</v>
      </c>
      <c r="B684">
        <v>2007</v>
      </c>
      <c r="C684" t="s">
        <v>82</v>
      </c>
      <c r="D684" t="s">
        <v>0</v>
      </c>
      <c r="E684" t="s">
        <v>158</v>
      </c>
      <c r="F684" t="s">
        <v>7</v>
      </c>
      <c r="G684" s="29">
        <v>85</v>
      </c>
    </row>
    <row r="685" spans="1:7" ht="12.75" customHeight="1">
      <c r="A685" t="str">
        <f t="shared" si="10"/>
        <v>2007Stomach (C16)MaleNon-MāoriNumber</v>
      </c>
      <c r="B685">
        <v>2007</v>
      </c>
      <c r="C685" t="s">
        <v>82</v>
      </c>
      <c r="D685" t="s">
        <v>1</v>
      </c>
      <c r="E685" t="s">
        <v>158</v>
      </c>
      <c r="F685" t="s">
        <v>7</v>
      </c>
      <c r="G685" s="29">
        <v>151</v>
      </c>
    </row>
    <row r="686" spans="1:7" ht="12.75" customHeight="1">
      <c r="A686" t="str">
        <f t="shared" si="10"/>
        <v>2007Colorectum and anus (C18–C21)AllSexNon-MāoriNumber</v>
      </c>
      <c r="B686">
        <v>2007</v>
      </c>
      <c r="C686" t="s">
        <v>84</v>
      </c>
      <c r="D686" t="s">
        <v>4</v>
      </c>
      <c r="E686" t="s">
        <v>158</v>
      </c>
      <c r="F686" t="s">
        <v>7</v>
      </c>
      <c r="G686" s="29">
        <v>1200</v>
      </c>
    </row>
    <row r="687" spans="1:7" ht="12.75" customHeight="1">
      <c r="A687" t="str">
        <f t="shared" si="10"/>
        <v>2007Colorectum and anus (C18–C21)FemaleNon-MāoriNumber</v>
      </c>
      <c r="B687">
        <v>2007</v>
      </c>
      <c r="C687" t="s">
        <v>84</v>
      </c>
      <c r="D687" t="s">
        <v>0</v>
      </c>
      <c r="E687" t="s">
        <v>158</v>
      </c>
      <c r="F687" t="s">
        <v>7</v>
      </c>
      <c r="G687" s="29">
        <v>589</v>
      </c>
    </row>
    <row r="688" spans="1:7" ht="12.75" customHeight="1">
      <c r="A688" t="str">
        <f t="shared" si="10"/>
        <v>2007Colorectum and anus (C18–C21)MaleNon-MāoriNumber</v>
      </c>
      <c r="B688">
        <v>2007</v>
      </c>
      <c r="C688" t="s">
        <v>84</v>
      </c>
      <c r="D688" t="s">
        <v>1</v>
      </c>
      <c r="E688" t="s">
        <v>158</v>
      </c>
      <c r="F688" t="s">
        <v>7</v>
      </c>
      <c r="G688" s="29">
        <v>611</v>
      </c>
    </row>
    <row r="689" spans="1:7" ht="12.75" customHeight="1">
      <c r="A689" t="str">
        <f t="shared" si="10"/>
        <v>2007Pancreas (C25)AllSexNon-MāoriNumber</v>
      </c>
      <c r="B689">
        <v>2007</v>
      </c>
      <c r="C689" t="s">
        <v>88</v>
      </c>
      <c r="D689" t="s">
        <v>4</v>
      </c>
      <c r="E689" t="s">
        <v>158</v>
      </c>
      <c r="F689" t="s">
        <v>7</v>
      </c>
      <c r="G689" s="29">
        <v>392</v>
      </c>
    </row>
    <row r="690" spans="1:7" ht="12.75" customHeight="1">
      <c r="A690" t="str">
        <f t="shared" si="10"/>
        <v>2007Pancreas (C25)FemaleNon-MāoriNumber</v>
      </c>
      <c r="B690">
        <v>2007</v>
      </c>
      <c r="C690" t="s">
        <v>88</v>
      </c>
      <c r="D690" t="s">
        <v>0</v>
      </c>
      <c r="E690" t="s">
        <v>158</v>
      </c>
      <c r="F690" t="s">
        <v>7</v>
      </c>
      <c r="G690" s="29">
        <v>197</v>
      </c>
    </row>
    <row r="691" spans="1:7" ht="12.75" customHeight="1">
      <c r="A691" t="str">
        <f t="shared" si="10"/>
        <v>2007Pancreas (C25)MaleNon-MāoriNumber</v>
      </c>
      <c r="B691">
        <v>2007</v>
      </c>
      <c r="C691" t="s">
        <v>88</v>
      </c>
      <c r="D691" t="s">
        <v>1</v>
      </c>
      <c r="E691" t="s">
        <v>158</v>
      </c>
      <c r="F691" t="s">
        <v>7</v>
      </c>
      <c r="G691" s="29">
        <v>195</v>
      </c>
    </row>
    <row r="692" spans="1:7" ht="12.75" customHeight="1">
      <c r="A692" t="str">
        <f t="shared" si="10"/>
        <v>2007Lung (C33–C34)AllSexNon-MāoriNumber</v>
      </c>
      <c r="B692">
        <v>2007</v>
      </c>
      <c r="C692" t="s">
        <v>93</v>
      </c>
      <c r="D692" t="s">
        <v>4</v>
      </c>
      <c r="E692" t="s">
        <v>158</v>
      </c>
      <c r="F692" t="s">
        <v>7</v>
      </c>
      <c r="G692" s="29">
        <v>1257</v>
      </c>
    </row>
    <row r="693" spans="1:7" ht="12.75" customHeight="1">
      <c r="A693" t="str">
        <f t="shared" si="10"/>
        <v>2007Lung (C33–C34)FemaleNon-MāoriNumber</v>
      </c>
      <c r="B693">
        <v>2007</v>
      </c>
      <c r="C693" t="s">
        <v>93</v>
      </c>
      <c r="D693" t="s">
        <v>0</v>
      </c>
      <c r="E693" t="s">
        <v>158</v>
      </c>
      <c r="F693" t="s">
        <v>7</v>
      </c>
      <c r="G693" s="29">
        <v>528</v>
      </c>
    </row>
    <row r="694" spans="1:7" ht="12.75" customHeight="1">
      <c r="A694" t="str">
        <f t="shared" si="10"/>
        <v>2007Lung (C33–C34)MaleNon-MāoriNumber</v>
      </c>
      <c r="B694">
        <v>2007</v>
      </c>
      <c r="C694" t="s">
        <v>93</v>
      </c>
      <c r="D694" t="s">
        <v>1</v>
      </c>
      <c r="E694" t="s">
        <v>158</v>
      </c>
      <c r="F694" t="s">
        <v>7</v>
      </c>
      <c r="G694" s="29">
        <v>729</v>
      </c>
    </row>
    <row r="695" spans="1:7" ht="12.75" customHeight="1">
      <c r="A695" t="str">
        <f t="shared" si="10"/>
        <v>2007Melanoma (C43)AllSexNon-MāoriNumber</v>
      </c>
      <c r="B695">
        <v>2007</v>
      </c>
      <c r="C695" t="s">
        <v>99</v>
      </c>
      <c r="D695" t="s">
        <v>4</v>
      </c>
      <c r="E695" t="s">
        <v>158</v>
      </c>
      <c r="F695" t="s">
        <v>7</v>
      </c>
      <c r="G695" s="29">
        <v>285</v>
      </c>
    </row>
    <row r="696" spans="1:7" ht="12.75" customHeight="1">
      <c r="A696" t="str">
        <f t="shared" si="10"/>
        <v>2007Melanoma (C43)FemaleNon-MāoriNumber</v>
      </c>
      <c r="B696">
        <v>2007</v>
      </c>
      <c r="C696" t="s">
        <v>99</v>
      </c>
      <c r="D696" t="s">
        <v>0</v>
      </c>
      <c r="E696" t="s">
        <v>158</v>
      </c>
      <c r="F696" t="s">
        <v>7</v>
      </c>
      <c r="G696" s="29">
        <v>109</v>
      </c>
    </row>
    <row r="697" spans="1:7" ht="12.75" customHeight="1">
      <c r="A697" t="str">
        <f t="shared" si="10"/>
        <v>2007Melanoma (C43)MaleNon-MāoriNumber</v>
      </c>
      <c r="B697">
        <v>2007</v>
      </c>
      <c r="C697" t="s">
        <v>99</v>
      </c>
      <c r="D697" t="s">
        <v>1</v>
      </c>
      <c r="E697" t="s">
        <v>158</v>
      </c>
      <c r="F697" t="s">
        <v>7</v>
      </c>
      <c r="G697" s="29">
        <v>176</v>
      </c>
    </row>
    <row r="698" spans="1:7" ht="12.75" customHeight="1">
      <c r="A698" t="str">
        <f t="shared" si="10"/>
        <v>2007Prostate (C61)MaleNon-MāoriNumber</v>
      </c>
      <c r="B698">
        <v>2007</v>
      </c>
      <c r="C698" t="s">
        <v>112</v>
      </c>
      <c r="D698" t="s">
        <v>1</v>
      </c>
      <c r="E698" t="s">
        <v>158</v>
      </c>
      <c r="F698" t="s">
        <v>7</v>
      </c>
      <c r="G698" s="29">
        <v>538</v>
      </c>
    </row>
    <row r="699" spans="1:7" ht="12.75" customHeight="1">
      <c r="A699" t="str">
        <f t="shared" si="10"/>
        <v>2007Bladder (C67)AllSexNon-MāoriNumber</v>
      </c>
      <c r="B699">
        <v>2007</v>
      </c>
      <c r="C699" t="s">
        <v>118</v>
      </c>
      <c r="D699" t="s">
        <v>4</v>
      </c>
      <c r="E699" t="s">
        <v>158</v>
      </c>
      <c r="F699" t="s">
        <v>7</v>
      </c>
      <c r="G699" s="29">
        <v>164</v>
      </c>
    </row>
    <row r="700" spans="1:7" ht="12.75" customHeight="1">
      <c r="A700" t="str">
        <f t="shared" si="10"/>
        <v>2007Bladder (C67)FemaleNon-MāoriNumber</v>
      </c>
      <c r="B700">
        <v>2007</v>
      </c>
      <c r="C700" t="s">
        <v>118</v>
      </c>
      <c r="D700" t="s">
        <v>0</v>
      </c>
      <c r="E700" t="s">
        <v>158</v>
      </c>
      <c r="F700" t="s">
        <v>7</v>
      </c>
      <c r="G700" s="29">
        <v>48</v>
      </c>
    </row>
    <row r="701" spans="1:7" ht="12.75" customHeight="1">
      <c r="A701" t="str">
        <f t="shared" si="10"/>
        <v>2007Bladder (C67)MaleNon-MāoriNumber</v>
      </c>
      <c r="B701">
        <v>2007</v>
      </c>
      <c r="C701" t="s">
        <v>118</v>
      </c>
      <c r="D701" t="s">
        <v>1</v>
      </c>
      <c r="E701" t="s">
        <v>158</v>
      </c>
      <c r="F701" t="s">
        <v>7</v>
      </c>
      <c r="G701" s="29">
        <v>116</v>
      </c>
    </row>
    <row r="702" spans="1:7" ht="12.75" customHeight="1">
      <c r="A702" t="str">
        <f t="shared" si="10"/>
        <v>2007Non-Hodgkin lymphoma (C82–C85, C96)AllSexNon-MāoriNumber</v>
      </c>
      <c r="B702">
        <v>2007</v>
      </c>
      <c r="C702" t="s">
        <v>133</v>
      </c>
      <c r="D702" t="s">
        <v>4</v>
      </c>
      <c r="E702" t="s">
        <v>158</v>
      </c>
      <c r="F702" t="s">
        <v>7</v>
      </c>
      <c r="G702" s="29">
        <v>285</v>
      </c>
    </row>
    <row r="703" spans="1:7" ht="12.75" customHeight="1">
      <c r="A703" t="str">
        <f t="shared" si="10"/>
        <v>2007Non-Hodgkin lymphoma (C82–C85, C96)FemaleNon-MāoriNumber</v>
      </c>
      <c r="B703">
        <v>2007</v>
      </c>
      <c r="C703" t="s">
        <v>133</v>
      </c>
      <c r="D703" t="s">
        <v>0</v>
      </c>
      <c r="E703" t="s">
        <v>158</v>
      </c>
      <c r="F703" t="s">
        <v>7</v>
      </c>
      <c r="G703" s="29">
        <v>135</v>
      </c>
    </row>
    <row r="704" spans="1:7" ht="12.75" customHeight="1">
      <c r="A704" t="str">
        <f t="shared" si="10"/>
        <v>2007Non-Hodgkin lymphoma (C82–C85, C96)MaleNon-MāoriNumber</v>
      </c>
      <c r="B704">
        <v>2007</v>
      </c>
      <c r="C704" t="s">
        <v>133</v>
      </c>
      <c r="D704" t="s">
        <v>1</v>
      </c>
      <c r="E704" t="s">
        <v>158</v>
      </c>
      <c r="F704" t="s">
        <v>7</v>
      </c>
      <c r="G704" s="29">
        <v>150</v>
      </c>
    </row>
    <row r="705" spans="1:7" ht="12.75" customHeight="1">
      <c r="A705" t="str">
        <f t="shared" si="10"/>
        <v>2007Leukaemia (C91–C95)AllSexNon-MāoriNumber</v>
      </c>
      <c r="B705">
        <v>2007</v>
      </c>
      <c r="C705" t="s">
        <v>136</v>
      </c>
      <c r="D705" t="s">
        <v>4</v>
      </c>
      <c r="E705" t="s">
        <v>158</v>
      </c>
      <c r="F705" t="s">
        <v>7</v>
      </c>
      <c r="G705" s="29">
        <v>282</v>
      </c>
    </row>
    <row r="706" spans="1:7" ht="12.75" customHeight="1">
      <c r="A706" t="str">
        <f t="shared" ref="A706:A769" si="11">B706&amp;C706&amp;D706&amp;E706&amp;F706</f>
        <v>2007Leukaemia (C91–C95)FemaleNon-MāoriNumber</v>
      </c>
      <c r="B706">
        <v>2007</v>
      </c>
      <c r="C706" t="s">
        <v>136</v>
      </c>
      <c r="D706" t="s">
        <v>0</v>
      </c>
      <c r="E706" t="s">
        <v>158</v>
      </c>
      <c r="F706" t="s">
        <v>7</v>
      </c>
      <c r="G706" s="29">
        <v>123</v>
      </c>
    </row>
    <row r="707" spans="1:7" ht="12.75" customHeight="1">
      <c r="A707" t="str">
        <f t="shared" si="11"/>
        <v>2007Leukaemia (C91–C95)MaleNon-MāoriNumber</v>
      </c>
      <c r="B707">
        <v>2007</v>
      </c>
      <c r="C707" t="s">
        <v>136</v>
      </c>
      <c r="D707" t="s">
        <v>1</v>
      </c>
      <c r="E707" t="s">
        <v>158</v>
      </c>
      <c r="F707" t="s">
        <v>7</v>
      </c>
      <c r="G707" s="29">
        <v>159</v>
      </c>
    </row>
    <row r="708" spans="1:7" ht="12.75" customHeight="1">
      <c r="A708" t="str">
        <f t="shared" si="11"/>
        <v>2008Stomach (C16)AllSexNon-MāoriNumber</v>
      </c>
      <c r="B708">
        <v>2008</v>
      </c>
      <c r="C708" t="s">
        <v>82</v>
      </c>
      <c r="D708" t="s">
        <v>4</v>
      </c>
      <c r="E708" t="s">
        <v>158</v>
      </c>
      <c r="F708" t="s">
        <v>7</v>
      </c>
      <c r="G708" s="29">
        <v>233</v>
      </c>
    </row>
    <row r="709" spans="1:7" ht="12.75" customHeight="1">
      <c r="A709" t="str">
        <f t="shared" si="11"/>
        <v>2008Stomach (C16)FemaleNon-MāoriNumber</v>
      </c>
      <c r="B709">
        <v>2008</v>
      </c>
      <c r="C709" t="s">
        <v>82</v>
      </c>
      <c r="D709" t="s">
        <v>0</v>
      </c>
      <c r="E709" t="s">
        <v>158</v>
      </c>
      <c r="F709" t="s">
        <v>7</v>
      </c>
      <c r="G709" s="29">
        <v>86</v>
      </c>
    </row>
    <row r="710" spans="1:7" ht="12.75" customHeight="1">
      <c r="A710" t="str">
        <f t="shared" si="11"/>
        <v>2008Stomach (C16)MaleNon-MāoriNumber</v>
      </c>
      <c r="B710">
        <v>2008</v>
      </c>
      <c r="C710" t="s">
        <v>82</v>
      </c>
      <c r="D710" t="s">
        <v>1</v>
      </c>
      <c r="E710" t="s">
        <v>158</v>
      </c>
      <c r="F710" t="s">
        <v>7</v>
      </c>
      <c r="G710" s="29">
        <v>147</v>
      </c>
    </row>
    <row r="711" spans="1:7" ht="12.75" customHeight="1">
      <c r="A711" t="str">
        <f t="shared" si="11"/>
        <v>2008Colorectum and anus (C18–C21)AllSexNon-MāoriNumber</v>
      </c>
      <c r="B711">
        <v>2008</v>
      </c>
      <c r="C711" t="s">
        <v>84</v>
      </c>
      <c r="D711" t="s">
        <v>4</v>
      </c>
      <c r="E711" t="s">
        <v>158</v>
      </c>
      <c r="F711" t="s">
        <v>7</v>
      </c>
      <c r="G711" s="29">
        <v>1209</v>
      </c>
    </row>
    <row r="712" spans="1:7" ht="12.75" customHeight="1">
      <c r="A712" t="str">
        <f t="shared" si="11"/>
        <v>2008Colorectum and anus (C18–C21)FemaleNon-MāoriNumber</v>
      </c>
      <c r="B712">
        <v>2008</v>
      </c>
      <c r="C712" t="s">
        <v>84</v>
      </c>
      <c r="D712" t="s">
        <v>0</v>
      </c>
      <c r="E712" t="s">
        <v>158</v>
      </c>
      <c r="F712" t="s">
        <v>7</v>
      </c>
      <c r="G712" s="29">
        <v>557</v>
      </c>
    </row>
    <row r="713" spans="1:7" ht="12.75" customHeight="1">
      <c r="A713" t="str">
        <f t="shared" si="11"/>
        <v>2008Colorectum and anus (C18–C21)MaleNon-MāoriNumber</v>
      </c>
      <c r="B713">
        <v>2008</v>
      </c>
      <c r="C713" t="s">
        <v>84</v>
      </c>
      <c r="D713" t="s">
        <v>1</v>
      </c>
      <c r="E713" t="s">
        <v>158</v>
      </c>
      <c r="F713" t="s">
        <v>7</v>
      </c>
      <c r="G713" s="29">
        <v>652</v>
      </c>
    </row>
    <row r="714" spans="1:7" ht="12.75" customHeight="1">
      <c r="A714" t="str">
        <f t="shared" si="11"/>
        <v>2008Pancreas (C25)AllSexNon-MāoriNumber</v>
      </c>
      <c r="B714">
        <v>2008</v>
      </c>
      <c r="C714" t="s">
        <v>88</v>
      </c>
      <c r="D714" t="s">
        <v>4</v>
      </c>
      <c r="E714" t="s">
        <v>158</v>
      </c>
      <c r="F714" t="s">
        <v>7</v>
      </c>
      <c r="G714" s="29">
        <v>331</v>
      </c>
    </row>
    <row r="715" spans="1:7" ht="12.75" customHeight="1">
      <c r="A715" t="str">
        <f t="shared" si="11"/>
        <v>2008Pancreas (C25)FemaleNon-MāoriNumber</v>
      </c>
      <c r="B715">
        <v>2008</v>
      </c>
      <c r="C715" t="s">
        <v>88</v>
      </c>
      <c r="D715" t="s">
        <v>0</v>
      </c>
      <c r="E715" t="s">
        <v>158</v>
      </c>
      <c r="F715" t="s">
        <v>7</v>
      </c>
      <c r="G715" s="29">
        <v>176</v>
      </c>
    </row>
    <row r="716" spans="1:7" ht="12.75" customHeight="1">
      <c r="A716" t="str">
        <f t="shared" si="11"/>
        <v>2008Pancreas (C25)MaleNon-MāoriNumber</v>
      </c>
      <c r="B716">
        <v>2008</v>
      </c>
      <c r="C716" t="s">
        <v>88</v>
      </c>
      <c r="D716" t="s">
        <v>1</v>
      </c>
      <c r="E716" t="s">
        <v>158</v>
      </c>
      <c r="F716" t="s">
        <v>7</v>
      </c>
      <c r="G716" s="29">
        <v>155</v>
      </c>
    </row>
    <row r="717" spans="1:7" ht="12.75" customHeight="1">
      <c r="A717" t="str">
        <f t="shared" si="11"/>
        <v>2008Lung (C33–C34)AllSexNon-MāoriNumber</v>
      </c>
      <c r="B717">
        <v>2008</v>
      </c>
      <c r="C717" t="s">
        <v>93</v>
      </c>
      <c r="D717" t="s">
        <v>4</v>
      </c>
      <c r="E717" t="s">
        <v>158</v>
      </c>
      <c r="F717" t="s">
        <v>7</v>
      </c>
      <c r="G717" s="29">
        <v>1347</v>
      </c>
    </row>
    <row r="718" spans="1:7" ht="12.75" customHeight="1">
      <c r="A718" t="str">
        <f t="shared" si="11"/>
        <v>2008Lung (C33–C34)FemaleNon-MāoriNumber</v>
      </c>
      <c r="B718">
        <v>2008</v>
      </c>
      <c r="C718" t="s">
        <v>93</v>
      </c>
      <c r="D718" t="s">
        <v>0</v>
      </c>
      <c r="E718" t="s">
        <v>158</v>
      </c>
      <c r="F718" t="s">
        <v>7</v>
      </c>
      <c r="G718" s="29">
        <v>567</v>
      </c>
    </row>
    <row r="719" spans="1:7" ht="12.75" customHeight="1">
      <c r="A719" t="str">
        <f t="shared" si="11"/>
        <v>2008Lung (C33–C34)MaleNon-MāoriNumber</v>
      </c>
      <c r="B719">
        <v>2008</v>
      </c>
      <c r="C719" t="s">
        <v>93</v>
      </c>
      <c r="D719" t="s">
        <v>1</v>
      </c>
      <c r="E719" t="s">
        <v>158</v>
      </c>
      <c r="F719" t="s">
        <v>7</v>
      </c>
      <c r="G719" s="29">
        <v>780</v>
      </c>
    </row>
    <row r="720" spans="1:7" ht="12.75" customHeight="1">
      <c r="A720" t="str">
        <f t="shared" si="11"/>
        <v>2008Melanoma (C43)AllSexNon-MāoriNumber</v>
      </c>
      <c r="B720">
        <v>2008</v>
      </c>
      <c r="C720" t="s">
        <v>99</v>
      </c>
      <c r="D720" t="s">
        <v>4</v>
      </c>
      <c r="E720" t="s">
        <v>158</v>
      </c>
      <c r="F720" t="s">
        <v>7</v>
      </c>
      <c r="G720" s="29">
        <v>313</v>
      </c>
    </row>
    <row r="721" spans="1:7" ht="12.75" customHeight="1">
      <c r="A721" t="str">
        <f t="shared" si="11"/>
        <v>2008Melanoma (C43)FemaleNon-MāoriNumber</v>
      </c>
      <c r="B721">
        <v>2008</v>
      </c>
      <c r="C721" t="s">
        <v>99</v>
      </c>
      <c r="D721" t="s">
        <v>0</v>
      </c>
      <c r="E721" t="s">
        <v>158</v>
      </c>
      <c r="F721" t="s">
        <v>7</v>
      </c>
      <c r="G721" s="29">
        <v>113</v>
      </c>
    </row>
    <row r="722" spans="1:7" ht="12.75" customHeight="1">
      <c r="A722" t="str">
        <f t="shared" si="11"/>
        <v>2008Melanoma (C43)MaleNon-MāoriNumber</v>
      </c>
      <c r="B722">
        <v>2008</v>
      </c>
      <c r="C722" t="s">
        <v>99</v>
      </c>
      <c r="D722" t="s">
        <v>1</v>
      </c>
      <c r="E722" t="s">
        <v>158</v>
      </c>
      <c r="F722" t="s">
        <v>7</v>
      </c>
      <c r="G722" s="29">
        <v>200</v>
      </c>
    </row>
    <row r="723" spans="1:7" ht="12.75" customHeight="1">
      <c r="A723" t="str">
        <f t="shared" si="11"/>
        <v>2008Prostate (C61)MaleNon-MāoriNumber</v>
      </c>
      <c r="B723">
        <v>2008</v>
      </c>
      <c r="C723" t="s">
        <v>112</v>
      </c>
      <c r="D723" t="s">
        <v>1</v>
      </c>
      <c r="E723" t="s">
        <v>158</v>
      </c>
      <c r="F723" t="s">
        <v>7</v>
      </c>
      <c r="G723" s="29">
        <v>635</v>
      </c>
    </row>
    <row r="724" spans="1:7" ht="12.75" customHeight="1">
      <c r="A724" t="str">
        <f t="shared" si="11"/>
        <v>2008Bladder (C67)AllSexNon-MāoriNumber</v>
      </c>
      <c r="B724">
        <v>2008</v>
      </c>
      <c r="C724" t="s">
        <v>118</v>
      </c>
      <c r="D724" t="s">
        <v>4</v>
      </c>
      <c r="E724" t="s">
        <v>158</v>
      </c>
      <c r="F724" t="s">
        <v>7</v>
      </c>
      <c r="G724" s="29">
        <v>193</v>
      </c>
    </row>
    <row r="725" spans="1:7" ht="12.75" customHeight="1">
      <c r="A725" t="str">
        <f t="shared" si="11"/>
        <v>2008Bladder (C67)FemaleNon-MāoriNumber</v>
      </c>
      <c r="B725">
        <v>2008</v>
      </c>
      <c r="C725" t="s">
        <v>118</v>
      </c>
      <c r="D725" t="s">
        <v>0</v>
      </c>
      <c r="E725" t="s">
        <v>158</v>
      </c>
      <c r="F725" t="s">
        <v>7</v>
      </c>
      <c r="G725" s="29">
        <v>62</v>
      </c>
    </row>
    <row r="726" spans="1:7" ht="12.75" customHeight="1">
      <c r="A726" t="str">
        <f t="shared" si="11"/>
        <v>2008Bladder (C67)MaleNon-MāoriNumber</v>
      </c>
      <c r="B726">
        <v>2008</v>
      </c>
      <c r="C726" t="s">
        <v>118</v>
      </c>
      <c r="D726" t="s">
        <v>1</v>
      </c>
      <c r="E726" t="s">
        <v>158</v>
      </c>
      <c r="F726" t="s">
        <v>7</v>
      </c>
      <c r="G726" s="29">
        <v>131</v>
      </c>
    </row>
    <row r="727" spans="1:7" ht="12.75" customHeight="1">
      <c r="A727" t="str">
        <f t="shared" si="11"/>
        <v>2008Non-Hodgkin lymphoma (C82–C85, C96)AllSexNon-MāoriNumber</v>
      </c>
      <c r="B727">
        <v>2008</v>
      </c>
      <c r="C727" t="s">
        <v>133</v>
      </c>
      <c r="D727" t="s">
        <v>4</v>
      </c>
      <c r="E727" t="s">
        <v>158</v>
      </c>
      <c r="F727" t="s">
        <v>7</v>
      </c>
      <c r="G727" s="29">
        <v>253</v>
      </c>
    </row>
    <row r="728" spans="1:7" ht="12.75" customHeight="1">
      <c r="A728" t="str">
        <f t="shared" si="11"/>
        <v>2008Non-Hodgkin lymphoma (C82–C85, C96)FemaleNon-MāoriNumber</v>
      </c>
      <c r="B728">
        <v>2008</v>
      </c>
      <c r="C728" t="s">
        <v>133</v>
      </c>
      <c r="D728" t="s">
        <v>0</v>
      </c>
      <c r="E728" t="s">
        <v>158</v>
      </c>
      <c r="F728" t="s">
        <v>7</v>
      </c>
      <c r="G728" s="29">
        <v>114</v>
      </c>
    </row>
    <row r="729" spans="1:7" ht="12.75" customHeight="1">
      <c r="A729" t="str">
        <f t="shared" si="11"/>
        <v>2008Non-Hodgkin lymphoma (C82–C85, C96)MaleNon-MāoriNumber</v>
      </c>
      <c r="B729">
        <v>2008</v>
      </c>
      <c r="C729" t="s">
        <v>133</v>
      </c>
      <c r="D729" t="s">
        <v>1</v>
      </c>
      <c r="E729" t="s">
        <v>158</v>
      </c>
      <c r="F729" t="s">
        <v>7</v>
      </c>
      <c r="G729" s="29">
        <v>139</v>
      </c>
    </row>
    <row r="730" spans="1:7" ht="12.75" customHeight="1">
      <c r="A730" t="str">
        <f t="shared" si="11"/>
        <v>2008Leukaemia (C91–C95)AllSexNon-MāoriNumber</v>
      </c>
      <c r="B730">
        <v>2008</v>
      </c>
      <c r="C730" t="s">
        <v>136</v>
      </c>
      <c r="D730" t="s">
        <v>4</v>
      </c>
      <c r="E730" t="s">
        <v>158</v>
      </c>
      <c r="F730" t="s">
        <v>7</v>
      </c>
      <c r="G730" s="29">
        <v>260</v>
      </c>
    </row>
    <row r="731" spans="1:7" ht="12.75" customHeight="1">
      <c r="A731" t="str">
        <f t="shared" si="11"/>
        <v>2008Leukaemia (C91–C95)FemaleNon-MāoriNumber</v>
      </c>
      <c r="B731">
        <v>2008</v>
      </c>
      <c r="C731" t="s">
        <v>136</v>
      </c>
      <c r="D731" t="s">
        <v>0</v>
      </c>
      <c r="E731" t="s">
        <v>158</v>
      </c>
      <c r="F731" t="s">
        <v>7</v>
      </c>
      <c r="G731" s="29">
        <v>120</v>
      </c>
    </row>
    <row r="732" spans="1:7" ht="12.75" customHeight="1">
      <c r="A732" t="str">
        <f t="shared" si="11"/>
        <v>2008Leukaemia (C91–C95)MaleNon-MāoriNumber</v>
      </c>
      <c r="B732">
        <v>2008</v>
      </c>
      <c r="C732" t="s">
        <v>136</v>
      </c>
      <c r="D732" t="s">
        <v>1</v>
      </c>
      <c r="E732" t="s">
        <v>158</v>
      </c>
      <c r="F732" t="s">
        <v>7</v>
      </c>
      <c r="G732" s="29">
        <v>140</v>
      </c>
    </row>
    <row r="733" spans="1:7" ht="12.75" customHeight="1">
      <c r="A733" t="str">
        <f t="shared" si="11"/>
        <v>2009Stomach (C16)AllSexNon-MāoriNumber</v>
      </c>
      <c r="B733">
        <v>2009</v>
      </c>
      <c r="C733" t="s">
        <v>82</v>
      </c>
      <c r="D733" t="s">
        <v>4</v>
      </c>
      <c r="E733" t="s">
        <v>158</v>
      </c>
      <c r="F733" t="s">
        <v>7</v>
      </c>
      <c r="G733" s="29">
        <v>197</v>
      </c>
    </row>
    <row r="734" spans="1:7" ht="12.75" customHeight="1">
      <c r="A734" t="str">
        <f t="shared" si="11"/>
        <v>2009Stomach (C16)FemaleNon-MāoriNumber</v>
      </c>
      <c r="B734">
        <v>2009</v>
      </c>
      <c r="C734" t="s">
        <v>82</v>
      </c>
      <c r="D734" t="s">
        <v>0</v>
      </c>
      <c r="E734" t="s">
        <v>158</v>
      </c>
      <c r="F734" t="s">
        <v>7</v>
      </c>
      <c r="G734" s="29">
        <v>61</v>
      </c>
    </row>
    <row r="735" spans="1:7" ht="12.75" customHeight="1">
      <c r="A735" t="str">
        <f t="shared" si="11"/>
        <v>2009Stomach (C16)MaleNon-MāoriNumber</v>
      </c>
      <c r="B735">
        <v>2009</v>
      </c>
      <c r="C735" t="s">
        <v>82</v>
      </c>
      <c r="D735" t="s">
        <v>1</v>
      </c>
      <c r="E735" t="s">
        <v>158</v>
      </c>
      <c r="F735" t="s">
        <v>7</v>
      </c>
      <c r="G735" s="29">
        <v>136</v>
      </c>
    </row>
    <row r="736" spans="1:7" ht="12.75" customHeight="1">
      <c r="A736" t="str">
        <f t="shared" si="11"/>
        <v>2009Colorectum and anus (C18–C21)AllSexNon-MāoriNumber</v>
      </c>
      <c r="B736">
        <v>2009</v>
      </c>
      <c r="C736" t="s">
        <v>84</v>
      </c>
      <c r="D736" t="s">
        <v>4</v>
      </c>
      <c r="E736" t="s">
        <v>158</v>
      </c>
      <c r="F736" t="s">
        <v>7</v>
      </c>
      <c r="G736" s="29">
        <v>1174</v>
      </c>
    </row>
    <row r="737" spans="1:7" ht="12.75" customHeight="1">
      <c r="A737" t="str">
        <f t="shared" si="11"/>
        <v>2009Colorectum and anus (C18–C21)FemaleNon-MāoriNumber</v>
      </c>
      <c r="B737">
        <v>2009</v>
      </c>
      <c r="C737" t="s">
        <v>84</v>
      </c>
      <c r="D737" t="s">
        <v>0</v>
      </c>
      <c r="E737" t="s">
        <v>158</v>
      </c>
      <c r="F737" t="s">
        <v>7</v>
      </c>
      <c r="G737" s="29">
        <v>582</v>
      </c>
    </row>
    <row r="738" spans="1:7" ht="12.75" customHeight="1">
      <c r="A738" t="str">
        <f t="shared" si="11"/>
        <v>2009Colorectum and anus (C18–C21)MaleNon-MāoriNumber</v>
      </c>
      <c r="B738">
        <v>2009</v>
      </c>
      <c r="C738" t="s">
        <v>84</v>
      </c>
      <c r="D738" t="s">
        <v>1</v>
      </c>
      <c r="E738" t="s">
        <v>158</v>
      </c>
      <c r="F738" t="s">
        <v>7</v>
      </c>
      <c r="G738" s="29">
        <v>592</v>
      </c>
    </row>
    <row r="739" spans="1:7" ht="12.75" customHeight="1">
      <c r="A739" t="str">
        <f t="shared" si="11"/>
        <v>2009Pancreas (C25)AllSexNon-MāoriNumber</v>
      </c>
      <c r="B739">
        <v>2009</v>
      </c>
      <c r="C739" t="s">
        <v>88</v>
      </c>
      <c r="D739" t="s">
        <v>4</v>
      </c>
      <c r="E739" t="s">
        <v>158</v>
      </c>
      <c r="F739" t="s">
        <v>7</v>
      </c>
      <c r="G739" s="29">
        <v>373</v>
      </c>
    </row>
    <row r="740" spans="1:7" ht="12.75" customHeight="1">
      <c r="A740" t="str">
        <f t="shared" si="11"/>
        <v>2009Pancreas (C25)FemaleNon-MāoriNumber</v>
      </c>
      <c r="B740">
        <v>2009</v>
      </c>
      <c r="C740" t="s">
        <v>88</v>
      </c>
      <c r="D740" t="s">
        <v>0</v>
      </c>
      <c r="E740" t="s">
        <v>158</v>
      </c>
      <c r="F740" t="s">
        <v>7</v>
      </c>
      <c r="G740" s="29">
        <v>183</v>
      </c>
    </row>
    <row r="741" spans="1:7" ht="12.75" customHeight="1">
      <c r="A741" t="str">
        <f t="shared" si="11"/>
        <v>2009Pancreas (C25)MaleNon-MāoriNumber</v>
      </c>
      <c r="B741">
        <v>2009</v>
      </c>
      <c r="C741" t="s">
        <v>88</v>
      </c>
      <c r="D741" t="s">
        <v>1</v>
      </c>
      <c r="E741" t="s">
        <v>158</v>
      </c>
      <c r="F741" t="s">
        <v>7</v>
      </c>
      <c r="G741" s="29">
        <v>190</v>
      </c>
    </row>
    <row r="742" spans="1:7" ht="12.75" customHeight="1">
      <c r="A742" t="str">
        <f t="shared" si="11"/>
        <v>2009Lung (C33–C34)AllSexNon-MāoriNumber</v>
      </c>
      <c r="B742">
        <v>2009</v>
      </c>
      <c r="C742" t="s">
        <v>93</v>
      </c>
      <c r="D742" t="s">
        <v>4</v>
      </c>
      <c r="E742" t="s">
        <v>158</v>
      </c>
      <c r="F742" t="s">
        <v>7</v>
      </c>
      <c r="G742" s="29">
        <v>1301</v>
      </c>
    </row>
    <row r="743" spans="1:7" ht="12.75" customHeight="1">
      <c r="A743" t="str">
        <f t="shared" si="11"/>
        <v>2009Lung (C33–C34)FemaleNon-MāoriNumber</v>
      </c>
      <c r="B743">
        <v>2009</v>
      </c>
      <c r="C743" t="s">
        <v>93</v>
      </c>
      <c r="D743" t="s">
        <v>0</v>
      </c>
      <c r="E743" t="s">
        <v>158</v>
      </c>
      <c r="F743" t="s">
        <v>7</v>
      </c>
      <c r="G743" s="29">
        <v>567</v>
      </c>
    </row>
    <row r="744" spans="1:7" ht="12.75" customHeight="1">
      <c r="A744" t="str">
        <f t="shared" si="11"/>
        <v>2009Lung (C33–C34)MaleNon-MāoriNumber</v>
      </c>
      <c r="B744">
        <v>2009</v>
      </c>
      <c r="C744" t="s">
        <v>93</v>
      </c>
      <c r="D744" t="s">
        <v>1</v>
      </c>
      <c r="E744" t="s">
        <v>158</v>
      </c>
      <c r="F744" t="s">
        <v>7</v>
      </c>
      <c r="G744" s="29">
        <v>734</v>
      </c>
    </row>
    <row r="745" spans="1:7" ht="12.75" customHeight="1">
      <c r="A745" t="str">
        <f t="shared" si="11"/>
        <v>2009Melanoma (C43)AllSexNon-MāoriNumber</v>
      </c>
      <c r="B745">
        <v>2009</v>
      </c>
      <c r="C745" t="s">
        <v>99</v>
      </c>
      <c r="D745" t="s">
        <v>4</v>
      </c>
      <c r="E745" t="s">
        <v>158</v>
      </c>
      <c r="F745" t="s">
        <v>7</v>
      </c>
      <c r="G745" s="29">
        <v>319</v>
      </c>
    </row>
    <row r="746" spans="1:7" ht="12.75" customHeight="1">
      <c r="A746" t="str">
        <f t="shared" si="11"/>
        <v>2009Melanoma (C43)FemaleNon-MāoriNumber</v>
      </c>
      <c r="B746">
        <v>2009</v>
      </c>
      <c r="C746" t="s">
        <v>99</v>
      </c>
      <c r="D746" t="s">
        <v>0</v>
      </c>
      <c r="E746" t="s">
        <v>158</v>
      </c>
      <c r="F746" t="s">
        <v>7</v>
      </c>
      <c r="G746" s="29">
        <v>108</v>
      </c>
    </row>
    <row r="747" spans="1:7" ht="12.75" customHeight="1">
      <c r="A747" t="str">
        <f t="shared" si="11"/>
        <v>2009Melanoma (C43)MaleNon-MāoriNumber</v>
      </c>
      <c r="B747">
        <v>2009</v>
      </c>
      <c r="C747" t="s">
        <v>99</v>
      </c>
      <c r="D747" t="s">
        <v>1</v>
      </c>
      <c r="E747" t="s">
        <v>158</v>
      </c>
      <c r="F747" t="s">
        <v>7</v>
      </c>
      <c r="G747" s="29">
        <v>211</v>
      </c>
    </row>
    <row r="748" spans="1:7" ht="12.75" customHeight="1">
      <c r="A748" t="str">
        <f t="shared" si="11"/>
        <v>2009Prostate (C61)MaleNon-MāoriNumber</v>
      </c>
      <c r="B748">
        <v>2009</v>
      </c>
      <c r="C748" t="s">
        <v>112</v>
      </c>
      <c r="D748" t="s">
        <v>1</v>
      </c>
      <c r="E748" t="s">
        <v>158</v>
      </c>
      <c r="F748" t="s">
        <v>7</v>
      </c>
      <c r="G748" s="29">
        <v>524</v>
      </c>
    </row>
    <row r="749" spans="1:7" ht="12.75" customHeight="1">
      <c r="A749" t="str">
        <f t="shared" si="11"/>
        <v>2009Bladder (C67)AllSexNon-MāoriNumber</v>
      </c>
      <c r="B749">
        <v>2009</v>
      </c>
      <c r="C749" t="s">
        <v>118</v>
      </c>
      <c r="D749" t="s">
        <v>4</v>
      </c>
      <c r="E749" t="s">
        <v>158</v>
      </c>
      <c r="F749" t="s">
        <v>7</v>
      </c>
      <c r="G749" s="29">
        <v>195</v>
      </c>
    </row>
    <row r="750" spans="1:7" ht="12.75" customHeight="1">
      <c r="A750" t="str">
        <f t="shared" si="11"/>
        <v>2009Bladder (C67)FemaleNon-MāoriNumber</v>
      </c>
      <c r="B750">
        <v>2009</v>
      </c>
      <c r="C750" t="s">
        <v>118</v>
      </c>
      <c r="D750" t="s">
        <v>0</v>
      </c>
      <c r="E750" t="s">
        <v>158</v>
      </c>
      <c r="F750" t="s">
        <v>7</v>
      </c>
      <c r="G750" s="29">
        <v>62</v>
      </c>
    </row>
    <row r="751" spans="1:7" ht="12.75" customHeight="1">
      <c r="A751" t="str">
        <f t="shared" si="11"/>
        <v>2009Bladder (C67)MaleNon-MāoriNumber</v>
      </c>
      <c r="B751">
        <v>2009</v>
      </c>
      <c r="C751" t="s">
        <v>118</v>
      </c>
      <c r="D751" t="s">
        <v>1</v>
      </c>
      <c r="E751" t="s">
        <v>158</v>
      </c>
      <c r="F751" t="s">
        <v>7</v>
      </c>
      <c r="G751" s="29">
        <v>133</v>
      </c>
    </row>
    <row r="752" spans="1:7" ht="12.75" customHeight="1">
      <c r="A752" t="str">
        <f t="shared" si="11"/>
        <v>2009Non-Hodgkin lymphoma (C82–C85, C96)AllSexNon-MāoriNumber</v>
      </c>
      <c r="B752">
        <v>2009</v>
      </c>
      <c r="C752" t="s">
        <v>133</v>
      </c>
      <c r="D752" t="s">
        <v>4</v>
      </c>
      <c r="E752" t="s">
        <v>158</v>
      </c>
      <c r="F752" t="s">
        <v>7</v>
      </c>
      <c r="G752" s="29">
        <v>271</v>
      </c>
    </row>
    <row r="753" spans="1:7" ht="12.75" customHeight="1">
      <c r="A753" t="str">
        <f t="shared" si="11"/>
        <v>2009Non-Hodgkin lymphoma (C82–C85, C96)FemaleNon-MāoriNumber</v>
      </c>
      <c r="B753">
        <v>2009</v>
      </c>
      <c r="C753" t="s">
        <v>133</v>
      </c>
      <c r="D753" t="s">
        <v>0</v>
      </c>
      <c r="E753" t="s">
        <v>158</v>
      </c>
      <c r="F753" t="s">
        <v>7</v>
      </c>
      <c r="G753" s="29">
        <v>130</v>
      </c>
    </row>
    <row r="754" spans="1:7" ht="12.75" customHeight="1">
      <c r="A754" t="str">
        <f t="shared" si="11"/>
        <v>2009Non-Hodgkin lymphoma (C82–C85, C96)MaleNon-MāoriNumber</v>
      </c>
      <c r="B754">
        <v>2009</v>
      </c>
      <c r="C754" t="s">
        <v>133</v>
      </c>
      <c r="D754" t="s">
        <v>1</v>
      </c>
      <c r="E754" t="s">
        <v>158</v>
      </c>
      <c r="F754" t="s">
        <v>7</v>
      </c>
      <c r="G754" s="29">
        <v>141</v>
      </c>
    </row>
    <row r="755" spans="1:7" ht="12.75" customHeight="1">
      <c r="A755" t="str">
        <f t="shared" si="11"/>
        <v>2009Leukaemia (C91–C95)AllSexNon-MāoriNumber</v>
      </c>
      <c r="B755">
        <v>2009</v>
      </c>
      <c r="C755" t="s">
        <v>136</v>
      </c>
      <c r="D755" t="s">
        <v>4</v>
      </c>
      <c r="E755" t="s">
        <v>158</v>
      </c>
      <c r="F755" t="s">
        <v>7</v>
      </c>
      <c r="G755" s="29">
        <v>245</v>
      </c>
    </row>
    <row r="756" spans="1:7" ht="12.75" customHeight="1">
      <c r="A756" t="str">
        <f t="shared" si="11"/>
        <v>2009Leukaemia (C91–C95)FemaleNon-MāoriNumber</v>
      </c>
      <c r="B756">
        <v>2009</v>
      </c>
      <c r="C756" t="s">
        <v>136</v>
      </c>
      <c r="D756" t="s">
        <v>0</v>
      </c>
      <c r="E756" t="s">
        <v>158</v>
      </c>
      <c r="F756" t="s">
        <v>7</v>
      </c>
      <c r="G756" s="29">
        <v>113</v>
      </c>
    </row>
    <row r="757" spans="1:7" ht="12.75" customHeight="1">
      <c r="A757" t="str">
        <f t="shared" si="11"/>
        <v>2009Leukaemia (C91–C95)MaleNon-MāoriNumber</v>
      </c>
      <c r="B757">
        <v>2009</v>
      </c>
      <c r="C757" t="s">
        <v>136</v>
      </c>
      <c r="D757" t="s">
        <v>1</v>
      </c>
      <c r="E757" t="s">
        <v>158</v>
      </c>
      <c r="F757" t="s">
        <v>7</v>
      </c>
      <c r="G757" s="29">
        <v>132</v>
      </c>
    </row>
    <row r="758" spans="1:7" ht="12.75" customHeight="1">
      <c r="A758" t="str">
        <f t="shared" si="11"/>
        <v>2010Stomach (C16)AllSexNon-MāoriNumber</v>
      </c>
      <c r="B758">
        <v>2010</v>
      </c>
      <c r="C758" t="s">
        <v>82</v>
      </c>
      <c r="D758" t="s">
        <v>4</v>
      </c>
      <c r="E758" t="s">
        <v>158</v>
      </c>
      <c r="F758" t="s">
        <v>7</v>
      </c>
      <c r="G758" s="29">
        <v>215</v>
      </c>
    </row>
    <row r="759" spans="1:7" ht="12.75" customHeight="1">
      <c r="A759" t="str">
        <f t="shared" si="11"/>
        <v>2010Stomach (C16)FemaleNon-MāoriNumber</v>
      </c>
      <c r="B759">
        <v>2010</v>
      </c>
      <c r="C759" t="s">
        <v>82</v>
      </c>
      <c r="D759" t="s">
        <v>0</v>
      </c>
      <c r="E759" t="s">
        <v>158</v>
      </c>
      <c r="F759" t="s">
        <v>7</v>
      </c>
      <c r="G759" s="29">
        <v>79</v>
      </c>
    </row>
    <row r="760" spans="1:7" ht="12.75" customHeight="1">
      <c r="A760" t="str">
        <f t="shared" si="11"/>
        <v>2010Stomach (C16)MaleNon-MāoriNumber</v>
      </c>
      <c r="B760">
        <v>2010</v>
      </c>
      <c r="C760" t="s">
        <v>82</v>
      </c>
      <c r="D760" t="s">
        <v>1</v>
      </c>
      <c r="E760" t="s">
        <v>158</v>
      </c>
      <c r="F760" t="s">
        <v>7</v>
      </c>
      <c r="G760" s="29">
        <v>136</v>
      </c>
    </row>
    <row r="761" spans="1:7" ht="12.75" customHeight="1">
      <c r="A761" t="str">
        <f t="shared" si="11"/>
        <v>2010Colorectum and anus (C18–C21)AllSexNon-MāoriNumber</v>
      </c>
      <c r="B761">
        <v>2010</v>
      </c>
      <c r="C761" t="s">
        <v>84</v>
      </c>
      <c r="D761" t="s">
        <v>4</v>
      </c>
      <c r="E761" t="s">
        <v>158</v>
      </c>
      <c r="F761" t="s">
        <v>7</v>
      </c>
      <c r="G761" s="29">
        <v>1150</v>
      </c>
    </row>
    <row r="762" spans="1:7" ht="12.75" customHeight="1">
      <c r="A762" t="str">
        <f t="shared" si="11"/>
        <v>2010Colorectum and anus (C18–C21)FemaleNon-MāoriNumber</v>
      </c>
      <c r="B762">
        <v>2010</v>
      </c>
      <c r="C762" t="s">
        <v>84</v>
      </c>
      <c r="D762" t="s">
        <v>0</v>
      </c>
      <c r="E762" t="s">
        <v>158</v>
      </c>
      <c r="F762" t="s">
        <v>7</v>
      </c>
      <c r="G762" s="29">
        <v>565</v>
      </c>
    </row>
    <row r="763" spans="1:7" ht="12.75" customHeight="1">
      <c r="A763" t="str">
        <f t="shared" si="11"/>
        <v>2010Colorectum and anus (C18–C21)MaleNon-MāoriNumber</v>
      </c>
      <c r="B763">
        <v>2010</v>
      </c>
      <c r="C763" t="s">
        <v>84</v>
      </c>
      <c r="D763" t="s">
        <v>1</v>
      </c>
      <c r="E763" t="s">
        <v>158</v>
      </c>
      <c r="F763" t="s">
        <v>7</v>
      </c>
      <c r="G763" s="29">
        <v>585</v>
      </c>
    </row>
    <row r="764" spans="1:7" ht="12.75" customHeight="1">
      <c r="A764" t="str">
        <f t="shared" si="11"/>
        <v>2010Pancreas (C25)AllSexNon-MāoriNumber</v>
      </c>
      <c r="B764">
        <v>2010</v>
      </c>
      <c r="C764" t="s">
        <v>88</v>
      </c>
      <c r="D764" t="s">
        <v>4</v>
      </c>
      <c r="E764" t="s">
        <v>158</v>
      </c>
      <c r="F764" t="s">
        <v>7</v>
      </c>
      <c r="G764" s="29">
        <v>391</v>
      </c>
    </row>
    <row r="765" spans="1:7" ht="12.75" customHeight="1">
      <c r="A765" t="str">
        <f t="shared" si="11"/>
        <v>2010Pancreas (C25)FemaleNon-MāoriNumber</v>
      </c>
      <c r="B765">
        <v>2010</v>
      </c>
      <c r="C765" t="s">
        <v>88</v>
      </c>
      <c r="D765" t="s">
        <v>0</v>
      </c>
      <c r="E765" t="s">
        <v>158</v>
      </c>
      <c r="F765" t="s">
        <v>7</v>
      </c>
      <c r="G765" s="29">
        <v>194</v>
      </c>
    </row>
    <row r="766" spans="1:7" ht="12.75" customHeight="1">
      <c r="A766" t="str">
        <f t="shared" si="11"/>
        <v>2010Pancreas (C25)MaleNon-MāoriNumber</v>
      </c>
      <c r="B766">
        <v>2010</v>
      </c>
      <c r="C766" t="s">
        <v>88</v>
      </c>
      <c r="D766" t="s">
        <v>1</v>
      </c>
      <c r="E766" t="s">
        <v>158</v>
      </c>
      <c r="F766" t="s">
        <v>7</v>
      </c>
      <c r="G766" s="29">
        <v>197</v>
      </c>
    </row>
    <row r="767" spans="1:7" ht="12.75" customHeight="1">
      <c r="A767" t="str">
        <f t="shared" si="11"/>
        <v>2010Lung (C33–C34)AllSexNon-MāoriNumber</v>
      </c>
      <c r="B767">
        <v>2010</v>
      </c>
      <c r="C767" t="s">
        <v>93</v>
      </c>
      <c r="D767" t="s">
        <v>4</v>
      </c>
      <c r="E767" t="s">
        <v>158</v>
      </c>
      <c r="F767" t="s">
        <v>7</v>
      </c>
      <c r="G767" s="29">
        <v>1351</v>
      </c>
    </row>
    <row r="768" spans="1:7" ht="12.75" customHeight="1">
      <c r="A768" t="str">
        <f t="shared" si="11"/>
        <v>2010Lung (C33–C34)FemaleNon-MāoriNumber</v>
      </c>
      <c r="B768">
        <v>2010</v>
      </c>
      <c r="C768" t="s">
        <v>93</v>
      </c>
      <c r="D768" t="s">
        <v>0</v>
      </c>
      <c r="E768" t="s">
        <v>158</v>
      </c>
      <c r="F768" t="s">
        <v>7</v>
      </c>
      <c r="G768" s="29">
        <v>588</v>
      </c>
    </row>
    <row r="769" spans="1:7" ht="12.75" customHeight="1">
      <c r="A769" t="str">
        <f t="shared" si="11"/>
        <v>2010Lung (C33–C34)MaleNon-MāoriNumber</v>
      </c>
      <c r="B769">
        <v>2010</v>
      </c>
      <c r="C769" t="s">
        <v>93</v>
      </c>
      <c r="D769" t="s">
        <v>1</v>
      </c>
      <c r="E769" t="s">
        <v>158</v>
      </c>
      <c r="F769" t="s">
        <v>7</v>
      </c>
      <c r="G769" s="29">
        <v>763</v>
      </c>
    </row>
    <row r="770" spans="1:7" ht="12.75" customHeight="1">
      <c r="A770" t="str">
        <f t="shared" ref="A770:A833" si="12">B770&amp;C770&amp;D770&amp;E770&amp;F770</f>
        <v>2010Melanoma (C43)AllSexNon-MāoriNumber</v>
      </c>
      <c r="B770">
        <v>2010</v>
      </c>
      <c r="C770" t="s">
        <v>99</v>
      </c>
      <c r="D770" t="s">
        <v>4</v>
      </c>
      <c r="E770" t="s">
        <v>158</v>
      </c>
      <c r="F770" t="s">
        <v>7</v>
      </c>
      <c r="G770" s="29">
        <v>318</v>
      </c>
    </row>
    <row r="771" spans="1:7" ht="12.75" customHeight="1">
      <c r="A771" t="str">
        <f t="shared" si="12"/>
        <v>2010Melanoma (C43)FemaleNon-MāoriNumber</v>
      </c>
      <c r="B771">
        <v>2010</v>
      </c>
      <c r="C771" t="s">
        <v>99</v>
      </c>
      <c r="D771" t="s">
        <v>0</v>
      </c>
      <c r="E771" t="s">
        <v>158</v>
      </c>
      <c r="F771" t="s">
        <v>7</v>
      </c>
      <c r="G771" s="29">
        <v>122</v>
      </c>
    </row>
    <row r="772" spans="1:7" ht="12.75" customHeight="1">
      <c r="A772" t="str">
        <f t="shared" si="12"/>
        <v>2010Melanoma (C43)MaleNon-MāoriNumber</v>
      </c>
      <c r="B772">
        <v>2010</v>
      </c>
      <c r="C772" t="s">
        <v>99</v>
      </c>
      <c r="D772" t="s">
        <v>1</v>
      </c>
      <c r="E772" t="s">
        <v>158</v>
      </c>
      <c r="F772" t="s">
        <v>7</v>
      </c>
      <c r="G772" s="29">
        <v>196</v>
      </c>
    </row>
    <row r="773" spans="1:7" ht="12.75" customHeight="1">
      <c r="A773" t="str">
        <f t="shared" si="12"/>
        <v>2010Prostate (C61)MaleNon-MāoriNumber</v>
      </c>
      <c r="B773">
        <v>2010</v>
      </c>
      <c r="C773" t="s">
        <v>112</v>
      </c>
      <c r="D773" t="s">
        <v>1</v>
      </c>
      <c r="E773" t="s">
        <v>158</v>
      </c>
      <c r="F773" t="s">
        <v>7</v>
      </c>
      <c r="G773" s="29">
        <v>543</v>
      </c>
    </row>
    <row r="774" spans="1:7" ht="12.75" customHeight="1">
      <c r="A774" t="str">
        <f t="shared" si="12"/>
        <v>2010Bladder (C67)AllSexNon-MāoriNumber</v>
      </c>
      <c r="B774">
        <v>2010</v>
      </c>
      <c r="C774" t="s">
        <v>118</v>
      </c>
      <c r="D774" t="s">
        <v>4</v>
      </c>
      <c r="E774" t="s">
        <v>158</v>
      </c>
      <c r="F774" t="s">
        <v>7</v>
      </c>
      <c r="G774" s="29">
        <v>171</v>
      </c>
    </row>
    <row r="775" spans="1:7" ht="12.75" customHeight="1">
      <c r="A775" t="str">
        <f t="shared" si="12"/>
        <v>2010Bladder (C67)FemaleNon-MāoriNumber</v>
      </c>
      <c r="B775">
        <v>2010</v>
      </c>
      <c r="C775" t="s">
        <v>118</v>
      </c>
      <c r="D775" t="s">
        <v>0</v>
      </c>
      <c r="E775" t="s">
        <v>158</v>
      </c>
      <c r="F775" t="s">
        <v>7</v>
      </c>
      <c r="G775" s="29">
        <v>47</v>
      </c>
    </row>
    <row r="776" spans="1:7" ht="12.75" customHeight="1">
      <c r="A776" t="str">
        <f t="shared" si="12"/>
        <v>2010Bladder (C67)MaleNon-MāoriNumber</v>
      </c>
      <c r="B776">
        <v>2010</v>
      </c>
      <c r="C776" t="s">
        <v>118</v>
      </c>
      <c r="D776" t="s">
        <v>1</v>
      </c>
      <c r="E776" t="s">
        <v>158</v>
      </c>
      <c r="F776" t="s">
        <v>7</v>
      </c>
      <c r="G776" s="29">
        <v>124</v>
      </c>
    </row>
    <row r="777" spans="1:7" ht="12.75" customHeight="1">
      <c r="A777" t="str">
        <f t="shared" si="12"/>
        <v>2010Non-Hodgkin lymphoma (C82–C85, C96)AllSexNon-MāoriNumber</v>
      </c>
      <c r="B777">
        <v>2010</v>
      </c>
      <c r="C777" t="s">
        <v>133</v>
      </c>
      <c r="D777" t="s">
        <v>4</v>
      </c>
      <c r="E777" t="s">
        <v>158</v>
      </c>
      <c r="F777" t="s">
        <v>7</v>
      </c>
      <c r="G777" s="29">
        <v>247</v>
      </c>
    </row>
    <row r="778" spans="1:7" ht="12.75" customHeight="1">
      <c r="A778" t="str">
        <f t="shared" si="12"/>
        <v>2010Non-Hodgkin lymphoma (C82–C85, C96)FemaleNon-MāoriNumber</v>
      </c>
      <c r="B778">
        <v>2010</v>
      </c>
      <c r="C778" t="s">
        <v>133</v>
      </c>
      <c r="D778" t="s">
        <v>0</v>
      </c>
      <c r="E778" t="s">
        <v>158</v>
      </c>
      <c r="F778" t="s">
        <v>7</v>
      </c>
      <c r="G778" s="29">
        <v>124</v>
      </c>
    </row>
    <row r="779" spans="1:7" ht="12.75" customHeight="1">
      <c r="A779" t="str">
        <f t="shared" si="12"/>
        <v>2010Non-Hodgkin lymphoma (C82–C85, C96)MaleNon-MāoriNumber</v>
      </c>
      <c r="B779">
        <v>2010</v>
      </c>
      <c r="C779" t="s">
        <v>133</v>
      </c>
      <c r="D779" t="s">
        <v>1</v>
      </c>
      <c r="E779" t="s">
        <v>158</v>
      </c>
      <c r="F779" t="s">
        <v>7</v>
      </c>
      <c r="G779" s="29">
        <v>123</v>
      </c>
    </row>
    <row r="780" spans="1:7" ht="12.75" customHeight="1">
      <c r="A780" t="str">
        <f t="shared" si="12"/>
        <v>2010Leukaemia (C91–C95)AllSexNon-MāoriNumber</v>
      </c>
      <c r="B780">
        <v>2010</v>
      </c>
      <c r="C780" t="s">
        <v>136</v>
      </c>
      <c r="D780" t="s">
        <v>4</v>
      </c>
      <c r="E780" t="s">
        <v>158</v>
      </c>
      <c r="F780" t="s">
        <v>7</v>
      </c>
      <c r="G780" s="29">
        <v>270</v>
      </c>
    </row>
    <row r="781" spans="1:7" ht="12.75" customHeight="1">
      <c r="A781" t="str">
        <f t="shared" si="12"/>
        <v>2010Leukaemia (C91–C95)FemaleNon-MāoriNumber</v>
      </c>
      <c r="B781">
        <v>2010</v>
      </c>
      <c r="C781" t="s">
        <v>136</v>
      </c>
      <c r="D781" t="s">
        <v>0</v>
      </c>
      <c r="E781" t="s">
        <v>158</v>
      </c>
      <c r="F781" t="s">
        <v>7</v>
      </c>
      <c r="G781" s="29">
        <v>114</v>
      </c>
    </row>
    <row r="782" spans="1:7" ht="12.75" customHeight="1">
      <c r="A782" t="str">
        <f t="shared" si="12"/>
        <v>2010Leukaemia (C91–C95)MaleNon-MāoriNumber</v>
      </c>
      <c r="B782">
        <v>2010</v>
      </c>
      <c r="C782" t="s">
        <v>136</v>
      </c>
      <c r="D782" t="s">
        <v>1</v>
      </c>
      <c r="E782" t="s">
        <v>158</v>
      </c>
      <c r="F782" t="s">
        <v>7</v>
      </c>
      <c r="G782" s="29">
        <v>156</v>
      </c>
    </row>
    <row r="783" spans="1:7" ht="12.75" customHeight="1">
      <c r="A783" t="str">
        <f t="shared" si="12"/>
        <v>2011Stomach (C16)AllSexNon-MāoriNumber</v>
      </c>
      <c r="B783">
        <v>2011</v>
      </c>
      <c r="C783" t="s">
        <v>82</v>
      </c>
      <c r="D783" t="s">
        <v>4</v>
      </c>
      <c r="E783" t="s">
        <v>158</v>
      </c>
      <c r="F783" t="s">
        <v>7</v>
      </c>
      <c r="G783" s="29">
        <v>255</v>
      </c>
    </row>
    <row r="784" spans="1:7" ht="12.75" customHeight="1">
      <c r="A784" t="str">
        <f t="shared" si="12"/>
        <v>2011Stomach (C16)FemaleNon-MāoriNumber</v>
      </c>
      <c r="B784">
        <v>2011</v>
      </c>
      <c r="C784" t="s">
        <v>82</v>
      </c>
      <c r="D784" t="s">
        <v>0</v>
      </c>
      <c r="E784" t="s">
        <v>158</v>
      </c>
      <c r="F784" t="s">
        <v>7</v>
      </c>
      <c r="G784" s="29">
        <v>83</v>
      </c>
    </row>
    <row r="785" spans="1:7" ht="12.75" customHeight="1">
      <c r="A785" t="str">
        <f t="shared" si="12"/>
        <v>2011Stomach (C16)MaleNon-MāoriNumber</v>
      </c>
      <c r="B785">
        <v>2011</v>
      </c>
      <c r="C785" t="s">
        <v>82</v>
      </c>
      <c r="D785" t="s">
        <v>1</v>
      </c>
      <c r="E785" t="s">
        <v>158</v>
      </c>
      <c r="F785" t="s">
        <v>7</v>
      </c>
      <c r="G785" s="29">
        <v>172</v>
      </c>
    </row>
    <row r="786" spans="1:7" ht="12.75" customHeight="1">
      <c r="A786" t="str">
        <f t="shared" si="12"/>
        <v>2011Colorectum and anus (C18–C21)AllSexNon-MāoriNumber</v>
      </c>
      <c r="B786">
        <v>2011</v>
      </c>
      <c r="C786" t="s">
        <v>84</v>
      </c>
      <c r="D786" t="s">
        <v>4</v>
      </c>
      <c r="E786" t="s">
        <v>158</v>
      </c>
      <c r="F786" t="s">
        <v>7</v>
      </c>
      <c r="G786" s="29">
        <v>1112</v>
      </c>
    </row>
    <row r="787" spans="1:7" ht="12.75" customHeight="1">
      <c r="A787" t="str">
        <f t="shared" si="12"/>
        <v>2011Colorectum and anus (C18–C21)FemaleNon-MāoriNumber</v>
      </c>
      <c r="B787">
        <v>2011</v>
      </c>
      <c r="C787" t="s">
        <v>84</v>
      </c>
      <c r="D787" t="s">
        <v>0</v>
      </c>
      <c r="E787" t="s">
        <v>158</v>
      </c>
      <c r="F787" t="s">
        <v>7</v>
      </c>
      <c r="G787" s="29">
        <v>556</v>
      </c>
    </row>
    <row r="788" spans="1:7" ht="12.75" customHeight="1">
      <c r="A788" t="str">
        <f t="shared" si="12"/>
        <v>2011Colorectum and anus (C18–C21)MaleNon-MāoriNumber</v>
      </c>
      <c r="B788">
        <v>2011</v>
      </c>
      <c r="C788" t="s">
        <v>84</v>
      </c>
      <c r="D788" t="s">
        <v>1</v>
      </c>
      <c r="E788" t="s">
        <v>158</v>
      </c>
      <c r="F788" t="s">
        <v>7</v>
      </c>
      <c r="G788" s="29">
        <v>556</v>
      </c>
    </row>
    <row r="789" spans="1:7" ht="12.75" customHeight="1">
      <c r="A789" t="str">
        <f t="shared" si="12"/>
        <v>2011Pancreas (C25)AllSexNon-MāoriNumber</v>
      </c>
      <c r="B789">
        <v>2011</v>
      </c>
      <c r="C789" t="s">
        <v>88</v>
      </c>
      <c r="D789" t="s">
        <v>4</v>
      </c>
      <c r="E789" t="s">
        <v>158</v>
      </c>
      <c r="F789" t="s">
        <v>7</v>
      </c>
      <c r="G789" s="29">
        <v>399</v>
      </c>
    </row>
    <row r="790" spans="1:7" ht="12.75" customHeight="1">
      <c r="A790" t="str">
        <f t="shared" si="12"/>
        <v>2011Pancreas (C25)FemaleNon-MāoriNumber</v>
      </c>
      <c r="B790">
        <v>2011</v>
      </c>
      <c r="C790" t="s">
        <v>88</v>
      </c>
      <c r="D790" t="s">
        <v>0</v>
      </c>
      <c r="E790" t="s">
        <v>158</v>
      </c>
      <c r="F790" t="s">
        <v>7</v>
      </c>
      <c r="G790" s="29">
        <v>192</v>
      </c>
    </row>
    <row r="791" spans="1:7" ht="12.75" customHeight="1">
      <c r="A791" t="str">
        <f t="shared" si="12"/>
        <v>2011Pancreas (C25)MaleNon-MāoriNumber</v>
      </c>
      <c r="B791">
        <v>2011</v>
      </c>
      <c r="C791" t="s">
        <v>88</v>
      </c>
      <c r="D791" t="s">
        <v>1</v>
      </c>
      <c r="E791" t="s">
        <v>158</v>
      </c>
      <c r="F791" t="s">
        <v>7</v>
      </c>
      <c r="G791" s="29">
        <v>207</v>
      </c>
    </row>
    <row r="792" spans="1:7" ht="12.75" customHeight="1">
      <c r="A792" t="str">
        <f t="shared" si="12"/>
        <v>2011Lung (C33–C34)AllSexNon-MāoriNumber</v>
      </c>
      <c r="B792">
        <v>2011</v>
      </c>
      <c r="C792" t="s">
        <v>93</v>
      </c>
      <c r="D792" t="s">
        <v>4</v>
      </c>
      <c r="E792" t="s">
        <v>158</v>
      </c>
      <c r="F792" t="s">
        <v>7</v>
      </c>
      <c r="G792" s="29">
        <v>1379</v>
      </c>
    </row>
    <row r="793" spans="1:7" s="115" customFormat="1" ht="12.75" customHeight="1">
      <c r="A793" t="str">
        <f t="shared" si="12"/>
        <v>2011Lung (C33–C34)FemaleNon-MāoriNumber</v>
      </c>
      <c r="B793">
        <v>2011</v>
      </c>
      <c r="C793" t="s">
        <v>93</v>
      </c>
      <c r="D793" t="s">
        <v>0</v>
      </c>
      <c r="E793" t="s">
        <v>158</v>
      </c>
      <c r="F793" t="s">
        <v>7</v>
      </c>
      <c r="G793" s="29">
        <v>599</v>
      </c>
    </row>
    <row r="794" spans="1:7" ht="12.75" customHeight="1">
      <c r="A794" t="str">
        <f t="shared" si="12"/>
        <v>2011Lung (C33–C34)MaleNon-MāoriNumber</v>
      </c>
      <c r="B794">
        <v>2011</v>
      </c>
      <c r="C794" t="s">
        <v>93</v>
      </c>
      <c r="D794" t="s">
        <v>1</v>
      </c>
      <c r="E794" t="s">
        <v>158</v>
      </c>
      <c r="F794" t="s">
        <v>7</v>
      </c>
      <c r="G794" s="29">
        <v>780</v>
      </c>
    </row>
    <row r="795" spans="1:7" ht="12.75" customHeight="1">
      <c r="A795" t="str">
        <f t="shared" si="12"/>
        <v>2011Melanoma (C43)AllSexNon-MāoriNumber</v>
      </c>
      <c r="B795">
        <v>2011</v>
      </c>
      <c r="C795" t="s">
        <v>99</v>
      </c>
      <c r="D795" t="s">
        <v>4</v>
      </c>
      <c r="E795" t="s">
        <v>158</v>
      </c>
      <c r="F795" t="s">
        <v>7</v>
      </c>
      <c r="G795" s="29">
        <v>355</v>
      </c>
    </row>
    <row r="796" spans="1:7" ht="12.75" customHeight="1">
      <c r="A796" t="str">
        <f t="shared" si="12"/>
        <v>2011Melanoma (C43)FemaleNon-MāoriNumber</v>
      </c>
      <c r="B796">
        <v>2011</v>
      </c>
      <c r="C796" t="s">
        <v>99</v>
      </c>
      <c r="D796" t="s">
        <v>0</v>
      </c>
      <c r="E796" t="s">
        <v>158</v>
      </c>
      <c r="F796" t="s">
        <v>7</v>
      </c>
      <c r="G796" s="29">
        <v>115</v>
      </c>
    </row>
    <row r="797" spans="1:7" ht="12.75" customHeight="1">
      <c r="A797" t="str">
        <f t="shared" si="12"/>
        <v>2011Melanoma (C43)MaleNon-MāoriNumber</v>
      </c>
      <c r="B797">
        <v>2011</v>
      </c>
      <c r="C797" t="s">
        <v>99</v>
      </c>
      <c r="D797" t="s">
        <v>1</v>
      </c>
      <c r="E797" t="s">
        <v>158</v>
      </c>
      <c r="F797" t="s">
        <v>7</v>
      </c>
      <c r="G797" s="29">
        <v>240</v>
      </c>
    </row>
    <row r="798" spans="1:7" ht="12.75" customHeight="1">
      <c r="A798" t="str">
        <f t="shared" si="12"/>
        <v>2011Prostate (C61)MaleNon-MāoriNumber</v>
      </c>
      <c r="B798">
        <v>2011</v>
      </c>
      <c r="C798" t="s">
        <v>112</v>
      </c>
      <c r="D798" t="s">
        <v>1</v>
      </c>
      <c r="E798" t="s">
        <v>158</v>
      </c>
      <c r="F798" t="s">
        <v>7</v>
      </c>
      <c r="G798" s="29">
        <v>548</v>
      </c>
    </row>
    <row r="799" spans="1:7" ht="12.75" customHeight="1">
      <c r="A799" t="str">
        <f t="shared" si="12"/>
        <v>2011Bladder (C67)AllSexNon-MāoriNumber</v>
      </c>
      <c r="B799">
        <v>2011</v>
      </c>
      <c r="C799" t="s">
        <v>118</v>
      </c>
      <c r="D799" t="s">
        <v>4</v>
      </c>
      <c r="E799" t="s">
        <v>158</v>
      </c>
      <c r="F799" t="s">
        <v>7</v>
      </c>
      <c r="G799" s="29">
        <v>191</v>
      </c>
    </row>
    <row r="800" spans="1:7" ht="12.75" customHeight="1">
      <c r="A800" t="str">
        <f t="shared" si="12"/>
        <v>2011Bladder (C67)FemaleNon-MāoriNumber</v>
      </c>
      <c r="B800">
        <v>2011</v>
      </c>
      <c r="C800" t="s">
        <v>118</v>
      </c>
      <c r="D800" t="s">
        <v>0</v>
      </c>
      <c r="E800" t="s">
        <v>158</v>
      </c>
      <c r="F800" t="s">
        <v>7</v>
      </c>
      <c r="G800" s="29">
        <v>70</v>
      </c>
    </row>
    <row r="801" spans="1:7" ht="12.75" customHeight="1">
      <c r="A801" t="str">
        <f t="shared" si="12"/>
        <v>2011Bladder (C67)MaleNon-MāoriNumber</v>
      </c>
      <c r="B801">
        <v>2011</v>
      </c>
      <c r="C801" t="s">
        <v>118</v>
      </c>
      <c r="D801" t="s">
        <v>1</v>
      </c>
      <c r="E801" t="s">
        <v>158</v>
      </c>
      <c r="F801" t="s">
        <v>7</v>
      </c>
      <c r="G801" s="29">
        <v>121</v>
      </c>
    </row>
    <row r="802" spans="1:7" ht="12.75" customHeight="1">
      <c r="A802" t="str">
        <f t="shared" si="12"/>
        <v>2011Non-Hodgkin lymphoma (C82–C85, C96)AllSexNon-MāoriNumber</v>
      </c>
      <c r="B802">
        <v>2011</v>
      </c>
      <c r="C802" t="s">
        <v>133</v>
      </c>
      <c r="D802" t="s">
        <v>4</v>
      </c>
      <c r="E802" t="s">
        <v>158</v>
      </c>
      <c r="F802" t="s">
        <v>7</v>
      </c>
      <c r="G802" s="29">
        <v>272</v>
      </c>
    </row>
    <row r="803" spans="1:7" ht="12.75" customHeight="1">
      <c r="A803" t="str">
        <f t="shared" si="12"/>
        <v>2011Non-Hodgkin lymphoma (C82–C85, C96)FemaleNon-MāoriNumber</v>
      </c>
      <c r="B803">
        <v>2011</v>
      </c>
      <c r="C803" t="s">
        <v>133</v>
      </c>
      <c r="D803" t="s">
        <v>0</v>
      </c>
      <c r="E803" t="s">
        <v>158</v>
      </c>
      <c r="F803" t="s">
        <v>7</v>
      </c>
      <c r="G803" s="29">
        <v>124</v>
      </c>
    </row>
    <row r="804" spans="1:7" ht="12.75" customHeight="1">
      <c r="A804" t="str">
        <f t="shared" si="12"/>
        <v>2011Non-Hodgkin lymphoma (C82–C85, C96)MaleNon-MāoriNumber</v>
      </c>
      <c r="B804">
        <v>2011</v>
      </c>
      <c r="C804" t="s">
        <v>133</v>
      </c>
      <c r="D804" t="s">
        <v>1</v>
      </c>
      <c r="E804" t="s">
        <v>158</v>
      </c>
      <c r="F804" t="s">
        <v>7</v>
      </c>
      <c r="G804" s="29">
        <v>148</v>
      </c>
    </row>
    <row r="805" spans="1:7" ht="12.75" customHeight="1">
      <c r="A805" t="str">
        <f t="shared" si="12"/>
        <v>2011Leukaemia (C91–C95)AllSexNon-MāoriNumber</v>
      </c>
      <c r="B805">
        <v>2011</v>
      </c>
      <c r="C805" t="s">
        <v>136</v>
      </c>
      <c r="D805" t="s">
        <v>4</v>
      </c>
      <c r="E805" t="s">
        <v>158</v>
      </c>
      <c r="F805" t="s">
        <v>7</v>
      </c>
      <c r="G805" s="29">
        <v>292</v>
      </c>
    </row>
    <row r="806" spans="1:7" ht="12.75" customHeight="1">
      <c r="A806" t="str">
        <f t="shared" si="12"/>
        <v>2011Leukaemia (C91–C95)FemaleNon-MāoriNumber</v>
      </c>
      <c r="B806">
        <v>2011</v>
      </c>
      <c r="C806" t="s">
        <v>136</v>
      </c>
      <c r="D806" t="s">
        <v>0</v>
      </c>
      <c r="E806" t="s">
        <v>158</v>
      </c>
      <c r="F806" t="s">
        <v>7</v>
      </c>
      <c r="G806" s="29">
        <v>118</v>
      </c>
    </row>
    <row r="807" spans="1:7" ht="12.75" customHeight="1">
      <c r="A807" t="str">
        <f t="shared" si="12"/>
        <v>2011Leukaemia (C91–C95)MaleNon-MāoriNumber</v>
      </c>
      <c r="B807">
        <v>2011</v>
      </c>
      <c r="C807" t="s">
        <v>136</v>
      </c>
      <c r="D807" t="s">
        <v>1</v>
      </c>
      <c r="E807" t="s">
        <v>158</v>
      </c>
      <c r="F807" t="s">
        <v>7</v>
      </c>
      <c r="G807" s="29">
        <v>174</v>
      </c>
    </row>
    <row r="808" spans="1:7" ht="12.75" customHeight="1">
      <c r="A808" t="str">
        <f t="shared" si="12"/>
        <v>2012Stomach (C16)AllSexNon-MāoriNumber</v>
      </c>
      <c r="B808">
        <v>2012</v>
      </c>
      <c r="C808" t="s">
        <v>82</v>
      </c>
      <c r="D808" t="s">
        <v>4</v>
      </c>
      <c r="E808" t="s">
        <v>158</v>
      </c>
      <c r="F808" t="s">
        <v>7</v>
      </c>
      <c r="G808" s="29">
        <v>242</v>
      </c>
    </row>
    <row r="809" spans="1:7" ht="12.75" customHeight="1">
      <c r="A809" t="str">
        <f t="shared" si="12"/>
        <v>2012Stomach (C16)FemaleNon-MāoriNumber</v>
      </c>
      <c r="B809">
        <v>2012</v>
      </c>
      <c r="C809" t="s">
        <v>82</v>
      </c>
      <c r="D809" t="s">
        <v>0</v>
      </c>
      <c r="E809" t="s">
        <v>158</v>
      </c>
      <c r="F809" t="s">
        <v>7</v>
      </c>
      <c r="G809" s="29">
        <v>98</v>
      </c>
    </row>
    <row r="810" spans="1:7" ht="12.75" customHeight="1">
      <c r="A810" t="str">
        <f t="shared" si="12"/>
        <v>2012Stomach (C16)MaleNon-MāoriNumber</v>
      </c>
      <c r="B810">
        <v>2012</v>
      </c>
      <c r="C810" t="s">
        <v>82</v>
      </c>
      <c r="D810" t="s">
        <v>1</v>
      </c>
      <c r="E810" t="s">
        <v>158</v>
      </c>
      <c r="F810" t="s">
        <v>7</v>
      </c>
      <c r="G810" s="29">
        <v>144</v>
      </c>
    </row>
    <row r="811" spans="1:7" ht="12.75" customHeight="1">
      <c r="A811" t="str">
        <f t="shared" si="12"/>
        <v>2012Colorectum and anus (C18–C21)AllSexNon-MāoriNumber</v>
      </c>
      <c r="B811">
        <v>2012</v>
      </c>
      <c r="C811" t="s">
        <v>84</v>
      </c>
      <c r="D811" t="s">
        <v>4</v>
      </c>
      <c r="E811" t="s">
        <v>158</v>
      </c>
      <c r="F811" t="s">
        <v>7</v>
      </c>
      <c r="G811" s="29">
        <v>1218</v>
      </c>
    </row>
    <row r="812" spans="1:7" ht="12.75" customHeight="1">
      <c r="A812" t="str">
        <f t="shared" si="12"/>
        <v>2012Colorectum and anus (C18–C21)FemaleNon-MāoriNumber</v>
      </c>
      <c r="B812">
        <v>2012</v>
      </c>
      <c r="C812" t="s">
        <v>84</v>
      </c>
      <c r="D812" t="s">
        <v>0</v>
      </c>
      <c r="E812" t="s">
        <v>158</v>
      </c>
      <c r="F812" t="s">
        <v>7</v>
      </c>
      <c r="G812" s="29">
        <v>590</v>
      </c>
    </row>
    <row r="813" spans="1:7" ht="12.75" customHeight="1">
      <c r="A813" t="str">
        <f t="shared" si="12"/>
        <v>2012Colorectum and anus (C18–C21)MaleNon-MāoriNumber</v>
      </c>
      <c r="B813">
        <v>2012</v>
      </c>
      <c r="C813" t="s">
        <v>84</v>
      </c>
      <c r="D813" t="s">
        <v>1</v>
      </c>
      <c r="E813" t="s">
        <v>158</v>
      </c>
      <c r="F813" t="s">
        <v>7</v>
      </c>
      <c r="G813" s="29">
        <v>628</v>
      </c>
    </row>
    <row r="814" spans="1:7" ht="12.75" customHeight="1">
      <c r="A814" t="str">
        <f t="shared" si="12"/>
        <v>2012Pancreas (C25)AllSexNon-MāoriNumber</v>
      </c>
      <c r="B814">
        <v>2012</v>
      </c>
      <c r="C814" t="s">
        <v>88</v>
      </c>
      <c r="D814" t="s">
        <v>4</v>
      </c>
      <c r="E814" t="s">
        <v>158</v>
      </c>
      <c r="F814" t="s">
        <v>7</v>
      </c>
      <c r="G814" s="29">
        <v>424</v>
      </c>
    </row>
    <row r="815" spans="1:7" ht="12.75" customHeight="1">
      <c r="A815" t="str">
        <f t="shared" si="12"/>
        <v>2012Pancreas (C25)FemaleNon-MāoriNumber</v>
      </c>
      <c r="B815">
        <v>2012</v>
      </c>
      <c r="C815" t="s">
        <v>88</v>
      </c>
      <c r="D815" t="s">
        <v>0</v>
      </c>
      <c r="E815" t="s">
        <v>158</v>
      </c>
      <c r="F815" t="s">
        <v>7</v>
      </c>
      <c r="G815" s="29">
        <v>214</v>
      </c>
    </row>
    <row r="816" spans="1:7" ht="12.75" customHeight="1">
      <c r="A816" t="str">
        <f t="shared" si="12"/>
        <v>2012Pancreas (C25)MaleNon-MāoriNumber</v>
      </c>
      <c r="B816">
        <v>2012</v>
      </c>
      <c r="C816" t="s">
        <v>88</v>
      </c>
      <c r="D816" t="s">
        <v>1</v>
      </c>
      <c r="E816" t="s">
        <v>158</v>
      </c>
      <c r="F816" t="s">
        <v>7</v>
      </c>
      <c r="G816" s="29">
        <v>210</v>
      </c>
    </row>
    <row r="817" spans="1:7" ht="12.75" customHeight="1">
      <c r="A817" t="str">
        <f t="shared" si="12"/>
        <v>2012Lung (C33–C34)AllSexNon-MāoriNumber</v>
      </c>
      <c r="B817">
        <v>2012</v>
      </c>
      <c r="C817" t="s">
        <v>93</v>
      </c>
      <c r="D817" t="s">
        <v>4</v>
      </c>
      <c r="E817" t="s">
        <v>158</v>
      </c>
      <c r="F817" t="s">
        <v>7</v>
      </c>
      <c r="G817" s="29">
        <v>1320</v>
      </c>
    </row>
    <row r="818" spans="1:7" ht="12.75" customHeight="1">
      <c r="A818" t="str">
        <f t="shared" si="12"/>
        <v>2012Lung (C33–C34)FemaleNon-MāoriNumber</v>
      </c>
      <c r="B818">
        <v>2012</v>
      </c>
      <c r="C818" t="s">
        <v>93</v>
      </c>
      <c r="D818" t="s">
        <v>0</v>
      </c>
      <c r="E818" t="s">
        <v>158</v>
      </c>
      <c r="F818" t="s">
        <v>7</v>
      </c>
      <c r="G818" s="29">
        <v>569</v>
      </c>
    </row>
    <row r="819" spans="1:7" ht="12.75" customHeight="1">
      <c r="A819" t="str">
        <f t="shared" si="12"/>
        <v>2012Lung (C33–C34)MaleNon-MāoriNumber</v>
      </c>
      <c r="B819">
        <v>2012</v>
      </c>
      <c r="C819" t="s">
        <v>93</v>
      </c>
      <c r="D819" t="s">
        <v>1</v>
      </c>
      <c r="E819" t="s">
        <v>158</v>
      </c>
      <c r="F819" t="s">
        <v>7</v>
      </c>
      <c r="G819" s="29">
        <v>751</v>
      </c>
    </row>
    <row r="820" spans="1:7" ht="12.75" customHeight="1">
      <c r="A820" t="str">
        <f t="shared" si="12"/>
        <v>2012Melanoma (C43)AllSexNon-MāoriNumber</v>
      </c>
      <c r="B820">
        <v>2012</v>
      </c>
      <c r="C820" t="s">
        <v>99</v>
      </c>
      <c r="D820" t="s">
        <v>4</v>
      </c>
      <c r="E820" t="s">
        <v>158</v>
      </c>
      <c r="F820" t="s">
        <v>7</v>
      </c>
      <c r="G820" s="29">
        <v>351</v>
      </c>
    </row>
    <row r="821" spans="1:7" ht="12.75" customHeight="1">
      <c r="A821" t="str">
        <f t="shared" si="12"/>
        <v>2012Melanoma (C43)FemaleNon-MāoriNumber</v>
      </c>
      <c r="B821">
        <v>2012</v>
      </c>
      <c r="C821" t="s">
        <v>99</v>
      </c>
      <c r="D821" t="s">
        <v>0</v>
      </c>
      <c r="E821" t="s">
        <v>158</v>
      </c>
      <c r="F821" t="s">
        <v>7</v>
      </c>
      <c r="G821" s="29">
        <v>130</v>
      </c>
    </row>
    <row r="822" spans="1:7" ht="12.75" customHeight="1">
      <c r="A822" t="str">
        <f t="shared" si="12"/>
        <v>2012Melanoma (C43)MaleNon-MāoriNumber</v>
      </c>
      <c r="B822">
        <v>2012</v>
      </c>
      <c r="C822" t="s">
        <v>99</v>
      </c>
      <c r="D822" t="s">
        <v>1</v>
      </c>
      <c r="E822" t="s">
        <v>158</v>
      </c>
      <c r="F822" t="s">
        <v>7</v>
      </c>
      <c r="G822" s="29">
        <v>221</v>
      </c>
    </row>
    <row r="823" spans="1:7" ht="12.75" customHeight="1">
      <c r="A823" t="str">
        <f t="shared" si="12"/>
        <v>2012Prostate (C61)MaleNon-MāoriNumber</v>
      </c>
      <c r="B823">
        <v>2012</v>
      </c>
      <c r="C823" t="s">
        <v>112</v>
      </c>
      <c r="D823" t="s">
        <v>1</v>
      </c>
      <c r="E823" t="s">
        <v>158</v>
      </c>
      <c r="F823" t="s">
        <v>7</v>
      </c>
      <c r="G823" s="29">
        <v>575</v>
      </c>
    </row>
    <row r="824" spans="1:7" ht="12.75" customHeight="1">
      <c r="A824" t="str">
        <f t="shared" si="12"/>
        <v>2012Bladder (C67)AllSexNon-MāoriNumber</v>
      </c>
      <c r="B824">
        <v>2012</v>
      </c>
      <c r="C824" t="s">
        <v>118</v>
      </c>
      <c r="D824" t="s">
        <v>4</v>
      </c>
      <c r="E824" t="s">
        <v>158</v>
      </c>
      <c r="F824" t="s">
        <v>7</v>
      </c>
      <c r="G824" s="29">
        <v>195</v>
      </c>
    </row>
    <row r="825" spans="1:7" ht="12.75" customHeight="1">
      <c r="A825" t="str">
        <f t="shared" si="12"/>
        <v>2012Bladder (C67)FemaleNon-MāoriNumber</v>
      </c>
      <c r="B825">
        <v>2012</v>
      </c>
      <c r="C825" t="s">
        <v>118</v>
      </c>
      <c r="D825" t="s">
        <v>0</v>
      </c>
      <c r="E825" t="s">
        <v>158</v>
      </c>
      <c r="F825" t="s">
        <v>7</v>
      </c>
      <c r="G825" s="29">
        <v>67</v>
      </c>
    </row>
    <row r="826" spans="1:7" ht="12.75" customHeight="1">
      <c r="A826" t="str">
        <f t="shared" si="12"/>
        <v>2012Bladder (C67)MaleNon-MāoriNumber</v>
      </c>
      <c r="B826">
        <v>2012</v>
      </c>
      <c r="C826" t="s">
        <v>118</v>
      </c>
      <c r="D826" t="s">
        <v>1</v>
      </c>
      <c r="E826" t="s">
        <v>158</v>
      </c>
      <c r="F826" t="s">
        <v>7</v>
      </c>
      <c r="G826" s="29">
        <v>128</v>
      </c>
    </row>
    <row r="827" spans="1:7" ht="12.75" customHeight="1">
      <c r="A827" t="str">
        <f t="shared" si="12"/>
        <v>2012Non-Hodgkin lymphoma (C82–C85, C96)AllSexNon-MāoriNumber</v>
      </c>
      <c r="B827">
        <v>2012</v>
      </c>
      <c r="C827" t="s">
        <v>133</v>
      </c>
      <c r="D827" t="s">
        <v>4</v>
      </c>
      <c r="E827" t="s">
        <v>158</v>
      </c>
      <c r="F827" t="s">
        <v>7</v>
      </c>
      <c r="G827" s="29">
        <v>248</v>
      </c>
    </row>
    <row r="828" spans="1:7" ht="12.75" customHeight="1">
      <c r="A828" t="str">
        <f t="shared" si="12"/>
        <v>2012Non-Hodgkin lymphoma (C82–C85, C96)FemaleNon-MāoriNumber</v>
      </c>
      <c r="B828">
        <v>2012</v>
      </c>
      <c r="C828" t="s">
        <v>133</v>
      </c>
      <c r="D828" t="s">
        <v>0</v>
      </c>
      <c r="E828" t="s">
        <v>158</v>
      </c>
      <c r="F828" t="s">
        <v>7</v>
      </c>
      <c r="G828" s="29">
        <v>108</v>
      </c>
    </row>
    <row r="829" spans="1:7" ht="12.75" customHeight="1">
      <c r="A829" t="str">
        <f t="shared" si="12"/>
        <v>2012Non-Hodgkin lymphoma (C82–C85, C96)MaleNon-MāoriNumber</v>
      </c>
      <c r="B829">
        <v>2012</v>
      </c>
      <c r="C829" t="s">
        <v>133</v>
      </c>
      <c r="D829" t="s">
        <v>1</v>
      </c>
      <c r="E829" t="s">
        <v>158</v>
      </c>
      <c r="F829" t="s">
        <v>7</v>
      </c>
      <c r="G829" s="29">
        <v>140</v>
      </c>
    </row>
    <row r="830" spans="1:7" ht="12.75" customHeight="1">
      <c r="A830" t="str">
        <f t="shared" si="12"/>
        <v>2012Leukaemia (C91–C95)AllSexNon-MāoriNumber</v>
      </c>
      <c r="B830">
        <v>2012</v>
      </c>
      <c r="C830" t="s">
        <v>136</v>
      </c>
      <c r="D830" t="s">
        <v>4</v>
      </c>
      <c r="E830" t="s">
        <v>158</v>
      </c>
      <c r="F830" t="s">
        <v>7</v>
      </c>
      <c r="G830" s="29">
        <v>313</v>
      </c>
    </row>
    <row r="831" spans="1:7" ht="12.75" customHeight="1">
      <c r="A831" t="str">
        <f t="shared" si="12"/>
        <v>2012Leukaemia (C91–C95)FemaleNon-MāoriNumber</v>
      </c>
      <c r="B831">
        <v>2012</v>
      </c>
      <c r="C831" t="s">
        <v>136</v>
      </c>
      <c r="D831" t="s">
        <v>0</v>
      </c>
      <c r="E831" t="s">
        <v>158</v>
      </c>
      <c r="F831" t="s">
        <v>7</v>
      </c>
      <c r="G831" s="29">
        <v>132</v>
      </c>
    </row>
    <row r="832" spans="1:7" ht="12.75" customHeight="1">
      <c r="A832" t="str">
        <f t="shared" si="12"/>
        <v>2012Leukaemia (C91–C95)MaleNon-MāoriNumber</v>
      </c>
      <c r="B832">
        <v>2012</v>
      </c>
      <c r="C832" t="s">
        <v>136</v>
      </c>
      <c r="D832" t="s">
        <v>1</v>
      </c>
      <c r="E832" t="s">
        <v>158</v>
      </c>
      <c r="F832" t="s">
        <v>7</v>
      </c>
      <c r="G832" s="29">
        <v>181</v>
      </c>
    </row>
    <row r="833" spans="1:7" ht="12.75" customHeight="1">
      <c r="A833" s="115" t="str">
        <f t="shared" si="12"/>
        <v>2003Breast - female (C50)FemaleNon-MāoriNumber</v>
      </c>
      <c r="B833">
        <v>2003</v>
      </c>
      <c r="C833" t="s">
        <v>155</v>
      </c>
      <c r="D833" t="s">
        <v>0</v>
      </c>
      <c r="E833" s="115" t="s">
        <v>158</v>
      </c>
      <c r="F833" s="115" t="s">
        <v>7</v>
      </c>
      <c r="G833" s="115">
        <v>586</v>
      </c>
    </row>
    <row r="834" spans="1:7" ht="12.75" customHeight="1">
      <c r="A834" s="115" t="str">
        <f t="shared" ref="A834:A897" si="13">B834&amp;C834&amp;D834&amp;E834&amp;F834</f>
        <v>2003Cervix (C53)FemaleNon-MāoriNumber</v>
      </c>
      <c r="B834">
        <v>2003</v>
      </c>
      <c r="C834" t="s">
        <v>108</v>
      </c>
      <c r="D834" t="s">
        <v>0</v>
      </c>
      <c r="E834" s="115" t="s">
        <v>158</v>
      </c>
      <c r="F834" s="115" t="s">
        <v>7</v>
      </c>
      <c r="G834" s="115">
        <v>50</v>
      </c>
    </row>
    <row r="835" spans="1:7" ht="12.75" customHeight="1">
      <c r="A835" s="115" t="str">
        <f t="shared" si="13"/>
        <v>2003Uterus (C54–C55)FemaleNon-MāoriNumber</v>
      </c>
      <c r="B835">
        <v>2003</v>
      </c>
      <c r="C835" t="s">
        <v>358</v>
      </c>
      <c r="D835" t="s">
        <v>0</v>
      </c>
      <c r="E835" s="115" t="s">
        <v>158</v>
      </c>
      <c r="F835" s="115" t="s">
        <v>7</v>
      </c>
      <c r="G835" s="115">
        <v>68</v>
      </c>
    </row>
    <row r="836" spans="1:7" ht="12.75" customHeight="1">
      <c r="A836" s="115" t="str">
        <f t="shared" si="13"/>
        <v>2003Ovary (C56)FemaleNon-MāoriNumber</v>
      </c>
      <c r="B836">
        <v>2003</v>
      </c>
      <c r="C836" t="s">
        <v>109</v>
      </c>
      <c r="D836" t="s">
        <v>0</v>
      </c>
      <c r="E836" s="115" t="s">
        <v>158</v>
      </c>
      <c r="F836" s="115" t="s">
        <v>7</v>
      </c>
      <c r="G836" s="115">
        <v>154</v>
      </c>
    </row>
    <row r="837" spans="1:7" ht="12.75" customHeight="1">
      <c r="A837" s="115" t="str">
        <f t="shared" si="13"/>
        <v>2004Breast - female (C50)FemaleNon-MāoriNumber</v>
      </c>
      <c r="B837">
        <v>2004</v>
      </c>
      <c r="C837" t="s">
        <v>155</v>
      </c>
      <c r="D837" t="s">
        <v>0</v>
      </c>
      <c r="E837" s="115" t="s">
        <v>158</v>
      </c>
      <c r="F837" s="115" t="s">
        <v>7</v>
      </c>
      <c r="G837" s="115">
        <v>561</v>
      </c>
    </row>
    <row r="838" spans="1:7" ht="12.75" customHeight="1">
      <c r="A838" s="115" t="str">
        <f t="shared" si="13"/>
        <v>2004Cervix (C53)FemaleNon-MāoriNumber</v>
      </c>
      <c r="B838">
        <v>2004</v>
      </c>
      <c r="C838" t="s">
        <v>108</v>
      </c>
      <c r="D838" t="s">
        <v>0</v>
      </c>
      <c r="E838" s="115" t="s">
        <v>158</v>
      </c>
      <c r="F838" s="115" t="s">
        <v>7</v>
      </c>
      <c r="G838" s="115">
        <v>56</v>
      </c>
    </row>
    <row r="839" spans="1:7" ht="12.75" customHeight="1">
      <c r="A839" s="115" t="str">
        <f t="shared" si="13"/>
        <v>2004Uterus (C54–C55)FemaleNon-MāoriNumber</v>
      </c>
      <c r="B839">
        <v>2004</v>
      </c>
      <c r="C839" t="s">
        <v>358</v>
      </c>
      <c r="D839" t="s">
        <v>0</v>
      </c>
      <c r="E839" s="115" t="s">
        <v>158</v>
      </c>
      <c r="F839" s="115" t="s">
        <v>7</v>
      </c>
      <c r="G839" s="115">
        <v>60</v>
      </c>
    </row>
    <row r="840" spans="1:7" ht="12.75" customHeight="1">
      <c r="A840" s="115" t="str">
        <f t="shared" si="13"/>
        <v>2004Ovary (C56)FemaleNon-MāoriNumber</v>
      </c>
      <c r="B840">
        <v>2004</v>
      </c>
      <c r="C840" t="s">
        <v>109</v>
      </c>
      <c r="D840" t="s">
        <v>0</v>
      </c>
      <c r="E840" s="115" t="s">
        <v>158</v>
      </c>
      <c r="F840" s="115" t="s">
        <v>7</v>
      </c>
      <c r="G840" s="115">
        <v>169</v>
      </c>
    </row>
    <row r="841" spans="1:7" ht="12.75" customHeight="1">
      <c r="A841" s="115" t="str">
        <f t="shared" si="13"/>
        <v>2005Breast - female (C50)FemaleNon-MāoriNumber</v>
      </c>
      <c r="B841">
        <v>2005</v>
      </c>
      <c r="C841" t="s">
        <v>155</v>
      </c>
      <c r="D841" t="s">
        <v>0</v>
      </c>
      <c r="E841" s="115" t="s">
        <v>158</v>
      </c>
      <c r="F841" s="115" t="s">
        <v>7</v>
      </c>
      <c r="G841" s="115">
        <v>587</v>
      </c>
    </row>
    <row r="842" spans="1:7" ht="12.75" customHeight="1">
      <c r="A842" s="115" t="str">
        <f t="shared" si="13"/>
        <v>2005Cervix (C53)FemaleNon-MāoriNumber</v>
      </c>
      <c r="B842">
        <v>2005</v>
      </c>
      <c r="C842" t="s">
        <v>108</v>
      </c>
      <c r="D842" t="s">
        <v>0</v>
      </c>
      <c r="E842" s="115" t="s">
        <v>158</v>
      </c>
      <c r="F842" s="115" t="s">
        <v>7</v>
      </c>
      <c r="G842" s="115">
        <v>41</v>
      </c>
    </row>
    <row r="843" spans="1:7" ht="12.75" customHeight="1">
      <c r="A843" s="115" t="str">
        <f t="shared" si="13"/>
        <v>2005Uterus (C54–C55)FemaleNon-MāoriNumber</v>
      </c>
      <c r="B843">
        <v>2005</v>
      </c>
      <c r="C843" t="s">
        <v>358</v>
      </c>
      <c r="D843" t="s">
        <v>0</v>
      </c>
      <c r="E843" s="115" t="s">
        <v>158</v>
      </c>
      <c r="F843" s="115" t="s">
        <v>7</v>
      </c>
      <c r="G843" s="115">
        <v>76</v>
      </c>
    </row>
    <row r="844" spans="1:7" ht="12.75" customHeight="1">
      <c r="A844" s="115" t="str">
        <f t="shared" si="13"/>
        <v>2005Ovary (C56)FemaleNon-MāoriNumber</v>
      </c>
      <c r="B844">
        <v>2005</v>
      </c>
      <c r="C844" t="s">
        <v>109</v>
      </c>
      <c r="D844" t="s">
        <v>0</v>
      </c>
      <c r="E844" s="115" t="s">
        <v>158</v>
      </c>
      <c r="F844" s="115" t="s">
        <v>7</v>
      </c>
      <c r="G844" s="115">
        <v>179</v>
      </c>
    </row>
    <row r="845" spans="1:7" ht="12.75" customHeight="1">
      <c r="A845" s="115" t="str">
        <f t="shared" si="13"/>
        <v>2006Breast - female (C50)FemaleNon-MāoriNumber</v>
      </c>
      <c r="B845">
        <v>2006</v>
      </c>
      <c r="C845" t="s">
        <v>155</v>
      </c>
      <c r="D845" t="s">
        <v>0</v>
      </c>
      <c r="E845" s="115" t="s">
        <v>158</v>
      </c>
      <c r="F845" s="115" t="s">
        <v>7</v>
      </c>
      <c r="G845" s="115">
        <v>537</v>
      </c>
    </row>
    <row r="846" spans="1:7" ht="12.75" customHeight="1">
      <c r="A846" s="115" t="str">
        <f t="shared" si="13"/>
        <v>2006Cervix (C53)FemaleNon-MāoriNumber</v>
      </c>
      <c r="B846">
        <v>2006</v>
      </c>
      <c r="C846" t="s">
        <v>108</v>
      </c>
      <c r="D846" t="s">
        <v>0</v>
      </c>
      <c r="E846" s="115" t="s">
        <v>158</v>
      </c>
      <c r="F846" s="115" t="s">
        <v>7</v>
      </c>
      <c r="G846" s="115">
        <v>42</v>
      </c>
    </row>
    <row r="847" spans="1:7" ht="12.75" customHeight="1">
      <c r="A847" s="115" t="str">
        <f t="shared" si="13"/>
        <v>2006Uterus (C54–C55)FemaleNon-MāoriNumber</v>
      </c>
      <c r="B847">
        <v>2006</v>
      </c>
      <c r="C847" t="s">
        <v>358</v>
      </c>
      <c r="D847" t="s">
        <v>0</v>
      </c>
      <c r="E847" s="115" t="s">
        <v>158</v>
      </c>
      <c r="F847" s="115" t="s">
        <v>7</v>
      </c>
      <c r="G847" s="115">
        <v>85</v>
      </c>
    </row>
    <row r="848" spans="1:7" ht="12.75" customHeight="1">
      <c r="A848" s="115" t="str">
        <f t="shared" si="13"/>
        <v>2006Ovary (C56)FemaleNon-MāoriNumber</v>
      </c>
      <c r="B848">
        <v>2006</v>
      </c>
      <c r="C848" t="s">
        <v>109</v>
      </c>
      <c r="D848" t="s">
        <v>0</v>
      </c>
      <c r="E848" s="115" t="s">
        <v>158</v>
      </c>
      <c r="F848" s="115" t="s">
        <v>7</v>
      </c>
      <c r="G848" s="115">
        <v>190</v>
      </c>
    </row>
    <row r="849" spans="1:7" ht="12.75" customHeight="1">
      <c r="A849" s="115" t="str">
        <f t="shared" si="13"/>
        <v>2007Breast - female (C50)FemaleNon-MāoriNumber</v>
      </c>
      <c r="B849">
        <v>2007</v>
      </c>
      <c r="C849" t="s">
        <v>155</v>
      </c>
      <c r="D849" t="s">
        <v>0</v>
      </c>
      <c r="E849" s="115" t="s">
        <v>158</v>
      </c>
      <c r="F849" s="115" t="s">
        <v>7</v>
      </c>
      <c r="G849" s="115">
        <v>574</v>
      </c>
    </row>
    <row r="850" spans="1:7" ht="12.75" customHeight="1">
      <c r="A850" s="115" t="str">
        <f t="shared" si="13"/>
        <v>2007Cervix (C53)FemaleNon-MāoriNumber</v>
      </c>
      <c r="B850">
        <v>2007</v>
      </c>
      <c r="C850" t="s">
        <v>108</v>
      </c>
      <c r="D850" t="s">
        <v>0</v>
      </c>
      <c r="E850" s="115" t="s">
        <v>158</v>
      </c>
      <c r="F850" s="115" t="s">
        <v>7</v>
      </c>
      <c r="G850" s="115">
        <v>54</v>
      </c>
    </row>
    <row r="851" spans="1:7" ht="12.75" customHeight="1">
      <c r="A851" s="115" t="str">
        <f t="shared" si="13"/>
        <v>2007Uterus (C54–C55)FemaleNon-MāoriNumber</v>
      </c>
      <c r="B851">
        <v>2007</v>
      </c>
      <c r="C851" t="s">
        <v>358</v>
      </c>
      <c r="D851" t="s">
        <v>0</v>
      </c>
      <c r="E851" s="115" t="s">
        <v>158</v>
      </c>
      <c r="F851" s="115" t="s">
        <v>7</v>
      </c>
      <c r="G851" s="115">
        <v>83</v>
      </c>
    </row>
    <row r="852" spans="1:7" ht="12.75" customHeight="1">
      <c r="A852" s="115" t="str">
        <f t="shared" si="13"/>
        <v>2007Ovary (C56)FemaleNon-MāoriNumber</v>
      </c>
      <c r="B852">
        <v>2007</v>
      </c>
      <c r="C852" t="s">
        <v>109</v>
      </c>
      <c r="D852" t="s">
        <v>0</v>
      </c>
      <c r="E852" s="115" t="s">
        <v>158</v>
      </c>
      <c r="F852" s="115" t="s">
        <v>7</v>
      </c>
      <c r="G852" s="115">
        <v>188</v>
      </c>
    </row>
    <row r="853" spans="1:7" ht="12.75" customHeight="1">
      <c r="A853" s="115" t="str">
        <f t="shared" si="13"/>
        <v>2008Breast - female (C50)FemaleNon-MāoriNumber</v>
      </c>
      <c r="B853">
        <v>2008</v>
      </c>
      <c r="C853" t="s">
        <v>155</v>
      </c>
      <c r="D853" t="s">
        <v>0</v>
      </c>
      <c r="E853" s="115" t="s">
        <v>158</v>
      </c>
      <c r="F853" s="115" t="s">
        <v>7</v>
      </c>
      <c r="G853" s="115">
        <v>542</v>
      </c>
    </row>
    <row r="854" spans="1:7" ht="12.75" customHeight="1">
      <c r="A854" s="115" t="str">
        <f t="shared" si="13"/>
        <v>2008Cervix (C53)FemaleNon-MāoriNumber</v>
      </c>
      <c r="B854">
        <v>2008</v>
      </c>
      <c r="C854" t="s">
        <v>108</v>
      </c>
      <c r="D854" t="s">
        <v>0</v>
      </c>
      <c r="E854" s="115" t="s">
        <v>158</v>
      </c>
      <c r="F854" s="115" t="s">
        <v>7</v>
      </c>
      <c r="G854" s="115">
        <v>47</v>
      </c>
    </row>
    <row r="855" spans="1:7" ht="12.75" customHeight="1">
      <c r="A855" s="115" t="str">
        <f t="shared" si="13"/>
        <v>2008Uterus (C54–C55)FemaleNon-MāoriNumber</v>
      </c>
      <c r="B855">
        <v>2008</v>
      </c>
      <c r="C855" t="s">
        <v>358</v>
      </c>
      <c r="D855" t="s">
        <v>0</v>
      </c>
      <c r="E855" s="115" t="s">
        <v>158</v>
      </c>
      <c r="F855" s="115" t="s">
        <v>7</v>
      </c>
      <c r="G855" s="115">
        <v>76</v>
      </c>
    </row>
    <row r="856" spans="1:7" ht="12.75" customHeight="1">
      <c r="A856" s="115" t="str">
        <f t="shared" si="13"/>
        <v>2008Ovary (C56)FemaleNon-MāoriNumber</v>
      </c>
      <c r="B856">
        <v>2008</v>
      </c>
      <c r="C856" t="s">
        <v>109</v>
      </c>
      <c r="D856" t="s">
        <v>0</v>
      </c>
      <c r="E856" s="115" t="s">
        <v>158</v>
      </c>
      <c r="F856" s="115" t="s">
        <v>7</v>
      </c>
      <c r="G856" s="115">
        <v>169</v>
      </c>
    </row>
    <row r="857" spans="1:7" ht="12.75" customHeight="1">
      <c r="A857" s="115" t="str">
        <f t="shared" si="13"/>
        <v>2009Breast - female (C50)FemaleNon-MāoriNumber</v>
      </c>
      <c r="B857">
        <v>2009</v>
      </c>
      <c r="C857" t="s">
        <v>155</v>
      </c>
      <c r="D857" t="s">
        <v>0</v>
      </c>
      <c r="E857" s="115" t="s">
        <v>158</v>
      </c>
      <c r="F857" s="115" t="s">
        <v>7</v>
      </c>
      <c r="G857" s="115">
        <v>591</v>
      </c>
    </row>
    <row r="858" spans="1:7" ht="12.75" customHeight="1">
      <c r="A858" s="115" t="str">
        <f t="shared" si="13"/>
        <v>2009Cervix (C53)FemaleNon-MāoriNumber</v>
      </c>
      <c r="B858">
        <v>2009</v>
      </c>
      <c r="C858" t="s">
        <v>108</v>
      </c>
      <c r="D858" t="s">
        <v>0</v>
      </c>
      <c r="E858" s="115" t="s">
        <v>158</v>
      </c>
      <c r="F858" s="115" t="s">
        <v>7</v>
      </c>
      <c r="G858" s="115">
        <v>35</v>
      </c>
    </row>
    <row r="859" spans="1:7" ht="12.75" customHeight="1">
      <c r="A859" s="115" t="str">
        <f t="shared" si="13"/>
        <v>2009Uterus (C54–C55)FemaleNon-MāoriNumber</v>
      </c>
      <c r="B859">
        <v>2009</v>
      </c>
      <c r="C859" t="s">
        <v>358</v>
      </c>
      <c r="D859" t="s">
        <v>0</v>
      </c>
      <c r="E859" s="115" t="s">
        <v>158</v>
      </c>
      <c r="F859" s="115" t="s">
        <v>7</v>
      </c>
      <c r="G859" s="115">
        <v>92</v>
      </c>
    </row>
    <row r="860" spans="1:7" ht="12.75" customHeight="1">
      <c r="A860" s="115" t="str">
        <f t="shared" si="13"/>
        <v>2009Ovary (C56)FemaleNon-MāoriNumber</v>
      </c>
      <c r="B860">
        <v>2009</v>
      </c>
      <c r="C860" t="s">
        <v>109</v>
      </c>
      <c r="D860" t="s">
        <v>0</v>
      </c>
      <c r="E860" s="115" t="s">
        <v>158</v>
      </c>
      <c r="F860" s="115" t="s">
        <v>7</v>
      </c>
      <c r="G860" s="115">
        <v>193</v>
      </c>
    </row>
    <row r="861" spans="1:7" ht="12.75" customHeight="1">
      <c r="A861" s="115" t="str">
        <f t="shared" si="13"/>
        <v>2010Breast - female (C50)FemaleNon-MāoriNumber</v>
      </c>
      <c r="B861">
        <v>2010</v>
      </c>
      <c r="C861" t="s">
        <v>155</v>
      </c>
      <c r="D861" t="s">
        <v>0</v>
      </c>
      <c r="E861" s="115" t="s">
        <v>158</v>
      </c>
      <c r="F861" s="115" t="s">
        <v>7</v>
      </c>
      <c r="G861" s="115">
        <v>557</v>
      </c>
    </row>
    <row r="862" spans="1:7" ht="12.75" customHeight="1">
      <c r="A862" s="115" t="str">
        <f t="shared" si="13"/>
        <v>2010Cervix (C53)FemaleNon-MāoriNumber</v>
      </c>
      <c r="B862">
        <v>2010</v>
      </c>
      <c r="C862" t="s">
        <v>108</v>
      </c>
      <c r="D862" t="s">
        <v>0</v>
      </c>
      <c r="E862" s="115" t="s">
        <v>158</v>
      </c>
      <c r="F862" s="115" t="s">
        <v>7</v>
      </c>
      <c r="G862" s="115">
        <v>44</v>
      </c>
    </row>
    <row r="863" spans="1:7" ht="12.75" customHeight="1">
      <c r="A863" s="115" t="str">
        <f t="shared" si="13"/>
        <v>2010Uterus (C54–C55)FemaleNon-MāoriNumber</v>
      </c>
      <c r="B863">
        <v>2010</v>
      </c>
      <c r="C863" t="s">
        <v>358</v>
      </c>
      <c r="D863" t="s">
        <v>0</v>
      </c>
      <c r="E863" s="115" t="s">
        <v>158</v>
      </c>
      <c r="F863" s="115" t="s">
        <v>7</v>
      </c>
      <c r="G863" s="115">
        <v>90</v>
      </c>
    </row>
    <row r="864" spans="1:7" ht="12.75" customHeight="1">
      <c r="A864" s="115" t="str">
        <f t="shared" si="13"/>
        <v>2010Ovary (C56)FemaleNon-MāoriNumber</v>
      </c>
      <c r="B864">
        <v>2010</v>
      </c>
      <c r="C864" t="s">
        <v>109</v>
      </c>
      <c r="D864" t="s">
        <v>0</v>
      </c>
      <c r="E864" s="115" t="s">
        <v>158</v>
      </c>
      <c r="F864" s="115" t="s">
        <v>7</v>
      </c>
      <c r="G864" s="115">
        <v>200</v>
      </c>
    </row>
    <row r="865" spans="1:7" ht="12.75" customHeight="1">
      <c r="A865" s="115" t="str">
        <f t="shared" si="13"/>
        <v>2011Breast - female (C50)FemaleNon-MāoriNumber</v>
      </c>
      <c r="B865">
        <v>2011</v>
      </c>
      <c r="C865" t="s">
        <v>155</v>
      </c>
      <c r="D865" t="s">
        <v>0</v>
      </c>
      <c r="E865" s="115" t="s">
        <v>158</v>
      </c>
      <c r="F865" s="115" t="s">
        <v>7</v>
      </c>
      <c r="G865" s="115">
        <v>564</v>
      </c>
    </row>
    <row r="866" spans="1:7" ht="12.75" customHeight="1">
      <c r="A866" s="115" t="str">
        <f t="shared" si="13"/>
        <v>2011Cervix (C53)FemaleNon-MāoriNumber</v>
      </c>
      <c r="B866">
        <v>2011</v>
      </c>
      <c r="C866" t="s">
        <v>108</v>
      </c>
      <c r="D866" t="s">
        <v>0</v>
      </c>
      <c r="E866" s="115" t="s">
        <v>158</v>
      </c>
      <c r="F866" s="115" t="s">
        <v>7</v>
      </c>
      <c r="G866" s="115">
        <v>39</v>
      </c>
    </row>
    <row r="867" spans="1:7" ht="12.75" customHeight="1">
      <c r="A867" s="115" t="str">
        <f t="shared" si="13"/>
        <v>2011Uterus (C54–C55)FemaleNon-MāoriNumber</v>
      </c>
      <c r="B867">
        <v>2011</v>
      </c>
      <c r="C867" t="s">
        <v>358</v>
      </c>
      <c r="D867" t="s">
        <v>0</v>
      </c>
      <c r="E867" s="115" t="s">
        <v>158</v>
      </c>
      <c r="F867" s="115" t="s">
        <v>7</v>
      </c>
      <c r="G867" s="115">
        <v>87</v>
      </c>
    </row>
    <row r="868" spans="1:7" ht="12.75" customHeight="1">
      <c r="A868" s="115" t="str">
        <f t="shared" si="13"/>
        <v>2011Ovary (C56)FemaleNon-MāoriNumber</v>
      </c>
      <c r="B868">
        <v>2011</v>
      </c>
      <c r="C868" t="s">
        <v>109</v>
      </c>
      <c r="D868" t="s">
        <v>0</v>
      </c>
      <c r="E868" s="115" t="s">
        <v>158</v>
      </c>
      <c r="F868" s="115" t="s">
        <v>7</v>
      </c>
      <c r="G868" s="115">
        <v>175</v>
      </c>
    </row>
    <row r="869" spans="1:7" ht="12.75" customHeight="1">
      <c r="A869" s="115" t="str">
        <f t="shared" si="13"/>
        <v>2012Breast - female (C50)FemaleNon-MāoriNumber</v>
      </c>
      <c r="B869">
        <v>2012</v>
      </c>
      <c r="C869" t="s">
        <v>155</v>
      </c>
      <c r="D869" t="s">
        <v>0</v>
      </c>
      <c r="E869" s="115" t="s">
        <v>158</v>
      </c>
      <c r="F869" s="115" t="s">
        <v>7</v>
      </c>
      <c r="G869" s="115">
        <v>544</v>
      </c>
    </row>
    <row r="870" spans="1:7" ht="12.75" customHeight="1">
      <c r="A870" s="115" t="str">
        <f t="shared" si="13"/>
        <v>2012Cervix (C53)FemaleNon-MāoriNumber</v>
      </c>
      <c r="B870">
        <v>2012</v>
      </c>
      <c r="C870" t="s">
        <v>108</v>
      </c>
      <c r="D870" t="s">
        <v>0</v>
      </c>
      <c r="E870" s="115" t="s">
        <v>158</v>
      </c>
      <c r="F870" s="115" t="s">
        <v>7</v>
      </c>
      <c r="G870" s="115">
        <v>45</v>
      </c>
    </row>
    <row r="871" spans="1:7" ht="12.75" customHeight="1">
      <c r="A871" s="115" t="str">
        <f t="shared" si="13"/>
        <v>2012Uterus (C54–C55)FemaleNon-MāoriNumber</v>
      </c>
      <c r="B871">
        <v>2012</v>
      </c>
      <c r="C871" t="s">
        <v>358</v>
      </c>
      <c r="D871" t="s">
        <v>0</v>
      </c>
      <c r="E871" s="115" t="s">
        <v>158</v>
      </c>
      <c r="F871" s="115" t="s">
        <v>7</v>
      </c>
      <c r="G871" s="115">
        <v>104</v>
      </c>
    </row>
    <row r="872" spans="1:7" ht="12.75" customHeight="1">
      <c r="A872" s="115" t="str">
        <f t="shared" si="13"/>
        <v>2012Ovary (C56)FemaleNon-MāoriNumber</v>
      </c>
      <c r="B872">
        <v>2012</v>
      </c>
      <c r="C872" t="s">
        <v>109</v>
      </c>
      <c r="D872" t="s">
        <v>0</v>
      </c>
      <c r="E872" s="115" t="s">
        <v>158</v>
      </c>
      <c r="F872" s="115" t="s">
        <v>7</v>
      </c>
      <c r="G872" s="115">
        <v>160</v>
      </c>
    </row>
    <row r="873" spans="1:7" ht="12.75" customHeight="1">
      <c r="A873" t="str">
        <f t="shared" si="13"/>
        <v>YearSubgroupSexEthnic groupValue</v>
      </c>
      <c r="B873" t="s">
        <v>5</v>
      </c>
      <c r="C873" t="s">
        <v>11</v>
      </c>
      <c r="D873" t="s">
        <v>3</v>
      </c>
      <c r="E873" t="s">
        <v>31</v>
      </c>
      <c r="F873" t="s">
        <v>34</v>
      </c>
      <c r="G873" s="29" t="s">
        <v>8</v>
      </c>
    </row>
    <row r="874" spans="1:7" ht="12.75" customHeight="1">
      <c r="A874" t="str">
        <f t="shared" si="13"/>
        <v>2003Stomach (C16)AllSexAllEthRate</v>
      </c>
      <c r="B874">
        <v>2003</v>
      </c>
      <c r="C874" t="s">
        <v>82</v>
      </c>
      <c r="D874" t="s">
        <v>4</v>
      </c>
      <c r="E874" t="s">
        <v>32</v>
      </c>
      <c r="F874" t="s">
        <v>8</v>
      </c>
      <c r="G874" s="29">
        <v>5.5048227375498904</v>
      </c>
    </row>
    <row r="875" spans="1:7" ht="12.75" customHeight="1">
      <c r="A875" t="str">
        <f t="shared" si="13"/>
        <v>2003Stomach (C16)FemaleAllEthRate</v>
      </c>
      <c r="B875">
        <v>2003</v>
      </c>
      <c r="C875" t="s">
        <v>82</v>
      </c>
      <c r="D875" t="s">
        <v>0</v>
      </c>
      <c r="E875" t="s">
        <v>32</v>
      </c>
      <c r="F875" t="s">
        <v>8</v>
      </c>
      <c r="G875" s="29">
        <v>3.3632126285965902</v>
      </c>
    </row>
    <row r="876" spans="1:7" ht="12.75" customHeight="1">
      <c r="A876" t="str">
        <f t="shared" si="13"/>
        <v>2003Stomach (C16)MaleAllEthRate</v>
      </c>
      <c r="B876">
        <v>2003</v>
      </c>
      <c r="C876" t="s">
        <v>82</v>
      </c>
      <c r="D876" t="s">
        <v>1</v>
      </c>
      <c r="E876" t="s">
        <v>32</v>
      </c>
      <c r="F876" t="s">
        <v>8</v>
      </c>
      <c r="G876" s="29">
        <v>8.1512389311068603</v>
      </c>
    </row>
    <row r="877" spans="1:7" ht="12.75" customHeight="1">
      <c r="A877" t="str">
        <f t="shared" si="13"/>
        <v>2003Colorectum and anus (C18–C21)AllSexAllEthRate</v>
      </c>
      <c r="B877">
        <v>2003</v>
      </c>
      <c r="C877" t="s">
        <v>84</v>
      </c>
      <c r="D877" t="s">
        <v>4</v>
      </c>
      <c r="E877" t="s">
        <v>32</v>
      </c>
      <c r="F877" t="s">
        <v>8</v>
      </c>
      <c r="G877" s="29">
        <v>19.323859993989501</v>
      </c>
    </row>
    <row r="878" spans="1:7" ht="12.75" customHeight="1">
      <c r="A878" t="str">
        <f t="shared" si="13"/>
        <v>2003Colorectum and anus (C18–C21)FemaleAllEthRate</v>
      </c>
      <c r="B878">
        <v>2003</v>
      </c>
      <c r="C878" t="s">
        <v>84</v>
      </c>
      <c r="D878" t="s">
        <v>0</v>
      </c>
      <c r="E878" t="s">
        <v>32</v>
      </c>
      <c r="F878" t="s">
        <v>8</v>
      </c>
      <c r="G878" s="29">
        <v>16.984209576746501</v>
      </c>
    </row>
    <row r="879" spans="1:7" ht="12.75" customHeight="1">
      <c r="A879" t="str">
        <f t="shared" si="13"/>
        <v>2003Colorectum and anus (C18–C21)MaleAllEthRate</v>
      </c>
      <c r="B879">
        <v>2003</v>
      </c>
      <c r="C879" t="s">
        <v>84</v>
      </c>
      <c r="D879" t="s">
        <v>1</v>
      </c>
      <c r="E879" t="s">
        <v>32</v>
      </c>
      <c r="F879" t="s">
        <v>8</v>
      </c>
      <c r="G879" s="29">
        <v>22.175244999054399</v>
      </c>
    </row>
    <row r="880" spans="1:7" ht="12.75" customHeight="1">
      <c r="A880" t="str">
        <f t="shared" si="13"/>
        <v>2003Pancreas (C25)AllSexAllEthRate</v>
      </c>
      <c r="B880">
        <v>2003</v>
      </c>
      <c r="C880" t="s">
        <v>88</v>
      </c>
      <c r="D880" t="s">
        <v>4</v>
      </c>
      <c r="E880" t="s">
        <v>32</v>
      </c>
      <c r="F880" t="s">
        <v>8</v>
      </c>
      <c r="G880" s="29">
        <v>5.3969551618948799</v>
      </c>
    </row>
    <row r="881" spans="1:7" ht="12.75" customHeight="1">
      <c r="A881" t="str">
        <f t="shared" si="13"/>
        <v>2003Pancreas (C25)FemaleAllEthRate</v>
      </c>
      <c r="B881">
        <v>2003</v>
      </c>
      <c r="C881" t="s">
        <v>88</v>
      </c>
      <c r="D881" t="s">
        <v>0</v>
      </c>
      <c r="E881" t="s">
        <v>32</v>
      </c>
      <c r="F881" t="s">
        <v>8</v>
      </c>
      <c r="G881" s="29">
        <v>4.46201049442036</v>
      </c>
    </row>
    <row r="882" spans="1:7" ht="12.75" customHeight="1">
      <c r="A882" t="str">
        <f t="shared" si="13"/>
        <v>2003Pancreas (C25)MaleAllEthRate</v>
      </c>
      <c r="B882">
        <v>2003</v>
      </c>
      <c r="C882" t="s">
        <v>88</v>
      </c>
      <c r="D882" t="s">
        <v>1</v>
      </c>
      <c r="E882" t="s">
        <v>32</v>
      </c>
      <c r="F882" t="s">
        <v>8</v>
      </c>
      <c r="G882" s="29">
        <v>6.2606235409883899</v>
      </c>
    </row>
    <row r="883" spans="1:7" ht="12.75" customHeight="1">
      <c r="A883" t="str">
        <f t="shared" si="13"/>
        <v>2003Lung (C33–C34)AllSexAllEthRate</v>
      </c>
      <c r="B883">
        <v>2003</v>
      </c>
      <c r="C883" t="s">
        <v>93</v>
      </c>
      <c r="D883" t="s">
        <v>4</v>
      </c>
      <c r="E883" t="s">
        <v>32</v>
      </c>
      <c r="F883" t="s">
        <v>8</v>
      </c>
      <c r="G883" s="29">
        <v>26.566175452830699</v>
      </c>
    </row>
    <row r="884" spans="1:7" ht="12.75" customHeight="1">
      <c r="A884" t="str">
        <f t="shared" si="13"/>
        <v>2003Lung (C33–C34)FemaleAllEthRate</v>
      </c>
      <c r="B884">
        <v>2003</v>
      </c>
      <c r="C884" t="s">
        <v>93</v>
      </c>
      <c r="D884" t="s">
        <v>0</v>
      </c>
      <c r="E884" t="s">
        <v>32</v>
      </c>
      <c r="F884" t="s">
        <v>8</v>
      </c>
      <c r="G884" s="29">
        <v>21.597048469933</v>
      </c>
    </row>
    <row r="885" spans="1:7" ht="12.75" customHeight="1">
      <c r="A885" t="str">
        <f t="shared" si="13"/>
        <v>2003Lung (C33–C34)MaleAllEthRate</v>
      </c>
      <c r="B885">
        <v>2003</v>
      </c>
      <c r="C885" t="s">
        <v>93</v>
      </c>
      <c r="D885" t="s">
        <v>1</v>
      </c>
      <c r="E885" t="s">
        <v>32</v>
      </c>
      <c r="F885" t="s">
        <v>8</v>
      </c>
      <c r="G885" s="29">
        <v>33.472738490708103</v>
      </c>
    </row>
    <row r="886" spans="1:7" ht="12.75" customHeight="1">
      <c r="A886" t="str">
        <f t="shared" si="13"/>
        <v>2003Melanoma (C43)AllSexAllEthRate</v>
      </c>
      <c r="B886">
        <v>2003</v>
      </c>
      <c r="C886" t="s">
        <v>99</v>
      </c>
      <c r="D886" t="s">
        <v>4</v>
      </c>
      <c r="E886" t="s">
        <v>32</v>
      </c>
      <c r="F886" t="s">
        <v>8</v>
      </c>
      <c r="G886" s="29">
        <v>5.1511403716958499</v>
      </c>
    </row>
    <row r="887" spans="1:7" ht="12.75" customHeight="1">
      <c r="A887" t="str">
        <f t="shared" si="13"/>
        <v>2003Melanoma (C43)FemaleAllEthRate</v>
      </c>
      <c r="B887">
        <v>2003</v>
      </c>
      <c r="C887" t="s">
        <v>99</v>
      </c>
      <c r="D887" t="s">
        <v>0</v>
      </c>
      <c r="E887" t="s">
        <v>32</v>
      </c>
      <c r="F887" t="s">
        <v>8</v>
      </c>
      <c r="G887" s="29">
        <v>3.6185853311654901</v>
      </c>
    </row>
    <row r="888" spans="1:7" ht="12.75" customHeight="1">
      <c r="A888" t="str">
        <f t="shared" si="13"/>
        <v>2003Melanoma (C43)MaleAllEthRate</v>
      </c>
      <c r="B888">
        <v>2003</v>
      </c>
      <c r="C888" t="s">
        <v>99</v>
      </c>
      <c r="D888" t="s">
        <v>1</v>
      </c>
      <c r="E888" t="s">
        <v>32</v>
      </c>
      <c r="F888" t="s">
        <v>8</v>
      </c>
      <c r="G888" s="29">
        <v>7.08114108065576</v>
      </c>
    </row>
    <row r="889" spans="1:7" ht="12.75" customHeight="1">
      <c r="A889" t="str">
        <f t="shared" si="13"/>
        <v>2003Prostate (C61)MaleAllEthRate</v>
      </c>
      <c r="B889">
        <v>2003</v>
      </c>
      <c r="C889" t="s">
        <v>112</v>
      </c>
      <c r="D889" t="s">
        <v>1</v>
      </c>
      <c r="E889" t="s">
        <v>32</v>
      </c>
      <c r="F889" t="s">
        <v>8</v>
      </c>
      <c r="G889" s="29">
        <v>21.127823643614398</v>
      </c>
    </row>
    <row r="890" spans="1:7" ht="12.75" customHeight="1">
      <c r="A890" t="str">
        <f t="shared" si="13"/>
        <v>2003Bladder (C67)AllSexAllEthRate</v>
      </c>
      <c r="B890">
        <v>2003</v>
      </c>
      <c r="C890" t="s">
        <v>118</v>
      </c>
      <c r="D890" t="s">
        <v>4</v>
      </c>
      <c r="E890" t="s">
        <v>32</v>
      </c>
      <c r="F890" t="s">
        <v>8</v>
      </c>
      <c r="G890" s="29">
        <v>2.7752955322907602</v>
      </c>
    </row>
    <row r="891" spans="1:7" ht="12.75" customHeight="1">
      <c r="A891" t="str">
        <f t="shared" si="13"/>
        <v>2003Bladder (C67)FemaleAllEthRate</v>
      </c>
      <c r="B891">
        <v>2003</v>
      </c>
      <c r="C891" t="s">
        <v>118</v>
      </c>
      <c r="D891" t="s">
        <v>0</v>
      </c>
      <c r="E891" t="s">
        <v>32</v>
      </c>
      <c r="F891" t="s">
        <v>8</v>
      </c>
      <c r="G891" s="29">
        <v>1.42254837634131</v>
      </c>
    </row>
    <row r="892" spans="1:7" ht="12.75" customHeight="1">
      <c r="A892" t="str">
        <f t="shared" si="13"/>
        <v>2003Bladder (C67)MaleAllEthRate</v>
      </c>
      <c r="B892">
        <v>2003</v>
      </c>
      <c r="C892" t="s">
        <v>118</v>
      </c>
      <c r="D892" t="s">
        <v>1</v>
      </c>
      <c r="E892" t="s">
        <v>32</v>
      </c>
      <c r="F892" t="s">
        <v>8</v>
      </c>
      <c r="G892" s="29">
        <v>4.6369894775726603</v>
      </c>
    </row>
    <row r="893" spans="1:7" ht="12.75" customHeight="1">
      <c r="A893" t="str">
        <f t="shared" si="13"/>
        <v>2003Non-Hodgkin lymphoma (C82–C85, C96)AllSexAllEthRate</v>
      </c>
      <c r="B893">
        <v>2003</v>
      </c>
      <c r="C893" t="s">
        <v>133</v>
      </c>
      <c r="D893" t="s">
        <v>4</v>
      </c>
      <c r="E893" t="s">
        <v>32</v>
      </c>
      <c r="F893" t="s">
        <v>8</v>
      </c>
      <c r="G893" s="29">
        <v>5.9863872381932399</v>
      </c>
    </row>
    <row r="894" spans="1:7" ht="12.75" customHeight="1">
      <c r="A894" t="str">
        <f t="shared" si="13"/>
        <v>2003Non-Hodgkin lymphoma (C82–C85, C96)FemaleAllEthRate</v>
      </c>
      <c r="B894">
        <v>2003</v>
      </c>
      <c r="C894" t="s">
        <v>133</v>
      </c>
      <c r="D894" t="s">
        <v>0</v>
      </c>
      <c r="E894" t="s">
        <v>32</v>
      </c>
      <c r="F894" t="s">
        <v>8</v>
      </c>
      <c r="G894" s="29">
        <v>5.1107047036826598</v>
      </c>
    </row>
    <row r="895" spans="1:7" ht="12.75" customHeight="1">
      <c r="A895" t="str">
        <f t="shared" si="13"/>
        <v>2003Non-Hodgkin lymphoma (C82–C85, C96)MaleAllEthRate</v>
      </c>
      <c r="B895">
        <v>2003</v>
      </c>
      <c r="C895" t="s">
        <v>133</v>
      </c>
      <c r="D895" t="s">
        <v>1</v>
      </c>
      <c r="E895" t="s">
        <v>32</v>
      </c>
      <c r="F895" t="s">
        <v>8</v>
      </c>
      <c r="G895" s="29">
        <v>7.1717176599493504</v>
      </c>
    </row>
    <row r="896" spans="1:7" ht="12.75" customHeight="1">
      <c r="A896" t="str">
        <f t="shared" si="13"/>
        <v>2003Leukaemia (C91–C95)AllSexAllEthRate</v>
      </c>
      <c r="B896">
        <v>2003</v>
      </c>
      <c r="C896" t="s">
        <v>136</v>
      </c>
      <c r="D896" t="s">
        <v>4</v>
      </c>
      <c r="E896" t="s">
        <v>32</v>
      </c>
      <c r="F896" t="s">
        <v>8</v>
      </c>
      <c r="G896" s="29">
        <v>4.8079743548402103</v>
      </c>
    </row>
    <row r="897" spans="1:7" ht="12.75" customHeight="1">
      <c r="A897" t="str">
        <f t="shared" si="13"/>
        <v>2003Leukaemia (C91–C95)FemaleAllEthRate</v>
      </c>
      <c r="B897">
        <v>2003</v>
      </c>
      <c r="C897" t="s">
        <v>136</v>
      </c>
      <c r="D897" t="s">
        <v>0</v>
      </c>
      <c r="E897" t="s">
        <v>32</v>
      </c>
      <c r="F897" t="s">
        <v>8</v>
      </c>
      <c r="G897" s="29">
        <v>3.4533738989270502</v>
      </c>
    </row>
    <row r="898" spans="1:7" ht="12.75" customHeight="1">
      <c r="A898" t="str">
        <f t="shared" ref="A898:A961" si="14">B898&amp;C898&amp;D898&amp;E898&amp;F898</f>
        <v>2003Leukaemia (C91–C95)MaleAllEthRate</v>
      </c>
      <c r="B898">
        <v>2003</v>
      </c>
      <c r="C898" t="s">
        <v>136</v>
      </c>
      <c r="D898" t="s">
        <v>1</v>
      </c>
      <c r="E898" t="s">
        <v>32</v>
      </c>
      <c r="F898" t="s">
        <v>8</v>
      </c>
      <c r="G898" s="29">
        <v>6.4735937059504698</v>
      </c>
    </row>
    <row r="899" spans="1:7" ht="12.75" customHeight="1">
      <c r="A899" t="str">
        <f t="shared" si="14"/>
        <v>2004Stomach (C16)AllSexAllEthRate</v>
      </c>
      <c r="B899">
        <v>2004</v>
      </c>
      <c r="C899" t="s">
        <v>82</v>
      </c>
      <c r="D899" t="s">
        <v>4</v>
      </c>
      <c r="E899" t="s">
        <v>32</v>
      </c>
      <c r="F899" t="s">
        <v>8</v>
      </c>
      <c r="G899" s="29">
        <v>5.3505923641692501</v>
      </c>
    </row>
    <row r="900" spans="1:7" ht="12.75" customHeight="1">
      <c r="A900" t="str">
        <f t="shared" si="14"/>
        <v>2004Stomach (C16)FemaleAllEthRate</v>
      </c>
      <c r="B900">
        <v>2004</v>
      </c>
      <c r="C900" t="s">
        <v>82</v>
      </c>
      <c r="D900" t="s">
        <v>0</v>
      </c>
      <c r="E900" t="s">
        <v>32</v>
      </c>
      <c r="F900" t="s">
        <v>8</v>
      </c>
      <c r="G900" s="29">
        <v>3.57725529302065</v>
      </c>
    </row>
    <row r="901" spans="1:7" ht="12.75" customHeight="1">
      <c r="A901" t="str">
        <f t="shared" si="14"/>
        <v>2004Stomach (C16)MaleAllEthRate</v>
      </c>
      <c r="B901">
        <v>2004</v>
      </c>
      <c r="C901" t="s">
        <v>82</v>
      </c>
      <c r="D901" t="s">
        <v>1</v>
      </c>
      <c r="E901" t="s">
        <v>32</v>
      </c>
      <c r="F901" t="s">
        <v>8</v>
      </c>
      <c r="G901" s="29">
        <v>7.36683811840558</v>
      </c>
    </row>
    <row r="902" spans="1:7" ht="12.75" customHeight="1">
      <c r="A902" t="str">
        <f t="shared" si="14"/>
        <v>2004Colorectum and anus (C18–C21)AllSexAllEthRate</v>
      </c>
      <c r="B902">
        <v>2004</v>
      </c>
      <c r="C902" t="s">
        <v>84</v>
      </c>
      <c r="D902" t="s">
        <v>4</v>
      </c>
      <c r="E902" t="s">
        <v>32</v>
      </c>
      <c r="F902" t="s">
        <v>8</v>
      </c>
      <c r="G902" s="29">
        <v>19.717933353236301</v>
      </c>
    </row>
    <row r="903" spans="1:7" ht="12.75" customHeight="1">
      <c r="A903" t="str">
        <f t="shared" si="14"/>
        <v>2004Colorectum and anus (C18–C21)FemaleAllEthRate</v>
      </c>
      <c r="B903">
        <v>2004</v>
      </c>
      <c r="C903" t="s">
        <v>84</v>
      </c>
      <c r="D903" t="s">
        <v>0</v>
      </c>
      <c r="E903" t="s">
        <v>32</v>
      </c>
      <c r="F903" t="s">
        <v>8</v>
      </c>
      <c r="G903" s="29">
        <v>17.952175239391401</v>
      </c>
    </row>
    <row r="904" spans="1:7" ht="12.75" customHeight="1">
      <c r="A904" t="str">
        <f t="shared" si="14"/>
        <v>2004Colorectum and anus (C18–C21)MaleAllEthRate</v>
      </c>
      <c r="B904">
        <v>2004</v>
      </c>
      <c r="C904" t="s">
        <v>84</v>
      </c>
      <c r="D904" t="s">
        <v>1</v>
      </c>
      <c r="E904" t="s">
        <v>32</v>
      </c>
      <c r="F904" t="s">
        <v>8</v>
      </c>
      <c r="G904" s="29">
        <v>21.849637097844798</v>
      </c>
    </row>
    <row r="905" spans="1:7" ht="12.75" customHeight="1">
      <c r="A905" t="str">
        <f t="shared" si="14"/>
        <v>2004Pancreas (C25)AllSexAllEthRate</v>
      </c>
      <c r="B905">
        <v>2004</v>
      </c>
      <c r="C905" t="s">
        <v>88</v>
      </c>
      <c r="D905" t="s">
        <v>4</v>
      </c>
      <c r="E905" t="s">
        <v>32</v>
      </c>
      <c r="F905" t="s">
        <v>8</v>
      </c>
      <c r="G905" s="29">
        <v>5.9909785489062699</v>
      </c>
    </row>
    <row r="906" spans="1:7" ht="12.75" customHeight="1">
      <c r="A906" t="str">
        <f t="shared" si="14"/>
        <v>2004Pancreas (C25)FemaleAllEthRate</v>
      </c>
      <c r="B906">
        <v>2004</v>
      </c>
      <c r="C906" t="s">
        <v>88</v>
      </c>
      <c r="D906" t="s">
        <v>0</v>
      </c>
      <c r="E906" t="s">
        <v>32</v>
      </c>
      <c r="F906" t="s">
        <v>8</v>
      </c>
      <c r="G906" s="29">
        <v>5.2977088677301598</v>
      </c>
    </row>
    <row r="907" spans="1:7" ht="12.75" customHeight="1">
      <c r="A907" t="str">
        <f t="shared" si="14"/>
        <v>2004Pancreas (C25)MaleAllEthRate</v>
      </c>
      <c r="B907">
        <v>2004</v>
      </c>
      <c r="C907" t="s">
        <v>88</v>
      </c>
      <c r="D907" t="s">
        <v>1</v>
      </c>
      <c r="E907" t="s">
        <v>32</v>
      </c>
      <c r="F907" t="s">
        <v>8</v>
      </c>
      <c r="G907" s="29">
        <v>6.7247396689349701</v>
      </c>
    </row>
    <row r="908" spans="1:7" ht="12.75" customHeight="1">
      <c r="A908" t="str">
        <f t="shared" si="14"/>
        <v>2004Lung (C33–C34)AllSexAllEthRate</v>
      </c>
      <c r="B908">
        <v>2004</v>
      </c>
      <c r="C908" t="s">
        <v>93</v>
      </c>
      <c r="D908" t="s">
        <v>4</v>
      </c>
      <c r="E908" t="s">
        <v>32</v>
      </c>
      <c r="F908" t="s">
        <v>8</v>
      </c>
      <c r="G908" s="29">
        <v>27.800194145587799</v>
      </c>
    </row>
    <row r="909" spans="1:7" ht="12.75" customHeight="1">
      <c r="A909" t="str">
        <f t="shared" si="14"/>
        <v>2004Lung (C33–C34)FemaleAllEthRate</v>
      </c>
      <c r="B909">
        <v>2004</v>
      </c>
      <c r="C909" t="s">
        <v>93</v>
      </c>
      <c r="D909" t="s">
        <v>0</v>
      </c>
      <c r="E909" t="s">
        <v>32</v>
      </c>
      <c r="F909" t="s">
        <v>8</v>
      </c>
      <c r="G909" s="29">
        <v>21.402720675376099</v>
      </c>
    </row>
    <row r="910" spans="1:7" ht="12.75" customHeight="1">
      <c r="A910" t="str">
        <f t="shared" si="14"/>
        <v>2004Lung (C33–C34)MaleAllEthRate</v>
      </c>
      <c r="B910">
        <v>2004</v>
      </c>
      <c r="C910" t="s">
        <v>93</v>
      </c>
      <c r="D910" t="s">
        <v>1</v>
      </c>
      <c r="E910" t="s">
        <v>32</v>
      </c>
      <c r="F910" t="s">
        <v>8</v>
      </c>
      <c r="G910" s="29">
        <v>35.904202415241301</v>
      </c>
    </row>
    <row r="911" spans="1:7" ht="12.75" customHeight="1">
      <c r="A911" t="str">
        <f t="shared" si="14"/>
        <v>2004Melanoma (C43)AllSexAllEthRate</v>
      </c>
      <c r="B911">
        <v>2004</v>
      </c>
      <c r="C911" t="s">
        <v>99</v>
      </c>
      <c r="D911" t="s">
        <v>4</v>
      </c>
      <c r="E911" t="s">
        <v>32</v>
      </c>
      <c r="F911" t="s">
        <v>8</v>
      </c>
      <c r="G911" s="29">
        <v>4.4166550665798798</v>
      </c>
    </row>
    <row r="912" spans="1:7" ht="12.75" customHeight="1">
      <c r="A912" t="str">
        <f t="shared" si="14"/>
        <v>2004Melanoma (C43)FemaleAllEthRate</v>
      </c>
      <c r="B912">
        <v>2004</v>
      </c>
      <c r="C912" t="s">
        <v>99</v>
      </c>
      <c r="D912" t="s">
        <v>0</v>
      </c>
      <c r="E912" t="s">
        <v>32</v>
      </c>
      <c r="F912" t="s">
        <v>8</v>
      </c>
      <c r="G912" s="29">
        <v>3.0087723491082099</v>
      </c>
    </row>
    <row r="913" spans="1:7" ht="12.75" customHeight="1">
      <c r="A913" t="str">
        <f t="shared" si="14"/>
        <v>2004Melanoma (C43)MaleAllEthRate</v>
      </c>
      <c r="B913">
        <v>2004</v>
      </c>
      <c r="C913" t="s">
        <v>99</v>
      </c>
      <c r="D913" t="s">
        <v>1</v>
      </c>
      <c r="E913" t="s">
        <v>32</v>
      </c>
      <c r="F913" t="s">
        <v>8</v>
      </c>
      <c r="G913" s="29">
        <v>6.0615874873219502</v>
      </c>
    </row>
    <row r="914" spans="1:7" ht="12.75" customHeight="1">
      <c r="A914" t="str">
        <f t="shared" si="14"/>
        <v>2004Prostate (C61)MaleAllEthRate</v>
      </c>
      <c r="B914">
        <v>2004</v>
      </c>
      <c r="C914" t="s">
        <v>112</v>
      </c>
      <c r="D914" t="s">
        <v>1</v>
      </c>
      <c r="E914" t="s">
        <v>32</v>
      </c>
      <c r="F914" t="s">
        <v>8</v>
      </c>
      <c r="G914" s="29">
        <v>21.6349308596849</v>
      </c>
    </row>
    <row r="915" spans="1:7" ht="12.75" customHeight="1">
      <c r="A915" t="str">
        <f t="shared" si="14"/>
        <v>2004Bladder (C67)AllSexAllEthRate</v>
      </c>
      <c r="B915">
        <v>2004</v>
      </c>
      <c r="C915" t="s">
        <v>118</v>
      </c>
      <c r="D915" t="s">
        <v>4</v>
      </c>
      <c r="E915" t="s">
        <v>32</v>
      </c>
      <c r="F915" t="s">
        <v>8</v>
      </c>
      <c r="G915" s="29">
        <v>2.8154986500953201</v>
      </c>
    </row>
    <row r="916" spans="1:7" ht="12.75" customHeight="1">
      <c r="A916" t="str">
        <f t="shared" si="14"/>
        <v>2004Bladder (C67)FemaleAllEthRate</v>
      </c>
      <c r="B916">
        <v>2004</v>
      </c>
      <c r="C916" t="s">
        <v>118</v>
      </c>
      <c r="D916" t="s">
        <v>0</v>
      </c>
      <c r="E916" t="s">
        <v>32</v>
      </c>
      <c r="F916" t="s">
        <v>8</v>
      </c>
      <c r="G916" s="29">
        <v>1.4491962170500601</v>
      </c>
    </row>
    <row r="917" spans="1:7" ht="12.75" customHeight="1">
      <c r="A917" t="str">
        <f t="shared" si="14"/>
        <v>2004Bladder (C67)MaleAllEthRate</v>
      </c>
      <c r="B917">
        <v>2004</v>
      </c>
      <c r="C917" t="s">
        <v>118</v>
      </c>
      <c r="D917" t="s">
        <v>1</v>
      </c>
      <c r="E917" t="s">
        <v>32</v>
      </c>
      <c r="F917" t="s">
        <v>8</v>
      </c>
      <c r="G917" s="29">
        <v>4.6744785073879296</v>
      </c>
    </row>
    <row r="918" spans="1:7" ht="12.75" customHeight="1">
      <c r="A918" t="str">
        <f t="shared" si="14"/>
        <v>2004Non-Hodgkin lymphoma (C82–C85, C96)AllSexAllEthRate</v>
      </c>
      <c r="B918">
        <v>2004</v>
      </c>
      <c r="C918" t="s">
        <v>133</v>
      </c>
      <c r="D918" t="s">
        <v>4</v>
      </c>
      <c r="E918" t="s">
        <v>32</v>
      </c>
      <c r="F918" t="s">
        <v>8</v>
      </c>
      <c r="G918" s="29">
        <v>4.9635054558281002</v>
      </c>
    </row>
    <row r="919" spans="1:7" ht="12.75" customHeight="1">
      <c r="A919" t="str">
        <f t="shared" si="14"/>
        <v>2004Non-Hodgkin lymphoma (C82–C85, C96)FemaleAllEthRate</v>
      </c>
      <c r="B919">
        <v>2004</v>
      </c>
      <c r="C919" t="s">
        <v>133</v>
      </c>
      <c r="D919" t="s">
        <v>0</v>
      </c>
      <c r="E919" t="s">
        <v>32</v>
      </c>
      <c r="F919" t="s">
        <v>8</v>
      </c>
      <c r="G919" s="29">
        <v>4.6357692168405498</v>
      </c>
    </row>
    <row r="920" spans="1:7" ht="12.75" customHeight="1">
      <c r="A920" t="str">
        <f t="shared" si="14"/>
        <v>2004Non-Hodgkin lymphoma (C82–C85, C96)MaleAllEthRate</v>
      </c>
      <c r="B920">
        <v>2004</v>
      </c>
      <c r="C920" t="s">
        <v>133</v>
      </c>
      <c r="D920" t="s">
        <v>1</v>
      </c>
      <c r="E920" t="s">
        <v>32</v>
      </c>
      <c r="F920" t="s">
        <v>8</v>
      </c>
      <c r="G920" s="29">
        <v>5.3573513433187401</v>
      </c>
    </row>
    <row r="921" spans="1:7" ht="12.75" customHeight="1">
      <c r="A921" t="str">
        <f t="shared" si="14"/>
        <v>2004Leukaemia (C91–C95)AllSexAllEthRate</v>
      </c>
      <c r="B921">
        <v>2004</v>
      </c>
      <c r="C921" t="s">
        <v>136</v>
      </c>
      <c r="D921" t="s">
        <v>4</v>
      </c>
      <c r="E921" t="s">
        <v>32</v>
      </c>
      <c r="F921" t="s">
        <v>8</v>
      </c>
      <c r="G921" s="29">
        <v>5.1434219604019198</v>
      </c>
    </row>
    <row r="922" spans="1:7" ht="12.75" customHeight="1">
      <c r="A922" t="str">
        <f t="shared" si="14"/>
        <v>2004Leukaemia (C91–C95)FemaleAllEthRate</v>
      </c>
      <c r="B922">
        <v>2004</v>
      </c>
      <c r="C922" t="s">
        <v>136</v>
      </c>
      <c r="D922" t="s">
        <v>0</v>
      </c>
      <c r="E922" t="s">
        <v>32</v>
      </c>
      <c r="F922" t="s">
        <v>8</v>
      </c>
      <c r="G922" s="29">
        <v>4.6894215464315199</v>
      </c>
    </row>
    <row r="923" spans="1:7" ht="12.75" customHeight="1">
      <c r="A923" t="str">
        <f t="shared" si="14"/>
        <v>2004Leukaemia (C91–C95)MaleAllEthRate</v>
      </c>
      <c r="B923">
        <v>2004</v>
      </c>
      <c r="C923" t="s">
        <v>136</v>
      </c>
      <c r="D923" t="s">
        <v>1</v>
      </c>
      <c r="E923" t="s">
        <v>32</v>
      </c>
      <c r="F923" t="s">
        <v>8</v>
      </c>
      <c r="G923" s="29">
        <v>5.8207166407407902</v>
      </c>
    </row>
    <row r="924" spans="1:7" ht="12.75" customHeight="1">
      <c r="A924" t="str">
        <f t="shared" si="14"/>
        <v>2005Stomach (C16)AllSexAllEthRate</v>
      </c>
      <c r="B924">
        <v>2005</v>
      </c>
      <c r="C924" t="s">
        <v>82</v>
      </c>
      <c r="D924" t="s">
        <v>4</v>
      </c>
      <c r="E924" t="s">
        <v>32</v>
      </c>
      <c r="F924" t="s">
        <v>8</v>
      </c>
      <c r="G924" s="29">
        <v>4.3265698560665502</v>
      </c>
    </row>
    <row r="925" spans="1:7" ht="12.75" customHeight="1">
      <c r="A925" t="str">
        <f t="shared" si="14"/>
        <v>2005Stomach (C16)FemaleAllEthRate</v>
      </c>
      <c r="B925">
        <v>2005</v>
      </c>
      <c r="C925" t="s">
        <v>82</v>
      </c>
      <c r="D925" t="s">
        <v>0</v>
      </c>
      <c r="E925" t="s">
        <v>32</v>
      </c>
      <c r="F925" t="s">
        <v>8</v>
      </c>
      <c r="G925" s="29">
        <v>3.4985496374283098</v>
      </c>
    </row>
    <row r="926" spans="1:7">
      <c r="A926" t="str">
        <f t="shared" si="14"/>
        <v>2005Stomach (C16)MaleAllEthRate</v>
      </c>
      <c r="B926">
        <v>2005</v>
      </c>
      <c r="C926" t="s">
        <v>82</v>
      </c>
      <c r="D926" t="s">
        <v>1</v>
      </c>
      <c r="E926" t="s">
        <v>32</v>
      </c>
      <c r="F926" t="s">
        <v>8</v>
      </c>
      <c r="G926" s="29">
        <v>5.3906087341963103</v>
      </c>
    </row>
    <row r="927" spans="1:7" ht="12.75" customHeight="1">
      <c r="A927" t="str">
        <f t="shared" si="14"/>
        <v>2005Colorectum and anus (C18–C21)AllSexAllEthRate</v>
      </c>
      <c r="B927">
        <v>2005</v>
      </c>
      <c r="C927" t="s">
        <v>84</v>
      </c>
      <c r="D927" t="s">
        <v>4</v>
      </c>
      <c r="E927" t="s">
        <v>32</v>
      </c>
      <c r="F927" t="s">
        <v>8</v>
      </c>
      <c r="G927" s="29">
        <v>19.932495761294099</v>
      </c>
    </row>
    <row r="928" spans="1:7" ht="12.75" customHeight="1">
      <c r="A928" t="str">
        <f t="shared" si="14"/>
        <v>2005Colorectum and anus (C18–C21)FemaleAllEthRate</v>
      </c>
      <c r="B928">
        <v>2005</v>
      </c>
      <c r="C928" t="s">
        <v>84</v>
      </c>
      <c r="D928" t="s">
        <v>0</v>
      </c>
      <c r="E928" t="s">
        <v>32</v>
      </c>
      <c r="F928" t="s">
        <v>8</v>
      </c>
      <c r="G928" s="29">
        <v>17.6356259821229</v>
      </c>
    </row>
    <row r="929" spans="1:7" ht="12.75" customHeight="1">
      <c r="A929" t="str">
        <f t="shared" si="14"/>
        <v>2005Colorectum and anus (C18–C21)MaleAllEthRate</v>
      </c>
      <c r="B929">
        <v>2005</v>
      </c>
      <c r="C929" t="s">
        <v>84</v>
      </c>
      <c r="D929" t="s">
        <v>1</v>
      </c>
      <c r="E929" t="s">
        <v>32</v>
      </c>
      <c r="F929" t="s">
        <v>8</v>
      </c>
      <c r="G929" s="29">
        <v>22.650911548124402</v>
      </c>
    </row>
    <row r="930" spans="1:7" ht="12.75" customHeight="1">
      <c r="A930" t="str">
        <f t="shared" si="14"/>
        <v>2005Pancreas (C25)AllSexAllEthRate</v>
      </c>
      <c r="B930">
        <v>2005</v>
      </c>
      <c r="C930" t="s">
        <v>88</v>
      </c>
      <c r="D930" t="s">
        <v>4</v>
      </c>
      <c r="E930" t="s">
        <v>32</v>
      </c>
      <c r="F930" t="s">
        <v>8</v>
      </c>
      <c r="G930" s="29">
        <v>5.9314449104870297</v>
      </c>
    </row>
    <row r="931" spans="1:7" ht="12.75" customHeight="1">
      <c r="A931" t="str">
        <f t="shared" si="14"/>
        <v>2005Pancreas (C25)FemaleAllEthRate</v>
      </c>
      <c r="B931">
        <v>2005</v>
      </c>
      <c r="C931" t="s">
        <v>88</v>
      </c>
      <c r="D931" t="s">
        <v>0</v>
      </c>
      <c r="E931" t="s">
        <v>32</v>
      </c>
      <c r="F931" t="s">
        <v>8</v>
      </c>
      <c r="G931" s="29">
        <v>5.0771926188065404</v>
      </c>
    </row>
    <row r="932" spans="1:7" ht="12.75" customHeight="1">
      <c r="A932" t="str">
        <f t="shared" si="14"/>
        <v>2005Pancreas (C25)MaleAllEthRate</v>
      </c>
      <c r="B932">
        <v>2005</v>
      </c>
      <c r="C932" t="s">
        <v>88</v>
      </c>
      <c r="D932" t="s">
        <v>1</v>
      </c>
      <c r="E932" t="s">
        <v>32</v>
      </c>
      <c r="F932" t="s">
        <v>8</v>
      </c>
      <c r="G932" s="29">
        <v>6.8777326922553996</v>
      </c>
    </row>
    <row r="933" spans="1:7" ht="12.75" customHeight="1">
      <c r="A933" t="str">
        <f t="shared" si="14"/>
        <v>2005Lung (C33–C34)AllSexAllEthRate</v>
      </c>
      <c r="B933">
        <v>2005</v>
      </c>
      <c r="C933" t="s">
        <v>93</v>
      </c>
      <c r="D933" t="s">
        <v>4</v>
      </c>
      <c r="E933" t="s">
        <v>32</v>
      </c>
      <c r="F933" t="s">
        <v>8</v>
      </c>
      <c r="G933" s="29">
        <v>24.958288579218301</v>
      </c>
    </row>
    <row r="934" spans="1:7" ht="12.75" customHeight="1">
      <c r="A934" t="str">
        <f t="shared" si="14"/>
        <v>2005Lung (C33–C34)FemaleAllEthRate</v>
      </c>
      <c r="B934">
        <v>2005</v>
      </c>
      <c r="C934" t="s">
        <v>93</v>
      </c>
      <c r="D934" t="s">
        <v>0</v>
      </c>
      <c r="E934" t="s">
        <v>32</v>
      </c>
      <c r="F934" t="s">
        <v>8</v>
      </c>
      <c r="G934" s="29">
        <v>19.081307067023801</v>
      </c>
    </row>
    <row r="935" spans="1:7" ht="12.75" customHeight="1">
      <c r="A935" t="str">
        <f t="shared" si="14"/>
        <v>2005Lung (C33–C34)MaleAllEthRate</v>
      </c>
      <c r="B935">
        <v>2005</v>
      </c>
      <c r="C935" t="s">
        <v>93</v>
      </c>
      <c r="D935" t="s">
        <v>1</v>
      </c>
      <c r="E935" t="s">
        <v>32</v>
      </c>
      <c r="F935" t="s">
        <v>8</v>
      </c>
      <c r="G935" s="29">
        <v>32.330587902673201</v>
      </c>
    </row>
    <row r="936" spans="1:7" ht="12.75" customHeight="1">
      <c r="A936" t="str">
        <f t="shared" si="14"/>
        <v>2005Melanoma (C43)AllSexAllEthRate</v>
      </c>
      <c r="B936">
        <v>2005</v>
      </c>
      <c r="C936" t="s">
        <v>99</v>
      </c>
      <c r="D936" t="s">
        <v>4</v>
      </c>
      <c r="E936" t="s">
        <v>32</v>
      </c>
      <c r="F936" t="s">
        <v>8</v>
      </c>
      <c r="G936" s="29">
        <v>4.8017720820172904</v>
      </c>
    </row>
    <row r="937" spans="1:7" ht="12.75" customHeight="1">
      <c r="A937" t="str">
        <f t="shared" si="14"/>
        <v>2005Melanoma (C43)FemaleAllEthRate</v>
      </c>
      <c r="B937">
        <v>2005</v>
      </c>
      <c r="C937" t="s">
        <v>99</v>
      </c>
      <c r="D937" t="s">
        <v>0</v>
      </c>
      <c r="E937" t="s">
        <v>32</v>
      </c>
      <c r="F937" t="s">
        <v>8</v>
      </c>
      <c r="G937" s="29">
        <v>3.6562203008075298</v>
      </c>
    </row>
    <row r="938" spans="1:7" ht="12.75" customHeight="1">
      <c r="A938" t="str">
        <f t="shared" si="14"/>
        <v>2005Melanoma (C43)MaleAllEthRate</v>
      </c>
      <c r="B938">
        <v>2005</v>
      </c>
      <c r="C938" t="s">
        <v>99</v>
      </c>
      <c r="D938" t="s">
        <v>1</v>
      </c>
      <c r="E938" t="s">
        <v>32</v>
      </c>
      <c r="F938" t="s">
        <v>8</v>
      </c>
      <c r="G938" s="29">
        <v>6.1412568890976003</v>
      </c>
    </row>
    <row r="939" spans="1:7" ht="12.75" customHeight="1">
      <c r="A939" t="str">
        <f t="shared" si="14"/>
        <v>2005Prostate (C61)MaleAllEthRate</v>
      </c>
      <c r="B939">
        <v>2005</v>
      </c>
      <c r="C939" t="s">
        <v>112</v>
      </c>
      <c r="D939" t="s">
        <v>1</v>
      </c>
      <c r="E939" t="s">
        <v>32</v>
      </c>
      <c r="F939" t="s">
        <v>8</v>
      </c>
      <c r="G939" s="29">
        <v>20.087996157421099</v>
      </c>
    </row>
    <row r="940" spans="1:7" ht="12.75" customHeight="1">
      <c r="A940" t="str">
        <f t="shared" si="14"/>
        <v>2005Bladder (C67)AllSexAllEthRate</v>
      </c>
      <c r="B940">
        <v>2005</v>
      </c>
      <c r="C940" t="s">
        <v>118</v>
      </c>
      <c r="D940" t="s">
        <v>4</v>
      </c>
      <c r="E940" t="s">
        <v>32</v>
      </c>
      <c r="F940" t="s">
        <v>8</v>
      </c>
      <c r="G940" s="29">
        <v>2.8363850602962901</v>
      </c>
    </row>
    <row r="941" spans="1:7" ht="12.75" customHeight="1">
      <c r="A941" t="str">
        <f t="shared" si="14"/>
        <v>2005Bladder (C67)FemaleAllEthRate</v>
      </c>
      <c r="B941">
        <v>2005</v>
      </c>
      <c r="C941" t="s">
        <v>118</v>
      </c>
      <c r="D941" t="s">
        <v>0</v>
      </c>
      <c r="E941" t="s">
        <v>32</v>
      </c>
      <c r="F941" t="s">
        <v>8</v>
      </c>
      <c r="G941" s="29">
        <v>1.56331412147022</v>
      </c>
    </row>
    <row r="942" spans="1:7" ht="12.75" customHeight="1">
      <c r="A942" t="str">
        <f t="shared" si="14"/>
        <v>2005Bladder (C67)MaleAllEthRate</v>
      </c>
      <c r="B942">
        <v>2005</v>
      </c>
      <c r="C942" t="s">
        <v>118</v>
      </c>
      <c r="D942" t="s">
        <v>1</v>
      </c>
      <c r="E942" t="s">
        <v>32</v>
      </c>
      <c r="F942" t="s">
        <v>8</v>
      </c>
      <c r="G942" s="29">
        <v>4.3898112456214902</v>
      </c>
    </row>
    <row r="943" spans="1:7" ht="12.75" customHeight="1">
      <c r="A943" t="str">
        <f t="shared" si="14"/>
        <v>2005Non-Hodgkin lymphoma (C82–C85, C96)AllSexAllEthRate</v>
      </c>
      <c r="B943">
        <v>2005</v>
      </c>
      <c r="C943" t="s">
        <v>133</v>
      </c>
      <c r="D943" t="s">
        <v>4</v>
      </c>
      <c r="E943" t="s">
        <v>32</v>
      </c>
      <c r="F943" t="s">
        <v>8</v>
      </c>
      <c r="G943" s="29">
        <v>4.39246040468944</v>
      </c>
    </row>
    <row r="944" spans="1:7" ht="12.75" customHeight="1">
      <c r="A944" t="str">
        <f t="shared" si="14"/>
        <v>2005Non-Hodgkin lymphoma (C82–C85, C96)FemaleAllEthRate</v>
      </c>
      <c r="B944">
        <v>2005</v>
      </c>
      <c r="C944" t="s">
        <v>133</v>
      </c>
      <c r="D944" t="s">
        <v>0</v>
      </c>
      <c r="E944" t="s">
        <v>32</v>
      </c>
      <c r="F944" t="s">
        <v>8</v>
      </c>
      <c r="G944" s="29">
        <v>3.1298824428524901</v>
      </c>
    </row>
    <row r="945" spans="1:7" ht="12.75" customHeight="1">
      <c r="A945" t="str">
        <f t="shared" si="14"/>
        <v>2005Non-Hodgkin lymphoma (C82–C85, C96)MaleAllEthRate</v>
      </c>
      <c r="B945">
        <v>2005</v>
      </c>
      <c r="C945" t="s">
        <v>133</v>
      </c>
      <c r="D945" t="s">
        <v>1</v>
      </c>
      <c r="E945" t="s">
        <v>32</v>
      </c>
      <c r="F945" t="s">
        <v>8</v>
      </c>
      <c r="G945" s="29">
        <v>5.9046727246567601</v>
      </c>
    </row>
    <row r="946" spans="1:7" ht="12.75" customHeight="1">
      <c r="A946" t="str">
        <f t="shared" si="14"/>
        <v>2005Leukaemia (C91–C95)AllSexAllEthRate</v>
      </c>
      <c r="B946">
        <v>2005</v>
      </c>
      <c r="C946" t="s">
        <v>136</v>
      </c>
      <c r="D946" t="s">
        <v>4</v>
      </c>
      <c r="E946" t="s">
        <v>32</v>
      </c>
      <c r="F946" t="s">
        <v>8</v>
      </c>
      <c r="G946" s="29">
        <v>5.2383145146612096</v>
      </c>
    </row>
    <row r="947" spans="1:7" ht="12.75" customHeight="1">
      <c r="A947" t="str">
        <f t="shared" si="14"/>
        <v>2005Leukaemia (C91–C95)FemaleAllEthRate</v>
      </c>
      <c r="B947">
        <v>2005</v>
      </c>
      <c r="C947" t="s">
        <v>136</v>
      </c>
      <c r="D947" t="s">
        <v>0</v>
      </c>
      <c r="E947" t="s">
        <v>32</v>
      </c>
      <c r="F947" t="s">
        <v>8</v>
      </c>
      <c r="G947" s="29">
        <v>4.5886541379493497</v>
      </c>
    </row>
    <row r="948" spans="1:7" ht="12.75" customHeight="1">
      <c r="A948" t="str">
        <f t="shared" si="14"/>
        <v>2005Leukaemia (C91–C95)MaleAllEthRate</v>
      </c>
      <c r="B948">
        <v>2005</v>
      </c>
      <c r="C948" t="s">
        <v>136</v>
      </c>
      <c r="D948" t="s">
        <v>1</v>
      </c>
      <c r="E948" t="s">
        <v>32</v>
      </c>
      <c r="F948" t="s">
        <v>8</v>
      </c>
      <c r="G948" s="29">
        <v>6.0844274339751498</v>
      </c>
    </row>
    <row r="949" spans="1:7" ht="12.75" customHeight="1">
      <c r="A949" t="str">
        <f t="shared" si="14"/>
        <v>2006Stomach (C16)AllSexAllEthRate</v>
      </c>
      <c r="B949">
        <v>2006</v>
      </c>
      <c r="C949" t="s">
        <v>82</v>
      </c>
      <c r="D949" t="s">
        <v>4</v>
      </c>
      <c r="E949" t="s">
        <v>32</v>
      </c>
      <c r="F949" t="s">
        <v>8</v>
      </c>
      <c r="G949" s="29">
        <v>4.5600614663333898</v>
      </c>
    </row>
    <row r="950" spans="1:7" ht="12.75" customHeight="1">
      <c r="A950" t="str">
        <f t="shared" si="14"/>
        <v>2006Stomach (C16)FemaleAllEthRate</v>
      </c>
      <c r="B950">
        <v>2006</v>
      </c>
      <c r="C950" t="s">
        <v>82</v>
      </c>
      <c r="D950" t="s">
        <v>0</v>
      </c>
      <c r="E950" t="s">
        <v>32</v>
      </c>
      <c r="F950" t="s">
        <v>8</v>
      </c>
      <c r="G950" s="29">
        <v>3.4385028461673302</v>
      </c>
    </row>
    <row r="951" spans="1:7" ht="12.75" customHeight="1">
      <c r="A951" t="str">
        <f t="shared" si="14"/>
        <v>2006Stomach (C16)MaleAllEthRate</v>
      </c>
      <c r="B951">
        <v>2006</v>
      </c>
      <c r="C951" t="s">
        <v>82</v>
      </c>
      <c r="D951" t="s">
        <v>1</v>
      </c>
      <c r="E951" t="s">
        <v>32</v>
      </c>
      <c r="F951" t="s">
        <v>8</v>
      </c>
      <c r="G951" s="29">
        <v>5.9399435337400597</v>
      </c>
    </row>
    <row r="952" spans="1:7" ht="12.75" customHeight="1">
      <c r="A952" t="str">
        <f t="shared" si="14"/>
        <v>2006Colorectum and anus (C18–C21)AllSexAllEthRate</v>
      </c>
      <c r="B952">
        <v>2006</v>
      </c>
      <c r="C952" t="s">
        <v>84</v>
      </c>
      <c r="D952" t="s">
        <v>4</v>
      </c>
      <c r="E952" t="s">
        <v>32</v>
      </c>
      <c r="F952" t="s">
        <v>8</v>
      </c>
      <c r="G952" s="29">
        <v>18.8799659823494</v>
      </c>
    </row>
    <row r="953" spans="1:7" ht="12.75" customHeight="1">
      <c r="A953" t="str">
        <f t="shared" si="14"/>
        <v>2006Colorectum and anus (C18–C21)FemaleAllEthRate</v>
      </c>
      <c r="B953">
        <v>2006</v>
      </c>
      <c r="C953" t="s">
        <v>84</v>
      </c>
      <c r="D953" t="s">
        <v>0</v>
      </c>
      <c r="E953" t="s">
        <v>32</v>
      </c>
      <c r="F953" t="s">
        <v>8</v>
      </c>
      <c r="G953" s="29">
        <v>17.368295723155899</v>
      </c>
    </row>
    <row r="954" spans="1:7" ht="12.75" customHeight="1">
      <c r="A954" t="str">
        <f t="shared" si="14"/>
        <v>2006Colorectum and anus (C18–C21)MaleAllEthRate</v>
      </c>
      <c r="B954">
        <v>2006</v>
      </c>
      <c r="C954" t="s">
        <v>84</v>
      </c>
      <c r="D954" t="s">
        <v>1</v>
      </c>
      <c r="E954" t="s">
        <v>32</v>
      </c>
      <c r="F954" t="s">
        <v>8</v>
      </c>
      <c r="G954" s="29">
        <v>20.455066973644701</v>
      </c>
    </row>
    <row r="955" spans="1:7" ht="12.75" customHeight="1">
      <c r="A955" t="str">
        <f t="shared" si="14"/>
        <v>2006Pancreas (C25)AllSexAllEthRate</v>
      </c>
      <c r="B955">
        <v>2006</v>
      </c>
      <c r="C955" t="s">
        <v>88</v>
      </c>
      <c r="D955" t="s">
        <v>4</v>
      </c>
      <c r="E955" t="s">
        <v>32</v>
      </c>
      <c r="F955" t="s">
        <v>8</v>
      </c>
      <c r="G955" s="29">
        <v>5.51880395844469</v>
      </c>
    </row>
    <row r="956" spans="1:7" ht="12.75" customHeight="1">
      <c r="A956" t="str">
        <f t="shared" si="14"/>
        <v>2006Pancreas (C25)FemaleAllEthRate</v>
      </c>
      <c r="B956">
        <v>2006</v>
      </c>
      <c r="C956" t="s">
        <v>88</v>
      </c>
      <c r="D956" t="s">
        <v>0</v>
      </c>
      <c r="E956" t="s">
        <v>32</v>
      </c>
      <c r="F956" t="s">
        <v>8</v>
      </c>
      <c r="G956" s="29">
        <v>5.3178100155243104</v>
      </c>
    </row>
    <row r="957" spans="1:7" ht="12.75" customHeight="1">
      <c r="A957" t="str">
        <f t="shared" si="14"/>
        <v>2006Pancreas (C25)MaleAllEthRate</v>
      </c>
      <c r="B957">
        <v>2006</v>
      </c>
      <c r="C957" t="s">
        <v>88</v>
      </c>
      <c r="D957" t="s">
        <v>1</v>
      </c>
      <c r="E957" t="s">
        <v>32</v>
      </c>
      <c r="F957" t="s">
        <v>8</v>
      </c>
      <c r="G957" s="29">
        <v>5.6209315929180503</v>
      </c>
    </row>
    <row r="958" spans="1:7" ht="12.75" customHeight="1">
      <c r="A958" t="str">
        <f t="shared" si="14"/>
        <v>2006Lung (C33–C34)AllSexAllEthRate</v>
      </c>
      <c r="B958">
        <v>2006</v>
      </c>
      <c r="C958" t="s">
        <v>93</v>
      </c>
      <c r="D958" t="s">
        <v>4</v>
      </c>
      <c r="E958" t="s">
        <v>32</v>
      </c>
      <c r="F958" t="s">
        <v>8</v>
      </c>
      <c r="G958" s="29">
        <v>24.737379885728199</v>
      </c>
    </row>
    <row r="959" spans="1:7" ht="12.75" customHeight="1">
      <c r="A959" t="str">
        <f t="shared" si="14"/>
        <v>2006Lung (C33–C34)FemaleAllEthRate</v>
      </c>
      <c r="B959">
        <v>2006</v>
      </c>
      <c r="C959" t="s">
        <v>93</v>
      </c>
      <c r="D959" t="s">
        <v>0</v>
      </c>
      <c r="E959" t="s">
        <v>32</v>
      </c>
      <c r="F959" t="s">
        <v>8</v>
      </c>
      <c r="G959" s="29">
        <v>21.175714945202898</v>
      </c>
    </row>
    <row r="960" spans="1:7" ht="12.75" customHeight="1">
      <c r="A960" t="str">
        <f t="shared" si="14"/>
        <v>2006Lung (C33–C34)MaleAllEthRate</v>
      </c>
      <c r="B960">
        <v>2006</v>
      </c>
      <c r="C960" t="s">
        <v>93</v>
      </c>
      <c r="D960" t="s">
        <v>1</v>
      </c>
      <c r="E960" t="s">
        <v>32</v>
      </c>
      <c r="F960" t="s">
        <v>8</v>
      </c>
      <c r="G960" s="29">
        <v>29.171637070406799</v>
      </c>
    </row>
    <row r="961" spans="1:7" ht="12.75" customHeight="1">
      <c r="A961" t="str">
        <f t="shared" si="14"/>
        <v>2006Melanoma (C43)AllSexAllEthRate</v>
      </c>
      <c r="B961">
        <v>2006</v>
      </c>
      <c r="C961" t="s">
        <v>99</v>
      </c>
      <c r="D961" t="s">
        <v>4</v>
      </c>
      <c r="E961" t="s">
        <v>32</v>
      </c>
      <c r="F961" t="s">
        <v>8</v>
      </c>
      <c r="G961" s="29">
        <v>4.7409294549537497</v>
      </c>
    </row>
    <row r="962" spans="1:7" ht="12.75" customHeight="1">
      <c r="A962" t="str">
        <f t="shared" ref="A962:A1025" si="15">B962&amp;C962&amp;D962&amp;E962&amp;F962</f>
        <v>2006Melanoma (C43)FemaleAllEthRate</v>
      </c>
      <c r="B962">
        <v>2006</v>
      </c>
      <c r="C962" t="s">
        <v>99</v>
      </c>
      <c r="D962" t="s">
        <v>0</v>
      </c>
      <c r="E962" t="s">
        <v>32</v>
      </c>
      <c r="F962" t="s">
        <v>8</v>
      </c>
      <c r="G962" s="29">
        <v>3.4187788066753302</v>
      </c>
    </row>
    <row r="963" spans="1:7" ht="12.75" customHeight="1">
      <c r="A963" t="str">
        <f t="shared" si="15"/>
        <v>2006Melanoma (C43)MaleAllEthRate</v>
      </c>
      <c r="B963">
        <v>2006</v>
      </c>
      <c r="C963" t="s">
        <v>99</v>
      </c>
      <c r="D963" t="s">
        <v>1</v>
      </c>
      <c r="E963" t="s">
        <v>32</v>
      </c>
      <c r="F963" t="s">
        <v>8</v>
      </c>
      <c r="G963" s="29">
        <v>6.3988789963205903</v>
      </c>
    </row>
    <row r="964" spans="1:7" ht="12.75" customHeight="1">
      <c r="A964" t="str">
        <f t="shared" si="15"/>
        <v>2006Prostate (C61)MaleAllEthRate</v>
      </c>
      <c r="B964">
        <v>2006</v>
      </c>
      <c r="C964" t="s">
        <v>112</v>
      </c>
      <c r="D964" t="s">
        <v>1</v>
      </c>
      <c r="E964" t="s">
        <v>32</v>
      </c>
      <c r="F964" t="s">
        <v>8</v>
      </c>
      <c r="G964" s="29">
        <v>19.393881357633902</v>
      </c>
    </row>
    <row r="965" spans="1:7" ht="12.75" customHeight="1">
      <c r="A965" t="str">
        <f t="shared" si="15"/>
        <v>2006Bladder (C67)AllSexAllEthRate</v>
      </c>
      <c r="B965">
        <v>2006</v>
      </c>
      <c r="C965" t="s">
        <v>118</v>
      </c>
      <c r="D965" t="s">
        <v>4</v>
      </c>
      <c r="E965" t="s">
        <v>32</v>
      </c>
      <c r="F965" t="s">
        <v>8</v>
      </c>
      <c r="G965" s="29">
        <v>2.9528095390926401</v>
      </c>
    </row>
    <row r="966" spans="1:7" ht="12.75" customHeight="1">
      <c r="A966" t="str">
        <f t="shared" si="15"/>
        <v>2006Bladder (C67)FemaleAllEthRate</v>
      </c>
      <c r="B966">
        <v>2006</v>
      </c>
      <c r="C966" t="s">
        <v>118</v>
      </c>
      <c r="D966" t="s">
        <v>0</v>
      </c>
      <c r="E966" t="s">
        <v>32</v>
      </c>
      <c r="F966" t="s">
        <v>8</v>
      </c>
      <c r="G966" s="29">
        <v>1.2723439339437701</v>
      </c>
    </row>
    <row r="967" spans="1:7" ht="12.75" customHeight="1">
      <c r="A967" t="str">
        <f t="shared" si="15"/>
        <v>2006Bladder (C67)MaleAllEthRate</v>
      </c>
      <c r="B967">
        <v>2006</v>
      </c>
      <c r="C967" t="s">
        <v>118</v>
      </c>
      <c r="D967" t="s">
        <v>1</v>
      </c>
      <c r="E967" t="s">
        <v>32</v>
      </c>
      <c r="F967" t="s">
        <v>8</v>
      </c>
      <c r="G967" s="29">
        <v>5.1539685852864299</v>
      </c>
    </row>
    <row r="968" spans="1:7" ht="12.75" customHeight="1">
      <c r="A968" t="str">
        <f t="shared" si="15"/>
        <v>2006Non-Hodgkin lymphoma (C82–C85, C96)AllSexAllEthRate</v>
      </c>
      <c r="B968">
        <v>2006</v>
      </c>
      <c r="C968" t="s">
        <v>133</v>
      </c>
      <c r="D968" t="s">
        <v>4</v>
      </c>
      <c r="E968" t="s">
        <v>32</v>
      </c>
      <c r="F968" t="s">
        <v>8</v>
      </c>
      <c r="G968" s="29">
        <v>5.1626734546309603</v>
      </c>
    </row>
    <row r="969" spans="1:7" ht="12.75" customHeight="1">
      <c r="A969" t="str">
        <f t="shared" si="15"/>
        <v>2006Non-Hodgkin lymphoma (C82–C85, C96)FemaleAllEthRate</v>
      </c>
      <c r="B969">
        <v>2006</v>
      </c>
      <c r="C969" t="s">
        <v>133</v>
      </c>
      <c r="D969" t="s">
        <v>0</v>
      </c>
      <c r="E969" t="s">
        <v>32</v>
      </c>
      <c r="F969" t="s">
        <v>8</v>
      </c>
      <c r="G969" s="29">
        <v>4.2187325341203001</v>
      </c>
    </row>
    <row r="970" spans="1:7" ht="12.75" customHeight="1">
      <c r="A970" t="str">
        <f t="shared" si="15"/>
        <v>2006Non-Hodgkin lymphoma (C82–C85, C96)MaleAllEthRate</v>
      </c>
      <c r="B970">
        <v>2006</v>
      </c>
      <c r="C970" t="s">
        <v>133</v>
      </c>
      <c r="D970" t="s">
        <v>1</v>
      </c>
      <c r="E970" t="s">
        <v>32</v>
      </c>
      <c r="F970" t="s">
        <v>8</v>
      </c>
      <c r="G970" s="29">
        <v>6.2304882192001996</v>
      </c>
    </row>
    <row r="971" spans="1:7" ht="12.75" customHeight="1">
      <c r="A971" t="str">
        <f t="shared" si="15"/>
        <v>2006Leukaemia (C91–C95)AllSexAllEthRate</v>
      </c>
      <c r="B971">
        <v>2006</v>
      </c>
      <c r="C971" t="s">
        <v>136</v>
      </c>
      <c r="D971" t="s">
        <v>4</v>
      </c>
      <c r="E971" t="s">
        <v>32</v>
      </c>
      <c r="F971" t="s">
        <v>8</v>
      </c>
      <c r="G971" s="29">
        <v>4.8493785385205399</v>
      </c>
    </row>
    <row r="972" spans="1:7" ht="12.75" customHeight="1">
      <c r="A972" t="str">
        <f t="shared" si="15"/>
        <v>2006Leukaemia (C91–C95)FemaleAllEthRate</v>
      </c>
      <c r="B972">
        <v>2006</v>
      </c>
      <c r="C972" t="s">
        <v>136</v>
      </c>
      <c r="D972" t="s">
        <v>0</v>
      </c>
      <c r="E972" t="s">
        <v>32</v>
      </c>
      <c r="F972" t="s">
        <v>8</v>
      </c>
      <c r="G972" s="29">
        <v>3.5232481341956099</v>
      </c>
    </row>
    <row r="973" spans="1:7" ht="12.75" customHeight="1">
      <c r="A973" t="str">
        <f t="shared" si="15"/>
        <v>2006Leukaemia (C91–C95)MaleAllEthRate</v>
      </c>
      <c r="B973">
        <v>2006</v>
      </c>
      <c r="C973" t="s">
        <v>136</v>
      </c>
      <c r="D973" t="s">
        <v>1</v>
      </c>
      <c r="E973" t="s">
        <v>32</v>
      </c>
      <c r="F973" t="s">
        <v>8</v>
      </c>
      <c r="G973" s="29">
        <v>6.4444626650963501</v>
      </c>
    </row>
    <row r="974" spans="1:7" ht="12.75" customHeight="1">
      <c r="A974" t="str">
        <f t="shared" si="15"/>
        <v>2007Stomach (C16)AllSexAllEthRate</v>
      </c>
      <c r="B974">
        <v>2007</v>
      </c>
      <c r="C974" t="s">
        <v>82</v>
      </c>
      <c r="D974" t="s">
        <v>4</v>
      </c>
      <c r="E974" t="s">
        <v>32</v>
      </c>
      <c r="F974" t="s">
        <v>8</v>
      </c>
      <c r="G974" s="29">
        <v>4.8860847276139197</v>
      </c>
    </row>
    <row r="975" spans="1:7" ht="12.75" customHeight="1">
      <c r="A975" t="str">
        <f t="shared" si="15"/>
        <v>2007Stomach (C16)FemaleAllEthRate</v>
      </c>
      <c r="B975">
        <v>2007</v>
      </c>
      <c r="C975" t="s">
        <v>82</v>
      </c>
      <c r="D975" t="s">
        <v>0</v>
      </c>
      <c r="E975" t="s">
        <v>32</v>
      </c>
      <c r="F975" t="s">
        <v>8</v>
      </c>
      <c r="G975" s="29">
        <v>3.61812303709962</v>
      </c>
    </row>
    <row r="976" spans="1:7" ht="12.75" customHeight="1">
      <c r="A976" t="str">
        <f t="shared" si="15"/>
        <v>2007Stomach (C16)MaleAllEthRate</v>
      </c>
      <c r="B976">
        <v>2007</v>
      </c>
      <c r="C976" t="s">
        <v>82</v>
      </c>
      <c r="D976" t="s">
        <v>1</v>
      </c>
      <c r="E976" t="s">
        <v>32</v>
      </c>
      <c r="F976" t="s">
        <v>8</v>
      </c>
      <c r="G976" s="29">
        <v>6.5110910832543301</v>
      </c>
    </row>
    <row r="977" spans="1:7" ht="12.75" customHeight="1">
      <c r="A977" t="str">
        <f t="shared" si="15"/>
        <v>2007Colorectum and anus (C18–C21)AllSexAllEthRate</v>
      </c>
      <c r="B977">
        <v>2007</v>
      </c>
      <c r="C977" t="s">
        <v>84</v>
      </c>
      <c r="D977" t="s">
        <v>4</v>
      </c>
      <c r="E977" t="s">
        <v>32</v>
      </c>
      <c r="F977" t="s">
        <v>8</v>
      </c>
      <c r="G977" s="29">
        <v>19.453512955961202</v>
      </c>
    </row>
    <row r="978" spans="1:7" ht="12.75" customHeight="1">
      <c r="A978" t="str">
        <f t="shared" si="15"/>
        <v>2007Colorectum and anus (C18–C21)FemaleAllEthRate</v>
      </c>
      <c r="B978">
        <v>2007</v>
      </c>
      <c r="C978" t="s">
        <v>84</v>
      </c>
      <c r="D978" t="s">
        <v>0</v>
      </c>
      <c r="E978" t="s">
        <v>32</v>
      </c>
      <c r="F978" t="s">
        <v>8</v>
      </c>
      <c r="G978" s="29">
        <v>16.796153677651301</v>
      </c>
    </row>
    <row r="979" spans="1:7" ht="12.75" customHeight="1">
      <c r="A979" t="str">
        <f t="shared" si="15"/>
        <v>2007Colorectum and anus (C18–C21)MaleAllEthRate</v>
      </c>
      <c r="B979">
        <v>2007</v>
      </c>
      <c r="C979" t="s">
        <v>84</v>
      </c>
      <c r="D979" t="s">
        <v>1</v>
      </c>
      <c r="E979" t="s">
        <v>32</v>
      </c>
      <c r="F979" t="s">
        <v>8</v>
      </c>
      <c r="G979" s="29">
        <v>22.643304769593701</v>
      </c>
    </row>
    <row r="980" spans="1:7" ht="12.75" customHeight="1">
      <c r="A980" t="str">
        <f t="shared" si="15"/>
        <v>2007Pancreas (C25)AllSexAllEthRate</v>
      </c>
      <c r="B980">
        <v>2007</v>
      </c>
      <c r="C980" t="s">
        <v>88</v>
      </c>
      <c r="D980" t="s">
        <v>4</v>
      </c>
      <c r="E980" t="s">
        <v>32</v>
      </c>
      <c r="F980" t="s">
        <v>8</v>
      </c>
      <c r="G980" s="29">
        <v>6.7973097517127803</v>
      </c>
    </row>
    <row r="981" spans="1:7" ht="12.75" customHeight="1">
      <c r="A981" t="str">
        <f t="shared" si="15"/>
        <v>2007Pancreas (C25)FemaleAllEthRate</v>
      </c>
      <c r="B981">
        <v>2007</v>
      </c>
      <c r="C981" t="s">
        <v>88</v>
      </c>
      <c r="D981" t="s">
        <v>0</v>
      </c>
      <c r="E981" t="s">
        <v>32</v>
      </c>
      <c r="F981" t="s">
        <v>8</v>
      </c>
      <c r="G981" s="29">
        <v>6.2328644047684296</v>
      </c>
    </row>
    <row r="982" spans="1:7" ht="12.75" customHeight="1">
      <c r="A982" t="str">
        <f t="shared" si="15"/>
        <v>2007Pancreas (C25)MaleAllEthRate</v>
      </c>
      <c r="B982">
        <v>2007</v>
      </c>
      <c r="C982" t="s">
        <v>88</v>
      </c>
      <c r="D982" t="s">
        <v>1</v>
      </c>
      <c r="E982" t="s">
        <v>32</v>
      </c>
      <c r="F982" t="s">
        <v>8</v>
      </c>
      <c r="G982" s="29">
        <v>7.4848211242474996</v>
      </c>
    </row>
    <row r="983" spans="1:7" ht="12.75" customHeight="1">
      <c r="A983" t="str">
        <f t="shared" si="15"/>
        <v>2007Lung (C33–C34)AllSexAllEthRate</v>
      </c>
      <c r="B983">
        <v>2007</v>
      </c>
      <c r="C983" t="s">
        <v>93</v>
      </c>
      <c r="D983" t="s">
        <v>4</v>
      </c>
      <c r="E983" t="s">
        <v>32</v>
      </c>
      <c r="F983" t="s">
        <v>8</v>
      </c>
      <c r="G983" s="29">
        <v>24.762514342431501</v>
      </c>
    </row>
    <row r="984" spans="1:7" ht="12.75" customHeight="1">
      <c r="A984" t="str">
        <f t="shared" si="15"/>
        <v>2007Lung (C33–C34)FemaleAllEthRate</v>
      </c>
      <c r="B984">
        <v>2007</v>
      </c>
      <c r="C984" t="s">
        <v>93</v>
      </c>
      <c r="D984" t="s">
        <v>0</v>
      </c>
      <c r="E984" t="s">
        <v>32</v>
      </c>
      <c r="F984" t="s">
        <v>8</v>
      </c>
      <c r="G984" s="29">
        <v>20.402018994189302</v>
      </c>
    </row>
    <row r="985" spans="1:7" ht="12.75" customHeight="1">
      <c r="A985" t="str">
        <f t="shared" si="15"/>
        <v>2007Lung (C33–C34)MaleAllEthRate</v>
      </c>
      <c r="B985">
        <v>2007</v>
      </c>
      <c r="C985" t="s">
        <v>93</v>
      </c>
      <c r="D985" t="s">
        <v>1</v>
      </c>
      <c r="E985" t="s">
        <v>32</v>
      </c>
      <c r="F985" t="s">
        <v>8</v>
      </c>
      <c r="G985" s="29">
        <v>30.374850481182399</v>
      </c>
    </row>
    <row r="986" spans="1:7" ht="12.75" customHeight="1">
      <c r="A986" t="str">
        <f t="shared" si="15"/>
        <v>2007Melanoma (C43)AllSexAllEthRate</v>
      </c>
      <c r="B986">
        <v>2007</v>
      </c>
      <c r="C986" t="s">
        <v>99</v>
      </c>
      <c r="D986" t="s">
        <v>4</v>
      </c>
      <c r="E986" t="s">
        <v>32</v>
      </c>
      <c r="F986" t="s">
        <v>8</v>
      </c>
      <c r="G986" s="29">
        <v>4.7593999739297699</v>
      </c>
    </row>
    <row r="987" spans="1:7" ht="12.75" customHeight="1">
      <c r="A987" t="str">
        <f t="shared" si="15"/>
        <v>2007Melanoma (C43)FemaleAllEthRate</v>
      </c>
      <c r="B987">
        <v>2007</v>
      </c>
      <c r="C987" t="s">
        <v>99</v>
      </c>
      <c r="D987" t="s">
        <v>0</v>
      </c>
      <c r="E987" t="s">
        <v>32</v>
      </c>
      <c r="F987" t="s">
        <v>8</v>
      </c>
      <c r="G987" s="29">
        <v>3.3787735546936699</v>
      </c>
    </row>
    <row r="988" spans="1:7" ht="12.75" customHeight="1">
      <c r="A988" t="str">
        <f t="shared" si="15"/>
        <v>2007Melanoma (C43)MaleAllEthRate</v>
      </c>
      <c r="B988">
        <v>2007</v>
      </c>
      <c r="C988" t="s">
        <v>99</v>
      </c>
      <c r="D988" t="s">
        <v>1</v>
      </c>
      <c r="E988" t="s">
        <v>32</v>
      </c>
      <c r="F988" t="s">
        <v>8</v>
      </c>
      <c r="G988" s="29">
        <v>6.4289299558989699</v>
      </c>
    </row>
    <row r="989" spans="1:7" ht="12.75" customHeight="1">
      <c r="A989" t="str">
        <f t="shared" si="15"/>
        <v>2007Prostate (C61)MaleAllEthRate</v>
      </c>
      <c r="B989">
        <v>2007</v>
      </c>
      <c r="C989" t="s">
        <v>112</v>
      </c>
      <c r="D989" t="s">
        <v>1</v>
      </c>
      <c r="E989" t="s">
        <v>32</v>
      </c>
      <c r="F989" t="s">
        <v>8</v>
      </c>
      <c r="G989" s="29">
        <v>19.036824694469399</v>
      </c>
    </row>
    <row r="990" spans="1:7" ht="12.75" customHeight="1">
      <c r="A990" t="str">
        <f t="shared" si="15"/>
        <v>2007Bladder (C67)AllSexAllEthRate</v>
      </c>
      <c r="B990">
        <v>2007</v>
      </c>
      <c r="C990" t="s">
        <v>118</v>
      </c>
      <c r="D990" t="s">
        <v>4</v>
      </c>
      <c r="E990" t="s">
        <v>32</v>
      </c>
      <c r="F990" t="s">
        <v>8</v>
      </c>
      <c r="G990" s="29">
        <v>2.43517814881911</v>
      </c>
    </row>
    <row r="991" spans="1:7" ht="12.75" customHeight="1">
      <c r="A991" t="str">
        <f t="shared" si="15"/>
        <v>2007Bladder (C67)FemaleAllEthRate</v>
      </c>
      <c r="B991">
        <v>2007</v>
      </c>
      <c r="C991" t="s">
        <v>118</v>
      </c>
      <c r="D991" t="s">
        <v>0</v>
      </c>
      <c r="E991" t="s">
        <v>32</v>
      </c>
      <c r="F991" t="s">
        <v>8</v>
      </c>
      <c r="G991" s="29">
        <v>1.2507360637999301</v>
      </c>
    </row>
    <row r="992" spans="1:7" ht="12.75" customHeight="1">
      <c r="A992" t="str">
        <f t="shared" si="15"/>
        <v>2007Bladder (C67)MaleAllEthRate</v>
      </c>
      <c r="B992">
        <v>2007</v>
      </c>
      <c r="C992" t="s">
        <v>118</v>
      </c>
      <c r="D992" t="s">
        <v>1</v>
      </c>
      <c r="E992" t="s">
        <v>32</v>
      </c>
      <c r="F992" t="s">
        <v>8</v>
      </c>
      <c r="G992" s="29">
        <v>3.9952379215230098</v>
      </c>
    </row>
    <row r="993" spans="1:7" ht="12.75" customHeight="1">
      <c r="A993" t="str">
        <f t="shared" si="15"/>
        <v>2007Non-Hodgkin lymphoma (C82–C85, C96)AllSexAllEthRate</v>
      </c>
      <c r="B993">
        <v>2007</v>
      </c>
      <c r="C993" t="s">
        <v>133</v>
      </c>
      <c r="D993" t="s">
        <v>4</v>
      </c>
      <c r="E993" t="s">
        <v>32</v>
      </c>
      <c r="F993" t="s">
        <v>8</v>
      </c>
      <c r="G993" s="29">
        <v>4.8769332769412701</v>
      </c>
    </row>
    <row r="994" spans="1:7" ht="12.75" customHeight="1">
      <c r="A994" t="str">
        <f t="shared" si="15"/>
        <v>2007Non-Hodgkin lymphoma (C82–C85, C96)FemaleAllEthRate</v>
      </c>
      <c r="B994">
        <v>2007</v>
      </c>
      <c r="C994" t="s">
        <v>133</v>
      </c>
      <c r="D994" t="s">
        <v>0</v>
      </c>
      <c r="E994" t="s">
        <v>32</v>
      </c>
      <c r="F994" t="s">
        <v>8</v>
      </c>
      <c r="G994" s="29">
        <v>3.9077342142541398</v>
      </c>
    </row>
    <row r="995" spans="1:7" ht="12.75" customHeight="1">
      <c r="A995" t="str">
        <f t="shared" si="15"/>
        <v>2007Non-Hodgkin lymphoma (C82–C85, C96)MaleAllEthRate</v>
      </c>
      <c r="B995">
        <v>2007</v>
      </c>
      <c r="C995" t="s">
        <v>133</v>
      </c>
      <c r="D995" t="s">
        <v>1</v>
      </c>
      <c r="E995" t="s">
        <v>32</v>
      </c>
      <c r="F995" t="s">
        <v>8</v>
      </c>
      <c r="G995" s="29">
        <v>5.9179190870812004</v>
      </c>
    </row>
    <row r="996" spans="1:7" ht="12.75" customHeight="1">
      <c r="A996" t="str">
        <f t="shared" si="15"/>
        <v>2007Leukaemia (C91–C95)AllSexAllEthRate</v>
      </c>
      <c r="B996">
        <v>2007</v>
      </c>
      <c r="C996" t="s">
        <v>136</v>
      </c>
      <c r="D996" t="s">
        <v>4</v>
      </c>
      <c r="E996" t="s">
        <v>32</v>
      </c>
      <c r="F996" t="s">
        <v>8</v>
      </c>
      <c r="G996" s="29">
        <v>4.9405211748518196</v>
      </c>
    </row>
    <row r="997" spans="1:7" ht="12.75" customHeight="1">
      <c r="A997" t="str">
        <f t="shared" si="15"/>
        <v>2007Leukaemia (C91–C95)FemaleAllEthRate</v>
      </c>
      <c r="B997">
        <v>2007</v>
      </c>
      <c r="C997" t="s">
        <v>136</v>
      </c>
      <c r="D997" t="s">
        <v>0</v>
      </c>
      <c r="E997" t="s">
        <v>32</v>
      </c>
      <c r="F997" t="s">
        <v>8</v>
      </c>
      <c r="G997" s="29">
        <v>3.8924705224709801</v>
      </c>
    </row>
    <row r="998" spans="1:7" ht="12.75" customHeight="1">
      <c r="A998" t="str">
        <f t="shared" si="15"/>
        <v>2007Leukaemia (C91–C95)MaleAllEthRate</v>
      </c>
      <c r="B998">
        <v>2007</v>
      </c>
      <c r="C998" t="s">
        <v>136</v>
      </c>
      <c r="D998" t="s">
        <v>1</v>
      </c>
      <c r="E998" t="s">
        <v>32</v>
      </c>
      <c r="F998" t="s">
        <v>8</v>
      </c>
      <c r="G998" s="29">
        <v>6.2394100997715798</v>
      </c>
    </row>
    <row r="999" spans="1:7" ht="12.75" customHeight="1">
      <c r="A999" t="str">
        <f t="shared" si="15"/>
        <v>2008Stomach (C16)AllSexAllEthRate</v>
      </c>
      <c r="B999">
        <v>2008</v>
      </c>
      <c r="C999" t="s">
        <v>82</v>
      </c>
      <c r="D999" t="s">
        <v>4</v>
      </c>
      <c r="E999" t="s">
        <v>32</v>
      </c>
      <c r="F999" t="s">
        <v>8</v>
      </c>
      <c r="G999" s="29">
        <v>4.4617797272509199</v>
      </c>
    </row>
    <row r="1000" spans="1:7" ht="12.75" customHeight="1">
      <c r="A1000" t="str">
        <f t="shared" si="15"/>
        <v>2008Stomach (C16)FemaleAllEthRate</v>
      </c>
      <c r="B1000">
        <v>2008</v>
      </c>
      <c r="C1000" t="s">
        <v>82</v>
      </c>
      <c r="D1000" t="s">
        <v>0</v>
      </c>
      <c r="E1000" t="s">
        <v>32</v>
      </c>
      <c r="F1000" t="s">
        <v>8</v>
      </c>
      <c r="G1000" s="29">
        <v>3.1418118223250202</v>
      </c>
    </row>
    <row r="1001" spans="1:7" ht="12.75" customHeight="1">
      <c r="A1001" t="str">
        <f t="shared" si="15"/>
        <v>2008Stomach (C16)MaleAllEthRate</v>
      </c>
      <c r="B1001">
        <v>2008</v>
      </c>
      <c r="C1001" t="s">
        <v>82</v>
      </c>
      <c r="D1001" t="s">
        <v>1</v>
      </c>
      <c r="E1001" t="s">
        <v>32</v>
      </c>
      <c r="F1001" t="s">
        <v>8</v>
      </c>
      <c r="G1001" s="29">
        <v>5.9704885966458399</v>
      </c>
    </row>
    <row r="1002" spans="1:7" ht="12.75" customHeight="1">
      <c r="A1002" t="str">
        <f t="shared" si="15"/>
        <v>2008Colorectum and anus (C18–C21)AllSexAllEthRate</v>
      </c>
      <c r="B1002">
        <v>2008</v>
      </c>
      <c r="C1002" t="s">
        <v>84</v>
      </c>
      <c r="D1002" t="s">
        <v>4</v>
      </c>
      <c r="E1002" t="s">
        <v>32</v>
      </c>
      <c r="F1002" t="s">
        <v>8</v>
      </c>
      <c r="G1002" s="29">
        <v>19.408878725101101</v>
      </c>
    </row>
    <row r="1003" spans="1:7" ht="12.75" customHeight="1">
      <c r="A1003" t="str">
        <f t="shared" si="15"/>
        <v>2008Colorectum and anus (C18–C21)FemaleAllEthRate</v>
      </c>
      <c r="B1003">
        <v>2008</v>
      </c>
      <c r="C1003" t="s">
        <v>84</v>
      </c>
      <c r="D1003" t="s">
        <v>0</v>
      </c>
      <c r="E1003" t="s">
        <v>32</v>
      </c>
      <c r="F1003" t="s">
        <v>8</v>
      </c>
      <c r="G1003" s="29">
        <v>15.904972680656799</v>
      </c>
    </row>
    <row r="1004" spans="1:7" ht="12.75" customHeight="1">
      <c r="A1004" t="str">
        <f t="shared" si="15"/>
        <v>2008Colorectum and anus (C18–C21)MaleAllEthRate</v>
      </c>
      <c r="B1004">
        <v>2008</v>
      </c>
      <c r="C1004" t="s">
        <v>84</v>
      </c>
      <c r="D1004" t="s">
        <v>1</v>
      </c>
      <c r="E1004" t="s">
        <v>32</v>
      </c>
      <c r="F1004" t="s">
        <v>8</v>
      </c>
      <c r="G1004" s="29">
        <v>23.608536584037001</v>
      </c>
    </row>
    <row r="1005" spans="1:7" ht="12.75" customHeight="1">
      <c r="A1005" t="str">
        <f t="shared" si="15"/>
        <v>2008Pancreas (C25)AllSexAllEthRate</v>
      </c>
      <c r="B1005">
        <v>2008</v>
      </c>
      <c r="C1005" t="s">
        <v>88</v>
      </c>
      <c r="D1005" t="s">
        <v>4</v>
      </c>
      <c r="E1005" t="s">
        <v>32</v>
      </c>
      <c r="F1005" t="s">
        <v>8</v>
      </c>
      <c r="G1005" s="29">
        <v>5.66629707882967</v>
      </c>
    </row>
    <row r="1006" spans="1:7" ht="12.75" customHeight="1">
      <c r="A1006" t="str">
        <f t="shared" si="15"/>
        <v>2008Pancreas (C25)FemaleAllEthRate</v>
      </c>
      <c r="B1006">
        <v>2008</v>
      </c>
      <c r="C1006" t="s">
        <v>88</v>
      </c>
      <c r="D1006" t="s">
        <v>0</v>
      </c>
      <c r="E1006" t="s">
        <v>32</v>
      </c>
      <c r="F1006" t="s">
        <v>8</v>
      </c>
      <c r="G1006" s="29">
        <v>5.2776150332217</v>
      </c>
    </row>
    <row r="1007" spans="1:7" ht="12.75" customHeight="1">
      <c r="A1007" t="str">
        <f t="shared" si="15"/>
        <v>2008Pancreas (C25)MaleAllEthRate</v>
      </c>
      <c r="B1007">
        <v>2008</v>
      </c>
      <c r="C1007" t="s">
        <v>88</v>
      </c>
      <c r="D1007" t="s">
        <v>1</v>
      </c>
      <c r="E1007" t="s">
        <v>32</v>
      </c>
      <c r="F1007" t="s">
        <v>8</v>
      </c>
      <c r="G1007" s="29">
        <v>6.0751412891009702</v>
      </c>
    </row>
    <row r="1008" spans="1:7" ht="12.75" customHeight="1">
      <c r="A1008" t="str">
        <f t="shared" si="15"/>
        <v>2008Lung (C33–C34)AllSexAllEthRate</v>
      </c>
      <c r="B1008">
        <v>2008</v>
      </c>
      <c r="C1008" t="s">
        <v>93</v>
      </c>
      <c r="D1008" t="s">
        <v>4</v>
      </c>
      <c r="E1008" t="s">
        <v>32</v>
      </c>
      <c r="F1008" t="s">
        <v>8</v>
      </c>
      <c r="G1008" s="29">
        <v>25.826245536413499</v>
      </c>
    </row>
    <row r="1009" spans="1:7" ht="12.75" customHeight="1">
      <c r="A1009" t="str">
        <f t="shared" si="15"/>
        <v>2008Lung (C33–C34)FemaleAllEthRate</v>
      </c>
      <c r="B1009">
        <v>2008</v>
      </c>
      <c r="C1009" t="s">
        <v>93</v>
      </c>
      <c r="D1009" t="s">
        <v>0</v>
      </c>
      <c r="E1009" t="s">
        <v>32</v>
      </c>
      <c r="F1009" t="s">
        <v>8</v>
      </c>
      <c r="G1009" s="29">
        <v>22.6485376870734</v>
      </c>
    </row>
    <row r="1010" spans="1:7" ht="12.75" customHeight="1">
      <c r="A1010" t="str">
        <f t="shared" si="15"/>
        <v>2008Lung (C33–C34)MaleAllEthRate</v>
      </c>
      <c r="B1010">
        <v>2008</v>
      </c>
      <c r="C1010" t="s">
        <v>93</v>
      </c>
      <c r="D1010" t="s">
        <v>1</v>
      </c>
      <c r="E1010" t="s">
        <v>32</v>
      </c>
      <c r="F1010" t="s">
        <v>8</v>
      </c>
      <c r="G1010" s="29">
        <v>30.218532199543102</v>
      </c>
    </row>
    <row r="1011" spans="1:7" ht="12.75" customHeight="1">
      <c r="A1011" t="str">
        <f t="shared" si="15"/>
        <v>2008Melanoma (C43)AllSexAllEthRate</v>
      </c>
      <c r="B1011">
        <v>2008</v>
      </c>
      <c r="C1011" t="s">
        <v>99</v>
      </c>
      <c r="D1011" t="s">
        <v>4</v>
      </c>
      <c r="E1011" t="s">
        <v>32</v>
      </c>
      <c r="F1011" t="s">
        <v>8</v>
      </c>
      <c r="G1011" s="29">
        <v>5.1049209073796797</v>
      </c>
    </row>
    <row r="1012" spans="1:7" ht="12.75" customHeight="1">
      <c r="A1012" t="str">
        <f t="shared" si="15"/>
        <v>2008Melanoma (C43)FemaleAllEthRate</v>
      </c>
      <c r="B1012">
        <v>2008</v>
      </c>
      <c r="C1012" t="s">
        <v>99</v>
      </c>
      <c r="D1012" t="s">
        <v>0</v>
      </c>
      <c r="E1012" t="s">
        <v>32</v>
      </c>
      <c r="F1012" t="s">
        <v>8</v>
      </c>
      <c r="G1012" s="29">
        <v>3.2568595895142698</v>
      </c>
    </row>
    <row r="1013" spans="1:7" ht="12.75" customHeight="1">
      <c r="A1013" t="str">
        <f t="shared" si="15"/>
        <v>2008Melanoma (C43)MaleAllEthRate</v>
      </c>
      <c r="B1013">
        <v>2008</v>
      </c>
      <c r="C1013" t="s">
        <v>99</v>
      </c>
      <c r="D1013" t="s">
        <v>1</v>
      </c>
      <c r="E1013" t="s">
        <v>32</v>
      </c>
      <c r="F1013" t="s">
        <v>8</v>
      </c>
      <c r="G1013" s="29">
        <v>7.2028175843381597</v>
      </c>
    </row>
    <row r="1014" spans="1:7" ht="12.75" customHeight="1">
      <c r="A1014" t="str">
        <f t="shared" si="15"/>
        <v>2008Prostate (C61)MaleAllEthRate</v>
      </c>
      <c r="B1014">
        <v>2008</v>
      </c>
      <c r="C1014" t="s">
        <v>112</v>
      </c>
      <c r="D1014" t="s">
        <v>1</v>
      </c>
      <c r="E1014" t="s">
        <v>32</v>
      </c>
      <c r="F1014" t="s">
        <v>8</v>
      </c>
      <c r="G1014" s="29">
        <v>21.5937695815906</v>
      </c>
    </row>
    <row r="1015" spans="1:7" ht="12.75" customHeight="1">
      <c r="A1015" t="str">
        <f t="shared" si="15"/>
        <v>2008Bladder (C67)AllSexAllEthRate</v>
      </c>
      <c r="B1015">
        <v>2008</v>
      </c>
      <c r="C1015" t="s">
        <v>118</v>
      </c>
      <c r="D1015" t="s">
        <v>4</v>
      </c>
      <c r="E1015" t="s">
        <v>32</v>
      </c>
      <c r="F1015" t="s">
        <v>8</v>
      </c>
      <c r="G1015" s="29">
        <v>2.7536086109420501</v>
      </c>
    </row>
    <row r="1016" spans="1:7" ht="12.75" customHeight="1">
      <c r="A1016" t="str">
        <f t="shared" si="15"/>
        <v>2008Bladder (C67)FemaleAllEthRate</v>
      </c>
      <c r="B1016">
        <v>2008</v>
      </c>
      <c r="C1016" t="s">
        <v>118</v>
      </c>
      <c r="D1016" t="s">
        <v>0</v>
      </c>
      <c r="E1016" t="s">
        <v>32</v>
      </c>
      <c r="F1016" t="s">
        <v>8</v>
      </c>
      <c r="G1016" s="29">
        <v>1.6203644470898499</v>
      </c>
    </row>
    <row r="1017" spans="1:7" ht="12.75" customHeight="1">
      <c r="A1017" t="str">
        <f t="shared" si="15"/>
        <v>2008Bladder (C67)MaleAllEthRate</v>
      </c>
      <c r="B1017">
        <v>2008</v>
      </c>
      <c r="C1017" t="s">
        <v>118</v>
      </c>
      <c r="D1017" t="s">
        <v>1</v>
      </c>
      <c r="E1017" t="s">
        <v>32</v>
      </c>
      <c r="F1017" t="s">
        <v>8</v>
      </c>
      <c r="G1017" s="29">
        <v>4.2889838326542202</v>
      </c>
    </row>
    <row r="1018" spans="1:7" ht="12.75" customHeight="1">
      <c r="A1018" t="str">
        <f t="shared" si="15"/>
        <v>2008Non-Hodgkin lymphoma (C82–C85, C96)AllSexAllEthRate</v>
      </c>
      <c r="B1018">
        <v>2008</v>
      </c>
      <c r="C1018" t="s">
        <v>133</v>
      </c>
      <c r="D1018" t="s">
        <v>4</v>
      </c>
      <c r="E1018" t="s">
        <v>32</v>
      </c>
      <c r="F1018" t="s">
        <v>8</v>
      </c>
      <c r="G1018" s="29">
        <v>4.2041259584279098</v>
      </c>
    </row>
    <row r="1019" spans="1:7" ht="12.75" customHeight="1">
      <c r="A1019" t="str">
        <f t="shared" si="15"/>
        <v>2008Non-Hodgkin lymphoma (C82–C85, C96)FemaleAllEthRate</v>
      </c>
      <c r="B1019">
        <v>2008</v>
      </c>
      <c r="C1019" t="s">
        <v>133</v>
      </c>
      <c r="D1019" t="s">
        <v>0</v>
      </c>
      <c r="E1019" t="s">
        <v>32</v>
      </c>
      <c r="F1019" t="s">
        <v>8</v>
      </c>
      <c r="G1019" s="29">
        <v>3.2917951495740798</v>
      </c>
    </row>
    <row r="1020" spans="1:7" ht="12.75" customHeight="1">
      <c r="A1020" t="str">
        <f t="shared" si="15"/>
        <v>2008Non-Hodgkin lymphoma (C82–C85, C96)MaleAllEthRate</v>
      </c>
      <c r="B1020">
        <v>2008</v>
      </c>
      <c r="C1020" t="s">
        <v>133</v>
      </c>
      <c r="D1020" t="s">
        <v>1</v>
      </c>
      <c r="E1020" t="s">
        <v>32</v>
      </c>
      <c r="F1020" t="s">
        <v>8</v>
      </c>
      <c r="G1020" s="29">
        <v>5.2006474752639598</v>
      </c>
    </row>
    <row r="1021" spans="1:7" ht="12.75" customHeight="1">
      <c r="A1021" t="str">
        <f t="shared" si="15"/>
        <v>2008Leukaemia (C91–C95)AllSexAllEthRate</v>
      </c>
      <c r="B1021">
        <v>2008</v>
      </c>
      <c r="C1021" t="s">
        <v>136</v>
      </c>
      <c r="D1021" t="s">
        <v>4</v>
      </c>
      <c r="E1021" t="s">
        <v>32</v>
      </c>
      <c r="F1021" t="s">
        <v>8</v>
      </c>
      <c r="G1021" s="29">
        <v>4.5875473251099397</v>
      </c>
    </row>
    <row r="1022" spans="1:7" ht="12.75" customHeight="1">
      <c r="A1022" t="str">
        <f t="shared" si="15"/>
        <v>2008Leukaemia (C91–C95)FemaleAllEthRate</v>
      </c>
      <c r="B1022">
        <v>2008</v>
      </c>
      <c r="C1022" t="s">
        <v>136</v>
      </c>
      <c r="D1022" t="s">
        <v>0</v>
      </c>
      <c r="E1022" t="s">
        <v>32</v>
      </c>
      <c r="F1022" t="s">
        <v>8</v>
      </c>
      <c r="G1022" s="29">
        <v>3.6850024008742199</v>
      </c>
    </row>
    <row r="1023" spans="1:7" ht="12.75" customHeight="1">
      <c r="A1023" t="str">
        <f t="shared" si="15"/>
        <v>2008Leukaemia (C91–C95)MaleAllEthRate</v>
      </c>
      <c r="B1023">
        <v>2008</v>
      </c>
      <c r="C1023" t="s">
        <v>136</v>
      </c>
      <c r="D1023" t="s">
        <v>1</v>
      </c>
      <c r="E1023" t="s">
        <v>32</v>
      </c>
      <c r="F1023" t="s">
        <v>8</v>
      </c>
      <c r="G1023" s="29">
        <v>5.6237985178958398</v>
      </c>
    </row>
    <row r="1024" spans="1:7" ht="12.75" customHeight="1">
      <c r="A1024" t="str">
        <f t="shared" si="15"/>
        <v>2009Stomach (C16)AllSexAllEthRate</v>
      </c>
      <c r="B1024">
        <v>2009</v>
      </c>
      <c r="C1024" t="s">
        <v>82</v>
      </c>
      <c r="D1024" t="s">
        <v>4</v>
      </c>
      <c r="E1024" t="s">
        <v>32</v>
      </c>
      <c r="F1024" t="s">
        <v>8</v>
      </c>
      <c r="G1024" s="29">
        <v>3.8230523042709801</v>
      </c>
    </row>
    <row r="1025" spans="1:7" ht="12.75" customHeight="1">
      <c r="A1025" t="str">
        <f t="shared" si="15"/>
        <v>2009Stomach (C16)FemaleAllEthRate</v>
      </c>
      <c r="B1025">
        <v>2009</v>
      </c>
      <c r="C1025" t="s">
        <v>82</v>
      </c>
      <c r="D1025" t="s">
        <v>0</v>
      </c>
      <c r="E1025" t="s">
        <v>32</v>
      </c>
      <c r="F1025" t="s">
        <v>8</v>
      </c>
      <c r="G1025" s="29">
        <v>2.3589878646340599</v>
      </c>
    </row>
    <row r="1026" spans="1:7" ht="12.75" customHeight="1">
      <c r="A1026" t="str">
        <f t="shared" ref="A1026:A1089" si="16">B1026&amp;C1026&amp;D1026&amp;E1026&amp;F1026</f>
        <v>2009Stomach (C16)MaleAllEthRate</v>
      </c>
      <c r="B1026">
        <v>2009</v>
      </c>
      <c r="C1026" t="s">
        <v>82</v>
      </c>
      <c r="D1026" t="s">
        <v>1</v>
      </c>
      <c r="E1026" t="s">
        <v>32</v>
      </c>
      <c r="F1026" t="s">
        <v>8</v>
      </c>
      <c r="G1026" s="29">
        <v>5.5474038412291904</v>
      </c>
    </row>
    <row r="1027" spans="1:7" ht="12.75" customHeight="1">
      <c r="A1027" t="str">
        <f t="shared" si="16"/>
        <v>2009Colorectum and anus (C18–C21)AllSexAllEthRate</v>
      </c>
      <c r="B1027">
        <v>2009</v>
      </c>
      <c r="C1027" t="s">
        <v>84</v>
      </c>
      <c r="D1027" t="s">
        <v>4</v>
      </c>
      <c r="E1027" t="s">
        <v>32</v>
      </c>
      <c r="F1027" t="s">
        <v>8</v>
      </c>
      <c r="G1027" s="29">
        <v>18.397492898802199</v>
      </c>
    </row>
    <row r="1028" spans="1:7" ht="12.75" customHeight="1">
      <c r="A1028" t="str">
        <f t="shared" si="16"/>
        <v>2009Colorectum and anus (C18–C21)FemaleAllEthRate</v>
      </c>
      <c r="B1028">
        <v>2009</v>
      </c>
      <c r="C1028" t="s">
        <v>84</v>
      </c>
      <c r="D1028" t="s">
        <v>0</v>
      </c>
      <c r="E1028" t="s">
        <v>32</v>
      </c>
      <c r="F1028" t="s">
        <v>8</v>
      </c>
      <c r="G1028" s="29">
        <v>16.062828530618798</v>
      </c>
    </row>
    <row r="1029" spans="1:7" ht="12.75" customHeight="1">
      <c r="A1029" t="str">
        <f t="shared" si="16"/>
        <v>2009Colorectum and anus (C18–C21)MaleAllEthRate</v>
      </c>
      <c r="B1029">
        <v>2009</v>
      </c>
      <c r="C1029" t="s">
        <v>84</v>
      </c>
      <c r="D1029" t="s">
        <v>1</v>
      </c>
      <c r="E1029" t="s">
        <v>32</v>
      </c>
      <c r="F1029" t="s">
        <v>8</v>
      </c>
      <c r="G1029" s="29">
        <v>21.060447748111802</v>
      </c>
    </row>
    <row r="1030" spans="1:7" ht="12.75" customHeight="1">
      <c r="A1030" t="str">
        <f t="shared" si="16"/>
        <v>2009Pancreas (C25)AllSexAllEthRate</v>
      </c>
      <c r="B1030">
        <v>2009</v>
      </c>
      <c r="C1030" t="s">
        <v>88</v>
      </c>
      <c r="D1030" t="s">
        <v>4</v>
      </c>
      <c r="E1030" t="s">
        <v>32</v>
      </c>
      <c r="F1030" t="s">
        <v>8</v>
      </c>
      <c r="G1030" s="29">
        <v>6.24173854204638</v>
      </c>
    </row>
    <row r="1031" spans="1:7" ht="12.75" customHeight="1">
      <c r="A1031" t="str">
        <f t="shared" si="16"/>
        <v>2009Pancreas (C25)FemaleAllEthRate</v>
      </c>
      <c r="B1031">
        <v>2009</v>
      </c>
      <c r="C1031" t="s">
        <v>88</v>
      </c>
      <c r="D1031" t="s">
        <v>0</v>
      </c>
      <c r="E1031" t="s">
        <v>32</v>
      </c>
      <c r="F1031" t="s">
        <v>8</v>
      </c>
      <c r="G1031" s="29">
        <v>5.49659265406423</v>
      </c>
    </row>
    <row r="1032" spans="1:7" ht="12.75" customHeight="1">
      <c r="A1032" t="str">
        <f t="shared" si="16"/>
        <v>2009Pancreas (C25)MaleAllEthRate</v>
      </c>
      <c r="B1032">
        <v>2009</v>
      </c>
      <c r="C1032" t="s">
        <v>88</v>
      </c>
      <c r="D1032" t="s">
        <v>1</v>
      </c>
      <c r="E1032" t="s">
        <v>32</v>
      </c>
      <c r="F1032" t="s">
        <v>8</v>
      </c>
      <c r="G1032" s="29">
        <v>7.0431085296110698</v>
      </c>
    </row>
    <row r="1033" spans="1:7" ht="12.75" customHeight="1">
      <c r="A1033" t="str">
        <f t="shared" si="16"/>
        <v>2009Lung (C33–C34)AllSexAllEthRate</v>
      </c>
      <c r="B1033">
        <v>2009</v>
      </c>
      <c r="C1033" t="s">
        <v>93</v>
      </c>
      <c r="D1033" t="s">
        <v>4</v>
      </c>
      <c r="E1033" t="s">
        <v>32</v>
      </c>
      <c r="F1033" t="s">
        <v>8</v>
      </c>
      <c r="G1033" s="29">
        <v>24.549348004622399</v>
      </c>
    </row>
    <row r="1034" spans="1:7" ht="12.75" customHeight="1">
      <c r="A1034" t="str">
        <f t="shared" si="16"/>
        <v>2009Lung (C33–C34)FemaleAllEthRate</v>
      </c>
      <c r="B1034">
        <v>2009</v>
      </c>
      <c r="C1034" t="s">
        <v>93</v>
      </c>
      <c r="D1034" t="s">
        <v>0</v>
      </c>
      <c r="E1034" t="s">
        <v>32</v>
      </c>
      <c r="F1034" t="s">
        <v>8</v>
      </c>
      <c r="G1034" s="29">
        <v>21.0736481946699</v>
      </c>
    </row>
    <row r="1035" spans="1:7" ht="12.75" customHeight="1">
      <c r="A1035" t="str">
        <f t="shared" si="16"/>
        <v>2009Lung (C33–C34)MaleAllEthRate</v>
      </c>
      <c r="B1035">
        <v>2009</v>
      </c>
      <c r="C1035" t="s">
        <v>93</v>
      </c>
      <c r="D1035" t="s">
        <v>1</v>
      </c>
      <c r="E1035" t="s">
        <v>32</v>
      </c>
      <c r="F1035" t="s">
        <v>8</v>
      </c>
      <c r="G1035" s="29">
        <v>29.0161815897889</v>
      </c>
    </row>
    <row r="1036" spans="1:7" ht="12.75" customHeight="1">
      <c r="A1036" t="str">
        <f t="shared" si="16"/>
        <v>2009Melanoma (C43)AllSexAllEthRate</v>
      </c>
      <c r="B1036">
        <v>2009</v>
      </c>
      <c r="C1036" t="s">
        <v>99</v>
      </c>
      <c r="D1036" t="s">
        <v>4</v>
      </c>
      <c r="E1036" t="s">
        <v>32</v>
      </c>
      <c r="F1036" t="s">
        <v>8</v>
      </c>
      <c r="G1036" s="29">
        <v>5.1313724441333903</v>
      </c>
    </row>
    <row r="1037" spans="1:7" ht="12.75" customHeight="1">
      <c r="A1037" t="str">
        <f t="shared" si="16"/>
        <v>2009Melanoma (C43)FemaleAllEthRate</v>
      </c>
      <c r="B1037">
        <v>2009</v>
      </c>
      <c r="C1037" t="s">
        <v>99</v>
      </c>
      <c r="D1037" t="s">
        <v>0</v>
      </c>
      <c r="E1037" t="s">
        <v>32</v>
      </c>
      <c r="F1037" t="s">
        <v>8</v>
      </c>
      <c r="G1037" s="29">
        <v>3.3366776255526398</v>
      </c>
    </row>
    <row r="1038" spans="1:7" ht="12.75" customHeight="1">
      <c r="A1038" t="str">
        <f t="shared" si="16"/>
        <v>2009Melanoma (C43)MaleAllEthRate</v>
      </c>
      <c r="B1038">
        <v>2009</v>
      </c>
      <c r="C1038" t="s">
        <v>99</v>
      </c>
      <c r="D1038" t="s">
        <v>1</v>
      </c>
      <c r="E1038" t="s">
        <v>32</v>
      </c>
      <c r="F1038" t="s">
        <v>8</v>
      </c>
      <c r="G1038" s="29">
        <v>7.2765944549900397</v>
      </c>
    </row>
    <row r="1039" spans="1:7" ht="12.75" customHeight="1">
      <c r="A1039" t="str">
        <f t="shared" si="16"/>
        <v>2009Prostate (C61)MaleAllEthRate</v>
      </c>
      <c r="B1039">
        <v>2009</v>
      </c>
      <c r="C1039" t="s">
        <v>112</v>
      </c>
      <c r="D1039" t="s">
        <v>1</v>
      </c>
      <c r="E1039" t="s">
        <v>32</v>
      </c>
      <c r="F1039" t="s">
        <v>8</v>
      </c>
      <c r="G1039" s="29">
        <v>17.482869936604001</v>
      </c>
    </row>
    <row r="1040" spans="1:7" ht="12.75" customHeight="1">
      <c r="A1040" t="str">
        <f t="shared" si="16"/>
        <v>2009Bladder (C67)AllSexAllEthRate</v>
      </c>
      <c r="B1040">
        <v>2009</v>
      </c>
      <c r="C1040" t="s">
        <v>118</v>
      </c>
      <c r="D1040" t="s">
        <v>4</v>
      </c>
      <c r="E1040" t="s">
        <v>32</v>
      </c>
      <c r="F1040" t="s">
        <v>8</v>
      </c>
      <c r="G1040" s="29">
        <v>2.8892117825400101</v>
      </c>
    </row>
    <row r="1041" spans="1:7" ht="12.75" customHeight="1">
      <c r="A1041" t="str">
        <f t="shared" si="16"/>
        <v>2009Bladder (C67)FemaleAllEthRate</v>
      </c>
      <c r="B1041">
        <v>2009</v>
      </c>
      <c r="C1041" t="s">
        <v>118</v>
      </c>
      <c r="D1041" t="s">
        <v>0</v>
      </c>
      <c r="E1041" t="s">
        <v>32</v>
      </c>
      <c r="F1041" t="s">
        <v>8</v>
      </c>
      <c r="G1041" s="29">
        <v>1.56903054811164</v>
      </c>
    </row>
    <row r="1042" spans="1:7" ht="12.75" customHeight="1">
      <c r="A1042" t="str">
        <f t="shared" si="16"/>
        <v>2009Bladder (C67)MaleAllEthRate</v>
      </c>
      <c r="B1042">
        <v>2009</v>
      </c>
      <c r="C1042" t="s">
        <v>118</v>
      </c>
      <c r="D1042" t="s">
        <v>1</v>
      </c>
      <c r="E1042" t="s">
        <v>32</v>
      </c>
      <c r="F1042" t="s">
        <v>8</v>
      </c>
      <c r="G1042" s="29">
        <v>4.5785020723064704</v>
      </c>
    </row>
    <row r="1043" spans="1:7" ht="12.75" customHeight="1">
      <c r="A1043" t="str">
        <f t="shared" si="16"/>
        <v>2009Non-Hodgkin lymphoma (C82–C85, C96)AllSexAllEthRate</v>
      </c>
      <c r="B1043">
        <v>2009</v>
      </c>
      <c r="C1043" t="s">
        <v>133</v>
      </c>
      <c r="D1043" t="s">
        <v>4</v>
      </c>
      <c r="E1043" t="s">
        <v>32</v>
      </c>
      <c r="F1043" t="s">
        <v>8</v>
      </c>
      <c r="G1043" s="29">
        <v>4.44729700403989</v>
      </c>
    </row>
    <row r="1044" spans="1:7" ht="12.75" customHeight="1">
      <c r="A1044" t="str">
        <f t="shared" si="16"/>
        <v>2009Non-Hodgkin lymphoma (C82–C85, C96)FemaleAllEthRate</v>
      </c>
      <c r="B1044">
        <v>2009</v>
      </c>
      <c r="C1044" t="s">
        <v>133</v>
      </c>
      <c r="D1044" t="s">
        <v>0</v>
      </c>
      <c r="E1044" t="s">
        <v>32</v>
      </c>
      <c r="F1044" t="s">
        <v>8</v>
      </c>
      <c r="G1044" s="29">
        <v>3.9212831302496101</v>
      </c>
    </row>
    <row r="1045" spans="1:7" ht="12.75" customHeight="1">
      <c r="A1045" t="str">
        <f t="shared" si="16"/>
        <v>2009Non-Hodgkin lymphoma (C82–C85, C96)MaleAllEthRate</v>
      </c>
      <c r="B1045">
        <v>2009</v>
      </c>
      <c r="C1045" t="s">
        <v>133</v>
      </c>
      <c r="D1045" t="s">
        <v>1</v>
      </c>
      <c r="E1045" t="s">
        <v>32</v>
      </c>
      <c r="F1045" t="s">
        <v>8</v>
      </c>
      <c r="G1045" s="29">
        <v>5.0649483184910702</v>
      </c>
    </row>
    <row r="1046" spans="1:7" ht="12.75" customHeight="1">
      <c r="A1046" t="str">
        <f t="shared" si="16"/>
        <v>2009Leukaemia (C91–C95)AllSexAllEthRate</v>
      </c>
      <c r="B1046">
        <v>2009</v>
      </c>
      <c r="C1046" t="s">
        <v>136</v>
      </c>
      <c r="D1046" t="s">
        <v>4</v>
      </c>
      <c r="E1046" t="s">
        <v>32</v>
      </c>
      <c r="F1046" t="s">
        <v>8</v>
      </c>
      <c r="G1046" s="29">
        <v>4.0433663036501004</v>
      </c>
    </row>
    <row r="1047" spans="1:7" ht="12.75" customHeight="1">
      <c r="A1047" t="str">
        <f t="shared" si="16"/>
        <v>2009Leukaemia (C91–C95)FemaleAllEthRate</v>
      </c>
      <c r="B1047">
        <v>2009</v>
      </c>
      <c r="C1047" t="s">
        <v>136</v>
      </c>
      <c r="D1047" t="s">
        <v>0</v>
      </c>
      <c r="E1047" t="s">
        <v>32</v>
      </c>
      <c r="F1047" t="s">
        <v>8</v>
      </c>
      <c r="G1047" s="29">
        <v>3.1839731372172002</v>
      </c>
    </row>
    <row r="1048" spans="1:7" ht="12.75" customHeight="1">
      <c r="A1048" t="str">
        <f t="shared" si="16"/>
        <v>2009Leukaemia (C91–C95)MaleAllEthRate</v>
      </c>
      <c r="B1048">
        <v>2009</v>
      </c>
      <c r="C1048" t="s">
        <v>136</v>
      </c>
      <c r="D1048" t="s">
        <v>1</v>
      </c>
      <c r="E1048" t="s">
        <v>32</v>
      </c>
      <c r="F1048" t="s">
        <v>8</v>
      </c>
      <c r="G1048" s="29">
        <v>5.0025121733408699</v>
      </c>
    </row>
    <row r="1049" spans="1:7" ht="12.75" customHeight="1">
      <c r="A1049" t="str">
        <f t="shared" si="16"/>
        <v>2010Stomach (C16)AllSexAllEthRate</v>
      </c>
      <c r="B1049">
        <v>2010</v>
      </c>
      <c r="C1049" t="s">
        <v>82</v>
      </c>
      <c r="D1049" t="s">
        <v>4</v>
      </c>
      <c r="E1049" t="s">
        <v>32</v>
      </c>
      <c r="F1049" t="s">
        <v>8</v>
      </c>
      <c r="G1049" s="29">
        <v>3.8446596131086399</v>
      </c>
    </row>
    <row r="1050" spans="1:7" ht="12.75" customHeight="1">
      <c r="A1050" t="str">
        <f t="shared" si="16"/>
        <v>2010Stomach (C16)FemaleAllEthRate</v>
      </c>
      <c r="B1050">
        <v>2010</v>
      </c>
      <c r="C1050" t="s">
        <v>82</v>
      </c>
      <c r="D1050" t="s">
        <v>0</v>
      </c>
      <c r="E1050" t="s">
        <v>32</v>
      </c>
      <c r="F1050" t="s">
        <v>8</v>
      </c>
      <c r="G1050" s="29">
        <v>2.6280852783924602</v>
      </c>
    </row>
    <row r="1051" spans="1:7" ht="12.75" customHeight="1">
      <c r="A1051" t="str">
        <f t="shared" si="16"/>
        <v>2010Stomach (C16)MaleAllEthRate</v>
      </c>
      <c r="B1051">
        <v>2010</v>
      </c>
      <c r="C1051" t="s">
        <v>82</v>
      </c>
      <c r="D1051" t="s">
        <v>1</v>
      </c>
      <c r="E1051" t="s">
        <v>32</v>
      </c>
      <c r="F1051" t="s">
        <v>8</v>
      </c>
      <c r="G1051" s="29">
        <v>5.2984028147605002</v>
      </c>
    </row>
    <row r="1052" spans="1:7" ht="12.75" customHeight="1">
      <c r="A1052" t="str">
        <f t="shared" si="16"/>
        <v>2010Colorectum and anus (C18–C21)AllSexAllEthRate</v>
      </c>
      <c r="B1052">
        <v>2010</v>
      </c>
      <c r="C1052" t="s">
        <v>84</v>
      </c>
      <c r="D1052" t="s">
        <v>4</v>
      </c>
      <c r="E1052" t="s">
        <v>32</v>
      </c>
      <c r="F1052" t="s">
        <v>8</v>
      </c>
      <c r="G1052" s="29">
        <v>17.219321279542299</v>
      </c>
    </row>
    <row r="1053" spans="1:7" ht="12.75" customHeight="1">
      <c r="A1053" t="str">
        <f t="shared" si="16"/>
        <v>2010Colorectum and anus (C18–C21)FemaleAllEthRate</v>
      </c>
      <c r="B1053">
        <v>2010</v>
      </c>
      <c r="C1053" t="s">
        <v>84</v>
      </c>
      <c r="D1053" t="s">
        <v>0</v>
      </c>
      <c r="E1053" t="s">
        <v>32</v>
      </c>
      <c r="F1053" t="s">
        <v>8</v>
      </c>
      <c r="G1053" s="29">
        <v>15.0554277255671</v>
      </c>
    </row>
    <row r="1054" spans="1:7" ht="12.75" customHeight="1">
      <c r="A1054" t="str">
        <f t="shared" si="16"/>
        <v>2010Colorectum and anus (C18–C21)MaleAllEthRate</v>
      </c>
      <c r="B1054">
        <v>2010</v>
      </c>
      <c r="C1054" t="s">
        <v>84</v>
      </c>
      <c r="D1054" t="s">
        <v>1</v>
      </c>
      <c r="E1054" t="s">
        <v>32</v>
      </c>
      <c r="F1054" t="s">
        <v>8</v>
      </c>
      <c r="G1054" s="29">
        <v>19.771673732924899</v>
      </c>
    </row>
    <row r="1055" spans="1:7" ht="12.75" customHeight="1">
      <c r="A1055" t="str">
        <f t="shared" si="16"/>
        <v>2010Pancreas (C25)AllSexAllEthRate</v>
      </c>
      <c r="B1055">
        <v>2010</v>
      </c>
      <c r="C1055" t="s">
        <v>88</v>
      </c>
      <c r="D1055" t="s">
        <v>4</v>
      </c>
      <c r="E1055" t="s">
        <v>32</v>
      </c>
      <c r="F1055" t="s">
        <v>8</v>
      </c>
      <c r="G1055" s="29">
        <v>6.3510255738531001</v>
      </c>
    </row>
    <row r="1056" spans="1:7" ht="12.75" customHeight="1">
      <c r="A1056" t="str">
        <f t="shared" si="16"/>
        <v>2010Pancreas (C25)FemaleAllEthRate</v>
      </c>
      <c r="B1056">
        <v>2010</v>
      </c>
      <c r="C1056" t="s">
        <v>88</v>
      </c>
      <c r="D1056" t="s">
        <v>0</v>
      </c>
      <c r="E1056" t="s">
        <v>32</v>
      </c>
      <c r="F1056" t="s">
        <v>8</v>
      </c>
      <c r="G1056" s="29">
        <v>5.62900067926532</v>
      </c>
    </row>
    <row r="1057" spans="1:7" ht="12.75" customHeight="1">
      <c r="A1057" t="str">
        <f t="shared" si="16"/>
        <v>2010Pancreas (C25)MaleAllEthRate</v>
      </c>
      <c r="B1057">
        <v>2010</v>
      </c>
      <c r="C1057" t="s">
        <v>88</v>
      </c>
      <c r="D1057" t="s">
        <v>1</v>
      </c>
      <c r="E1057" t="s">
        <v>32</v>
      </c>
      <c r="F1057" t="s">
        <v>8</v>
      </c>
      <c r="G1057" s="29">
        <v>7.1534983543021804</v>
      </c>
    </row>
    <row r="1058" spans="1:7" ht="12.75" customHeight="1">
      <c r="A1058" t="str">
        <f t="shared" si="16"/>
        <v>2010Lung (C33–C34)AllSexAllEthRate</v>
      </c>
      <c r="B1058">
        <v>2010</v>
      </c>
      <c r="C1058" t="s">
        <v>93</v>
      </c>
      <c r="D1058" t="s">
        <v>4</v>
      </c>
      <c r="E1058" t="s">
        <v>32</v>
      </c>
      <c r="F1058" t="s">
        <v>8</v>
      </c>
      <c r="G1058" s="29">
        <v>24.7284838693175</v>
      </c>
    </row>
    <row r="1059" spans="1:7" ht="12.75" customHeight="1">
      <c r="A1059" t="str">
        <f t="shared" si="16"/>
        <v>2010Lung (C33–C34)FemaleAllEthRate</v>
      </c>
      <c r="B1059">
        <v>2010</v>
      </c>
      <c r="C1059" t="s">
        <v>93</v>
      </c>
      <c r="D1059" t="s">
        <v>0</v>
      </c>
      <c r="E1059" t="s">
        <v>32</v>
      </c>
      <c r="F1059" t="s">
        <v>8</v>
      </c>
      <c r="G1059" s="29">
        <v>21.326911618774101</v>
      </c>
    </row>
    <row r="1060" spans="1:7" ht="12.75" customHeight="1">
      <c r="A1060" t="str">
        <f t="shared" si="16"/>
        <v>2010Lung (C33–C34)MaleAllEthRate</v>
      </c>
      <c r="B1060">
        <v>2010</v>
      </c>
      <c r="C1060" t="s">
        <v>93</v>
      </c>
      <c r="D1060" t="s">
        <v>1</v>
      </c>
      <c r="E1060" t="s">
        <v>32</v>
      </c>
      <c r="F1060" t="s">
        <v>8</v>
      </c>
      <c r="G1060" s="29">
        <v>28.874057785203501</v>
      </c>
    </row>
    <row r="1061" spans="1:7" ht="12.75" customHeight="1">
      <c r="A1061" t="str">
        <f t="shared" si="16"/>
        <v>2010Melanoma (C43)AllSexAllEthRate</v>
      </c>
      <c r="B1061">
        <v>2010</v>
      </c>
      <c r="C1061" t="s">
        <v>99</v>
      </c>
      <c r="D1061" t="s">
        <v>4</v>
      </c>
      <c r="E1061" t="s">
        <v>32</v>
      </c>
      <c r="F1061" t="s">
        <v>8</v>
      </c>
      <c r="G1061" s="29">
        <v>4.9317763475370304</v>
      </c>
    </row>
    <row r="1062" spans="1:7" ht="12.75" customHeight="1">
      <c r="A1062" t="str">
        <f t="shared" si="16"/>
        <v>2010Melanoma (C43)FemaleAllEthRate</v>
      </c>
      <c r="B1062">
        <v>2010</v>
      </c>
      <c r="C1062" t="s">
        <v>99</v>
      </c>
      <c r="D1062" t="s">
        <v>0</v>
      </c>
      <c r="E1062" t="s">
        <v>32</v>
      </c>
      <c r="F1062" t="s">
        <v>8</v>
      </c>
      <c r="G1062" s="29">
        <v>3.50080194637835</v>
      </c>
    </row>
    <row r="1063" spans="1:7" ht="12.75" customHeight="1">
      <c r="A1063" t="str">
        <f t="shared" si="16"/>
        <v>2010Melanoma (C43)MaleAllEthRate</v>
      </c>
      <c r="B1063">
        <v>2010</v>
      </c>
      <c r="C1063" t="s">
        <v>99</v>
      </c>
      <c r="D1063" t="s">
        <v>1</v>
      </c>
      <c r="E1063" t="s">
        <v>32</v>
      </c>
      <c r="F1063" t="s">
        <v>8</v>
      </c>
      <c r="G1063" s="29">
        <v>6.5934550168205703</v>
      </c>
    </row>
    <row r="1064" spans="1:7" ht="12.75" customHeight="1">
      <c r="A1064" t="str">
        <f t="shared" si="16"/>
        <v>2010Prostate (C61)MaleAllEthRate</v>
      </c>
      <c r="B1064">
        <v>2010</v>
      </c>
      <c r="C1064" t="s">
        <v>112</v>
      </c>
      <c r="D1064" t="s">
        <v>1</v>
      </c>
      <c r="E1064" t="s">
        <v>32</v>
      </c>
      <c r="F1064" t="s">
        <v>8</v>
      </c>
      <c r="G1064" s="29">
        <v>17.630439547598101</v>
      </c>
    </row>
    <row r="1065" spans="1:7" ht="12.75" customHeight="1">
      <c r="A1065" t="str">
        <f t="shared" si="16"/>
        <v>2010Bladder (C67)AllSexAllEthRate</v>
      </c>
      <c r="B1065">
        <v>2010</v>
      </c>
      <c r="C1065" t="s">
        <v>118</v>
      </c>
      <c r="D1065" t="s">
        <v>4</v>
      </c>
      <c r="E1065" t="s">
        <v>32</v>
      </c>
      <c r="F1065" t="s">
        <v>8</v>
      </c>
      <c r="G1065" s="29">
        <v>2.2568611754588499</v>
      </c>
    </row>
    <row r="1066" spans="1:7" ht="12.75" customHeight="1">
      <c r="A1066" t="str">
        <f t="shared" si="16"/>
        <v>2010Bladder (C67)FemaleAllEthRate</v>
      </c>
      <c r="B1066">
        <v>2010</v>
      </c>
      <c r="C1066" t="s">
        <v>118</v>
      </c>
      <c r="D1066" t="s">
        <v>0</v>
      </c>
      <c r="E1066" t="s">
        <v>32</v>
      </c>
      <c r="F1066" t="s">
        <v>8</v>
      </c>
      <c r="G1066" s="29">
        <v>1.14287118883483</v>
      </c>
    </row>
    <row r="1067" spans="1:7" ht="12.75" customHeight="1">
      <c r="A1067" t="str">
        <f t="shared" si="16"/>
        <v>2010Bladder (C67)MaleAllEthRate</v>
      </c>
      <c r="B1067">
        <v>2010</v>
      </c>
      <c r="C1067" t="s">
        <v>118</v>
      </c>
      <c r="D1067" t="s">
        <v>1</v>
      </c>
      <c r="E1067" t="s">
        <v>32</v>
      </c>
      <c r="F1067" t="s">
        <v>8</v>
      </c>
      <c r="G1067" s="29">
        <v>3.7882836598538798</v>
      </c>
    </row>
    <row r="1068" spans="1:7" ht="12.75" customHeight="1">
      <c r="A1068" t="str">
        <f t="shared" si="16"/>
        <v>2010Non-Hodgkin lymphoma (C82–C85, C96)AllSexAllEthRate</v>
      </c>
      <c r="B1068">
        <v>2010</v>
      </c>
      <c r="C1068" t="s">
        <v>133</v>
      </c>
      <c r="D1068" t="s">
        <v>4</v>
      </c>
      <c r="E1068" t="s">
        <v>32</v>
      </c>
      <c r="F1068" t="s">
        <v>8</v>
      </c>
      <c r="G1068" s="29">
        <v>3.6766355677798699</v>
      </c>
    </row>
    <row r="1069" spans="1:7" ht="12.75" customHeight="1">
      <c r="A1069" t="str">
        <f t="shared" si="16"/>
        <v>2010Non-Hodgkin lymphoma (C82–C85, C96)FemaleAllEthRate</v>
      </c>
      <c r="B1069">
        <v>2010</v>
      </c>
      <c r="C1069" t="s">
        <v>133</v>
      </c>
      <c r="D1069" t="s">
        <v>0</v>
      </c>
      <c r="E1069" t="s">
        <v>32</v>
      </c>
      <c r="F1069" t="s">
        <v>8</v>
      </c>
      <c r="G1069" s="29">
        <v>3.1210288205621599</v>
      </c>
    </row>
    <row r="1070" spans="1:7" ht="12.75" customHeight="1">
      <c r="A1070" t="str">
        <f t="shared" si="16"/>
        <v>2010Non-Hodgkin lymphoma (C82–C85, C96)MaleAllEthRate</v>
      </c>
      <c r="B1070">
        <v>2010</v>
      </c>
      <c r="C1070" t="s">
        <v>133</v>
      </c>
      <c r="D1070" t="s">
        <v>1</v>
      </c>
      <c r="E1070" t="s">
        <v>32</v>
      </c>
      <c r="F1070" t="s">
        <v>8</v>
      </c>
      <c r="G1070" s="29">
        <v>4.3115602484530902</v>
      </c>
    </row>
    <row r="1071" spans="1:7" ht="12.75" customHeight="1">
      <c r="A1071" t="str">
        <f t="shared" si="16"/>
        <v>2010Leukaemia (C91–C95)AllSexAllEthRate</v>
      </c>
      <c r="B1071">
        <v>2010</v>
      </c>
      <c r="C1071" t="s">
        <v>136</v>
      </c>
      <c r="D1071" t="s">
        <v>4</v>
      </c>
      <c r="E1071" t="s">
        <v>32</v>
      </c>
      <c r="F1071" t="s">
        <v>8</v>
      </c>
      <c r="G1071" s="29">
        <v>4.2789523594299501</v>
      </c>
    </row>
    <row r="1072" spans="1:7" ht="12.75" customHeight="1">
      <c r="A1072" t="str">
        <f t="shared" si="16"/>
        <v>2010Leukaemia (C91–C95)FemaleAllEthRate</v>
      </c>
      <c r="B1072">
        <v>2010</v>
      </c>
      <c r="C1072" t="s">
        <v>136</v>
      </c>
      <c r="D1072" t="s">
        <v>0</v>
      </c>
      <c r="E1072" t="s">
        <v>32</v>
      </c>
      <c r="F1072" t="s">
        <v>8</v>
      </c>
      <c r="G1072" s="29">
        <v>3.0158698937951098</v>
      </c>
    </row>
    <row r="1073" spans="1:7" ht="12.75" customHeight="1">
      <c r="A1073" t="str">
        <f t="shared" si="16"/>
        <v>2010Leukaemia (C91–C95)MaleAllEthRate</v>
      </c>
      <c r="B1073">
        <v>2010</v>
      </c>
      <c r="C1073" t="s">
        <v>136</v>
      </c>
      <c r="D1073" t="s">
        <v>1</v>
      </c>
      <c r="E1073" t="s">
        <v>32</v>
      </c>
      <c r="F1073" t="s">
        <v>8</v>
      </c>
      <c r="G1073" s="29">
        <v>5.74089661345573</v>
      </c>
    </row>
    <row r="1074" spans="1:7" ht="12.75" customHeight="1">
      <c r="A1074" t="str">
        <f t="shared" si="16"/>
        <v>2011Stomach (C16)AllSexAllEthRate</v>
      </c>
      <c r="B1074">
        <v>2011</v>
      </c>
      <c r="C1074" t="s">
        <v>82</v>
      </c>
      <c r="D1074" t="s">
        <v>4</v>
      </c>
      <c r="E1074" t="s">
        <v>32</v>
      </c>
      <c r="F1074" t="s">
        <v>8</v>
      </c>
      <c r="G1074" s="29">
        <v>4.3858107198856198</v>
      </c>
    </row>
    <row r="1075" spans="1:7" ht="12.75" customHeight="1">
      <c r="A1075" t="str">
        <f t="shared" si="16"/>
        <v>2011Stomach (C16)FemaleAllEthRate</v>
      </c>
      <c r="B1075">
        <v>2011</v>
      </c>
      <c r="C1075" t="s">
        <v>82</v>
      </c>
      <c r="D1075" t="s">
        <v>0</v>
      </c>
      <c r="E1075" t="s">
        <v>32</v>
      </c>
      <c r="F1075" t="s">
        <v>8</v>
      </c>
      <c r="G1075" s="29">
        <v>3.0214485019057098</v>
      </c>
    </row>
    <row r="1076" spans="1:7" ht="12.75" customHeight="1">
      <c r="A1076" t="str">
        <f t="shared" si="16"/>
        <v>2011Stomach (C16)MaleAllEthRate</v>
      </c>
      <c r="B1076">
        <v>2011</v>
      </c>
      <c r="C1076" t="s">
        <v>82</v>
      </c>
      <c r="D1076" t="s">
        <v>1</v>
      </c>
      <c r="E1076" t="s">
        <v>32</v>
      </c>
      <c r="F1076" t="s">
        <v>8</v>
      </c>
      <c r="G1076" s="29">
        <v>6.0913936012501599</v>
      </c>
    </row>
    <row r="1077" spans="1:7" ht="12.75" customHeight="1">
      <c r="A1077" t="str">
        <f t="shared" si="16"/>
        <v>2011Colorectum and anus (C18–C21)AllSexAllEthRate</v>
      </c>
      <c r="B1077">
        <v>2011</v>
      </c>
      <c r="C1077" t="s">
        <v>84</v>
      </c>
      <c r="D1077" t="s">
        <v>4</v>
      </c>
      <c r="E1077" t="s">
        <v>32</v>
      </c>
      <c r="F1077" t="s">
        <v>8</v>
      </c>
      <c r="G1077" s="29">
        <v>16.344086822049899</v>
      </c>
    </row>
    <row r="1078" spans="1:7" ht="12.75" customHeight="1">
      <c r="A1078" t="str">
        <f t="shared" si="16"/>
        <v>2011Colorectum and anus (C18–C21)FemaleAllEthRate</v>
      </c>
      <c r="B1078">
        <v>2011</v>
      </c>
      <c r="C1078" t="s">
        <v>84</v>
      </c>
      <c r="D1078" t="s">
        <v>0</v>
      </c>
      <c r="E1078" t="s">
        <v>32</v>
      </c>
      <c r="F1078" t="s">
        <v>8</v>
      </c>
      <c r="G1078" s="29">
        <v>14.2870268126682</v>
      </c>
    </row>
    <row r="1079" spans="1:7" ht="12.75" customHeight="1">
      <c r="A1079" t="str">
        <f t="shared" si="16"/>
        <v>2011Colorectum and anus (C18–C21)MaleAllEthRate</v>
      </c>
      <c r="B1079">
        <v>2011</v>
      </c>
      <c r="C1079" t="s">
        <v>84</v>
      </c>
      <c r="D1079" t="s">
        <v>1</v>
      </c>
      <c r="E1079" t="s">
        <v>32</v>
      </c>
      <c r="F1079" t="s">
        <v>8</v>
      </c>
      <c r="G1079" s="29">
        <v>18.640530118071499</v>
      </c>
    </row>
    <row r="1080" spans="1:7" ht="12.75" customHeight="1">
      <c r="A1080" t="str">
        <f t="shared" si="16"/>
        <v>2011Pancreas (C25)AllSexAllEthRate</v>
      </c>
      <c r="B1080">
        <v>2011</v>
      </c>
      <c r="C1080" t="s">
        <v>88</v>
      </c>
      <c r="D1080" t="s">
        <v>4</v>
      </c>
      <c r="E1080" t="s">
        <v>32</v>
      </c>
      <c r="F1080" t="s">
        <v>8</v>
      </c>
      <c r="G1080" s="29">
        <v>6.1607170006500098</v>
      </c>
    </row>
    <row r="1081" spans="1:7" ht="12.75" customHeight="1">
      <c r="A1081" t="str">
        <f t="shared" si="16"/>
        <v>2011Pancreas (C25)FemaleAllEthRate</v>
      </c>
      <c r="B1081">
        <v>2011</v>
      </c>
      <c r="C1081" t="s">
        <v>88</v>
      </c>
      <c r="D1081" t="s">
        <v>0</v>
      </c>
      <c r="E1081" t="s">
        <v>32</v>
      </c>
      <c r="F1081" t="s">
        <v>8</v>
      </c>
      <c r="G1081" s="29">
        <v>5.4945267540331004</v>
      </c>
    </row>
    <row r="1082" spans="1:7" ht="12.75" customHeight="1">
      <c r="A1082" t="str">
        <f t="shared" si="16"/>
        <v>2011Pancreas (C25)MaleAllEthRate</v>
      </c>
      <c r="B1082">
        <v>2011</v>
      </c>
      <c r="C1082" t="s">
        <v>88</v>
      </c>
      <c r="D1082" t="s">
        <v>1</v>
      </c>
      <c r="E1082" t="s">
        <v>32</v>
      </c>
      <c r="F1082" t="s">
        <v>8</v>
      </c>
      <c r="G1082" s="29">
        <v>6.9002911218607004</v>
      </c>
    </row>
    <row r="1083" spans="1:7" ht="12.75" customHeight="1">
      <c r="A1083" t="str">
        <f t="shared" si="16"/>
        <v>2011Lung (C33–C34)AllSexAllEthRate</v>
      </c>
      <c r="B1083">
        <v>2011</v>
      </c>
      <c r="C1083" t="s">
        <v>93</v>
      </c>
      <c r="D1083" t="s">
        <v>4</v>
      </c>
      <c r="E1083" t="s">
        <v>32</v>
      </c>
      <c r="F1083" t="s">
        <v>8</v>
      </c>
      <c r="G1083" s="29">
        <v>24.350445140787201</v>
      </c>
    </row>
    <row r="1084" spans="1:7" ht="12.75" customHeight="1">
      <c r="A1084" t="str">
        <f t="shared" si="16"/>
        <v>2011Lung (C33–C34)FemaleAllEthRate</v>
      </c>
      <c r="B1084">
        <v>2011</v>
      </c>
      <c r="C1084" t="s">
        <v>93</v>
      </c>
      <c r="D1084" t="s">
        <v>0</v>
      </c>
      <c r="E1084" t="s">
        <v>32</v>
      </c>
      <c r="F1084" t="s">
        <v>8</v>
      </c>
      <c r="G1084" s="29">
        <v>21.312880603539401</v>
      </c>
    </row>
    <row r="1085" spans="1:7" ht="12.75" customHeight="1">
      <c r="A1085" t="str">
        <f t="shared" si="16"/>
        <v>2011Lung (C33–C34)MaleAllEthRate</v>
      </c>
      <c r="B1085">
        <v>2011</v>
      </c>
      <c r="C1085" t="s">
        <v>93</v>
      </c>
      <c r="D1085" t="s">
        <v>1</v>
      </c>
      <c r="E1085" t="s">
        <v>32</v>
      </c>
      <c r="F1085" t="s">
        <v>8</v>
      </c>
      <c r="G1085" s="29">
        <v>28.242182191807402</v>
      </c>
    </row>
    <row r="1086" spans="1:7" ht="12.75" customHeight="1">
      <c r="A1086" t="str">
        <f t="shared" si="16"/>
        <v>2011Melanoma (C43)AllSexAllEthRate</v>
      </c>
      <c r="B1086">
        <v>2011</v>
      </c>
      <c r="C1086" t="s">
        <v>99</v>
      </c>
      <c r="D1086" t="s">
        <v>4</v>
      </c>
      <c r="E1086" t="s">
        <v>32</v>
      </c>
      <c r="F1086" t="s">
        <v>8</v>
      </c>
      <c r="G1086" s="29">
        <v>5.35496258707665</v>
      </c>
    </row>
    <row r="1087" spans="1:7" ht="12.75" customHeight="1">
      <c r="A1087" t="str">
        <f t="shared" si="16"/>
        <v>2011Melanoma (C43)FemaleAllEthRate</v>
      </c>
      <c r="B1087">
        <v>2011</v>
      </c>
      <c r="C1087" t="s">
        <v>99</v>
      </c>
      <c r="D1087" t="s">
        <v>0</v>
      </c>
      <c r="E1087" t="s">
        <v>32</v>
      </c>
      <c r="F1087" t="s">
        <v>8</v>
      </c>
      <c r="G1087" s="29">
        <v>3.20744347444107</v>
      </c>
    </row>
    <row r="1088" spans="1:7" ht="12.75" customHeight="1">
      <c r="A1088" t="str">
        <f t="shared" si="16"/>
        <v>2011Melanoma (C43)MaleAllEthRate</v>
      </c>
      <c r="B1088">
        <v>2011</v>
      </c>
      <c r="C1088" t="s">
        <v>99</v>
      </c>
      <c r="D1088" t="s">
        <v>1</v>
      </c>
      <c r="E1088" t="s">
        <v>32</v>
      </c>
      <c r="F1088" t="s">
        <v>8</v>
      </c>
      <c r="G1088" s="29">
        <v>7.8662009917639297</v>
      </c>
    </row>
    <row r="1089" spans="1:7" ht="12.75" customHeight="1">
      <c r="A1089" t="str">
        <f t="shared" si="16"/>
        <v>2011Prostate (C61)MaleAllEthRate</v>
      </c>
      <c r="B1089">
        <v>2011</v>
      </c>
      <c r="C1089" t="s">
        <v>112</v>
      </c>
      <c r="D1089" t="s">
        <v>1</v>
      </c>
      <c r="E1089" t="s">
        <v>32</v>
      </c>
      <c r="F1089" t="s">
        <v>8</v>
      </c>
      <c r="G1089" s="29">
        <v>16.852079470171901</v>
      </c>
    </row>
    <row r="1090" spans="1:7" ht="12.75" customHeight="1">
      <c r="A1090" t="str">
        <f t="shared" ref="A1090:A1153" si="17">B1090&amp;C1090&amp;D1090&amp;E1090&amp;F1090</f>
        <v>2011Bladder (C67)AllSexAllEthRate</v>
      </c>
      <c r="B1090">
        <v>2011</v>
      </c>
      <c r="C1090" t="s">
        <v>118</v>
      </c>
      <c r="D1090" t="s">
        <v>4</v>
      </c>
      <c r="E1090" t="s">
        <v>32</v>
      </c>
      <c r="F1090" t="s">
        <v>8</v>
      </c>
      <c r="G1090" s="29">
        <v>2.6406137631394402</v>
      </c>
    </row>
    <row r="1091" spans="1:7" ht="12.75" customHeight="1">
      <c r="A1091" t="str">
        <f t="shared" si="17"/>
        <v>2011Bladder (C67)FemaleAllEthRate</v>
      </c>
      <c r="B1091">
        <v>2011</v>
      </c>
      <c r="C1091" t="s">
        <v>118</v>
      </c>
      <c r="D1091" t="s">
        <v>0</v>
      </c>
      <c r="E1091" t="s">
        <v>32</v>
      </c>
      <c r="F1091" t="s">
        <v>8</v>
      </c>
      <c r="G1091" s="29">
        <v>1.6370168285926201</v>
      </c>
    </row>
    <row r="1092" spans="1:7" ht="12.75" customHeight="1">
      <c r="A1092" t="str">
        <f t="shared" si="17"/>
        <v>2011Bladder (C67)MaleAllEthRate</v>
      </c>
      <c r="B1092">
        <v>2011</v>
      </c>
      <c r="C1092" t="s">
        <v>118</v>
      </c>
      <c r="D1092" t="s">
        <v>1</v>
      </c>
      <c r="E1092" t="s">
        <v>32</v>
      </c>
      <c r="F1092" t="s">
        <v>8</v>
      </c>
      <c r="G1092" s="29">
        <v>3.8357573915066498</v>
      </c>
    </row>
    <row r="1093" spans="1:7" ht="12.75" customHeight="1">
      <c r="A1093" t="str">
        <f t="shared" si="17"/>
        <v>2011Non-Hodgkin lymphoma (C82–C85, C96)AllSexAllEthRate</v>
      </c>
      <c r="B1093">
        <v>2011</v>
      </c>
      <c r="C1093" t="s">
        <v>133</v>
      </c>
      <c r="D1093" t="s">
        <v>4</v>
      </c>
      <c r="E1093" t="s">
        <v>32</v>
      </c>
      <c r="F1093" t="s">
        <v>8</v>
      </c>
      <c r="G1093" s="29">
        <v>3.9740715994290299</v>
      </c>
    </row>
    <row r="1094" spans="1:7" ht="12.75" customHeight="1">
      <c r="A1094" t="str">
        <f t="shared" si="17"/>
        <v>2011Non-Hodgkin lymphoma (C82–C85, C96)FemaleAllEthRate</v>
      </c>
      <c r="B1094">
        <v>2011</v>
      </c>
      <c r="C1094" t="s">
        <v>133</v>
      </c>
      <c r="D1094" t="s">
        <v>0</v>
      </c>
      <c r="E1094" t="s">
        <v>32</v>
      </c>
      <c r="F1094" t="s">
        <v>8</v>
      </c>
      <c r="G1094" s="29">
        <v>3.3483917860269998</v>
      </c>
    </row>
    <row r="1095" spans="1:7" ht="12.75" customHeight="1">
      <c r="A1095" t="str">
        <f t="shared" si="17"/>
        <v>2011Non-Hodgkin lymphoma (C82–C85, C96)MaleAllEthRate</v>
      </c>
      <c r="B1095">
        <v>2011</v>
      </c>
      <c r="C1095" t="s">
        <v>133</v>
      </c>
      <c r="D1095" t="s">
        <v>1</v>
      </c>
      <c r="E1095" t="s">
        <v>32</v>
      </c>
      <c r="F1095" t="s">
        <v>8</v>
      </c>
      <c r="G1095" s="29">
        <v>4.7915168319063399</v>
      </c>
    </row>
    <row r="1096" spans="1:7" ht="12.75" customHeight="1">
      <c r="A1096" t="str">
        <f t="shared" si="17"/>
        <v>2011Leukaemia (C91–C95)AllSexAllEthRate</v>
      </c>
      <c r="B1096">
        <v>2011</v>
      </c>
      <c r="C1096" t="s">
        <v>136</v>
      </c>
      <c r="D1096" t="s">
        <v>4</v>
      </c>
      <c r="E1096" t="s">
        <v>32</v>
      </c>
      <c r="F1096" t="s">
        <v>8</v>
      </c>
      <c r="G1096" s="29">
        <v>4.6395179480018296</v>
      </c>
    </row>
    <row r="1097" spans="1:7" ht="12.75" customHeight="1">
      <c r="A1097" t="str">
        <f t="shared" si="17"/>
        <v>2011Leukaemia (C91–C95)FemaleAllEthRate</v>
      </c>
      <c r="B1097">
        <v>2011</v>
      </c>
      <c r="C1097" t="s">
        <v>136</v>
      </c>
      <c r="D1097" t="s">
        <v>0</v>
      </c>
      <c r="E1097" t="s">
        <v>32</v>
      </c>
      <c r="F1097" t="s">
        <v>8</v>
      </c>
      <c r="G1097" s="29">
        <v>3.3758023161717099</v>
      </c>
    </row>
    <row r="1098" spans="1:7" ht="12.75" customHeight="1">
      <c r="A1098" t="str">
        <f t="shared" si="17"/>
        <v>2011Leukaemia (C91–C95)MaleAllEthRate</v>
      </c>
      <c r="B1098">
        <v>2011</v>
      </c>
      <c r="C1098" t="s">
        <v>136</v>
      </c>
      <c r="D1098" t="s">
        <v>1</v>
      </c>
      <c r="E1098" t="s">
        <v>32</v>
      </c>
      <c r="F1098" t="s">
        <v>8</v>
      </c>
      <c r="G1098" s="29">
        <v>6.1363753976271704</v>
      </c>
    </row>
    <row r="1099" spans="1:7" ht="12.75" customHeight="1">
      <c r="A1099" t="str">
        <f t="shared" si="17"/>
        <v>2012Stomach (C16)AllSexAllEthRate</v>
      </c>
      <c r="B1099">
        <v>2012</v>
      </c>
      <c r="C1099" t="s">
        <v>82</v>
      </c>
      <c r="D1099" t="s">
        <v>4</v>
      </c>
      <c r="E1099" t="s">
        <v>32</v>
      </c>
      <c r="F1099" t="s">
        <v>8</v>
      </c>
      <c r="G1099" s="29">
        <v>4.2510383267465697</v>
      </c>
    </row>
    <row r="1100" spans="1:7" ht="12.75" customHeight="1">
      <c r="A1100" t="str">
        <f t="shared" si="17"/>
        <v>2012Stomach (C16)FemaleAllEthRate</v>
      </c>
      <c r="B1100">
        <v>2012</v>
      </c>
      <c r="C1100" t="s">
        <v>82</v>
      </c>
      <c r="D1100" t="s">
        <v>0</v>
      </c>
      <c r="E1100" t="s">
        <v>32</v>
      </c>
      <c r="F1100" t="s">
        <v>8</v>
      </c>
      <c r="G1100" s="29">
        <v>3.17073023610111</v>
      </c>
    </row>
    <row r="1101" spans="1:7" ht="12.75" customHeight="1">
      <c r="A1101" t="str">
        <f t="shared" si="17"/>
        <v>2012Stomach (C16)MaleAllEthRate</v>
      </c>
      <c r="B1101">
        <v>2012</v>
      </c>
      <c r="C1101" t="s">
        <v>82</v>
      </c>
      <c r="D1101" t="s">
        <v>1</v>
      </c>
      <c r="E1101" t="s">
        <v>32</v>
      </c>
      <c r="F1101" t="s">
        <v>8</v>
      </c>
      <c r="G1101" s="29">
        <v>5.51537776933184</v>
      </c>
    </row>
    <row r="1102" spans="1:7" ht="12.75" customHeight="1">
      <c r="A1102" t="str">
        <f t="shared" si="17"/>
        <v>2012Colorectum and anus (C18–C21)AllSexAllEthRate</v>
      </c>
      <c r="B1102">
        <v>2012</v>
      </c>
      <c r="C1102" t="s">
        <v>84</v>
      </c>
      <c r="D1102" t="s">
        <v>4</v>
      </c>
      <c r="E1102" t="s">
        <v>32</v>
      </c>
      <c r="F1102" t="s">
        <v>8</v>
      </c>
      <c r="G1102" s="29">
        <v>17.395577138449401</v>
      </c>
    </row>
    <row r="1103" spans="1:7" ht="12.75" customHeight="1">
      <c r="A1103" t="str">
        <f t="shared" si="17"/>
        <v>2012Colorectum and anus (C18–C21)FemaleAllEthRate</v>
      </c>
      <c r="B1103">
        <v>2012</v>
      </c>
      <c r="C1103" t="s">
        <v>84</v>
      </c>
      <c r="D1103" t="s">
        <v>0</v>
      </c>
      <c r="E1103" t="s">
        <v>32</v>
      </c>
      <c r="F1103" t="s">
        <v>8</v>
      </c>
      <c r="G1103" s="29">
        <v>15.0396052451185</v>
      </c>
    </row>
    <row r="1104" spans="1:7" ht="12.75" customHeight="1">
      <c r="A1104" t="str">
        <f t="shared" si="17"/>
        <v>2012Colorectum and anus (C18–C21)MaleAllEthRate</v>
      </c>
      <c r="B1104">
        <v>2012</v>
      </c>
      <c r="C1104" t="s">
        <v>84</v>
      </c>
      <c r="D1104" t="s">
        <v>1</v>
      </c>
      <c r="E1104" t="s">
        <v>32</v>
      </c>
      <c r="F1104" t="s">
        <v>8</v>
      </c>
      <c r="G1104" s="29">
        <v>20.125223383537499</v>
      </c>
    </row>
    <row r="1105" spans="1:7" ht="12.75" customHeight="1">
      <c r="A1105" t="str">
        <f t="shared" si="17"/>
        <v>2012Pancreas (C25)AllSexAllEthRate</v>
      </c>
      <c r="B1105">
        <v>2012</v>
      </c>
      <c r="C1105" t="s">
        <v>88</v>
      </c>
      <c r="D1105" t="s">
        <v>4</v>
      </c>
      <c r="E1105" t="s">
        <v>32</v>
      </c>
      <c r="F1105" t="s">
        <v>8</v>
      </c>
      <c r="G1105" s="29">
        <v>6.2142811124329</v>
      </c>
    </row>
    <row r="1106" spans="1:7" ht="12.75" customHeight="1">
      <c r="A1106" t="str">
        <f t="shared" si="17"/>
        <v>2012Pancreas (C25)FemaleAllEthRate</v>
      </c>
      <c r="B1106">
        <v>2012</v>
      </c>
      <c r="C1106" t="s">
        <v>88</v>
      </c>
      <c r="D1106" t="s">
        <v>0</v>
      </c>
      <c r="E1106" t="s">
        <v>32</v>
      </c>
      <c r="F1106" t="s">
        <v>8</v>
      </c>
      <c r="G1106" s="29">
        <v>5.79788933687548</v>
      </c>
    </row>
    <row r="1107" spans="1:7" ht="12.75" customHeight="1">
      <c r="A1107" t="str">
        <f t="shared" si="17"/>
        <v>2012Pancreas (C25)MaleAllEthRate</v>
      </c>
      <c r="B1107">
        <v>2012</v>
      </c>
      <c r="C1107" t="s">
        <v>88</v>
      </c>
      <c r="D1107" t="s">
        <v>1</v>
      </c>
      <c r="E1107" t="s">
        <v>32</v>
      </c>
      <c r="F1107" t="s">
        <v>8</v>
      </c>
      <c r="G1107" s="29">
        <v>6.7929000172904797</v>
      </c>
    </row>
    <row r="1108" spans="1:7" ht="12.75" customHeight="1">
      <c r="A1108" t="str">
        <f t="shared" si="17"/>
        <v>2012Lung (C33–C34)AllSexAllEthRate</v>
      </c>
      <c r="B1108">
        <v>2012</v>
      </c>
      <c r="C1108" t="s">
        <v>93</v>
      </c>
      <c r="D1108" t="s">
        <v>4</v>
      </c>
      <c r="E1108" t="s">
        <v>32</v>
      </c>
      <c r="F1108" t="s">
        <v>8</v>
      </c>
      <c r="G1108" s="29">
        <v>23.078952549062301</v>
      </c>
    </row>
    <row r="1109" spans="1:7" ht="12.75" customHeight="1">
      <c r="A1109" t="str">
        <f t="shared" si="17"/>
        <v>2012Lung (C33–C34)FemaleAllEthRate</v>
      </c>
      <c r="B1109">
        <v>2012</v>
      </c>
      <c r="C1109" t="s">
        <v>93</v>
      </c>
      <c r="D1109" t="s">
        <v>0</v>
      </c>
      <c r="E1109" t="s">
        <v>32</v>
      </c>
      <c r="F1109" t="s">
        <v>8</v>
      </c>
      <c r="G1109" s="29">
        <v>19.702564372379101</v>
      </c>
    </row>
    <row r="1110" spans="1:7" ht="12.75" customHeight="1">
      <c r="A1110" t="str">
        <f t="shared" si="17"/>
        <v>2012Lung (C33–C34)MaleAllEthRate</v>
      </c>
      <c r="B1110">
        <v>2012</v>
      </c>
      <c r="C1110" t="s">
        <v>93</v>
      </c>
      <c r="D1110" t="s">
        <v>1</v>
      </c>
      <c r="E1110" t="s">
        <v>32</v>
      </c>
      <c r="F1110" t="s">
        <v>8</v>
      </c>
      <c r="G1110" s="29">
        <v>27.113129847594301</v>
      </c>
    </row>
    <row r="1111" spans="1:7" ht="12.75" customHeight="1">
      <c r="A1111" t="str">
        <f t="shared" si="17"/>
        <v>2012Melanoma (C43)AllSexAllEthRate</v>
      </c>
      <c r="B1111">
        <v>2012</v>
      </c>
      <c r="C1111" t="s">
        <v>99</v>
      </c>
      <c r="D1111" t="s">
        <v>4</v>
      </c>
      <c r="E1111" t="s">
        <v>32</v>
      </c>
      <c r="F1111" t="s">
        <v>8</v>
      </c>
      <c r="G1111" s="29">
        <v>5.0570231855778101</v>
      </c>
    </row>
    <row r="1112" spans="1:7" ht="12.75" customHeight="1">
      <c r="A1112" t="str">
        <f t="shared" si="17"/>
        <v>2012Melanoma (C43)FemaleAllEthRate</v>
      </c>
      <c r="B1112">
        <v>2012</v>
      </c>
      <c r="C1112" t="s">
        <v>99</v>
      </c>
      <c r="D1112" t="s">
        <v>0</v>
      </c>
      <c r="E1112" t="s">
        <v>32</v>
      </c>
      <c r="F1112" t="s">
        <v>8</v>
      </c>
      <c r="G1112" s="29">
        <v>3.5866085948328901</v>
      </c>
    </row>
    <row r="1113" spans="1:7" ht="12.75" customHeight="1">
      <c r="A1113" t="str">
        <f t="shared" si="17"/>
        <v>2012Melanoma (C43)MaleAllEthRate</v>
      </c>
      <c r="B1113">
        <v>2012</v>
      </c>
      <c r="C1113" t="s">
        <v>99</v>
      </c>
      <c r="D1113" t="s">
        <v>1</v>
      </c>
      <c r="E1113" t="s">
        <v>32</v>
      </c>
      <c r="F1113" t="s">
        <v>8</v>
      </c>
      <c r="G1113" s="29">
        <v>6.8065280206946301</v>
      </c>
    </row>
    <row r="1114" spans="1:7" ht="12.75" customHeight="1">
      <c r="A1114" t="str">
        <f t="shared" si="17"/>
        <v>2012Prostate (C61)MaleAllEthRate</v>
      </c>
      <c r="B1114">
        <v>2012</v>
      </c>
      <c r="C1114" t="s">
        <v>112</v>
      </c>
      <c r="D1114" t="s">
        <v>1</v>
      </c>
      <c r="E1114" t="s">
        <v>32</v>
      </c>
      <c r="F1114" t="s">
        <v>8</v>
      </c>
      <c r="G1114" s="29">
        <v>16.953993185078701</v>
      </c>
    </row>
    <row r="1115" spans="1:7" ht="12.75" customHeight="1">
      <c r="A1115" t="str">
        <f t="shared" si="17"/>
        <v>2012Bladder (C67)AllSexAllEthRate</v>
      </c>
      <c r="B1115">
        <v>2012</v>
      </c>
      <c r="C1115" t="s">
        <v>118</v>
      </c>
      <c r="D1115" t="s">
        <v>4</v>
      </c>
      <c r="E1115" t="s">
        <v>32</v>
      </c>
      <c r="F1115" t="s">
        <v>8</v>
      </c>
      <c r="G1115" s="29">
        <v>2.5596473147281702</v>
      </c>
    </row>
    <row r="1116" spans="1:7" ht="12.75" customHeight="1">
      <c r="A1116" t="str">
        <f t="shared" si="17"/>
        <v>2012Bladder (C67)FemaleAllEthRate</v>
      </c>
      <c r="B1116">
        <v>2012</v>
      </c>
      <c r="C1116" t="s">
        <v>118</v>
      </c>
      <c r="D1116" t="s">
        <v>0</v>
      </c>
      <c r="E1116" t="s">
        <v>32</v>
      </c>
      <c r="F1116" t="s">
        <v>8</v>
      </c>
      <c r="G1116" s="29">
        <v>1.66044212335354</v>
      </c>
    </row>
    <row r="1117" spans="1:7" ht="12.75" customHeight="1">
      <c r="A1117" t="str">
        <f t="shared" si="17"/>
        <v>2012Bladder (C67)MaleAllEthRate</v>
      </c>
      <c r="B1117">
        <v>2012</v>
      </c>
      <c r="C1117" t="s">
        <v>118</v>
      </c>
      <c r="D1117" t="s">
        <v>1</v>
      </c>
      <c r="E1117" t="s">
        <v>32</v>
      </c>
      <c r="F1117" t="s">
        <v>8</v>
      </c>
      <c r="G1117" s="29">
        <v>3.7614737720207199</v>
      </c>
    </row>
    <row r="1118" spans="1:7" ht="12.75" customHeight="1">
      <c r="A1118" t="str">
        <f t="shared" si="17"/>
        <v>2012Non-Hodgkin lymphoma (C82–C85, C96)AllSexAllEthRate</v>
      </c>
      <c r="B1118">
        <v>2012</v>
      </c>
      <c r="C1118" t="s">
        <v>133</v>
      </c>
      <c r="D1118" t="s">
        <v>4</v>
      </c>
      <c r="E1118" t="s">
        <v>32</v>
      </c>
      <c r="F1118" t="s">
        <v>8</v>
      </c>
      <c r="G1118" s="29">
        <v>3.9512728037516101</v>
      </c>
    </row>
    <row r="1119" spans="1:7" ht="12.75" customHeight="1">
      <c r="A1119" t="str">
        <f t="shared" si="17"/>
        <v>2012Non-Hodgkin lymphoma (C82–C85, C96)FemaleAllEthRate</v>
      </c>
      <c r="B1119">
        <v>2012</v>
      </c>
      <c r="C1119" t="s">
        <v>133</v>
      </c>
      <c r="D1119" t="s">
        <v>0</v>
      </c>
      <c r="E1119" t="s">
        <v>32</v>
      </c>
      <c r="F1119" t="s">
        <v>8</v>
      </c>
      <c r="G1119" s="29">
        <v>3.1869695972221499</v>
      </c>
    </row>
    <row r="1120" spans="1:7" ht="12.75" customHeight="1">
      <c r="A1120" t="str">
        <f t="shared" si="17"/>
        <v>2012Non-Hodgkin lymphoma (C82–C85, C96)MaleAllEthRate</v>
      </c>
      <c r="B1120">
        <v>2012</v>
      </c>
      <c r="C1120" t="s">
        <v>133</v>
      </c>
      <c r="D1120" t="s">
        <v>1</v>
      </c>
      <c r="E1120" t="s">
        <v>32</v>
      </c>
      <c r="F1120" t="s">
        <v>8</v>
      </c>
      <c r="G1120" s="29">
        <v>4.8579310083244698</v>
      </c>
    </row>
    <row r="1121" spans="1:7" ht="12.75" customHeight="1">
      <c r="A1121" t="str">
        <f t="shared" si="17"/>
        <v>2012Leukaemia (C91–C95)AllSexAllEthRate</v>
      </c>
      <c r="B1121">
        <v>2012</v>
      </c>
      <c r="C1121" t="s">
        <v>136</v>
      </c>
      <c r="D1121" t="s">
        <v>4</v>
      </c>
      <c r="E1121" t="s">
        <v>32</v>
      </c>
      <c r="F1121" t="s">
        <v>8</v>
      </c>
      <c r="G1121" s="29">
        <v>4.9551397320930697</v>
      </c>
    </row>
    <row r="1122" spans="1:7" ht="12.75" customHeight="1">
      <c r="A1122" t="str">
        <f t="shared" si="17"/>
        <v>2012Leukaemia (C91–C95)FemaleAllEthRate</v>
      </c>
      <c r="B1122">
        <v>2012</v>
      </c>
      <c r="C1122" t="s">
        <v>136</v>
      </c>
      <c r="D1122" t="s">
        <v>0</v>
      </c>
      <c r="E1122" t="s">
        <v>32</v>
      </c>
      <c r="F1122" t="s">
        <v>8</v>
      </c>
      <c r="G1122" s="29">
        <v>4.0167378089475498</v>
      </c>
    </row>
    <row r="1123" spans="1:7" ht="12.75" customHeight="1">
      <c r="A1123" t="str">
        <f t="shared" si="17"/>
        <v>2012Leukaemia (C91–C95)MaleAllEthRate</v>
      </c>
      <c r="B1123">
        <v>2012</v>
      </c>
      <c r="C1123" t="s">
        <v>136</v>
      </c>
      <c r="D1123" t="s">
        <v>1</v>
      </c>
      <c r="E1123" t="s">
        <v>32</v>
      </c>
      <c r="F1123" t="s">
        <v>8</v>
      </c>
      <c r="G1123" s="29">
        <v>6.1222630632002799</v>
      </c>
    </row>
    <row r="1124" spans="1:7" ht="12.75" customHeight="1">
      <c r="A1124" s="115" t="str">
        <f t="shared" si="17"/>
        <v>2003Breast - female (C50)FemaleAllEthRate</v>
      </c>
      <c r="B1124" s="115">
        <v>2003</v>
      </c>
      <c r="C1124" t="s">
        <v>155</v>
      </c>
      <c r="D1124" t="s">
        <v>0</v>
      </c>
      <c r="E1124" s="115" t="s">
        <v>32</v>
      </c>
      <c r="F1124" s="115" t="s">
        <v>8</v>
      </c>
      <c r="G1124">
        <v>23.036120718356301</v>
      </c>
    </row>
    <row r="1125" spans="1:7" ht="12.75" customHeight="1">
      <c r="A1125" s="115" t="str">
        <f t="shared" si="17"/>
        <v>2003Cervix (C53)FemaleAllEthRate</v>
      </c>
      <c r="B1125" s="115">
        <v>2003</v>
      </c>
      <c r="C1125" t="s">
        <v>108</v>
      </c>
      <c r="D1125" t="s">
        <v>0</v>
      </c>
      <c r="E1125" s="115" t="s">
        <v>32</v>
      </c>
      <c r="F1125" s="115" t="s">
        <v>8</v>
      </c>
      <c r="G1125">
        <v>2.08310434086982</v>
      </c>
    </row>
    <row r="1126" spans="1:7" ht="12.75" customHeight="1">
      <c r="A1126" s="115" t="str">
        <f t="shared" si="17"/>
        <v>2003Uterus (C54–C55)FemaleAllEthRate</v>
      </c>
      <c r="B1126" s="115">
        <v>2003</v>
      </c>
      <c r="C1126" t="s">
        <v>358</v>
      </c>
      <c r="D1126" t="s">
        <v>0</v>
      </c>
      <c r="E1126" s="115" t="s">
        <v>32</v>
      </c>
      <c r="F1126" s="115" t="s">
        <v>8</v>
      </c>
      <c r="G1126">
        <v>2.4540032501837299</v>
      </c>
    </row>
    <row r="1127" spans="1:7" ht="12.75" customHeight="1">
      <c r="A1127" s="115" t="str">
        <f t="shared" si="17"/>
        <v>2003Ovary (C56)FemaleAllEthRate</v>
      </c>
      <c r="B1127" s="115">
        <v>2003</v>
      </c>
      <c r="C1127" t="s">
        <v>109</v>
      </c>
      <c r="D1127" t="s">
        <v>0</v>
      </c>
      <c r="E1127" s="115" t="s">
        <v>32</v>
      </c>
      <c r="F1127" s="115" t="s">
        <v>8</v>
      </c>
      <c r="G1127">
        <v>5.7886743288142997</v>
      </c>
    </row>
    <row r="1128" spans="1:7" ht="12.75" customHeight="1">
      <c r="A1128" s="115" t="str">
        <f t="shared" si="17"/>
        <v>2004Breast - female (C50)FemaleAllEthRate</v>
      </c>
      <c r="B1128" s="115">
        <v>2004</v>
      </c>
      <c r="C1128" t="s">
        <v>155</v>
      </c>
      <c r="D1128" t="s">
        <v>0</v>
      </c>
      <c r="E1128" s="115" t="s">
        <v>32</v>
      </c>
      <c r="F1128" s="115" t="s">
        <v>8</v>
      </c>
      <c r="G1128">
        <v>22.324912818471901</v>
      </c>
    </row>
    <row r="1129" spans="1:7" ht="12.75" customHeight="1">
      <c r="A1129" s="115" t="str">
        <f t="shared" si="17"/>
        <v>2004Cervix (C53)FemaleAllEthRate</v>
      </c>
      <c r="B1129" s="115">
        <v>2004</v>
      </c>
      <c r="C1129" t="s">
        <v>108</v>
      </c>
      <c r="D1129" t="s">
        <v>0</v>
      </c>
      <c r="E1129" s="115" t="s">
        <v>32</v>
      </c>
      <c r="F1129" s="115" t="s">
        <v>8</v>
      </c>
      <c r="G1129">
        <v>2.6419534211959301</v>
      </c>
    </row>
    <row r="1130" spans="1:7" ht="12.75" customHeight="1">
      <c r="A1130" s="115" t="str">
        <f t="shared" si="17"/>
        <v>2004Uterus (C54–C55)FemaleAllEthRate</v>
      </c>
      <c r="B1130" s="115">
        <v>2004</v>
      </c>
      <c r="C1130" t="s">
        <v>358</v>
      </c>
      <c r="D1130" t="s">
        <v>0</v>
      </c>
      <c r="E1130" s="115" t="s">
        <v>32</v>
      </c>
      <c r="F1130" s="115" t="s">
        <v>8</v>
      </c>
      <c r="G1130">
        <v>2.2862901064156902</v>
      </c>
    </row>
    <row r="1131" spans="1:7" ht="12.75" customHeight="1">
      <c r="A1131" s="115" t="str">
        <f t="shared" si="17"/>
        <v>2004Ovary (C56)FemaleAllEthRate</v>
      </c>
      <c r="B1131" s="115">
        <v>2004</v>
      </c>
      <c r="C1131" t="s">
        <v>109</v>
      </c>
      <c r="D1131" t="s">
        <v>0</v>
      </c>
      <c r="E1131" s="115" t="s">
        <v>32</v>
      </c>
      <c r="F1131" s="115" t="s">
        <v>8</v>
      </c>
      <c r="G1131">
        <v>6.1517827202206901</v>
      </c>
    </row>
    <row r="1132" spans="1:7" ht="12.75" customHeight="1">
      <c r="A1132" s="115" t="str">
        <f t="shared" si="17"/>
        <v>2005Breast - female (C50)FemaleAllEthRate</v>
      </c>
      <c r="B1132" s="115">
        <v>2005</v>
      </c>
      <c r="C1132" t="s">
        <v>155</v>
      </c>
      <c r="D1132" t="s">
        <v>0</v>
      </c>
      <c r="E1132" s="115" t="s">
        <v>32</v>
      </c>
      <c r="F1132" s="115" t="s">
        <v>8</v>
      </c>
      <c r="G1132">
        <v>21.547000961295701</v>
      </c>
    </row>
    <row r="1133" spans="1:7" ht="12.75" customHeight="1">
      <c r="A1133" s="115" t="str">
        <f t="shared" si="17"/>
        <v>2005Cervix (C53)FemaleAllEthRate</v>
      </c>
      <c r="B1133" s="115">
        <v>2005</v>
      </c>
      <c r="C1133" t="s">
        <v>108</v>
      </c>
      <c r="D1133" t="s">
        <v>0</v>
      </c>
      <c r="E1133" s="115" t="s">
        <v>32</v>
      </c>
      <c r="F1133" s="115" t="s">
        <v>8</v>
      </c>
      <c r="G1133">
        <v>1.89358020930753</v>
      </c>
    </row>
    <row r="1134" spans="1:7" ht="12.75" customHeight="1">
      <c r="A1134" s="115" t="str">
        <f t="shared" si="17"/>
        <v>2005Uterus (C54–C55)FemaleAllEthRate</v>
      </c>
      <c r="B1134" s="115">
        <v>2005</v>
      </c>
      <c r="C1134" t="s">
        <v>358</v>
      </c>
      <c r="D1134" t="s">
        <v>0</v>
      </c>
      <c r="E1134" s="115" t="s">
        <v>32</v>
      </c>
      <c r="F1134" s="115" t="s">
        <v>8</v>
      </c>
      <c r="G1134">
        <v>2.7952331330465698</v>
      </c>
    </row>
    <row r="1135" spans="1:7" ht="12.75" customHeight="1">
      <c r="A1135" s="115" t="str">
        <f t="shared" si="17"/>
        <v>2005Ovary (C56)FemaleAllEthRate</v>
      </c>
      <c r="B1135" s="115">
        <v>2005</v>
      </c>
      <c r="C1135" t="s">
        <v>109</v>
      </c>
      <c r="D1135" t="s">
        <v>0</v>
      </c>
      <c r="E1135" s="115" t="s">
        <v>32</v>
      </c>
      <c r="F1135" s="115" t="s">
        <v>8</v>
      </c>
      <c r="G1135">
        <v>6.0530734998045004</v>
      </c>
    </row>
    <row r="1136" spans="1:7" ht="12.75" customHeight="1">
      <c r="A1136" s="115" t="str">
        <f t="shared" si="17"/>
        <v>2006Breast - female (C50)FemaleAllEthRate</v>
      </c>
      <c r="B1136" s="115">
        <v>2006</v>
      </c>
      <c r="C1136" t="s">
        <v>155</v>
      </c>
      <c r="D1136" t="s">
        <v>0</v>
      </c>
      <c r="E1136" s="115" t="s">
        <v>32</v>
      </c>
      <c r="F1136" s="115" t="s">
        <v>8</v>
      </c>
      <c r="G1136">
        <v>20.347571783557001</v>
      </c>
    </row>
    <row r="1137" spans="1:7" ht="12.75" customHeight="1">
      <c r="A1137" s="115" t="str">
        <f t="shared" si="17"/>
        <v>2006Cervix (C53)FemaleAllEthRate</v>
      </c>
      <c r="B1137" s="115">
        <v>2006</v>
      </c>
      <c r="C1137" t="s">
        <v>108</v>
      </c>
      <c r="D1137" t="s">
        <v>0</v>
      </c>
      <c r="E1137" s="115" t="s">
        <v>32</v>
      </c>
      <c r="F1137" s="115" t="s">
        <v>8</v>
      </c>
      <c r="G1137">
        <v>1.67885549751642</v>
      </c>
    </row>
    <row r="1138" spans="1:7" ht="12.75" customHeight="1">
      <c r="A1138" s="115" t="str">
        <f t="shared" si="17"/>
        <v>2006Uterus (C54–C55)FemaleAllEthRate</v>
      </c>
      <c r="B1138" s="115">
        <v>2006</v>
      </c>
      <c r="C1138" t="s">
        <v>358</v>
      </c>
      <c r="D1138" t="s">
        <v>0</v>
      </c>
      <c r="E1138" s="115" t="s">
        <v>32</v>
      </c>
      <c r="F1138" s="115" t="s">
        <v>8</v>
      </c>
      <c r="G1138">
        <v>3.1556970241056099</v>
      </c>
    </row>
    <row r="1139" spans="1:7" ht="12.75" customHeight="1">
      <c r="A1139" s="115" t="str">
        <f t="shared" si="17"/>
        <v>2006Ovary (C56)FemaleAllEthRate</v>
      </c>
      <c r="B1139" s="115">
        <v>2006</v>
      </c>
      <c r="C1139" t="s">
        <v>109</v>
      </c>
      <c r="D1139" t="s">
        <v>0</v>
      </c>
      <c r="E1139" s="115" t="s">
        <v>32</v>
      </c>
      <c r="F1139" s="115" t="s">
        <v>8</v>
      </c>
      <c r="G1139">
        <v>6.4878353842758703</v>
      </c>
    </row>
    <row r="1140" spans="1:7" ht="12.75" customHeight="1">
      <c r="A1140" s="115" t="str">
        <f t="shared" si="17"/>
        <v>2007Breast - female (C50)FemaleAllEthRate</v>
      </c>
      <c r="B1140" s="115">
        <v>2007</v>
      </c>
      <c r="C1140" t="s">
        <v>155</v>
      </c>
      <c r="D1140" t="s">
        <v>0</v>
      </c>
      <c r="E1140" s="115" t="s">
        <v>32</v>
      </c>
      <c r="F1140" s="115" t="s">
        <v>8</v>
      </c>
      <c r="G1140">
        <v>20.857541185975901</v>
      </c>
    </row>
    <row r="1141" spans="1:7" ht="12.75" customHeight="1">
      <c r="A1141" s="115" t="str">
        <f t="shared" si="17"/>
        <v>2007Cervix (C53)FemaleAllEthRate</v>
      </c>
      <c r="B1141" s="115">
        <v>2007</v>
      </c>
      <c r="C1141" t="s">
        <v>108</v>
      </c>
      <c r="D1141" t="s">
        <v>0</v>
      </c>
      <c r="E1141" s="115" t="s">
        <v>32</v>
      </c>
      <c r="F1141" s="115" t="s">
        <v>8</v>
      </c>
      <c r="G1141">
        <v>2.19580185433241</v>
      </c>
    </row>
    <row r="1142" spans="1:7" ht="12.75" customHeight="1">
      <c r="A1142" s="115" t="str">
        <f t="shared" si="17"/>
        <v>2007Uterus (C54–C55)FemaleAllEthRate</v>
      </c>
      <c r="B1142" s="115">
        <v>2007</v>
      </c>
      <c r="C1142" t="s">
        <v>358</v>
      </c>
      <c r="D1142" t="s">
        <v>0</v>
      </c>
      <c r="E1142" s="115" t="s">
        <v>32</v>
      </c>
      <c r="F1142" s="115" t="s">
        <v>8</v>
      </c>
      <c r="G1142">
        <v>2.9515644783462802</v>
      </c>
    </row>
    <row r="1143" spans="1:7" ht="12.75" customHeight="1">
      <c r="A1143" s="115" t="str">
        <f t="shared" si="17"/>
        <v>2007Ovary (C56)FemaleAllEthRate</v>
      </c>
      <c r="B1143" s="115">
        <v>2007</v>
      </c>
      <c r="C1143" t="s">
        <v>109</v>
      </c>
      <c r="D1143" t="s">
        <v>0</v>
      </c>
      <c r="E1143" s="115" t="s">
        <v>32</v>
      </c>
      <c r="F1143" s="115" t="s">
        <v>8</v>
      </c>
      <c r="G1143">
        <v>6.2178579786421002</v>
      </c>
    </row>
    <row r="1144" spans="1:7" ht="12.75" customHeight="1">
      <c r="A1144" s="115" t="str">
        <f t="shared" si="17"/>
        <v>2008Breast - female (C50)FemaleAllEthRate</v>
      </c>
      <c r="B1144" s="115">
        <v>2008</v>
      </c>
      <c r="C1144" t="s">
        <v>155</v>
      </c>
      <c r="D1144" t="s">
        <v>0</v>
      </c>
      <c r="E1144" s="115" t="s">
        <v>32</v>
      </c>
      <c r="F1144" s="115" t="s">
        <v>8</v>
      </c>
      <c r="G1144">
        <v>19.1153765397782</v>
      </c>
    </row>
    <row r="1145" spans="1:7" ht="12.75" customHeight="1">
      <c r="A1145" s="115" t="str">
        <f t="shared" si="17"/>
        <v>2008Cervix (C53)FemaleAllEthRate</v>
      </c>
      <c r="B1145" s="115">
        <v>2008</v>
      </c>
      <c r="C1145" t="s">
        <v>108</v>
      </c>
      <c r="D1145" t="s">
        <v>0</v>
      </c>
      <c r="E1145" s="115" t="s">
        <v>32</v>
      </c>
      <c r="F1145" s="115" t="s">
        <v>8</v>
      </c>
      <c r="G1145">
        <v>1.8537776705975599</v>
      </c>
    </row>
    <row r="1146" spans="1:7" ht="12.75" customHeight="1">
      <c r="A1146" s="115" t="str">
        <f t="shared" si="17"/>
        <v>2008Uterus (C54–C55)FemaleAllEthRate</v>
      </c>
      <c r="B1146" s="115">
        <v>2008</v>
      </c>
      <c r="C1146" t="s">
        <v>358</v>
      </c>
      <c r="D1146" t="s">
        <v>0</v>
      </c>
      <c r="E1146" s="115" t="s">
        <v>32</v>
      </c>
      <c r="F1146" s="115" t="s">
        <v>8</v>
      </c>
      <c r="G1146">
        <v>2.69326643948677</v>
      </c>
    </row>
    <row r="1147" spans="1:7" ht="12.75" customHeight="1">
      <c r="A1147" s="115" t="str">
        <f t="shared" si="17"/>
        <v>2008Ovary (C56)FemaleAllEthRate</v>
      </c>
      <c r="B1147" s="115">
        <v>2008</v>
      </c>
      <c r="C1147" t="s">
        <v>109</v>
      </c>
      <c r="D1147" t="s">
        <v>0</v>
      </c>
      <c r="E1147" s="115" t="s">
        <v>32</v>
      </c>
      <c r="F1147" s="115" t="s">
        <v>8</v>
      </c>
      <c r="G1147">
        <v>5.6755618311662204</v>
      </c>
    </row>
    <row r="1148" spans="1:7" ht="12.75" customHeight="1">
      <c r="A1148" s="115" t="str">
        <f t="shared" si="17"/>
        <v>2009Breast - female (C50)FemaleAllEthRate</v>
      </c>
      <c r="B1148" s="115">
        <v>2009</v>
      </c>
      <c r="C1148" t="s">
        <v>155</v>
      </c>
      <c r="D1148" t="s">
        <v>0</v>
      </c>
      <c r="E1148" s="115" t="s">
        <v>32</v>
      </c>
      <c r="F1148" s="115" t="s">
        <v>8</v>
      </c>
      <c r="G1148">
        <v>19.909193290830899</v>
      </c>
    </row>
    <row r="1149" spans="1:7" ht="12.75" customHeight="1">
      <c r="A1149" s="115" t="str">
        <f t="shared" si="17"/>
        <v>2009Cervix (C53)FemaleAllEthRate</v>
      </c>
      <c r="B1149" s="115">
        <v>2009</v>
      </c>
      <c r="C1149" t="s">
        <v>108</v>
      </c>
      <c r="D1149" t="s">
        <v>0</v>
      </c>
      <c r="E1149" s="115" t="s">
        <v>32</v>
      </c>
      <c r="F1149" s="115" t="s">
        <v>8</v>
      </c>
      <c r="G1149">
        <v>1.3847156579734501</v>
      </c>
    </row>
    <row r="1150" spans="1:7" ht="12.75" customHeight="1">
      <c r="A1150" s="115" t="str">
        <f t="shared" si="17"/>
        <v>2009Uterus (C54–C55)FemaleAllEthRate</v>
      </c>
      <c r="B1150" s="115">
        <v>2009</v>
      </c>
      <c r="C1150" t="s">
        <v>358</v>
      </c>
      <c r="D1150" t="s">
        <v>0</v>
      </c>
      <c r="E1150" s="115" t="s">
        <v>32</v>
      </c>
      <c r="F1150" s="115" t="s">
        <v>8</v>
      </c>
      <c r="G1150">
        <v>2.9836462487477799</v>
      </c>
    </row>
    <row r="1151" spans="1:7" ht="12.75" customHeight="1">
      <c r="A1151" s="115" t="str">
        <f t="shared" si="17"/>
        <v>2009Ovary (C56)FemaleAllEthRate</v>
      </c>
      <c r="B1151" s="115">
        <v>2009</v>
      </c>
      <c r="C1151" t="s">
        <v>109</v>
      </c>
      <c r="D1151" t="s">
        <v>0</v>
      </c>
      <c r="E1151" s="115" t="s">
        <v>32</v>
      </c>
      <c r="F1151" s="115" t="s">
        <v>8</v>
      </c>
      <c r="G1151">
        <v>6.2195499777079997</v>
      </c>
    </row>
    <row r="1152" spans="1:7" ht="12.75" customHeight="1">
      <c r="A1152" s="115" t="str">
        <f t="shared" si="17"/>
        <v>2010Breast - female (C50)FemaleAllEthRate</v>
      </c>
      <c r="B1152" s="115">
        <v>2010</v>
      </c>
      <c r="C1152" t="s">
        <v>155</v>
      </c>
      <c r="D1152" t="s">
        <v>0</v>
      </c>
      <c r="E1152" s="115" t="s">
        <v>32</v>
      </c>
      <c r="F1152" s="115" t="s">
        <v>8</v>
      </c>
      <c r="G1152">
        <v>19.085650868698899</v>
      </c>
    </row>
    <row r="1153" spans="1:7" ht="12.75" customHeight="1">
      <c r="A1153" s="115" t="str">
        <f t="shared" si="17"/>
        <v>2010Cervix (C53)FemaleAllEthRate</v>
      </c>
      <c r="B1153" s="115">
        <v>2010</v>
      </c>
      <c r="C1153" t="s">
        <v>108</v>
      </c>
      <c r="D1153" t="s">
        <v>0</v>
      </c>
      <c r="E1153" s="115" t="s">
        <v>32</v>
      </c>
      <c r="F1153" s="115" t="s">
        <v>8</v>
      </c>
      <c r="G1153">
        <v>1.7402214108768299</v>
      </c>
    </row>
    <row r="1154" spans="1:7" ht="12.75" customHeight="1">
      <c r="A1154" s="115" t="str">
        <f t="shared" ref="A1154:A1217" si="18">B1154&amp;C1154&amp;D1154&amp;E1154&amp;F1154</f>
        <v>2010Uterus (C54–C55)FemaleAllEthRate</v>
      </c>
      <c r="B1154" s="115">
        <v>2010</v>
      </c>
      <c r="C1154" t="s">
        <v>358</v>
      </c>
      <c r="D1154" t="s">
        <v>0</v>
      </c>
      <c r="E1154" s="115" t="s">
        <v>32</v>
      </c>
      <c r="F1154" s="115" t="s">
        <v>8</v>
      </c>
      <c r="G1154">
        <v>2.7580189402626698</v>
      </c>
    </row>
    <row r="1155" spans="1:7" ht="12.75" customHeight="1">
      <c r="A1155" s="115" t="str">
        <f t="shared" si="18"/>
        <v>2010Ovary (C56)FemaleAllEthRate</v>
      </c>
      <c r="B1155" s="115">
        <v>2010</v>
      </c>
      <c r="C1155" t="s">
        <v>109</v>
      </c>
      <c r="D1155" t="s">
        <v>0</v>
      </c>
      <c r="E1155" s="115" t="s">
        <v>32</v>
      </c>
      <c r="F1155" s="115" t="s">
        <v>8</v>
      </c>
      <c r="G1155">
        <v>5.9905407732506104</v>
      </c>
    </row>
    <row r="1156" spans="1:7" ht="12.75" customHeight="1">
      <c r="A1156" s="115" t="str">
        <f t="shared" si="18"/>
        <v>2011Breast - female (C50)FemaleAllEthRate</v>
      </c>
      <c r="B1156" s="115">
        <v>2011</v>
      </c>
      <c r="C1156" t="s">
        <v>155</v>
      </c>
      <c r="D1156" t="s">
        <v>0</v>
      </c>
      <c r="E1156" s="115" t="s">
        <v>32</v>
      </c>
      <c r="F1156" s="115" t="s">
        <v>8</v>
      </c>
      <c r="G1156">
        <v>18.302444539815799</v>
      </c>
    </row>
    <row r="1157" spans="1:7" ht="12.75" customHeight="1">
      <c r="A1157" s="115" t="str">
        <f t="shared" si="18"/>
        <v>2011Cervix (C53)FemaleAllEthRate</v>
      </c>
      <c r="B1157" s="115">
        <v>2011</v>
      </c>
      <c r="C1157" t="s">
        <v>108</v>
      </c>
      <c r="D1157" t="s">
        <v>0</v>
      </c>
      <c r="E1157" s="115" t="s">
        <v>32</v>
      </c>
      <c r="F1157" s="115" t="s">
        <v>8</v>
      </c>
      <c r="G1157">
        <v>1.7217622158291099</v>
      </c>
    </row>
    <row r="1158" spans="1:7" ht="12.75" customHeight="1">
      <c r="A1158" s="115" t="str">
        <f t="shared" si="18"/>
        <v>2011Uterus (C54–C55)FemaleAllEthRate</v>
      </c>
      <c r="B1158" s="115">
        <v>2011</v>
      </c>
      <c r="C1158" t="s">
        <v>358</v>
      </c>
      <c r="D1158" t="s">
        <v>0</v>
      </c>
      <c r="E1158" s="115" t="s">
        <v>32</v>
      </c>
      <c r="F1158" s="115" t="s">
        <v>8</v>
      </c>
      <c r="G1158">
        <v>3.0009106214922698</v>
      </c>
    </row>
    <row r="1159" spans="1:7" ht="12.75" customHeight="1">
      <c r="A1159" s="115" t="str">
        <f t="shared" si="18"/>
        <v>2011Ovary (C56)FemaleAllEthRate</v>
      </c>
      <c r="B1159" s="115">
        <v>2011</v>
      </c>
      <c r="C1159" t="s">
        <v>109</v>
      </c>
      <c r="D1159" t="s">
        <v>0</v>
      </c>
      <c r="E1159" s="115" t="s">
        <v>32</v>
      </c>
      <c r="F1159" s="115" t="s">
        <v>8</v>
      </c>
      <c r="G1159">
        <v>5.5387147021976997</v>
      </c>
    </row>
    <row r="1160" spans="1:7" ht="12.75" customHeight="1">
      <c r="A1160" s="115" t="str">
        <f t="shared" si="18"/>
        <v>2012Breast - female (C50)FemaleAllEthRate</v>
      </c>
      <c r="B1160" s="115">
        <v>2012</v>
      </c>
      <c r="C1160" t="s">
        <v>155</v>
      </c>
      <c r="D1160" t="s">
        <v>0</v>
      </c>
      <c r="E1160" s="115" t="s">
        <v>32</v>
      </c>
      <c r="F1160" s="115" t="s">
        <v>8</v>
      </c>
      <c r="G1160">
        <v>17.680379796421601</v>
      </c>
    </row>
    <row r="1161" spans="1:7" ht="12.75" customHeight="1">
      <c r="A1161" s="115" t="str">
        <f t="shared" si="18"/>
        <v>2012Cervix (C53)FemaleAllEthRate</v>
      </c>
      <c r="B1161" s="115">
        <v>2012</v>
      </c>
      <c r="C1161" t="s">
        <v>108</v>
      </c>
      <c r="D1161" t="s">
        <v>0</v>
      </c>
      <c r="E1161" s="115" t="s">
        <v>32</v>
      </c>
      <c r="F1161" s="115" t="s">
        <v>8</v>
      </c>
      <c r="G1161">
        <v>1.8181720679887501</v>
      </c>
    </row>
    <row r="1162" spans="1:7" ht="12.75" customHeight="1">
      <c r="A1162" s="115" t="str">
        <f t="shared" si="18"/>
        <v>2012Uterus (C54–C55)FemaleAllEthRate</v>
      </c>
      <c r="B1162" s="115">
        <v>2012</v>
      </c>
      <c r="C1162" t="s">
        <v>358</v>
      </c>
      <c r="D1162" t="s">
        <v>0</v>
      </c>
      <c r="E1162" s="115" t="s">
        <v>32</v>
      </c>
      <c r="F1162" s="115" t="s">
        <v>8</v>
      </c>
      <c r="G1162">
        <v>3.19011184212988</v>
      </c>
    </row>
    <row r="1163" spans="1:7" ht="12.75" customHeight="1">
      <c r="A1163" s="115" t="str">
        <f t="shared" si="18"/>
        <v>2012Ovary (C56)FemaleAllEthRate</v>
      </c>
      <c r="B1163" s="115">
        <v>2012</v>
      </c>
      <c r="C1163" t="s">
        <v>109</v>
      </c>
      <c r="D1163" t="s">
        <v>0</v>
      </c>
      <c r="E1163" s="115" t="s">
        <v>32</v>
      </c>
      <c r="F1163" s="115" t="s">
        <v>8</v>
      </c>
      <c r="G1163">
        <v>4.8255771166245403</v>
      </c>
    </row>
    <row r="1164" spans="1:7" ht="12.75" customHeight="1">
      <c r="A1164" t="str">
        <f t="shared" si="18"/>
        <v>2003Stomach (C16)AllSexMāoriRate</v>
      </c>
      <c r="B1164">
        <v>2003</v>
      </c>
      <c r="C1164" t="s">
        <v>82</v>
      </c>
      <c r="D1164" t="s">
        <v>4</v>
      </c>
      <c r="E1164" t="s">
        <v>157</v>
      </c>
      <c r="F1164" t="s">
        <v>8</v>
      </c>
      <c r="G1164" s="29">
        <v>13.76257176765</v>
      </c>
    </row>
    <row r="1165" spans="1:7" ht="12.75" customHeight="1">
      <c r="A1165" t="str">
        <f t="shared" si="18"/>
        <v>2003Stomach (C16)FemaleMāoriRate</v>
      </c>
      <c r="B1165">
        <v>2003</v>
      </c>
      <c r="C1165" t="s">
        <v>82</v>
      </c>
      <c r="D1165" t="s">
        <v>0</v>
      </c>
      <c r="E1165" t="s">
        <v>157</v>
      </c>
      <c r="F1165" t="s">
        <v>8</v>
      </c>
      <c r="G1165" s="29">
        <v>7.0577138027171298</v>
      </c>
    </row>
    <row r="1166" spans="1:7" ht="12.75" customHeight="1">
      <c r="A1166" t="str">
        <f t="shared" si="18"/>
        <v>2003Stomach (C16)MaleMāoriRate</v>
      </c>
      <c r="B1166">
        <v>2003</v>
      </c>
      <c r="C1166" t="s">
        <v>82</v>
      </c>
      <c r="D1166" t="s">
        <v>1</v>
      </c>
      <c r="E1166" t="s">
        <v>157</v>
      </c>
      <c r="F1166" t="s">
        <v>8</v>
      </c>
      <c r="G1166" s="29">
        <v>22.836470606838098</v>
      </c>
    </row>
    <row r="1167" spans="1:7" ht="12.75" customHeight="1">
      <c r="A1167" t="str">
        <f t="shared" si="18"/>
        <v>2003Colorectum and anus (C18–C21)AllSexMāoriRate</v>
      </c>
      <c r="B1167">
        <v>2003</v>
      </c>
      <c r="C1167" t="s">
        <v>84</v>
      </c>
      <c r="D1167" t="s">
        <v>4</v>
      </c>
      <c r="E1167" t="s">
        <v>157</v>
      </c>
      <c r="F1167" t="s">
        <v>8</v>
      </c>
      <c r="G1167" s="29">
        <v>15.454937906780501</v>
      </c>
    </row>
    <row r="1168" spans="1:7" ht="12.75" customHeight="1">
      <c r="A1168" t="str">
        <f t="shared" si="18"/>
        <v>2003Colorectum and anus (C18–C21)FemaleMāoriRate</v>
      </c>
      <c r="B1168">
        <v>2003</v>
      </c>
      <c r="C1168" t="s">
        <v>84</v>
      </c>
      <c r="D1168" t="s">
        <v>0</v>
      </c>
      <c r="E1168" t="s">
        <v>157</v>
      </c>
      <c r="F1168" t="s">
        <v>8</v>
      </c>
      <c r="G1168" s="29">
        <v>11.182720192909899</v>
      </c>
    </row>
    <row r="1169" spans="1:7" ht="12.75" customHeight="1">
      <c r="A1169" t="str">
        <f t="shared" si="18"/>
        <v>2003Colorectum and anus (C18–C21)MaleMāoriRate</v>
      </c>
      <c r="B1169">
        <v>2003</v>
      </c>
      <c r="C1169" t="s">
        <v>84</v>
      </c>
      <c r="D1169" t="s">
        <v>1</v>
      </c>
      <c r="E1169" t="s">
        <v>157</v>
      </c>
      <c r="F1169" t="s">
        <v>8</v>
      </c>
      <c r="G1169" s="29">
        <v>20.896287413025799</v>
      </c>
    </row>
    <row r="1170" spans="1:7" ht="12.75" customHeight="1">
      <c r="A1170" t="str">
        <f t="shared" si="18"/>
        <v>2003Pancreas (C25)AllSexMāoriRate</v>
      </c>
      <c r="B1170">
        <v>2003</v>
      </c>
      <c r="C1170" t="s">
        <v>88</v>
      </c>
      <c r="D1170" t="s">
        <v>4</v>
      </c>
      <c r="E1170" t="s">
        <v>157</v>
      </c>
      <c r="F1170" t="s">
        <v>8</v>
      </c>
      <c r="G1170" s="29">
        <v>6.0546494497269601</v>
      </c>
    </row>
    <row r="1171" spans="1:7" ht="12.75" customHeight="1">
      <c r="A1171" t="str">
        <f t="shared" si="18"/>
        <v>2003Pancreas (C25)FemaleMāoriRate</v>
      </c>
      <c r="B1171">
        <v>2003</v>
      </c>
      <c r="C1171" t="s">
        <v>88</v>
      </c>
      <c r="D1171" t="s">
        <v>0</v>
      </c>
      <c r="E1171" t="s">
        <v>157</v>
      </c>
      <c r="F1171" t="s">
        <v>8</v>
      </c>
      <c r="G1171" s="29">
        <v>5.3122354594052998</v>
      </c>
    </row>
    <row r="1172" spans="1:7" ht="12.75" customHeight="1">
      <c r="A1172" t="str">
        <f t="shared" si="18"/>
        <v>2003Pancreas (C25)MaleMāoriRate</v>
      </c>
      <c r="B1172">
        <v>2003</v>
      </c>
      <c r="C1172" t="s">
        <v>88</v>
      </c>
      <c r="D1172" t="s">
        <v>1</v>
      </c>
      <c r="E1172" t="s">
        <v>157</v>
      </c>
      <c r="F1172" t="s">
        <v>8</v>
      </c>
      <c r="G1172" s="29">
        <v>6.2502621592597203</v>
      </c>
    </row>
    <row r="1173" spans="1:7" ht="12.75" customHeight="1">
      <c r="A1173" t="str">
        <f t="shared" si="18"/>
        <v>2003Lung (C33–C34)AllSexMāoriRate</v>
      </c>
      <c r="B1173">
        <v>2003</v>
      </c>
      <c r="C1173" t="s">
        <v>93</v>
      </c>
      <c r="D1173" t="s">
        <v>4</v>
      </c>
      <c r="E1173" t="s">
        <v>157</v>
      </c>
      <c r="F1173" t="s">
        <v>8</v>
      </c>
      <c r="G1173" s="29">
        <v>74.039055040897395</v>
      </c>
    </row>
    <row r="1174" spans="1:7" ht="12.75" customHeight="1">
      <c r="A1174" t="str">
        <f t="shared" si="18"/>
        <v>2003Lung (C33–C34)FemaleMāoriRate</v>
      </c>
      <c r="B1174">
        <v>2003</v>
      </c>
      <c r="C1174" t="s">
        <v>93</v>
      </c>
      <c r="D1174" t="s">
        <v>0</v>
      </c>
      <c r="E1174" t="s">
        <v>157</v>
      </c>
      <c r="F1174" t="s">
        <v>8</v>
      </c>
      <c r="G1174" s="29">
        <v>73.697092733306704</v>
      </c>
    </row>
    <row r="1175" spans="1:7" ht="12.75" customHeight="1">
      <c r="A1175" t="str">
        <f t="shared" si="18"/>
        <v>2003Lung (C33–C34)MaleMāoriRate</v>
      </c>
      <c r="B1175">
        <v>2003</v>
      </c>
      <c r="C1175" t="s">
        <v>93</v>
      </c>
      <c r="D1175" t="s">
        <v>1</v>
      </c>
      <c r="E1175" t="s">
        <v>157</v>
      </c>
      <c r="F1175" t="s">
        <v>8</v>
      </c>
      <c r="G1175" s="29">
        <v>78.101623741545296</v>
      </c>
    </row>
    <row r="1176" spans="1:7" ht="12.75" customHeight="1">
      <c r="A1176" t="str">
        <f t="shared" si="18"/>
        <v>2003Melanoma (C43)AllSexMāoriRate</v>
      </c>
      <c r="B1176">
        <v>2003</v>
      </c>
      <c r="C1176" t="s">
        <v>99</v>
      </c>
      <c r="D1176" t="s">
        <v>4</v>
      </c>
      <c r="E1176" t="s">
        <v>157</v>
      </c>
      <c r="F1176" t="s">
        <v>8</v>
      </c>
      <c r="G1176" s="29">
        <v>1.5808432808078801</v>
      </c>
    </row>
    <row r="1177" spans="1:7" ht="12.75" customHeight="1">
      <c r="A1177" t="str">
        <f t="shared" si="18"/>
        <v>2003Melanoma (C43)FemaleMāoriRate</v>
      </c>
      <c r="B1177">
        <v>2003</v>
      </c>
      <c r="C1177" t="s">
        <v>99</v>
      </c>
      <c r="D1177" t="s">
        <v>0</v>
      </c>
      <c r="E1177" t="s">
        <v>157</v>
      </c>
      <c r="F1177" t="s">
        <v>8</v>
      </c>
      <c r="G1177" s="29">
        <v>0.43821397551020402</v>
      </c>
    </row>
    <row r="1178" spans="1:7" ht="12.75" customHeight="1">
      <c r="A1178" t="str">
        <f t="shared" si="18"/>
        <v>2003Melanoma (C43)MaleMāoriRate</v>
      </c>
      <c r="B1178">
        <v>2003</v>
      </c>
      <c r="C1178" t="s">
        <v>99</v>
      </c>
      <c r="D1178" t="s">
        <v>1</v>
      </c>
      <c r="E1178" t="s">
        <v>157</v>
      </c>
      <c r="F1178" t="s">
        <v>8</v>
      </c>
      <c r="G1178" s="29">
        <v>3.5289445659748502</v>
      </c>
    </row>
    <row r="1179" spans="1:7" ht="12.75" customHeight="1">
      <c r="A1179" t="str">
        <f t="shared" si="18"/>
        <v>2003Prostate (C61)MaleMāoriRate</v>
      </c>
      <c r="B1179">
        <v>2003</v>
      </c>
      <c r="C1179" t="s">
        <v>112</v>
      </c>
      <c r="D1179" t="s">
        <v>1</v>
      </c>
      <c r="E1179" t="s">
        <v>157</v>
      </c>
      <c r="F1179" t="s">
        <v>8</v>
      </c>
      <c r="G1179" s="29">
        <v>18.163407355803901</v>
      </c>
    </row>
    <row r="1180" spans="1:7" ht="12.75" customHeight="1">
      <c r="A1180" t="str">
        <f t="shared" si="18"/>
        <v>2003Bladder (C67)AllSexMāoriRate</v>
      </c>
      <c r="B1180">
        <v>2003</v>
      </c>
      <c r="C1180" t="s">
        <v>118</v>
      </c>
      <c r="D1180" t="s">
        <v>4</v>
      </c>
      <c r="E1180" t="s">
        <v>157</v>
      </c>
      <c r="F1180" t="s">
        <v>8</v>
      </c>
      <c r="G1180" s="29">
        <v>3.7431640320767601</v>
      </c>
    </row>
    <row r="1181" spans="1:7" ht="12.75" customHeight="1">
      <c r="A1181" t="str">
        <f t="shared" si="18"/>
        <v>2003Bladder (C67)FemaleMāoriRate</v>
      </c>
      <c r="B1181">
        <v>2003</v>
      </c>
      <c r="C1181" t="s">
        <v>118</v>
      </c>
      <c r="D1181" t="s">
        <v>0</v>
      </c>
      <c r="E1181" t="s">
        <v>157</v>
      </c>
      <c r="F1181" t="s">
        <v>8</v>
      </c>
      <c r="G1181" s="29">
        <v>1.4334534664179099</v>
      </c>
    </row>
    <row r="1182" spans="1:7" ht="12.75" customHeight="1">
      <c r="A1182" t="str">
        <f t="shared" si="18"/>
        <v>2003Bladder (C67)MaleMāoriRate</v>
      </c>
      <c r="B1182">
        <v>2003</v>
      </c>
      <c r="C1182" t="s">
        <v>118</v>
      </c>
      <c r="D1182" t="s">
        <v>1</v>
      </c>
      <c r="E1182" t="s">
        <v>157</v>
      </c>
      <c r="F1182" t="s">
        <v>8</v>
      </c>
      <c r="G1182" s="29">
        <v>6.8967750630533802</v>
      </c>
    </row>
    <row r="1183" spans="1:7" ht="12.75" customHeight="1">
      <c r="A1183" t="str">
        <f t="shared" si="18"/>
        <v>2003Non-Hodgkin lymphoma (C82–C85, C96)AllSexMāoriRate</v>
      </c>
      <c r="B1183">
        <v>2003</v>
      </c>
      <c r="C1183" t="s">
        <v>133</v>
      </c>
      <c r="D1183" t="s">
        <v>4</v>
      </c>
      <c r="E1183" t="s">
        <v>157</v>
      </c>
      <c r="F1183" t="s">
        <v>8</v>
      </c>
      <c r="G1183" s="29">
        <v>8.4079913024217703</v>
      </c>
    </row>
    <row r="1184" spans="1:7" ht="12.75" customHeight="1">
      <c r="A1184" t="str">
        <f t="shared" si="18"/>
        <v>2003Non-Hodgkin lymphoma (C82–C85, C96)FemaleMāoriRate</v>
      </c>
      <c r="B1184">
        <v>2003</v>
      </c>
      <c r="C1184" t="s">
        <v>133</v>
      </c>
      <c r="D1184" t="s">
        <v>0</v>
      </c>
      <c r="E1184" t="s">
        <v>157</v>
      </c>
      <c r="F1184" t="s">
        <v>8</v>
      </c>
      <c r="G1184" s="29">
        <v>8.8132748998656698</v>
      </c>
    </row>
    <row r="1185" spans="1:7" ht="12.75" customHeight="1">
      <c r="A1185" t="str">
        <f t="shared" si="18"/>
        <v>2003Non-Hodgkin lymphoma (C82–C85, C96)MaleMāoriRate</v>
      </c>
      <c r="B1185">
        <v>2003</v>
      </c>
      <c r="C1185" t="s">
        <v>133</v>
      </c>
      <c r="D1185" t="s">
        <v>1</v>
      </c>
      <c r="E1185" t="s">
        <v>157</v>
      </c>
      <c r="F1185" t="s">
        <v>8</v>
      </c>
      <c r="G1185" s="29">
        <v>8.2225194151779206</v>
      </c>
    </row>
    <row r="1186" spans="1:7" ht="12.75" customHeight="1">
      <c r="A1186" t="str">
        <f t="shared" si="18"/>
        <v>2003Leukaemia (C91–C95)AllSexMāoriRate</v>
      </c>
      <c r="B1186">
        <v>2003</v>
      </c>
      <c r="C1186" t="s">
        <v>136</v>
      </c>
      <c r="D1186" t="s">
        <v>4</v>
      </c>
      <c r="E1186" t="s">
        <v>157</v>
      </c>
      <c r="F1186" t="s">
        <v>8</v>
      </c>
      <c r="G1186" s="29">
        <v>5.3082924104586198</v>
      </c>
    </row>
    <row r="1187" spans="1:7" ht="12.75" customHeight="1">
      <c r="A1187" t="str">
        <f t="shared" si="18"/>
        <v>2003Leukaemia (C91–C95)FemaleMāoriRate</v>
      </c>
      <c r="B1187">
        <v>2003</v>
      </c>
      <c r="C1187" t="s">
        <v>136</v>
      </c>
      <c r="D1187" t="s">
        <v>0</v>
      </c>
      <c r="E1187" t="s">
        <v>157</v>
      </c>
      <c r="F1187" t="s">
        <v>8</v>
      </c>
      <c r="G1187" s="29">
        <v>4.26429515444479</v>
      </c>
    </row>
    <row r="1188" spans="1:7" ht="12.75" customHeight="1">
      <c r="A1188" t="str">
        <f t="shared" si="18"/>
        <v>2003Leukaemia (C91–C95)MaleMāoriRate</v>
      </c>
      <c r="B1188">
        <v>2003</v>
      </c>
      <c r="C1188" t="s">
        <v>136</v>
      </c>
      <c r="D1188" t="s">
        <v>1</v>
      </c>
      <c r="E1188" t="s">
        <v>157</v>
      </c>
      <c r="F1188" t="s">
        <v>8</v>
      </c>
      <c r="G1188" s="29">
        <v>6.6432080106895999</v>
      </c>
    </row>
    <row r="1189" spans="1:7" ht="12.75" customHeight="1">
      <c r="A1189" t="str">
        <f t="shared" si="18"/>
        <v>2004Stomach (C16)AllSexMāoriRate</v>
      </c>
      <c r="B1189">
        <v>2004</v>
      </c>
      <c r="C1189" t="s">
        <v>82</v>
      </c>
      <c r="D1189" t="s">
        <v>4</v>
      </c>
      <c r="E1189" t="s">
        <v>157</v>
      </c>
      <c r="F1189" t="s">
        <v>8</v>
      </c>
      <c r="G1189" s="29">
        <v>14.674400673476899</v>
      </c>
    </row>
    <row r="1190" spans="1:7" ht="12.75" customHeight="1">
      <c r="A1190" t="str">
        <f t="shared" si="18"/>
        <v>2004Stomach (C16)FemaleMāoriRate</v>
      </c>
      <c r="B1190">
        <v>2004</v>
      </c>
      <c r="C1190" t="s">
        <v>82</v>
      </c>
      <c r="D1190" t="s">
        <v>0</v>
      </c>
      <c r="E1190" t="s">
        <v>157</v>
      </c>
      <c r="F1190" t="s">
        <v>8</v>
      </c>
      <c r="G1190" s="29">
        <v>10.9102981428075</v>
      </c>
    </row>
    <row r="1191" spans="1:7" ht="12.75" customHeight="1">
      <c r="A1191" t="str">
        <f t="shared" si="18"/>
        <v>2004Stomach (C16)MaleMāoriRate</v>
      </c>
      <c r="B1191">
        <v>2004</v>
      </c>
      <c r="C1191" t="s">
        <v>82</v>
      </c>
      <c r="D1191" t="s">
        <v>1</v>
      </c>
      <c r="E1191" t="s">
        <v>157</v>
      </c>
      <c r="F1191" t="s">
        <v>8</v>
      </c>
      <c r="G1191" s="29">
        <v>19.323788703924301</v>
      </c>
    </row>
    <row r="1192" spans="1:7" ht="12.75" customHeight="1">
      <c r="A1192" t="str">
        <f t="shared" si="18"/>
        <v>2004Colorectum and anus (C18–C21)AllSexMāoriRate</v>
      </c>
      <c r="B1192">
        <v>2004</v>
      </c>
      <c r="C1192" t="s">
        <v>84</v>
      </c>
      <c r="D1192" t="s">
        <v>4</v>
      </c>
      <c r="E1192" t="s">
        <v>157</v>
      </c>
      <c r="F1192" t="s">
        <v>8</v>
      </c>
      <c r="G1192" s="29">
        <v>14.0978604167907</v>
      </c>
    </row>
    <row r="1193" spans="1:7" ht="12.75" customHeight="1">
      <c r="A1193" t="str">
        <f t="shared" si="18"/>
        <v>2004Colorectum and anus (C18–C21)FemaleMāoriRate</v>
      </c>
      <c r="B1193">
        <v>2004</v>
      </c>
      <c r="C1193" t="s">
        <v>84</v>
      </c>
      <c r="D1193" t="s">
        <v>0</v>
      </c>
      <c r="E1193" t="s">
        <v>157</v>
      </c>
      <c r="F1193" t="s">
        <v>8</v>
      </c>
      <c r="G1193" s="29">
        <v>13.8207722796369</v>
      </c>
    </row>
    <row r="1194" spans="1:7" ht="12.75" customHeight="1">
      <c r="A1194" t="str">
        <f t="shared" si="18"/>
        <v>2004Colorectum and anus (C18–C21)MaleMāoriRate</v>
      </c>
      <c r="B1194">
        <v>2004</v>
      </c>
      <c r="C1194" t="s">
        <v>84</v>
      </c>
      <c r="D1194" t="s">
        <v>1</v>
      </c>
      <c r="E1194" t="s">
        <v>157</v>
      </c>
      <c r="F1194" t="s">
        <v>8</v>
      </c>
      <c r="G1194" s="29">
        <v>14.6870550864662</v>
      </c>
    </row>
    <row r="1195" spans="1:7" ht="12.75" customHeight="1">
      <c r="A1195" t="str">
        <f t="shared" si="18"/>
        <v>2004Pancreas (C25)AllSexMāoriRate</v>
      </c>
      <c r="B1195">
        <v>2004</v>
      </c>
      <c r="C1195" t="s">
        <v>88</v>
      </c>
      <c r="D1195" t="s">
        <v>4</v>
      </c>
      <c r="E1195" t="s">
        <v>157</v>
      </c>
      <c r="F1195" t="s">
        <v>8</v>
      </c>
      <c r="G1195" s="29">
        <v>6.85832582926618</v>
      </c>
    </row>
    <row r="1196" spans="1:7" ht="12.75" customHeight="1">
      <c r="A1196" t="str">
        <f t="shared" si="18"/>
        <v>2004Pancreas (C25)FemaleMāoriRate</v>
      </c>
      <c r="B1196">
        <v>2004</v>
      </c>
      <c r="C1196" t="s">
        <v>88</v>
      </c>
      <c r="D1196" t="s">
        <v>0</v>
      </c>
      <c r="E1196" t="s">
        <v>157</v>
      </c>
      <c r="F1196" t="s">
        <v>8</v>
      </c>
      <c r="G1196" s="29">
        <v>5.2194816329112603</v>
      </c>
    </row>
    <row r="1197" spans="1:7" ht="12.75" customHeight="1">
      <c r="A1197" t="str">
        <f t="shared" si="18"/>
        <v>2004Pancreas (C25)MaleMāoriRate</v>
      </c>
      <c r="B1197">
        <v>2004</v>
      </c>
      <c r="C1197" t="s">
        <v>88</v>
      </c>
      <c r="D1197" t="s">
        <v>1</v>
      </c>
      <c r="E1197" t="s">
        <v>157</v>
      </c>
      <c r="F1197" t="s">
        <v>8</v>
      </c>
      <c r="G1197" s="29">
        <v>8.6666453834115806</v>
      </c>
    </row>
    <row r="1198" spans="1:7" ht="12.75" customHeight="1">
      <c r="A1198" t="str">
        <f t="shared" si="18"/>
        <v>2004Lung (C33–C34)AllSexMāoriRate</v>
      </c>
      <c r="B1198">
        <v>2004</v>
      </c>
      <c r="C1198" t="s">
        <v>93</v>
      </c>
      <c r="D1198" t="s">
        <v>4</v>
      </c>
      <c r="E1198" t="s">
        <v>157</v>
      </c>
      <c r="F1198" t="s">
        <v>8</v>
      </c>
      <c r="G1198" s="29">
        <v>70.824056613794198</v>
      </c>
    </row>
    <row r="1199" spans="1:7" ht="12.75" customHeight="1">
      <c r="A1199" t="str">
        <f t="shared" si="18"/>
        <v>2004Lung (C33–C34)FemaleMāoriRate</v>
      </c>
      <c r="B1199">
        <v>2004</v>
      </c>
      <c r="C1199" t="s">
        <v>93</v>
      </c>
      <c r="D1199" t="s">
        <v>0</v>
      </c>
      <c r="E1199" t="s">
        <v>157</v>
      </c>
      <c r="F1199" t="s">
        <v>8</v>
      </c>
      <c r="G1199" s="29">
        <v>66.871226011001895</v>
      </c>
    </row>
    <row r="1200" spans="1:7" ht="12.75" customHeight="1">
      <c r="A1200" t="str">
        <f t="shared" si="18"/>
        <v>2004Lung (C33–C34)MaleMāoriRate</v>
      </c>
      <c r="B1200">
        <v>2004</v>
      </c>
      <c r="C1200" t="s">
        <v>93</v>
      </c>
      <c r="D1200" t="s">
        <v>1</v>
      </c>
      <c r="E1200" t="s">
        <v>157</v>
      </c>
      <c r="F1200" t="s">
        <v>8</v>
      </c>
      <c r="G1200" s="29">
        <v>77.770662690518705</v>
      </c>
    </row>
    <row r="1201" spans="1:7" ht="12.75" customHeight="1">
      <c r="A1201" t="str">
        <f t="shared" si="18"/>
        <v>2004Melanoma (C43)AllSexMāoriRate</v>
      </c>
      <c r="B1201">
        <v>2004</v>
      </c>
      <c r="C1201" t="s">
        <v>99</v>
      </c>
      <c r="D1201" t="s">
        <v>4</v>
      </c>
      <c r="E1201" t="s">
        <v>157</v>
      </c>
      <c r="F1201" t="s">
        <v>8</v>
      </c>
      <c r="G1201" s="29">
        <v>1.8128609438010399</v>
      </c>
    </row>
    <row r="1202" spans="1:7" ht="12.75" customHeight="1">
      <c r="A1202" t="str">
        <f t="shared" si="18"/>
        <v>2004Melanoma (C43)FemaleMāoriRate</v>
      </c>
      <c r="B1202">
        <v>2004</v>
      </c>
      <c r="C1202" t="s">
        <v>99</v>
      </c>
      <c r="D1202" t="s">
        <v>0</v>
      </c>
      <c r="E1202" t="s">
        <v>157</v>
      </c>
      <c r="F1202" t="s">
        <v>8</v>
      </c>
      <c r="G1202" s="29">
        <v>1.3938383931104401</v>
      </c>
    </row>
    <row r="1203" spans="1:7" ht="12.75" customHeight="1">
      <c r="A1203" t="str">
        <f t="shared" si="18"/>
        <v>2004Melanoma (C43)MaleMāoriRate</v>
      </c>
      <c r="B1203">
        <v>2004</v>
      </c>
      <c r="C1203" t="s">
        <v>99</v>
      </c>
      <c r="D1203" t="s">
        <v>1</v>
      </c>
      <c r="E1203" t="s">
        <v>157</v>
      </c>
      <c r="F1203" t="s">
        <v>8</v>
      </c>
      <c r="G1203" s="29">
        <v>2.0786381380407901</v>
      </c>
    </row>
    <row r="1204" spans="1:7" ht="12.75" customHeight="1">
      <c r="A1204" t="str">
        <f t="shared" si="18"/>
        <v>2004Prostate (C61)MaleMāoriRate</v>
      </c>
      <c r="B1204">
        <v>2004</v>
      </c>
      <c r="C1204" t="s">
        <v>112</v>
      </c>
      <c r="D1204" t="s">
        <v>1</v>
      </c>
      <c r="E1204" t="s">
        <v>157</v>
      </c>
      <c r="F1204" t="s">
        <v>8</v>
      </c>
      <c r="G1204" s="29">
        <v>36.575868462189497</v>
      </c>
    </row>
    <row r="1205" spans="1:7" ht="12.75" customHeight="1">
      <c r="A1205" t="str">
        <f t="shared" si="18"/>
        <v>2004Bladder (C67)AllSexMāoriRate</v>
      </c>
      <c r="B1205">
        <v>2004</v>
      </c>
      <c r="C1205" t="s">
        <v>118</v>
      </c>
      <c r="D1205" t="s">
        <v>4</v>
      </c>
      <c r="E1205" t="s">
        <v>157</v>
      </c>
      <c r="F1205" t="s">
        <v>8</v>
      </c>
      <c r="G1205" s="29">
        <v>2.4560458625428598</v>
      </c>
    </row>
    <row r="1206" spans="1:7" ht="12.75" customHeight="1">
      <c r="A1206" t="str">
        <f t="shared" si="18"/>
        <v>2004Bladder (C67)FemaleMāoriRate</v>
      </c>
      <c r="B1206">
        <v>2004</v>
      </c>
      <c r="C1206" t="s">
        <v>118</v>
      </c>
      <c r="D1206" t="s">
        <v>0</v>
      </c>
      <c r="E1206" t="s">
        <v>157</v>
      </c>
      <c r="F1206" t="s">
        <v>8</v>
      </c>
      <c r="G1206" s="29">
        <v>2.1701846012169801</v>
      </c>
    </row>
    <row r="1207" spans="1:7" ht="12.75" customHeight="1">
      <c r="A1207" t="str">
        <f t="shared" si="18"/>
        <v>2004Bladder (C67)MaleMāoriRate</v>
      </c>
      <c r="B1207">
        <v>2004</v>
      </c>
      <c r="C1207" t="s">
        <v>118</v>
      </c>
      <c r="D1207" t="s">
        <v>1</v>
      </c>
      <c r="E1207" t="s">
        <v>157</v>
      </c>
      <c r="F1207" t="s">
        <v>8</v>
      </c>
      <c r="G1207" s="29">
        <v>3.0738624205128202</v>
      </c>
    </row>
    <row r="1208" spans="1:7" ht="12.75" customHeight="1">
      <c r="A1208" t="str">
        <f t="shared" si="18"/>
        <v>2004Non-Hodgkin lymphoma (C82–C85, C96)AllSexMāoriRate</v>
      </c>
      <c r="B1208">
        <v>2004</v>
      </c>
      <c r="C1208" t="s">
        <v>133</v>
      </c>
      <c r="D1208" t="s">
        <v>4</v>
      </c>
      <c r="E1208" t="s">
        <v>157</v>
      </c>
      <c r="F1208" t="s">
        <v>8</v>
      </c>
      <c r="G1208" s="29">
        <v>7.0941615042311499</v>
      </c>
    </row>
    <row r="1209" spans="1:7" ht="12.75" customHeight="1">
      <c r="A1209" t="str">
        <f t="shared" si="18"/>
        <v>2004Non-Hodgkin lymphoma (C82–C85, C96)FemaleMāoriRate</v>
      </c>
      <c r="B1209">
        <v>2004</v>
      </c>
      <c r="C1209" t="s">
        <v>133</v>
      </c>
      <c r="D1209" t="s">
        <v>0</v>
      </c>
      <c r="E1209" t="s">
        <v>157</v>
      </c>
      <c r="F1209" t="s">
        <v>8</v>
      </c>
      <c r="G1209" s="29">
        <v>7.0151710670274401</v>
      </c>
    </row>
    <row r="1210" spans="1:7" ht="12.75" customHeight="1">
      <c r="A1210" t="str">
        <f t="shared" si="18"/>
        <v>2004Non-Hodgkin lymphoma (C82–C85, C96)MaleMāoriRate</v>
      </c>
      <c r="B1210">
        <v>2004</v>
      </c>
      <c r="C1210" t="s">
        <v>133</v>
      </c>
      <c r="D1210" t="s">
        <v>1</v>
      </c>
      <c r="E1210" t="s">
        <v>157</v>
      </c>
      <c r="F1210" t="s">
        <v>8</v>
      </c>
      <c r="G1210" s="29">
        <v>7.6141244063550699</v>
      </c>
    </row>
    <row r="1211" spans="1:7" ht="12.75" customHeight="1">
      <c r="A1211" t="str">
        <f t="shared" si="18"/>
        <v>2004Leukaemia (C91–C95)AllSexMāoriRate</v>
      </c>
      <c r="B1211">
        <v>2004</v>
      </c>
      <c r="C1211" t="s">
        <v>136</v>
      </c>
      <c r="D1211" t="s">
        <v>4</v>
      </c>
      <c r="E1211" t="s">
        <v>157</v>
      </c>
      <c r="F1211" t="s">
        <v>8</v>
      </c>
      <c r="G1211" s="29">
        <v>3.0394033478489901</v>
      </c>
    </row>
    <row r="1212" spans="1:7" ht="12.75" customHeight="1">
      <c r="A1212" t="str">
        <f t="shared" si="18"/>
        <v>2004Leukaemia (C91–C95)FemaleMāoriRate</v>
      </c>
      <c r="B1212">
        <v>2004</v>
      </c>
      <c r="C1212" t="s">
        <v>136</v>
      </c>
      <c r="D1212" t="s">
        <v>0</v>
      </c>
      <c r="E1212" t="s">
        <v>157</v>
      </c>
      <c r="F1212" t="s">
        <v>8</v>
      </c>
      <c r="G1212" s="29">
        <v>2.8760392341785002</v>
      </c>
    </row>
    <row r="1213" spans="1:7" ht="12.75" customHeight="1">
      <c r="A1213" t="str">
        <f t="shared" si="18"/>
        <v>2004Leukaemia (C91–C95)MaleMāoriRate</v>
      </c>
      <c r="B1213">
        <v>2004</v>
      </c>
      <c r="C1213" t="s">
        <v>136</v>
      </c>
      <c r="D1213" t="s">
        <v>1</v>
      </c>
      <c r="E1213" t="s">
        <v>157</v>
      </c>
      <c r="F1213" t="s">
        <v>8</v>
      </c>
      <c r="G1213" s="29">
        <v>3.2359634103809598</v>
      </c>
    </row>
    <row r="1214" spans="1:7" ht="12.75" customHeight="1">
      <c r="A1214" t="str">
        <f t="shared" si="18"/>
        <v>2005Stomach (C16)AllSexMāoriRate</v>
      </c>
      <c r="B1214">
        <v>2005</v>
      </c>
      <c r="C1214" t="s">
        <v>82</v>
      </c>
      <c r="D1214" t="s">
        <v>4</v>
      </c>
      <c r="E1214" t="s">
        <v>157</v>
      </c>
      <c r="F1214" t="s">
        <v>8</v>
      </c>
      <c r="G1214" s="29">
        <v>9.84957847803269</v>
      </c>
    </row>
    <row r="1215" spans="1:7" ht="12.75" customHeight="1">
      <c r="A1215" t="str">
        <f t="shared" si="18"/>
        <v>2005Stomach (C16)FemaleMāoriRate</v>
      </c>
      <c r="B1215">
        <v>2005</v>
      </c>
      <c r="C1215" t="s">
        <v>82</v>
      </c>
      <c r="D1215" t="s">
        <v>0</v>
      </c>
      <c r="E1215" t="s">
        <v>157</v>
      </c>
      <c r="F1215" t="s">
        <v>8</v>
      </c>
      <c r="G1215" s="29">
        <v>8.7922735851523193</v>
      </c>
    </row>
    <row r="1216" spans="1:7" ht="12.75" customHeight="1">
      <c r="A1216" t="str">
        <f t="shared" si="18"/>
        <v>2005Stomach (C16)MaleMāoriRate</v>
      </c>
      <c r="B1216">
        <v>2005</v>
      </c>
      <c r="C1216" t="s">
        <v>82</v>
      </c>
      <c r="D1216" t="s">
        <v>1</v>
      </c>
      <c r="E1216" t="s">
        <v>157</v>
      </c>
      <c r="F1216" t="s">
        <v>8</v>
      </c>
      <c r="G1216" s="29">
        <v>10.651318713938901</v>
      </c>
    </row>
    <row r="1217" spans="1:7" ht="12.75" customHeight="1">
      <c r="A1217" t="str">
        <f t="shared" si="18"/>
        <v>2005Colorectum and anus (C18–C21)AllSexMāoriRate</v>
      </c>
      <c r="B1217">
        <v>2005</v>
      </c>
      <c r="C1217" t="s">
        <v>84</v>
      </c>
      <c r="D1217" t="s">
        <v>4</v>
      </c>
      <c r="E1217" t="s">
        <v>157</v>
      </c>
      <c r="F1217" t="s">
        <v>8</v>
      </c>
      <c r="G1217" s="29">
        <v>16.2369816420318</v>
      </c>
    </row>
    <row r="1218" spans="1:7" ht="12.75" customHeight="1">
      <c r="A1218" t="str">
        <f t="shared" ref="A1218:A1281" si="19">B1218&amp;C1218&amp;D1218&amp;E1218&amp;F1218</f>
        <v>2005Colorectum and anus (C18–C21)FemaleMāoriRate</v>
      </c>
      <c r="B1218">
        <v>2005</v>
      </c>
      <c r="C1218" t="s">
        <v>84</v>
      </c>
      <c r="D1218" t="s">
        <v>0</v>
      </c>
      <c r="E1218" t="s">
        <v>157</v>
      </c>
      <c r="F1218" t="s">
        <v>8</v>
      </c>
      <c r="G1218" s="29">
        <v>11.4719849248972</v>
      </c>
    </row>
    <row r="1219" spans="1:7" ht="12.75" customHeight="1">
      <c r="A1219" t="str">
        <f t="shared" si="19"/>
        <v>2005Colorectum and anus (C18–C21)MaleMāoriRate</v>
      </c>
      <c r="B1219">
        <v>2005</v>
      </c>
      <c r="C1219" t="s">
        <v>84</v>
      </c>
      <c r="D1219" t="s">
        <v>1</v>
      </c>
      <c r="E1219" t="s">
        <v>157</v>
      </c>
      <c r="F1219" t="s">
        <v>8</v>
      </c>
      <c r="G1219" s="29">
        <v>22.178135674291401</v>
      </c>
    </row>
    <row r="1220" spans="1:7" ht="12.75" customHeight="1">
      <c r="A1220" t="str">
        <f t="shared" si="19"/>
        <v>2005Pancreas (C25)AllSexMāoriRate</v>
      </c>
      <c r="B1220">
        <v>2005</v>
      </c>
      <c r="C1220" t="s">
        <v>88</v>
      </c>
      <c r="D1220" t="s">
        <v>4</v>
      </c>
      <c r="E1220" t="s">
        <v>157</v>
      </c>
      <c r="F1220" t="s">
        <v>8</v>
      </c>
      <c r="G1220" s="29">
        <v>12.9293360577045</v>
      </c>
    </row>
    <row r="1221" spans="1:7" ht="12.75" customHeight="1">
      <c r="A1221" t="str">
        <f t="shared" si="19"/>
        <v>2005Pancreas (C25)FemaleMāoriRate</v>
      </c>
      <c r="B1221">
        <v>2005</v>
      </c>
      <c r="C1221" t="s">
        <v>88</v>
      </c>
      <c r="D1221" t="s">
        <v>0</v>
      </c>
      <c r="E1221" t="s">
        <v>157</v>
      </c>
      <c r="F1221" t="s">
        <v>8</v>
      </c>
      <c r="G1221" s="29">
        <v>12.9666242621915</v>
      </c>
    </row>
    <row r="1222" spans="1:7" ht="12.75" customHeight="1">
      <c r="A1222" t="str">
        <f t="shared" si="19"/>
        <v>2005Pancreas (C25)MaleMāoriRate</v>
      </c>
      <c r="B1222">
        <v>2005</v>
      </c>
      <c r="C1222" t="s">
        <v>88</v>
      </c>
      <c r="D1222" t="s">
        <v>1</v>
      </c>
      <c r="E1222" t="s">
        <v>157</v>
      </c>
      <c r="F1222" t="s">
        <v>8</v>
      </c>
      <c r="G1222" s="29">
        <v>12.264595674284999</v>
      </c>
    </row>
    <row r="1223" spans="1:7" ht="12.75" customHeight="1">
      <c r="A1223" t="str">
        <f t="shared" si="19"/>
        <v>2005Lung (C33–C34)AllSexMāoriRate</v>
      </c>
      <c r="B1223">
        <v>2005</v>
      </c>
      <c r="C1223" t="s">
        <v>93</v>
      </c>
      <c r="D1223" t="s">
        <v>4</v>
      </c>
      <c r="E1223" t="s">
        <v>157</v>
      </c>
      <c r="F1223" t="s">
        <v>8</v>
      </c>
      <c r="G1223" s="29">
        <v>72.931519451200202</v>
      </c>
    </row>
    <row r="1224" spans="1:7" ht="12.75" customHeight="1">
      <c r="A1224" t="str">
        <f t="shared" si="19"/>
        <v>2005Lung (C33–C34)FemaleMāoriRate</v>
      </c>
      <c r="B1224">
        <v>2005</v>
      </c>
      <c r="C1224" t="s">
        <v>93</v>
      </c>
      <c r="D1224" t="s">
        <v>0</v>
      </c>
      <c r="E1224" t="s">
        <v>157</v>
      </c>
      <c r="F1224" t="s">
        <v>8</v>
      </c>
      <c r="G1224" s="29">
        <v>71.313699990976303</v>
      </c>
    </row>
    <row r="1225" spans="1:7" ht="12.75" customHeight="1">
      <c r="A1225" t="str">
        <f t="shared" si="19"/>
        <v>2005Lung (C33–C34)MaleMāoriRate</v>
      </c>
      <c r="B1225">
        <v>2005</v>
      </c>
      <c r="C1225" t="s">
        <v>93</v>
      </c>
      <c r="D1225" t="s">
        <v>1</v>
      </c>
      <c r="E1225" t="s">
        <v>157</v>
      </c>
      <c r="F1225" t="s">
        <v>8</v>
      </c>
      <c r="G1225" s="29">
        <v>74.286748902821401</v>
      </c>
    </row>
    <row r="1226" spans="1:7" ht="12.75" customHeight="1">
      <c r="A1226" t="str">
        <f t="shared" si="19"/>
        <v>2005Melanoma (C43)AllSexMāoriRate</v>
      </c>
      <c r="B1226">
        <v>2005</v>
      </c>
      <c r="C1226" t="s">
        <v>99</v>
      </c>
      <c r="D1226" t="s">
        <v>4</v>
      </c>
      <c r="E1226" t="s">
        <v>157</v>
      </c>
      <c r="F1226" t="s">
        <v>8</v>
      </c>
      <c r="G1226" s="29">
        <v>1.1516586732218399</v>
      </c>
    </row>
    <row r="1227" spans="1:7" ht="12.75" customHeight="1">
      <c r="A1227" t="str">
        <f t="shared" si="19"/>
        <v>2005Melanoma (C43)FemaleMāoriRate</v>
      </c>
      <c r="B1227">
        <v>2005</v>
      </c>
      <c r="C1227" t="s">
        <v>99</v>
      </c>
      <c r="D1227" t="s">
        <v>0</v>
      </c>
      <c r="E1227" t="s">
        <v>157</v>
      </c>
      <c r="F1227" t="s">
        <v>8</v>
      </c>
      <c r="G1227" s="29">
        <v>0.70741348159542194</v>
      </c>
    </row>
    <row r="1228" spans="1:7" ht="12.75" customHeight="1">
      <c r="A1228" t="str">
        <f t="shared" si="19"/>
        <v>2005Melanoma (C43)MaleMāoriRate</v>
      </c>
      <c r="B1228">
        <v>2005</v>
      </c>
      <c r="C1228" t="s">
        <v>99</v>
      </c>
      <c r="D1228" t="s">
        <v>1</v>
      </c>
      <c r="E1228" t="s">
        <v>157</v>
      </c>
      <c r="F1228" t="s">
        <v>8</v>
      </c>
      <c r="G1228" s="29">
        <v>1.6455993685782599</v>
      </c>
    </row>
    <row r="1229" spans="1:7" ht="12.75" customHeight="1">
      <c r="A1229" t="str">
        <f t="shared" si="19"/>
        <v>2005Prostate (C61)MaleMāoriRate</v>
      </c>
      <c r="B1229">
        <v>2005</v>
      </c>
      <c r="C1229" t="s">
        <v>112</v>
      </c>
      <c r="D1229" t="s">
        <v>1</v>
      </c>
      <c r="E1229" t="s">
        <v>157</v>
      </c>
      <c r="F1229" t="s">
        <v>8</v>
      </c>
      <c r="G1229" s="29">
        <v>35.077886428862101</v>
      </c>
    </row>
    <row r="1230" spans="1:7" ht="12.75" customHeight="1">
      <c r="A1230" t="str">
        <f t="shared" si="19"/>
        <v>2005Bladder (C67)AllSexMāoriRate</v>
      </c>
      <c r="B1230">
        <v>2005</v>
      </c>
      <c r="C1230" t="s">
        <v>118</v>
      </c>
      <c r="D1230" t="s">
        <v>4</v>
      </c>
      <c r="E1230" t="s">
        <v>157</v>
      </c>
      <c r="F1230" t="s">
        <v>8</v>
      </c>
      <c r="G1230" s="29">
        <v>2.40791049271074</v>
      </c>
    </row>
    <row r="1231" spans="1:7" ht="12.75" customHeight="1">
      <c r="A1231" t="str">
        <f t="shared" si="19"/>
        <v>2005Bladder (C67)FemaleMāoriRate</v>
      </c>
      <c r="B1231">
        <v>2005</v>
      </c>
      <c r="C1231" t="s">
        <v>118</v>
      </c>
      <c r="D1231" t="s">
        <v>0</v>
      </c>
      <c r="E1231" t="s">
        <v>157</v>
      </c>
      <c r="F1231" t="s">
        <v>8</v>
      </c>
      <c r="G1231" s="29">
        <v>2.1303546829240201</v>
      </c>
    </row>
    <row r="1232" spans="1:7" ht="12.75" customHeight="1">
      <c r="A1232" t="str">
        <f t="shared" si="19"/>
        <v>2005Bladder (C67)MaleMāoriRate</v>
      </c>
      <c r="B1232">
        <v>2005</v>
      </c>
      <c r="C1232" t="s">
        <v>118</v>
      </c>
      <c r="D1232" t="s">
        <v>1</v>
      </c>
      <c r="E1232" t="s">
        <v>157</v>
      </c>
      <c r="F1232" t="s">
        <v>8</v>
      </c>
      <c r="G1232" s="29">
        <v>2.4852374059829998</v>
      </c>
    </row>
    <row r="1233" spans="1:7" ht="12.75" customHeight="1">
      <c r="A1233" t="str">
        <f t="shared" si="19"/>
        <v>2005Non-Hodgkin lymphoma (C82–C85, C96)AllSexMāoriRate</v>
      </c>
      <c r="B1233">
        <v>2005</v>
      </c>
      <c r="C1233" t="s">
        <v>133</v>
      </c>
      <c r="D1233" t="s">
        <v>4</v>
      </c>
      <c r="E1233" t="s">
        <v>157</v>
      </c>
      <c r="F1233" t="s">
        <v>8</v>
      </c>
      <c r="G1233" s="29">
        <v>6.5100918276307498</v>
      </c>
    </row>
    <row r="1234" spans="1:7" ht="12.75" customHeight="1">
      <c r="A1234" t="str">
        <f t="shared" si="19"/>
        <v>2005Non-Hodgkin lymphoma (C82–C85, C96)FemaleMāoriRate</v>
      </c>
      <c r="B1234">
        <v>2005</v>
      </c>
      <c r="C1234" t="s">
        <v>133</v>
      </c>
      <c r="D1234" t="s">
        <v>0</v>
      </c>
      <c r="E1234" t="s">
        <v>157</v>
      </c>
      <c r="F1234" t="s">
        <v>8</v>
      </c>
      <c r="G1234" s="29">
        <v>2.2490438861032098</v>
      </c>
    </row>
    <row r="1235" spans="1:7" ht="12.75" customHeight="1">
      <c r="A1235" t="str">
        <f t="shared" si="19"/>
        <v>2005Non-Hodgkin lymphoma (C82–C85, C96)MaleMāoriRate</v>
      </c>
      <c r="B1235">
        <v>2005</v>
      </c>
      <c r="C1235" t="s">
        <v>133</v>
      </c>
      <c r="D1235" t="s">
        <v>1</v>
      </c>
      <c r="E1235" t="s">
        <v>157</v>
      </c>
      <c r="F1235" t="s">
        <v>8</v>
      </c>
      <c r="G1235" s="29">
        <v>13.254241276579901</v>
      </c>
    </row>
    <row r="1236" spans="1:7" ht="12.75" customHeight="1">
      <c r="A1236" t="str">
        <f t="shared" si="19"/>
        <v>2005Leukaemia (C91–C95)AllSexMāoriRate</v>
      </c>
      <c r="B1236">
        <v>2005</v>
      </c>
      <c r="C1236" t="s">
        <v>136</v>
      </c>
      <c r="D1236" t="s">
        <v>4</v>
      </c>
      <c r="E1236" t="s">
        <v>157</v>
      </c>
      <c r="F1236" t="s">
        <v>8</v>
      </c>
      <c r="G1236" s="29">
        <v>5.3895007080130402</v>
      </c>
    </row>
    <row r="1237" spans="1:7" ht="12.75" customHeight="1">
      <c r="A1237" t="str">
        <f t="shared" si="19"/>
        <v>2005Leukaemia (C91–C95)FemaleMāoriRate</v>
      </c>
      <c r="B1237">
        <v>2005</v>
      </c>
      <c r="C1237" t="s">
        <v>136</v>
      </c>
      <c r="D1237" t="s">
        <v>0</v>
      </c>
      <c r="E1237" t="s">
        <v>157</v>
      </c>
      <c r="F1237" t="s">
        <v>8</v>
      </c>
      <c r="G1237" s="29">
        <v>4.41420676177425</v>
      </c>
    </row>
    <row r="1238" spans="1:7" ht="12.75" customHeight="1">
      <c r="A1238" t="str">
        <f t="shared" si="19"/>
        <v>2005Leukaemia (C91–C95)MaleMāoriRate</v>
      </c>
      <c r="B1238">
        <v>2005</v>
      </c>
      <c r="C1238" t="s">
        <v>136</v>
      </c>
      <c r="D1238" t="s">
        <v>1</v>
      </c>
      <c r="E1238" t="s">
        <v>157</v>
      </c>
      <c r="F1238" t="s">
        <v>8</v>
      </c>
      <c r="G1238" s="29">
        <v>6.8802845158399002</v>
      </c>
    </row>
    <row r="1239" spans="1:7" ht="12.75" customHeight="1">
      <c r="A1239" t="str">
        <f t="shared" si="19"/>
        <v>2006Stomach (C16)AllSexMāoriRate</v>
      </c>
      <c r="B1239">
        <v>2006</v>
      </c>
      <c r="C1239" t="s">
        <v>82</v>
      </c>
      <c r="D1239" t="s">
        <v>4</v>
      </c>
      <c r="E1239" t="s">
        <v>157</v>
      </c>
      <c r="F1239" t="s">
        <v>8</v>
      </c>
      <c r="G1239" s="29">
        <v>12.3527994429981</v>
      </c>
    </row>
    <row r="1240" spans="1:7" ht="12.75" customHeight="1">
      <c r="A1240" t="str">
        <f t="shared" si="19"/>
        <v>2006Stomach (C16)FemaleMāoriRate</v>
      </c>
      <c r="B1240">
        <v>2006</v>
      </c>
      <c r="C1240" t="s">
        <v>82</v>
      </c>
      <c r="D1240" t="s">
        <v>0</v>
      </c>
      <c r="E1240" t="s">
        <v>157</v>
      </c>
      <c r="F1240" t="s">
        <v>8</v>
      </c>
      <c r="G1240" s="29">
        <v>8.6077639538207293</v>
      </c>
    </row>
    <row r="1241" spans="1:7" ht="12.75" customHeight="1">
      <c r="A1241" t="str">
        <f t="shared" si="19"/>
        <v>2006Stomach (C16)MaleMāoriRate</v>
      </c>
      <c r="B1241">
        <v>2006</v>
      </c>
      <c r="C1241" t="s">
        <v>82</v>
      </c>
      <c r="D1241" t="s">
        <v>1</v>
      </c>
      <c r="E1241" t="s">
        <v>157</v>
      </c>
      <c r="F1241" t="s">
        <v>8</v>
      </c>
      <c r="G1241" s="29">
        <v>17.097926331042999</v>
      </c>
    </row>
    <row r="1242" spans="1:7" ht="12.75" customHeight="1">
      <c r="A1242" t="str">
        <f t="shared" si="19"/>
        <v>2006Colorectum and anus (C18–C21)AllSexMāoriRate</v>
      </c>
      <c r="B1242">
        <v>2006</v>
      </c>
      <c r="C1242" t="s">
        <v>84</v>
      </c>
      <c r="D1242" t="s">
        <v>4</v>
      </c>
      <c r="E1242" t="s">
        <v>157</v>
      </c>
      <c r="F1242" t="s">
        <v>8</v>
      </c>
      <c r="G1242" s="29">
        <v>17.721342223917699</v>
      </c>
    </row>
    <row r="1243" spans="1:7" ht="12.75" customHeight="1">
      <c r="A1243" t="str">
        <f t="shared" si="19"/>
        <v>2006Colorectum and anus (C18–C21)FemaleMāoriRate</v>
      </c>
      <c r="B1243">
        <v>2006</v>
      </c>
      <c r="C1243" t="s">
        <v>84</v>
      </c>
      <c r="D1243" t="s">
        <v>0</v>
      </c>
      <c r="E1243" t="s">
        <v>157</v>
      </c>
      <c r="F1243" t="s">
        <v>8</v>
      </c>
      <c r="G1243" s="29">
        <v>16.846117451987901</v>
      </c>
    </row>
    <row r="1244" spans="1:7" ht="12.75" customHeight="1">
      <c r="A1244" t="str">
        <f t="shared" si="19"/>
        <v>2006Colorectum and anus (C18–C21)MaleMāoriRate</v>
      </c>
      <c r="B1244">
        <v>2006</v>
      </c>
      <c r="C1244" t="s">
        <v>84</v>
      </c>
      <c r="D1244" t="s">
        <v>1</v>
      </c>
      <c r="E1244" t="s">
        <v>157</v>
      </c>
      <c r="F1244" t="s">
        <v>8</v>
      </c>
      <c r="G1244" s="29">
        <v>19.556070454449099</v>
      </c>
    </row>
    <row r="1245" spans="1:7" ht="12.75" customHeight="1">
      <c r="A1245" t="str">
        <f t="shared" si="19"/>
        <v>2006Pancreas (C25)AllSexMāoriRate</v>
      </c>
      <c r="B1245">
        <v>2006</v>
      </c>
      <c r="C1245" t="s">
        <v>88</v>
      </c>
      <c r="D1245" t="s">
        <v>4</v>
      </c>
      <c r="E1245" t="s">
        <v>157</v>
      </c>
      <c r="F1245" t="s">
        <v>8</v>
      </c>
      <c r="G1245" s="29">
        <v>9.88819045373919</v>
      </c>
    </row>
    <row r="1246" spans="1:7" ht="12.75" customHeight="1">
      <c r="A1246" t="str">
        <f t="shared" si="19"/>
        <v>2006Pancreas (C25)FemaleMāoriRate</v>
      </c>
      <c r="B1246">
        <v>2006</v>
      </c>
      <c r="C1246" t="s">
        <v>88</v>
      </c>
      <c r="D1246" t="s">
        <v>0</v>
      </c>
      <c r="E1246" t="s">
        <v>157</v>
      </c>
      <c r="F1246" t="s">
        <v>8</v>
      </c>
      <c r="G1246" s="29">
        <v>13.145146340424899</v>
      </c>
    </row>
    <row r="1247" spans="1:7" ht="12.75" customHeight="1">
      <c r="A1247" t="str">
        <f t="shared" si="19"/>
        <v>2006Pancreas (C25)MaleMāoriRate</v>
      </c>
      <c r="B1247">
        <v>2006</v>
      </c>
      <c r="C1247" t="s">
        <v>88</v>
      </c>
      <c r="D1247" t="s">
        <v>1</v>
      </c>
      <c r="E1247" t="s">
        <v>157</v>
      </c>
      <c r="F1247" t="s">
        <v>8</v>
      </c>
      <c r="G1247" s="29">
        <v>5.1562750449892798</v>
      </c>
    </row>
    <row r="1248" spans="1:7" ht="12.75" customHeight="1">
      <c r="A1248" t="str">
        <f t="shared" si="19"/>
        <v>2006Lung (C33–C34)AllSexMāoriRate</v>
      </c>
      <c r="B1248">
        <v>2006</v>
      </c>
      <c r="C1248" t="s">
        <v>93</v>
      </c>
      <c r="D1248" t="s">
        <v>4</v>
      </c>
      <c r="E1248" t="s">
        <v>157</v>
      </c>
      <c r="F1248" t="s">
        <v>8</v>
      </c>
      <c r="G1248" s="29">
        <v>63.7848710793401</v>
      </c>
    </row>
    <row r="1249" spans="1:7" ht="12.75" customHeight="1">
      <c r="A1249" t="str">
        <f t="shared" si="19"/>
        <v>2006Lung (C33–C34)FemaleMāoriRate</v>
      </c>
      <c r="B1249">
        <v>2006</v>
      </c>
      <c r="C1249" t="s">
        <v>93</v>
      </c>
      <c r="D1249" t="s">
        <v>0</v>
      </c>
      <c r="E1249" t="s">
        <v>157</v>
      </c>
      <c r="F1249" t="s">
        <v>8</v>
      </c>
      <c r="G1249" s="29">
        <v>64.716528424999794</v>
      </c>
    </row>
    <row r="1250" spans="1:7" ht="12.75" customHeight="1">
      <c r="A1250" t="str">
        <f t="shared" si="19"/>
        <v>2006Lung (C33–C34)MaleMāoriRate</v>
      </c>
      <c r="B1250">
        <v>2006</v>
      </c>
      <c r="C1250" t="s">
        <v>93</v>
      </c>
      <c r="D1250" t="s">
        <v>1</v>
      </c>
      <c r="E1250" t="s">
        <v>157</v>
      </c>
      <c r="F1250" t="s">
        <v>8</v>
      </c>
      <c r="G1250" s="29">
        <v>63.854916413986103</v>
      </c>
    </row>
    <row r="1251" spans="1:7" ht="12.75" customHeight="1">
      <c r="A1251" t="str">
        <f t="shared" si="19"/>
        <v>2006Melanoma (C43)AllSexMāoriRate</v>
      </c>
      <c r="B1251">
        <v>2006</v>
      </c>
      <c r="C1251" t="s">
        <v>99</v>
      </c>
      <c r="D1251" t="s">
        <v>4</v>
      </c>
      <c r="E1251" t="s">
        <v>157</v>
      </c>
      <c r="F1251" t="s">
        <v>8</v>
      </c>
      <c r="G1251" s="29">
        <v>1.3216415408907201</v>
      </c>
    </row>
    <row r="1252" spans="1:7" ht="12.75" customHeight="1">
      <c r="A1252" t="str">
        <f t="shared" si="19"/>
        <v>2006Melanoma (C43)FemaleMāoriRate</v>
      </c>
      <c r="B1252">
        <v>2006</v>
      </c>
      <c r="C1252" t="s">
        <v>99</v>
      </c>
      <c r="D1252" t="s">
        <v>0</v>
      </c>
      <c r="E1252" t="s">
        <v>157</v>
      </c>
      <c r="F1252" t="s">
        <v>8</v>
      </c>
      <c r="G1252" s="29">
        <v>0.63576075313807501</v>
      </c>
    </row>
    <row r="1253" spans="1:7" ht="12.75" customHeight="1">
      <c r="A1253" t="str">
        <f t="shared" si="19"/>
        <v>2006Melanoma (C43)MaleMāoriRate</v>
      </c>
      <c r="B1253">
        <v>2006</v>
      </c>
      <c r="C1253" t="s">
        <v>99</v>
      </c>
      <c r="D1253" t="s">
        <v>1</v>
      </c>
      <c r="E1253" t="s">
        <v>157</v>
      </c>
      <c r="F1253" t="s">
        <v>8</v>
      </c>
      <c r="G1253" s="29">
        <v>2.0168729186444598</v>
      </c>
    </row>
    <row r="1254" spans="1:7" ht="12.75" customHeight="1">
      <c r="A1254" t="str">
        <f t="shared" si="19"/>
        <v>2006Prostate (C61)MaleMāoriRate</v>
      </c>
      <c r="B1254">
        <v>2006</v>
      </c>
      <c r="C1254" t="s">
        <v>112</v>
      </c>
      <c r="D1254" t="s">
        <v>1</v>
      </c>
      <c r="E1254" t="s">
        <v>157</v>
      </c>
      <c r="F1254" t="s">
        <v>8</v>
      </c>
      <c r="G1254" s="29">
        <v>30.963935666203199</v>
      </c>
    </row>
    <row r="1255" spans="1:7" ht="12.75" customHeight="1">
      <c r="A1255" t="str">
        <f t="shared" si="19"/>
        <v>2006Bladder (C67)AllSexMāoriRate</v>
      </c>
      <c r="B1255">
        <v>2006</v>
      </c>
      <c r="C1255" t="s">
        <v>118</v>
      </c>
      <c r="D1255" t="s">
        <v>4</v>
      </c>
      <c r="E1255" t="s">
        <v>157</v>
      </c>
      <c r="F1255" t="s">
        <v>8</v>
      </c>
      <c r="G1255" s="29">
        <v>2.5158328186866901</v>
      </c>
    </row>
    <row r="1256" spans="1:7" ht="12.75" customHeight="1">
      <c r="A1256" t="str">
        <f t="shared" si="19"/>
        <v>2006Bladder (C67)FemaleMāoriRate</v>
      </c>
      <c r="B1256">
        <v>2006</v>
      </c>
      <c r="C1256" t="s">
        <v>118</v>
      </c>
      <c r="D1256" t="s">
        <v>0</v>
      </c>
      <c r="E1256" t="s">
        <v>157</v>
      </c>
      <c r="F1256" t="s">
        <v>8</v>
      </c>
      <c r="G1256" s="29">
        <v>1.0557430338398299</v>
      </c>
    </row>
    <row r="1257" spans="1:7" ht="12.75" customHeight="1">
      <c r="A1257" t="str">
        <f t="shared" si="19"/>
        <v>2006Bladder (C67)MaleMāoriRate</v>
      </c>
      <c r="B1257">
        <v>2006</v>
      </c>
      <c r="C1257" t="s">
        <v>118</v>
      </c>
      <c r="D1257" t="s">
        <v>1</v>
      </c>
      <c r="E1257" t="s">
        <v>157</v>
      </c>
      <c r="F1257" t="s">
        <v>8</v>
      </c>
      <c r="G1257" s="29">
        <v>4.3083474137764597</v>
      </c>
    </row>
    <row r="1258" spans="1:7" ht="12.75" customHeight="1">
      <c r="A1258" t="str">
        <f t="shared" si="19"/>
        <v>2006Non-Hodgkin lymphoma (C82–C85, C96)AllSexMāoriRate</v>
      </c>
      <c r="B1258">
        <v>2006</v>
      </c>
      <c r="C1258" t="s">
        <v>133</v>
      </c>
      <c r="D1258" t="s">
        <v>4</v>
      </c>
      <c r="E1258" t="s">
        <v>157</v>
      </c>
      <c r="F1258" t="s">
        <v>8</v>
      </c>
      <c r="G1258" s="29">
        <v>6.3210774831778904</v>
      </c>
    </row>
    <row r="1259" spans="1:7" ht="12.75" customHeight="1">
      <c r="A1259" t="str">
        <f t="shared" si="19"/>
        <v>2006Non-Hodgkin lymphoma (C82–C85, C96)FemaleMāoriRate</v>
      </c>
      <c r="B1259">
        <v>2006</v>
      </c>
      <c r="C1259" t="s">
        <v>133</v>
      </c>
      <c r="D1259" t="s">
        <v>0</v>
      </c>
      <c r="E1259" t="s">
        <v>157</v>
      </c>
      <c r="F1259" t="s">
        <v>8</v>
      </c>
      <c r="G1259" s="29">
        <v>5.0571597189402597</v>
      </c>
    </row>
    <row r="1260" spans="1:7" ht="12.75" customHeight="1">
      <c r="A1260" t="str">
        <f t="shared" si="19"/>
        <v>2006Non-Hodgkin lymphoma (C82–C85, C96)MaleMāoriRate</v>
      </c>
      <c r="B1260">
        <v>2006</v>
      </c>
      <c r="C1260" t="s">
        <v>133</v>
      </c>
      <c r="D1260" t="s">
        <v>1</v>
      </c>
      <c r="E1260" t="s">
        <v>157</v>
      </c>
      <c r="F1260" t="s">
        <v>8</v>
      </c>
      <c r="G1260" s="29">
        <v>7.7731483267403796</v>
      </c>
    </row>
    <row r="1261" spans="1:7" ht="12.75" customHeight="1">
      <c r="A1261" t="str">
        <f t="shared" si="19"/>
        <v>2006Leukaemia (C91–C95)AllSexMāoriRate</v>
      </c>
      <c r="B1261">
        <v>2006</v>
      </c>
      <c r="C1261" t="s">
        <v>136</v>
      </c>
      <c r="D1261" t="s">
        <v>4</v>
      </c>
      <c r="E1261" t="s">
        <v>157</v>
      </c>
      <c r="F1261" t="s">
        <v>8</v>
      </c>
      <c r="G1261" s="29">
        <v>6.0467029945915396</v>
      </c>
    </row>
    <row r="1262" spans="1:7" ht="12.75" customHeight="1">
      <c r="A1262" t="str">
        <f t="shared" si="19"/>
        <v>2006Leukaemia (C91–C95)FemaleMāoriRate</v>
      </c>
      <c r="B1262">
        <v>2006</v>
      </c>
      <c r="C1262" t="s">
        <v>136</v>
      </c>
      <c r="D1262" t="s">
        <v>0</v>
      </c>
      <c r="E1262" t="s">
        <v>157</v>
      </c>
      <c r="F1262" t="s">
        <v>8</v>
      </c>
      <c r="G1262" s="29">
        <v>5.8868044022885799</v>
      </c>
    </row>
    <row r="1263" spans="1:7" ht="12.75" customHeight="1">
      <c r="A1263" t="str">
        <f t="shared" si="19"/>
        <v>2006Leukaemia (C91–C95)MaleMāoriRate</v>
      </c>
      <c r="B1263">
        <v>2006</v>
      </c>
      <c r="C1263" t="s">
        <v>136</v>
      </c>
      <c r="D1263" t="s">
        <v>1</v>
      </c>
      <c r="E1263" t="s">
        <v>157</v>
      </c>
      <c r="F1263" t="s">
        <v>8</v>
      </c>
      <c r="G1263" s="29">
        <v>5.9900152746343496</v>
      </c>
    </row>
    <row r="1264" spans="1:7" ht="12.75" customHeight="1">
      <c r="A1264" t="str">
        <f t="shared" si="19"/>
        <v>2007Stomach (C16)AllSexMāoriRate</v>
      </c>
      <c r="B1264">
        <v>2007</v>
      </c>
      <c r="C1264" t="s">
        <v>82</v>
      </c>
      <c r="D1264" t="s">
        <v>4</v>
      </c>
      <c r="E1264" t="s">
        <v>157</v>
      </c>
      <c r="F1264" t="s">
        <v>8</v>
      </c>
      <c r="G1264" s="29">
        <v>14.739255555970299</v>
      </c>
    </row>
    <row r="1265" spans="1:7" ht="12.75" customHeight="1">
      <c r="A1265" t="str">
        <f t="shared" si="19"/>
        <v>2007Stomach (C16)FemaleMāoriRate</v>
      </c>
      <c r="B1265">
        <v>2007</v>
      </c>
      <c r="C1265" t="s">
        <v>82</v>
      </c>
      <c r="D1265" t="s">
        <v>0</v>
      </c>
      <c r="E1265" t="s">
        <v>157</v>
      </c>
      <c r="F1265" t="s">
        <v>8</v>
      </c>
      <c r="G1265" s="29">
        <v>11.5744573620231</v>
      </c>
    </row>
    <row r="1266" spans="1:7" ht="12.75" customHeight="1">
      <c r="A1266" t="str">
        <f t="shared" si="19"/>
        <v>2007Stomach (C16)MaleMāoriRate</v>
      </c>
      <c r="B1266">
        <v>2007</v>
      </c>
      <c r="C1266" t="s">
        <v>82</v>
      </c>
      <c r="D1266" t="s">
        <v>1</v>
      </c>
      <c r="E1266" t="s">
        <v>157</v>
      </c>
      <c r="F1266" t="s">
        <v>8</v>
      </c>
      <c r="G1266" s="29">
        <v>19.115635760470099</v>
      </c>
    </row>
    <row r="1267" spans="1:7" ht="12.75" customHeight="1">
      <c r="A1267" t="str">
        <f t="shared" si="19"/>
        <v>2007Colorectum and anus (C18–C21)AllSexMāoriRate</v>
      </c>
      <c r="B1267">
        <v>2007</v>
      </c>
      <c r="C1267" t="s">
        <v>84</v>
      </c>
      <c r="D1267" t="s">
        <v>4</v>
      </c>
      <c r="E1267" t="s">
        <v>157</v>
      </c>
      <c r="F1267" t="s">
        <v>8</v>
      </c>
      <c r="G1267" s="29">
        <v>13.9392737611355</v>
      </c>
    </row>
    <row r="1268" spans="1:7" ht="12.75" customHeight="1">
      <c r="A1268" t="str">
        <f t="shared" si="19"/>
        <v>2007Colorectum and anus (C18–C21)FemaleMāoriRate</v>
      </c>
      <c r="B1268">
        <v>2007</v>
      </c>
      <c r="C1268" t="s">
        <v>84</v>
      </c>
      <c r="D1268" t="s">
        <v>0</v>
      </c>
      <c r="E1268" t="s">
        <v>157</v>
      </c>
      <c r="F1268" t="s">
        <v>8</v>
      </c>
      <c r="G1268" s="29">
        <v>9.8706681591071295</v>
      </c>
    </row>
    <row r="1269" spans="1:7" ht="12.75" customHeight="1">
      <c r="A1269" t="str">
        <f t="shared" si="19"/>
        <v>2007Colorectum and anus (C18–C21)MaleMāoriRate</v>
      </c>
      <c r="B1269">
        <v>2007</v>
      </c>
      <c r="C1269" t="s">
        <v>84</v>
      </c>
      <c r="D1269" t="s">
        <v>1</v>
      </c>
      <c r="E1269" t="s">
        <v>157</v>
      </c>
      <c r="F1269" t="s">
        <v>8</v>
      </c>
      <c r="G1269" s="29">
        <v>17.982437020336199</v>
      </c>
    </row>
    <row r="1270" spans="1:7" ht="12.75" customHeight="1">
      <c r="A1270" t="str">
        <f t="shared" si="19"/>
        <v>2007Pancreas (C25)AllSexMāoriRate</v>
      </c>
      <c r="B1270">
        <v>2007</v>
      </c>
      <c r="C1270" t="s">
        <v>88</v>
      </c>
      <c r="D1270" t="s">
        <v>4</v>
      </c>
      <c r="E1270" t="s">
        <v>157</v>
      </c>
      <c r="F1270" t="s">
        <v>8</v>
      </c>
      <c r="G1270" s="29">
        <v>9.9590199859491904</v>
      </c>
    </row>
    <row r="1271" spans="1:7" ht="12.75" customHeight="1">
      <c r="A1271" t="str">
        <f t="shared" si="19"/>
        <v>2007Pancreas (C25)FemaleMāoriRate</v>
      </c>
      <c r="B1271">
        <v>2007</v>
      </c>
      <c r="C1271" t="s">
        <v>88</v>
      </c>
      <c r="D1271" t="s">
        <v>0</v>
      </c>
      <c r="E1271" t="s">
        <v>157</v>
      </c>
      <c r="F1271" t="s">
        <v>8</v>
      </c>
      <c r="G1271" s="29">
        <v>9.1957913010902192</v>
      </c>
    </row>
    <row r="1272" spans="1:7" ht="12.75" customHeight="1">
      <c r="A1272" t="str">
        <f t="shared" si="19"/>
        <v>2007Pancreas (C25)MaleMāoriRate</v>
      </c>
      <c r="B1272">
        <v>2007</v>
      </c>
      <c r="C1272" t="s">
        <v>88</v>
      </c>
      <c r="D1272" t="s">
        <v>1</v>
      </c>
      <c r="E1272" t="s">
        <v>157</v>
      </c>
      <c r="F1272" t="s">
        <v>8</v>
      </c>
      <c r="G1272" s="29">
        <v>11.031443008761601</v>
      </c>
    </row>
    <row r="1273" spans="1:7" ht="12.75" customHeight="1">
      <c r="A1273" t="str">
        <f t="shared" si="19"/>
        <v>2007Lung (C33–C34)AllSexMāoriRate</v>
      </c>
      <c r="B1273">
        <v>2007</v>
      </c>
      <c r="C1273" t="s">
        <v>93</v>
      </c>
      <c r="D1273" t="s">
        <v>4</v>
      </c>
      <c r="E1273" t="s">
        <v>157</v>
      </c>
      <c r="F1273" t="s">
        <v>8</v>
      </c>
      <c r="G1273" s="29">
        <v>71.646206980470794</v>
      </c>
    </row>
    <row r="1274" spans="1:7" ht="12.75" customHeight="1">
      <c r="A1274" t="str">
        <f t="shared" si="19"/>
        <v>2007Lung (C33–C34)FemaleMāoriRate</v>
      </c>
      <c r="B1274">
        <v>2007</v>
      </c>
      <c r="C1274" t="s">
        <v>93</v>
      </c>
      <c r="D1274" t="s">
        <v>0</v>
      </c>
      <c r="E1274" t="s">
        <v>157</v>
      </c>
      <c r="F1274" t="s">
        <v>8</v>
      </c>
      <c r="G1274" s="29">
        <v>66.779811479273803</v>
      </c>
    </row>
    <row r="1275" spans="1:7" ht="12.75" customHeight="1">
      <c r="A1275" t="str">
        <f t="shared" si="19"/>
        <v>2007Lung (C33–C34)MaleMāoriRate</v>
      </c>
      <c r="B1275">
        <v>2007</v>
      </c>
      <c r="C1275" t="s">
        <v>93</v>
      </c>
      <c r="D1275" t="s">
        <v>1</v>
      </c>
      <c r="E1275" t="s">
        <v>157</v>
      </c>
      <c r="F1275" t="s">
        <v>8</v>
      </c>
      <c r="G1275" s="29">
        <v>76.844669266724097</v>
      </c>
    </row>
    <row r="1276" spans="1:7" ht="12.75" customHeight="1">
      <c r="A1276" t="str">
        <f t="shared" si="19"/>
        <v>2007Melanoma (C43)AllSexMāoriRate</v>
      </c>
      <c r="B1276">
        <v>2007</v>
      </c>
      <c r="C1276" t="s">
        <v>99</v>
      </c>
      <c r="D1276" t="s">
        <v>4</v>
      </c>
      <c r="E1276" t="s">
        <v>157</v>
      </c>
      <c r="F1276" t="s">
        <v>8</v>
      </c>
      <c r="G1276" s="29">
        <v>2.0872129824074501</v>
      </c>
    </row>
    <row r="1277" spans="1:7" ht="12.75" customHeight="1">
      <c r="A1277" t="str">
        <f t="shared" si="19"/>
        <v>2007Melanoma (C43)FemaleMāoriRate</v>
      </c>
      <c r="B1277">
        <v>2007</v>
      </c>
      <c r="C1277" t="s">
        <v>99</v>
      </c>
      <c r="D1277" t="s">
        <v>0</v>
      </c>
      <c r="E1277" t="s">
        <v>157</v>
      </c>
      <c r="F1277" t="s">
        <v>8</v>
      </c>
      <c r="G1277" s="29">
        <v>2.7201448132972699</v>
      </c>
    </row>
    <row r="1278" spans="1:7" ht="12.75" customHeight="1">
      <c r="A1278" t="str">
        <f t="shared" si="19"/>
        <v>2007Melanoma (C43)MaleMāoriRate</v>
      </c>
      <c r="B1278">
        <v>2007</v>
      </c>
      <c r="C1278" t="s">
        <v>99</v>
      </c>
      <c r="D1278" t="s">
        <v>1</v>
      </c>
      <c r="E1278" t="s">
        <v>157</v>
      </c>
      <c r="F1278" t="s">
        <v>8</v>
      </c>
      <c r="G1278" s="29">
        <v>1.1437678682916801</v>
      </c>
    </row>
    <row r="1279" spans="1:7" ht="12.75" customHeight="1">
      <c r="A1279" t="str">
        <f t="shared" si="19"/>
        <v>2007Prostate (C61)MaleMāoriRate</v>
      </c>
      <c r="B1279">
        <v>2007</v>
      </c>
      <c r="C1279" t="s">
        <v>112</v>
      </c>
      <c r="D1279" t="s">
        <v>1</v>
      </c>
      <c r="E1279" t="s">
        <v>157</v>
      </c>
      <c r="F1279" t="s">
        <v>8</v>
      </c>
      <c r="G1279" s="29">
        <v>28.492926878120901</v>
      </c>
    </row>
    <row r="1280" spans="1:7" ht="12.75" customHeight="1">
      <c r="A1280" t="str">
        <f t="shared" si="19"/>
        <v>2007Bladder (C67)AllSexMāoriRate</v>
      </c>
      <c r="B1280">
        <v>2007</v>
      </c>
      <c r="C1280" t="s">
        <v>118</v>
      </c>
      <c r="D1280" t="s">
        <v>4</v>
      </c>
      <c r="E1280" t="s">
        <v>157</v>
      </c>
      <c r="F1280" t="s">
        <v>8</v>
      </c>
      <c r="G1280" s="29">
        <v>1.1688404275339599</v>
      </c>
    </row>
    <row r="1281" spans="1:7" ht="12.75" customHeight="1">
      <c r="A1281" t="str">
        <f t="shared" si="19"/>
        <v>2007Bladder (C67)FemaleMāoriRate</v>
      </c>
      <c r="B1281">
        <v>2007</v>
      </c>
      <c r="C1281" t="s">
        <v>118</v>
      </c>
      <c r="D1281" t="s">
        <v>0</v>
      </c>
      <c r="E1281" t="s">
        <v>157</v>
      </c>
      <c r="F1281" t="s">
        <v>8</v>
      </c>
      <c r="G1281" s="29">
        <v>1.16463748683442</v>
      </c>
    </row>
    <row r="1282" spans="1:7" ht="12.75" customHeight="1">
      <c r="A1282" t="str">
        <f t="shared" ref="A1282:A1345" si="20">B1282&amp;C1282&amp;D1282&amp;E1282&amp;F1282</f>
        <v>2007Bladder (C67)MaleMāoriRate</v>
      </c>
      <c r="B1282">
        <v>2007</v>
      </c>
      <c r="C1282" t="s">
        <v>118</v>
      </c>
      <c r="D1282" t="s">
        <v>1</v>
      </c>
      <c r="E1282" t="s">
        <v>157</v>
      </c>
      <c r="F1282" t="s">
        <v>8</v>
      </c>
      <c r="G1282" s="29">
        <v>1.2140527120164699</v>
      </c>
    </row>
    <row r="1283" spans="1:7" ht="12.75" customHeight="1">
      <c r="A1283" t="str">
        <f t="shared" si="20"/>
        <v>2007Non-Hodgkin lymphoma (C82–C85, C96)AllSexMāoriRate</v>
      </c>
      <c r="B1283">
        <v>2007</v>
      </c>
      <c r="C1283" t="s">
        <v>133</v>
      </c>
      <c r="D1283" t="s">
        <v>4</v>
      </c>
      <c r="E1283" t="s">
        <v>157</v>
      </c>
      <c r="F1283" t="s">
        <v>8</v>
      </c>
      <c r="G1283" s="29">
        <v>5.9986742578971004</v>
      </c>
    </row>
    <row r="1284" spans="1:7" ht="12.75" customHeight="1">
      <c r="A1284" t="str">
        <f t="shared" si="20"/>
        <v>2007Non-Hodgkin lymphoma (C82–C85, C96)FemaleMāoriRate</v>
      </c>
      <c r="B1284">
        <v>2007</v>
      </c>
      <c r="C1284" t="s">
        <v>133</v>
      </c>
      <c r="D1284" t="s">
        <v>0</v>
      </c>
      <c r="E1284" t="s">
        <v>157</v>
      </c>
      <c r="F1284" t="s">
        <v>8</v>
      </c>
      <c r="G1284" s="29">
        <v>3.81623636251524</v>
      </c>
    </row>
    <row r="1285" spans="1:7" ht="12.75" customHeight="1">
      <c r="A1285" t="str">
        <f t="shared" si="20"/>
        <v>2007Non-Hodgkin lymphoma (C82–C85, C96)MaleMāoriRate</v>
      </c>
      <c r="B1285">
        <v>2007</v>
      </c>
      <c r="C1285" t="s">
        <v>133</v>
      </c>
      <c r="D1285" t="s">
        <v>1</v>
      </c>
      <c r="E1285" t="s">
        <v>157</v>
      </c>
      <c r="F1285" t="s">
        <v>8</v>
      </c>
      <c r="G1285" s="29">
        <v>8.4670343705220201</v>
      </c>
    </row>
    <row r="1286" spans="1:7" ht="12.75" customHeight="1">
      <c r="A1286" t="str">
        <f t="shared" si="20"/>
        <v>2007Leukaemia (C91–C95)AllSexMāoriRate</v>
      </c>
      <c r="B1286">
        <v>2007</v>
      </c>
      <c r="C1286" t="s">
        <v>136</v>
      </c>
      <c r="D1286" t="s">
        <v>4</v>
      </c>
      <c r="E1286" t="s">
        <v>157</v>
      </c>
      <c r="F1286" t="s">
        <v>8</v>
      </c>
      <c r="G1286" s="29">
        <v>5.1656856986984003</v>
      </c>
    </row>
    <row r="1287" spans="1:7" ht="12.75" customHeight="1">
      <c r="A1287" t="str">
        <f t="shared" si="20"/>
        <v>2007Leukaemia (C91–C95)FemaleMāoriRate</v>
      </c>
      <c r="B1287">
        <v>2007</v>
      </c>
      <c r="C1287" t="s">
        <v>136</v>
      </c>
      <c r="D1287" t="s">
        <v>0</v>
      </c>
      <c r="E1287" t="s">
        <v>157</v>
      </c>
      <c r="F1287" t="s">
        <v>8</v>
      </c>
      <c r="G1287" s="29">
        <v>4.9767993086787499</v>
      </c>
    </row>
    <row r="1288" spans="1:7" ht="12.75" customHeight="1">
      <c r="A1288" t="str">
        <f t="shared" si="20"/>
        <v>2007Leukaemia (C91–C95)MaleMāoriRate</v>
      </c>
      <c r="B1288">
        <v>2007</v>
      </c>
      <c r="C1288" t="s">
        <v>136</v>
      </c>
      <c r="D1288" t="s">
        <v>1</v>
      </c>
      <c r="E1288" t="s">
        <v>157</v>
      </c>
      <c r="F1288" t="s">
        <v>8</v>
      </c>
      <c r="G1288" s="29">
        <v>5.0470273561596803</v>
      </c>
    </row>
    <row r="1289" spans="1:7" ht="12.75" customHeight="1">
      <c r="A1289" t="str">
        <f t="shared" si="20"/>
        <v>2008Stomach (C16)AllSexMāoriRate</v>
      </c>
      <c r="B1289">
        <v>2008</v>
      </c>
      <c r="C1289" t="s">
        <v>82</v>
      </c>
      <c r="D1289" t="s">
        <v>4</v>
      </c>
      <c r="E1289" t="s">
        <v>157</v>
      </c>
      <c r="F1289" t="s">
        <v>8</v>
      </c>
      <c r="G1289" s="29">
        <v>13.142420038428</v>
      </c>
    </row>
    <row r="1290" spans="1:7" ht="12.75" customHeight="1">
      <c r="A1290" t="str">
        <f t="shared" si="20"/>
        <v>2008Stomach (C16)FemaleMāoriRate</v>
      </c>
      <c r="B1290">
        <v>2008</v>
      </c>
      <c r="C1290" t="s">
        <v>82</v>
      </c>
      <c r="D1290" t="s">
        <v>0</v>
      </c>
      <c r="E1290" t="s">
        <v>157</v>
      </c>
      <c r="F1290" t="s">
        <v>8</v>
      </c>
      <c r="G1290" s="29">
        <v>11.447546420356</v>
      </c>
    </row>
    <row r="1291" spans="1:7" ht="12.75" customHeight="1">
      <c r="A1291" t="str">
        <f t="shared" si="20"/>
        <v>2008Stomach (C16)MaleMāoriRate</v>
      </c>
      <c r="B1291">
        <v>2008</v>
      </c>
      <c r="C1291" t="s">
        <v>82</v>
      </c>
      <c r="D1291" t="s">
        <v>1</v>
      </c>
      <c r="E1291" t="s">
        <v>157</v>
      </c>
      <c r="F1291" t="s">
        <v>8</v>
      </c>
      <c r="G1291" s="29">
        <v>15.195251097279099</v>
      </c>
    </row>
    <row r="1292" spans="1:7" ht="12.75" customHeight="1">
      <c r="A1292" t="str">
        <f t="shared" si="20"/>
        <v>2008Colorectum and anus (C18–C21)AllSexMāoriRate</v>
      </c>
      <c r="B1292">
        <v>2008</v>
      </c>
      <c r="C1292" t="s">
        <v>84</v>
      </c>
      <c r="D1292" t="s">
        <v>4</v>
      </c>
      <c r="E1292" t="s">
        <v>157</v>
      </c>
      <c r="F1292" t="s">
        <v>8</v>
      </c>
      <c r="G1292" s="29">
        <v>18.233438378457599</v>
      </c>
    </row>
    <row r="1293" spans="1:7" ht="12.75" customHeight="1">
      <c r="A1293" t="str">
        <f t="shared" si="20"/>
        <v>2008Colorectum and anus (C18–C21)FemaleMāoriRate</v>
      </c>
      <c r="B1293">
        <v>2008</v>
      </c>
      <c r="C1293" t="s">
        <v>84</v>
      </c>
      <c r="D1293" t="s">
        <v>0</v>
      </c>
      <c r="E1293" t="s">
        <v>157</v>
      </c>
      <c r="F1293" t="s">
        <v>8</v>
      </c>
      <c r="G1293" s="29">
        <v>14.4873058466823</v>
      </c>
    </row>
    <row r="1294" spans="1:7" ht="12.75" customHeight="1">
      <c r="A1294" t="str">
        <f t="shared" si="20"/>
        <v>2008Colorectum and anus (C18–C21)MaleMāoriRate</v>
      </c>
      <c r="B1294">
        <v>2008</v>
      </c>
      <c r="C1294" t="s">
        <v>84</v>
      </c>
      <c r="D1294" t="s">
        <v>1</v>
      </c>
      <c r="E1294" t="s">
        <v>157</v>
      </c>
      <c r="F1294" t="s">
        <v>8</v>
      </c>
      <c r="G1294" s="29">
        <v>22.1436729723657</v>
      </c>
    </row>
    <row r="1295" spans="1:7" ht="12.75" customHeight="1">
      <c r="A1295" t="str">
        <f t="shared" si="20"/>
        <v>2008Pancreas (C25)AllSexMāoriRate</v>
      </c>
      <c r="B1295">
        <v>2008</v>
      </c>
      <c r="C1295" t="s">
        <v>88</v>
      </c>
      <c r="D1295" t="s">
        <v>4</v>
      </c>
      <c r="E1295" t="s">
        <v>157</v>
      </c>
      <c r="F1295" t="s">
        <v>8</v>
      </c>
      <c r="G1295" s="29">
        <v>11.051342763453601</v>
      </c>
    </row>
    <row r="1296" spans="1:7" ht="12.75" customHeight="1">
      <c r="A1296" t="str">
        <f t="shared" si="20"/>
        <v>2008Pancreas (C25)FemaleMāoriRate</v>
      </c>
      <c r="B1296">
        <v>2008</v>
      </c>
      <c r="C1296" t="s">
        <v>88</v>
      </c>
      <c r="D1296" t="s">
        <v>0</v>
      </c>
      <c r="E1296" t="s">
        <v>157</v>
      </c>
      <c r="F1296" t="s">
        <v>8</v>
      </c>
      <c r="G1296" s="29">
        <v>10.4697967242584</v>
      </c>
    </row>
    <row r="1297" spans="1:8" ht="12.75" customHeight="1">
      <c r="A1297" t="str">
        <f t="shared" si="20"/>
        <v>2008Pancreas (C25)MaleMāoriRate</v>
      </c>
      <c r="B1297">
        <v>2008</v>
      </c>
      <c r="C1297" t="s">
        <v>88</v>
      </c>
      <c r="D1297" t="s">
        <v>1</v>
      </c>
      <c r="E1297" t="s">
        <v>157</v>
      </c>
      <c r="F1297" t="s">
        <v>8</v>
      </c>
      <c r="G1297" s="29">
        <v>11.2442624129298</v>
      </c>
    </row>
    <row r="1298" spans="1:8" ht="12.75" customHeight="1">
      <c r="A1298" t="str">
        <f t="shared" si="20"/>
        <v>2008Lung (C33–C34)AllSexMāoriRate</v>
      </c>
      <c r="B1298">
        <v>2008</v>
      </c>
      <c r="C1298" t="s">
        <v>93</v>
      </c>
      <c r="D1298" t="s">
        <v>4</v>
      </c>
      <c r="E1298" t="s">
        <v>157</v>
      </c>
      <c r="F1298" t="s">
        <v>8</v>
      </c>
      <c r="G1298" s="29">
        <v>70.199562341783704</v>
      </c>
    </row>
    <row r="1299" spans="1:8" ht="12.75" customHeight="1">
      <c r="A1299" t="str">
        <f t="shared" si="20"/>
        <v>2008Lung (C33–C34)FemaleMāoriRate</v>
      </c>
      <c r="B1299">
        <v>2008</v>
      </c>
      <c r="C1299" t="s">
        <v>93</v>
      </c>
      <c r="D1299" t="s">
        <v>0</v>
      </c>
      <c r="E1299" t="s">
        <v>157</v>
      </c>
      <c r="F1299" t="s">
        <v>8</v>
      </c>
      <c r="G1299" s="29">
        <v>80.967262945618302</v>
      </c>
    </row>
    <row r="1300" spans="1:8" ht="12.75" customHeight="1">
      <c r="A1300" t="str">
        <f t="shared" si="20"/>
        <v>2008Lung (C33–C34)MaleMāoriRate</v>
      </c>
      <c r="B1300">
        <v>2008</v>
      </c>
      <c r="C1300" t="s">
        <v>93</v>
      </c>
      <c r="D1300" t="s">
        <v>1</v>
      </c>
      <c r="E1300" t="s">
        <v>157</v>
      </c>
      <c r="F1300" t="s">
        <v>8</v>
      </c>
      <c r="G1300" s="29">
        <v>57.972662591191003</v>
      </c>
    </row>
    <row r="1301" spans="1:8" ht="12.75" customHeight="1">
      <c r="A1301" t="str">
        <f t="shared" si="20"/>
        <v>2008Melanoma (C43)AllSexMāoriRate</v>
      </c>
      <c r="B1301">
        <v>2008</v>
      </c>
      <c r="C1301" t="s">
        <v>99</v>
      </c>
      <c r="D1301" t="s">
        <v>4</v>
      </c>
      <c r="E1301" t="s">
        <v>157</v>
      </c>
      <c r="F1301" t="s">
        <v>8</v>
      </c>
      <c r="G1301" s="29">
        <v>1.0965923642300399</v>
      </c>
    </row>
    <row r="1302" spans="1:8" ht="12.75" customHeight="1">
      <c r="A1302" t="str">
        <f t="shared" si="20"/>
        <v>2008Melanoma (C43)FemaleMāoriRate</v>
      </c>
      <c r="B1302">
        <v>2008</v>
      </c>
      <c r="C1302" t="s">
        <v>99</v>
      </c>
      <c r="D1302" t="s">
        <v>0</v>
      </c>
      <c r="E1302" t="s">
        <v>157</v>
      </c>
      <c r="F1302" t="s">
        <v>8</v>
      </c>
      <c r="G1302" s="29">
        <v>1.20457440192969</v>
      </c>
    </row>
    <row r="1303" spans="1:8" ht="12.75" customHeight="1">
      <c r="A1303" t="str">
        <f t="shared" si="20"/>
        <v>2008Melanoma (C43)MaleMāoriRate</v>
      </c>
      <c r="B1303">
        <v>2008</v>
      </c>
      <c r="C1303" t="s">
        <v>99</v>
      </c>
      <c r="D1303" t="s">
        <v>1</v>
      </c>
      <c r="E1303" t="s">
        <v>157</v>
      </c>
      <c r="F1303" t="s">
        <v>8</v>
      </c>
      <c r="G1303" s="29">
        <v>0.75749420322499805</v>
      </c>
    </row>
    <row r="1304" spans="1:8" ht="12.75" customHeight="1">
      <c r="A1304" t="str">
        <f t="shared" si="20"/>
        <v>2008Prostate (C61)MaleMāoriRate</v>
      </c>
      <c r="B1304">
        <v>2008</v>
      </c>
      <c r="C1304" t="s">
        <v>112</v>
      </c>
      <c r="D1304" t="s">
        <v>1</v>
      </c>
      <c r="E1304" t="s">
        <v>157</v>
      </c>
      <c r="F1304" t="s">
        <v>8</v>
      </c>
      <c r="G1304" s="29">
        <v>25.588592763438299</v>
      </c>
    </row>
    <row r="1305" spans="1:8" ht="12.75" customHeight="1">
      <c r="A1305" t="str">
        <f t="shared" si="20"/>
        <v>2008Bladder (C67)AllSexMāoriRate</v>
      </c>
      <c r="B1305">
        <v>2008</v>
      </c>
      <c r="C1305" t="s">
        <v>118</v>
      </c>
      <c r="D1305" t="s">
        <v>4</v>
      </c>
      <c r="E1305" t="s">
        <v>157</v>
      </c>
      <c r="F1305" t="s">
        <v>8</v>
      </c>
      <c r="G1305" s="29">
        <v>2.3913130646610701</v>
      </c>
    </row>
    <row r="1306" spans="1:8" ht="12.75" customHeight="1">
      <c r="A1306" t="str">
        <f t="shared" si="20"/>
        <v>2008Bladder (C67)FemaleMāoriRate</v>
      </c>
      <c r="B1306">
        <v>2008</v>
      </c>
      <c r="C1306" t="s">
        <v>118</v>
      </c>
      <c r="D1306" t="s">
        <v>0</v>
      </c>
      <c r="E1306" t="s">
        <v>157</v>
      </c>
      <c r="F1306" t="s">
        <v>8</v>
      </c>
      <c r="G1306" s="29">
        <v>2.2900156417369502</v>
      </c>
    </row>
    <row r="1307" spans="1:8" s="4" customFormat="1" ht="12.75" customHeight="1">
      <c r="A1307" t="str">
        <f t="shared" si="20"/>
        <v>2008Bladder (C67)MaleMāoriRate</v>
      </c>
      <c r="B1307">
        <v>2008</v>
      </c>
      <c r="C1307" t="s">
        <v>118</v>
      </c>
      <c r="D1307" t="s">
        <v>1</v>
      </c>
      <c r="E1307" t="s">
        <v>157</v>
      </c>
      <c r="F1307" t="s">
        <v>8</v>
      </c>
      <c r="G1307" s="29">
        <v>2.6556015682457002</v>
      </c>
      <c r="H1307"/>
    </row>
    <row r="1308" spans="1:8" ht="12.75" customHeight="1">
      <c r="A1308" t="str">
        <f t="shared" si="20"/>
        <v>2008Non-Hodgkin lymphoma (C82–C85, C96)AllSexMāoriRate</v>
      </c>
      <c r="B1308">
        <v>2008</v>
      </c>
      <c r="C1308" t="s">
        <v>133</v>
      </c>
      <c r="D1308" t="s">
        <v>4</v>
      </c>
      <c r="E1308" t="s">
        <v>157</v>
      </c>
      <c r="F1308" t="s">
        <v>8</v>
      </c>
      <c r="G1308" s="29">
        <v>5.2298963280520399</v>
      </c>
    </row>
    <row r="1309" spans="1:8" ht="12.75" customHeight="1">
      <c r="A1309" t="str">
        <f t="shared" si="20"/>
        <v>2008Non-Hodgkin lymphoma (C82–C85, C96)FemaleMāoriRate</v>
      </c>
      <c r="B1309">
        <v>2008</v>
      </c>
      <c r="C1309" t="s">
        <v>133</v>
      </c>
      <c r="D1309" t="s">
        <v>0</v>
      </c>
      <c r="E1309" t="s">
        <v>157</v>
      </c>
      <c r="F1309" t="s">
        <v>8</v>
      </c>
      <c r="G1309" s="29">
        <v>4.1529772588012497</v>
      </c>
    </row>
    <row r="1310" spans="1:8" ht="12.75" customHeight="1">
      <c r="A1310" t="str">
        <f t="shared" si="20"/>
        <v>2008Non-Hodgkin lymphoma (C82–C85, C96)MaleMāoriRate</v>
      </c>
      <c r="B1310">
        <v>2008</v>
      </c>
      <c r="C1310" t="s">
        <v>133</v>
      </c>
      <c r="D1310" t="s">
        <v>1</v>
      </c>
      <c r="E1310" t="s">
        <v>157</v>
      </c>
      <c r="F1310" t="s">
        <v>8</v>
      </c>
      <c r="G1310" s="29">
        <v>6.4156483976328298</v>
      </c>
    </row>
    <row r="1311" spans="1:8" ht="12.75" customHeight="1">
      <c r="A1311" t="str">
        <f t="shared" si="20"/>
        <v>2008Leukaemia (C91–C95)AllSexMāoriRate</v>
      </c>
      <c r="B1311">
        <v>2008</v>
      </c>
      <c r="C1311" t="s">
        <v>136</v>
      </c>
      <c r="D1311" t="s">
        <v>4</v>
      </c>
      <c r="E1311" t="s">
        <v>157</v>
      </c>
      <c r="F1311" t="s">
        <v>8</v>
      </c>
      <c r="G1311" s="29">
        <v>5.99706377937376</v>
      </c>
    </row>
    <row r="1312" spans="1:8" ht="12.75" customHeight="1">
      <c r="A1312" t="str">
        <f t="shared" si="20"/>
        <v>2008Leukaemia (C91–C95)FemaleMāoriRate</v>
      </c>
      <c r="B1312">
        <v>2008</v>
      </c>
      <c r="C1312" t="s">
        <v>136</v>
      </c>
      <c r="D1312" t="s">
        <v>0</v>
      </c>
      <c r="E1312" t="s">
        <v>157</v>
      </c>
      <c r="F1312" t="s">
        <v>8</v>
      </c>
      <c r="G1312" s="29">
        <v>3.8017897912038401</v>
      </c>
    </row>
    <row r="1313" spans="1:7" ht="12.75" customHeight="1">
      <c r="A1313" t="str">
        <f t="shared" si="20"/>
        <v>2008Leukaemia (C91–C95)MaleMāoriRate</v>
      </c>
      <c r="B1313">
        <v>2008</v>
      </c>
      <c r="C1313" t="s">
        <v>136</v>
      </c>
      <c r="D1313" t="s">
        <v>1</v>
      </c>
      <c r="E1313" t="s">
        <v>157</v>
      </c>
      <c r="F1313" t="s">
        <v>8</v>
      </c>
      <c r="G1313" s="29">
        <v>8.79641031783766</v>
      </c>
    </row>
    <row r="1314" spans="1:7" ht="12.75" customHeight="1">
      <c r="A1314" t="str">
        <f t="shared" si="20"/>
        <v>2009Stomach (C16)AllSexMāoriRate</v>
      </c>
      <c r="B1314">
        <v>2009</v>
      </c>
      <c r="C1314" t="s">
        <v>82</v>
      </c>
      <c r="D1314" t="s">
        <v>4</v>
      </c>
      <c r="E1314" t="s">
        <v>157</v>
      </c>
      <c r="F1314" t="s">
        <v>8</v>
      </c>
      <c r="G1314" s="29">
        <v>11.567562063454901</v>
      </c>
    </row>
    <row r="1315" spans="1:7" ht="12.75" customHeight="1">
      <c r="A1315" t="str">
        <f t="shared" si="20"/>
        <v>2009Stomach (C16)FemaleMāoriRate</v>
      </c>
      <c r="B1315">
        <v>2009</v>
      </c>
      <c r="C1315" t="s">
        <v>82</v>
      </c>
      <c r="D1315" t="s">
        <v>0</v>
      </c>
      <c r="E1315" t="s">
        <v>157</v>
      </c>
      <c r="F1315" t="s">
        <v>8</v>
      </c>
      <c r="G1315" s="29">
        <v>9.64578192595026</v>
      </c>
    </row>
    <row r="1316" spans="1:7" ht="12.75" customHeight="1">
      <c r="A1316" t="str">
        <f t="shared" si="20"/>
        <v>2009Stomach (C16)MaleMāoriRate</v>
      </c>
      <c r="B1316">
        <v>2009</v>
      </c>
      <c r="C1316" t="s">
        <v>82</v>
      </c>
      <c r="D1316" t="s">
        <v>1</v>
      </c>
      <c r="E1316" t="s">
        <v>157</v>
      </c>
      <c r="F1316" t="s">
        <v>8</v>
      </c>
      <c r="G1316" s="29">
        <v>13.8130600630038</v>
      </c>
    </row>
    <row r="1317" spans="1:7" ht="12.75" customHeight="1">
      <c r="A1317" t="str">
        <f t="shared" si="20"/>
        <v>2009Colorectum and anus (C18–C21)AllSexMāoriRate</v>
      </c>
      <c r="B1317">
        <v>2009</v>
      </c>
      <c r="C1317" t="s">
        <v>84</v>
      </c>
      <c r="D1317" t="s">
        <v>4</v>
      </c>
      <c r="E1317" t="s">
        <v>157</v>
      </c>
      <c r="F1317" t="s">
        <v>8</v>
      </c>
      <c r="G1317" s="29">
        <v>17.6864570908253</v>
      </c>
    </row>
    <row r="1318" spans="1:7" ht="12.75" customHeight="1">
      <c r="A1318" t="str">
        <f t="shared" si="20"/>
        <v>2009Colorectum and anus (C18–C21)FemaleMāoriRate</v>
      </c>
      <c r="B1318">
        <v>2009</v>
      </c>
      <c r="C1318" t="s">
        <v>84</v>
      </c>
      <c r="D1318" t="s">
        <v>0</v>
      </c>
      <c r="E1318" t="s">
        <v>157</v>
      </c>
      <c r="F1318" t="s">
        <v>8</v>
      </c>
      <c r="G1318" s="29">
        <v>13.1526333476662</v>
      </c>
    </row>
    <row r="1319" spans="1:7" ht="12.75" customHeight="1">
      <c r="A1319" t="str">
        <f t="shared" si="20"/>
        <v>2009Colorectum and anus (C18–C21)MaleMāoriRate</v>
      </c>
      <c r="B1319">
        <v>2009</v>
      </c>
      <c r="C1319" t="s">
        <v>84</v>
      </c>
      <c r="D1319" t="s">
        <v>1</v>
      </c>
      <c r="E1319" t="s">
        <v>157</v>
      </c>
      <c r="F1319" t="s">
        <v>8</v>
      </c>
      <c r="G1319" s="29">
        <v>22.838129862761701</v>
      </c>
    </row>
    <row r="1320" spans="1:7" ht="12.75" customHeight="1">
      <c r="A1320" t="str">
        <f t="shared" si="20"/>
        <v>2009Pancreas (C25)AllSexMāoriRate</v>
      </c>
      <c r="B1320">
        <v>2009</v>
      </c>
      <c r="C1320" t="s">
        <v>88</v>
      </c>
      <c r="D1320" t="s">
        <v>4</v>
      </c>
      <c r="E1320" t="s">
        <v>157</v>
      </c>
      <c r="F1320" t="s">
        <v>8</v>
      </c>
      <c r="G1320" s="29">
        <v>9.69545263799988</v>
      </c>
    </row>
    <row r="1321" spans="1:7" ht="12.75" customHeight="1">
      <c r="A1321" t="str">
        <f t="shared" si="20"/>
        <v>2009Pancreas (C25)FemaleMāoriRate</v>
      </c>
      <c r="B1321">
        <v>2009</v>
      </c>
      <c r="C1321" t="s">
        <v>88</v>
      </c>
      <c r="D1321" t="s">
        <v>0</v>
      </c>
      <c r="E1321" t="s">
        <v>157</v>
      </c>
      <c r="F1321" t="s">
        <v>8</v>
      </c>
      <c r="G1321" s="29">
        <v>8.7113556715425808</v>
      </c>
    </row>
    <row r="1322" spans="1:7" ht="12.75" customHeight="1">
      <c r="A1322" t="str">
        <f t="shared" si="20"/>
        <v>2009Pancreas (C25)MaleMāoriRate</v>
      </c>
      <c r="B1322">
        <v>2009</v>
      </c>
      <c r="C1322" t="s">
        <v>88</v>
      </c>
      <c r="D1322" t="s">
        <v>1</v>
      </c>
      <c r="E1322" t="s">
        <v>157</v>
      </c>
      <c r="F1322" t="s">
        <v>8</v>
      </c>
      <c r="G1322" s="29">
        <v>10.090138597171499</v>
      </c>
    </row>
    <row r="1323" spans="1:7" ht="12.75" customHeight="1">
      <c r="A1323" t="str">
        <f t="shared" si="20"/>
        <v>2009Lung (C33–C34)AllSexMāoriRate</v>
      </c>
      <c r="B1323">
        <v>2009</v>
      </c>
      <c r="C1323" t="s">
        <v>93</v>
      </c>
      <c r="D1323" t="s">
        <v>4</v>
      </c>
      <c r="E1323" t="s">
        <v>157</v>
      </c>
      <c r="F1323" t="s">
        <v>8</v>
      </c>
      <c r="G1323" s="29">
        <v>71.398024893575396</v>
      </c>
    </row>
    <row r="1324" spans="1:7" ht="12.75" customHeight="1">
      <c r="A1324" t="str">
        <f t="shared" si="20"/>
        <v>2009Lung (C33–C34)FemaleMāoriRate</v>
      </c>
      <c r="B1324">
        <v>2009</v>
      </c>
      <c r="C1324" t="s">
        <v>93</v>
      </c>
      <c r="D1324" t="s">
        <v>0</v>
      </c>
      <c r="E1324" t="s">
        <v>157</v>
      </c>
      <c r="F1324" t="s">
        <v>8</v>
      </c>
      <c r="G1324" s="29">
        <v>67.591413146248101</v>
      </c>
    </row>
    <row r="1325" spans="1:7" ht="12.75" customHeight="1">
      <c r="A1325" t="str">
        <f t="shared" si="20"/>
        <v>2009Lung (C33–C34)MaleMāoriRate</v>
      </c>
      <c r="B1325">
        <v>2009</v>
      </c>
      <c r="C1325" t="s">
        <v>93</v>
      </c>
      <c r="D1325" t="s">
        <v>1</v>
      </c>
      <c r="E1325" t="s">
        <v>157</v>
      </c>
      <c r="F1325" t="s">
        <v>8</v>
      </c>
      <c r="G1325" s="29">
        <v>75.890678679843802</v>
      </c>
    </row>
    <row r="1326" spans="1:7" ht="12.75" customHeight="1">
      <c r="A1326" t="str">
        <f t="shared" si="20"/>
        <v>2009Melanoma (C43)AllSexMāoriRate</v>
      </c>
      <c r="B1326">
        <v>2009</v>
      </c>
      <c r="C1326" t="s">
        <v>99</v>
      </c>
      <c r="D1326" t="s">
        <v>4</v>
      </c>
      <c r="E1326" t="s">
        <v>157</v>
      </c>
      <c r="F1326" t="s">
        <v>8</v>
      </c>
      <c r="G1326" s="29">
        <v>1.6572872014657301</v>
      </c>
    </row>
    <row r="1327" spans="1:7" ht="12.75" customHeight="1">
      <c r="A1327" t="str">
        <f t="shared" si="20"/>
        <v>2009Melanoma (C43)FemaleMāoriRate</v>
      </c>
      <c r="B1327">
        <v>2009</v>
      </c>
      <c r="C1327" t="s">
        <v>99</v>
      </c>
      <c r="D1327" t="s">
        <v>0</v>
      </c>
      <c r="E1327" t="s">
        <v>157</v>
      </c>
      <c r="F1327" t="s">
        <v>8</v>
      </c>
      <c r="G1327" s="29">
        <v>1.9894381269321899</v>
      </c>
    </row>
    <row r="1328" spans="1:7" ht="12.75" customHeight="1">
      <c r="A1328" t="str">
        <f t="shared" si="20"/>
        <v>2009Melanoma (C43)MaleMāoriRate</v>
      </c>
      <c r="B1328">
        <v>2009</v>
      </c>
      <c r="C1328" t="s">
        <v>99</v>
      </c>
      <c r="D1328" t="s">
        <v>1</v>
      </c>
      <c r="E1328" t="s">
        <v>157</v>
      </c>
      <c r="F1328" t="s">
        <v>8</v>
      </c>
      <c r="G1328" s="29">
        <v>1.1506636634579801</v>
      </c>
    </row>
    <row r="1329" spans="1:7" ht="12.75" customHeight="1">
      <c r="A1329" t="str">
        <f t="shared" si="20"/>
        <v>2009Prostate (C61)MaleMāoriRate</v>
      </c>
      <c r="B1329">
        <v>2009</v>
      </c>
      <c r="C1329" t="s">
        <v>112</v>
      </c>
      <c r="D1329" t="s">
        <v>1</v>
      </c>
      <c r="E1329" t="s">
        <v>157</v>
      </c>
      <c r="F1329" t="s">
        <v>8</v>
      </c>
      <c r="G1329" s="29">
        <v>25.523687148856801</v>
      </c>
    </row>
    <row r="1330" spans="1:7" ht="12.75" customHeight="1">
      <c r="A1330" t="str">
        <f t="shared" si="20"/>
        <v>2009Bladder (C67)AllSexMāoriRate</v>
      </c>
      <c r="B1330">
        <v>2009</v>
      </c>
      <c r="C1330" t="s">
        <v>118</v>
      </c>
      <c r="D1330" t="s">
        <v>4</v>
      </c>
      <c r="E1330" t="s">
        <v>157</v>
      </c>
      <c r="F1330" t="s">
        <v>8</v>
      </c>
      <c r="G1330" s="29">
        <v>3.6725894673213699</v>
      </c>
    </row>
    <row r="1331" spans="1:7" ht="12.75" customHeight="1">
      <c r="A1331" t="str">
        <f t="shared" si="20"/>
        <v>2009Bladder (C67)FemaleMāoriRate</v>
      </c>
      <c r="B1331">
        <v>2009</v>
      </c>
      <c r="C1331" t="s">
        <v>118</v>
      </c>
      <c r="D1331" t="s">
        <v>0</v>
      </c>
      <c r="E1331" t="s">
        <v>157</v>
      </c>
      <c r="F1331" t="s">
        <v>8</v>
      </c>
      <c r="G1331" s="29">
        <v>1.3127246488490201</v>
      </c>
    </row>
    <row r="1332" spans="1:7" ht="12.75" customHeight="1">
      <c r="A1332" t="str">
        <f t="shared" si="20"/>
        <v>2009Bladder (C67)MaleMāoriRate</v>
      </c>
      <c r="B1332">
        <v>2009</v>
      </c>
      <c r="C1332" t="s">
        <v>118</v>
      </c>
      <c r="D1332" t="s">
        <v>1</v>
      </c>
      <c r="E1332" t="s">
        <v>157</v>
      </c>
      <c r="F1332" t="s">
        <v>8</v>
      </c>
      <c r="G1332" s="29">
        <v>6.9758461618962704</v>
      </c>
    </row>
    <row r="1333" spans="1:7" ht="12.75" customHeight="1">
      <c r="A1333" t="str">
        <f t="shared" si="20"/>
        <v>2009Non-Hodgkin lymphoma (C82–C85, C96)AllSexMāoriRate</v>
      </c>
      <c r="B1333">
        <v>2009</v>
      </c>
      <c r="C1333" t="s">
        <v>133</v>
      </c>
      <c r="D1333" t="s">
        <v>4</v>
      </c>
      <c r="E1333" t="s">
        <v>157</v>
      </c>
      <c r="F1333" t="s">
        <v>8</v>
      </c>
      <c r="G1333" s="29">
        <v>4.3665018076461903</v>
      </c>
    </row>
    <row r="1334" spans="1:7" ht="12.75" customHeight="1">
      <c r="A1334" t="str">
        <f t="shared" si="20"/>
        <v>2009Non-Hodgkin lymphoma (C82–C85, C96)FemaleMāoriRate</v>
      </c>
      <c r="B1334">
        <v>2009</v>
      </c>
      <c r="C1334" t="s">
        <v>133</v>
      </c>
      <c r="D1334" t="s">
        <v>0</v>
      </c>
      <c r="E1334" t="s">
        <v>157</v>
      </c>
      <c r="F1334" t="s">
        <v>8</v>
      </c>
      <c r="G1334" s="29">
        <v>5.5495551856870602</v>
      </c>
    </row>
    <row r="1335" spans="1:7" ht="12.75" customHeight="1">
      <c r="A1335" t="str">
        <f t="shared" si="20"/>
        <v>2009Non-Hodgkin lymphoma (C82–C85, C96)MaleMāoriRate</v>
      </c>
      <c r="B1335">
        <v>2009</v>
      </c>
      <c r="C1335" t="s">
        <v>133</v>
      </c>
      <c r="D1335" t="s">
        <v>1</v>
      </c>
      <c r="E1335" t="s">
        <v>157</v>
      </c>
      <c r="F1335" t="s">
        <v>8</v>
      </c>
      <c r="G1335" s="29">
        <v>2.8979923203929099</v>
      </c>
    </row>
    <row r="1336" spans="1:7" ht="12.75" customHeight="1">
      <c r="A1336" t="str">
        <f t="shared" si="20"/>
        <v>2009Leukaemia (C91–C95)AllSexMāoriRate</v>
      </c>
      <c r="B1336">
        <v>2009</v>
      </c>
      <c r="C1336" t="s">
        <v>136</v>
      </c>
      <c r="D1336" t="s">
        <v>4</v>
      </c>
      <c r="E1336" t="s">
        <v>157</v>
      </c>
      <c r="F1336" t="s">
        <v>8</v>
      </c>
      <c r="G1336" s="29">
        <v>4.5530765237213897</v>
      </c>
    </row>
    <row r="1337" spans="1:7" ht="12.75" customHeight="1">
      <c r="A1337" t="str">
        <f t="shared" si="20"/>
        <v>2009Leukaemia (C91–C95)FemaleMāoriRate</v>
      </c>
      <c r="B1337">
        <v>2009</v>
      </c>
      <c r="C1337" t="s">
        <v>136</v>
      </c>
      <c r="D1337" t="s">
        <v>0</v>
      </c>
      <c r="E1337" t="s">
        <v>157</v>
      </c>
      <c r="F1337" t="s">
        <v>8</v>
      </c>
      <c r="G1337" s="29">
        <v>3.2522217140884901</v>
      </c>
    </row>
    <row r="1338" spans="1:7" ht="12.75" customHeight="1">
      <c r="A1338" t="str">
        <f t="shared" si="20"/>
        <v>2009Leukaemia (C91–C95)MaleMāoriRate</v>
      </c>
      <c r="B1338">
        <v>2009</v>
      </c>
      <c r="C1338" t="s">
        <v>136</v>
      </c>
      <c r="D1338" t="s">
        <v>1</v>
      </c>
      <c r="E1338" t="s">
        <v>157</v>
      </c>
      <c r="F1338" t="s">
        <v>8</v>
      </c>
      <c r="G1338" s="29">
        <v>5.8977501193993804</v>
      </c>
    </row>
    <row r="1339" spans="1:7" ht="12.75" customHeight="1">
      <c r="A1339" t="str">
        <f t="shared" si="20"/>
        <v>2010Stomach (C16)AllSexMāoriRate</v>
      </c>
      <c r="B1339">
        <v>2010</v>
      </c>
      <c r="C1339" t="s">
        <v>82</v>
      </c>
      <c r="D1339" t="s">
        <v>4</v>
      </c>
      <c r="E1339" t="s">
        <v>157</v>
      </c>
      <c r="F1339" t="s">
        <v>8</v>
      </c>
      <c r="G1339" s="29">
        <v>8.1045415477647609</v>
      </c>
    </row>
    <row r="1340" spans="1:7" ht="12.75" customHeight="1">
      <c r="A1340" t="str">
        <f t="shared" si="20"/>
        <v>2010Stomach (C16)FemaleMāoriRate</v>
      </c>
      <c r="B1340">
        <v>2010</v>
      </c>
      <c r="C1340" t="s">
        <v>82</v>
      </c>
      <c r="D1340" t="s">
        <v>0</v>
      </c>
      <c r="E1340" t="s">
        <v>157</v>
      </c>
      <c r="F1340" t="s">
        <v>8</v>
      </c>
      <c r="G1340" s="29">
        <v>6.2702750887951701</v>
      </c>
    </row>
    <row r="1341" spans="1:7" ht="12.75" customHeight="1">
      <c r="A1341" t="str">
        <f t="shared" si="20"/>
        <v>2010Stomach (C16)MaleMāoriRate</v>
      </c>
      <c r="B1341">
        <v>2010</v>
      </c>
      <c r="C1341" t="s">
        <v>82</v>
      </c>
      <c r="D1341" t="s">
        <v>1</v>
      </c>
      <c r="E1341" t="s">
        <v>157</v>
      </c>
      <c r="F1341" t="s">
        <v>8</v>
      </c>
      <c r="G1341" s="29">
        <v>10.1587962999602</v>
      </c>
    </row>
    <row r="1342" spans="1:7" ht="12.75" customHeight="1">
      <c r="A1342" t="str">
        <f t="shared" si="20"/>
        <v>2010Colorectum and anus (C18–C21)AllSexMāoriRate</v>
      </c>
      <c r="B1342">
        <v>2010</v>
      </c>
      <c r="C1342" t="s">
        <v>84</v>
      </c>
      <c r="D1342" t="s">
        <v>4</v>
      </c>
      <c r="E1342" t="s">
        <v>157</v>
      </c>
      <c r="F1342" t="s">
        <v>8</v>
      </c>
      <c r="G1342" s="29">
        <v>13.4773888871651</v>
      </c>
    </row>
    <row r="1343" spans="1:7" ht="12.75" customHeight="1">
      <c r="A1343" t="str">
        <f t="shared" si="20"/>
        <v>2010Colorectum and anus (C18–C21)FemaleMāoriRate</v>
      </c>
      <c r="B1343">
        <v>2010</v>
      </c>
      <c r="C1343" t="s">
        <v>84</v>
      </c>
      <c r="D1343" t="s">
        <v>0</v>
      </c>
      <c r="E1343" t="s">
        <v>157</v>
      </c>
      <c r="F1343" t="s">
        <v>8</v>
      </c>
      <c r="G1343" s="29">
        <v>10.8080116327694</v>
      </c>
    </row>
    <row r="1344" spans="1:7" ht="12.75" customHeight="1">
      <c r="A1344" t="str">
        <f t="shared" si="20"/>
        <v>2010Colorectum and anus (C18–C21)MaleMāoriRate</v>
      </c>
      <c r="B1344">
        <v>2010</v>
      </c>
      <c r="C1344" t="s">
        <v>84</v>
      </c>
      <c r="D1344" t="s">
        <v>1</v>
      </c>
      <c r="E1344" t="s">
        <v>157</v>
      </c>
      <c r="F1344" t="s">
        <v>8</v>
      </c>
      <c r="G1344" s="29">
        <v>16.658233067079099</v>
      </c>
    </row>
    <row r="1345" spans="1:7" ht="12.75" customHeight="1">
      <c r="A1345" t="str">
        <f t="shared" si="20"/>
        <v>2010Pancreas (C25)AllSexMāoriRate</v>
      </c>
      <c r="B1345">
        <v>2010</v>
      </c>
      <c r="C1345" t="s">
        <v>88</v>
      </c>
      <c r="D1345" t="s">
        <v>4</v>
      </c>
      <c r="E1345" t="s">
        <v>157</v>
      </c>
      <c r="F1345" t="s">
        <v>8</v>
      </c>
      <c r="G1345" s="29">
        <v>9.8714142802114697</v>
      </c>
    </row>
    <row r="1346" spans="1:7" ht="12.75" customHeight="1">
      <c r="A1346" t="str">
        <f t="shared" ref="A1346:A1409" si="21">B1346&amp;C1346&amp;D1346&amp;E1346&amp;F1346</f>
        <v>2010Pancreas (C25)FemaleMāoriRate</v>
      </c>
      <c r="B1346">
        <v>2010</v>
      </c>
      <c r="C1346" t="s">
        <v>88</v>
      </c>
      <c r="D1346" t="s">
        <v>0</v>
      </c>
      <c r="E1346" t="s">
        <v>157</v>
      </c>
      <c r="F1346" t="s">
        <v>8</v>
      </c>
      <c r="G1346" s="29">
        <v>8.9630763686867105</v>
      </c>
    </row>
    <row r="1347" spans="1:7" ht="12.75" customHeight="1">
      <c r="A1347" t="str">
        <f t="shared" si="21"/>
        <v>2010Pancreas (C25)MaleMāoriRate</v>
      </c>
      <c r="B1347">
        <v>2010</v>
      </c>
      <c r="C1347" t="s">
        <v>88</v>
      </c>
      <c r="D1347" t="s">
        <v>1</v>
      </c>
      <c r="E1347" t="s">
        <v>157</v>
      </c>
      <c r="F1347" t="s">
        <v>8</v>
      </c>
      <c r="G1347" s="29">
        <v>11.216080335102699</v>
      </c>
    </row>
    <row r="1348" spans="1:7" ht="12.75" customHeight="1">
      <c r="A1348" t="str">
        <f t="shared" si="21"/>
        <v>2010Lung (C33–C34)AllSexMāoriRate</v>
      </c>
      <c r="B1348">
        <v>2010</v>
      </c>
      <c r="C1348" t="s">
        <v>93</v>
      </c>
      <c r="D1348" t="s">
        <v>4</v>
      </c>
      <c r="E1348" t="s">
        <v>157</v>
      </c>
      <c r="F1348" t="s">
        <v>8</v>
      </c>
      <c r="G1348" s="29">
        <v>67.229762754440799</v>
      </c>
    </row>
    <row r="1349" spans="1:7" ht="12.75" customHeight="1">
      <c r="A1349" t="str">
        <f t="shared" si="21"/>
        <v>2010Lung (C33–C34)FemaleMāoriRate</v>
      </c>
      <c r="B1349">
        <v>2010</v>
      </c>
      <c r="C1349" t="s">
        <v>93</v>
      </c>
      <c r="D1349" t="s">
        <v>0</v>
      </c>
      <c r="E1349" t="s">
        <v>157</v>
      </c>
      <c r="F1349" t="s">
        <v>8</v>
      </c>
      <c r="G1349" s="29">
        <v>72.309085183690499</v>
      </c>
    </row>
    <row r="1350" spans="1:7" ht="12.75" customHeight="1">
      <c r="A1350" t="str">
        <f t="shared" si="21"/>
        <v>2010Lung (C33–C34)MaleMāoriRate</v>
      </c>
      <c r="B1350">
        <v>2010</v>
      </c>
      <c r="C1350" t="s">
        <v>93</v>
      </c>
      <c r="D1350" t="s">
        <v>1</v>
      </c>
      <c r="E1350" t="s">
        <v>157</v>
      </c>
      <c r="F1350" t="s">
        <v>8</v>
      </c>
      <c r="G1350" s="29">
        <v>60.6482705858675</v>
      </c>
    </row>
    <row r="1351" spans="1:7" ht="12.75" customHeight="1">
      <c r="A1351" t="str">
        <f t="shared" si="21"/>
        <v>2010Melanoma (C43)AllSexMāoriRate</v>
      </c>
      <c r="B1351">
        <v>2010</v>
      </c>
      <c r="C1351" t="s">
        <v>99</v>
      </c>
      <c r="D1351" t="s">
        <v>4</v>
      </c>
      <c r="E1351" t="s">
        <v>157</v>
      </c>
      <c r="F1351" t="s">
        <v>8</v>
      </c>
      <c r="G1351" s="29">
        <v>1.3876316134390101</v>
      </c>
    </row>
    <row r="1352" spans="1:7" ht="12.75" customHeight="1">
      <c r="A1352" t="str">
        <f t="shared" si="21"/>
        <v>2010Melanoma (C43)FemaleMāoriRate</v>
      </c>
      <c r="B1352">
        <v>2010</v>
      </c>
      <c r="C1352" t="s">
        <v>99</v>
      </c>
      <c r="D1352" t="s">
        <v>0</v>
      </c>
      <c r="E1352" t="s">
        <v>157</v>
      </c>
      <c r="F1352" t="s">
        <v>8</v>
      </c>
      <c r="G1352" s="29">
        <v>1.5598725087087499</v>
      </c>
    </row>
    <row r="1353" spans="1:7" ht="12.75" customHeight="1">
      <c r="A1353" t="str">
        <f t="shared" si="21"/>
        <v>2010Melanoma (C43)MaleMāoriRate</v>
      </c>
      <c r="B1353">
        <v>2010</v>
      </c>
      <c r="C1353" t="s">
        <v>99</v>
      </c>
      <c r="D1353" t="s">
        <v>1</v>
      </c>
      <c r="E1353" t="s">
        <v>157</v>
      </c>
      <c r="F1353" t="s">
        <v>8</v>
      </c>
      <c r="G1353" s="29">
        <v>1.0265008292261399</v>
      </c>
    </row>
    <row r="1354" spans="1:7" ht="12.75" customHeight="1">
      <c r="A1354" t="str">
        <f t="shared" si="21"/>
        <v>2010Prostate (C61)MaleMāoriRate</v>
      </c>
      <c r="B1354">
        <v>2010</v>
      </c>
      <c r="C1354" t="s">
        <v>112</v>
      </c>
      <c r="D1354" t="s">
        <v>1</v>
      </c>
      <c r="E1354" t="s">
        <v>157</v>
      </c>
      <c r="F1354" t="s">
        <v>8</v>
      </c>
      <c r="G1354" s="29">
        <v>28.719360520442301</v>
      </c>
    </row>
    <row r="1355" spans="1:7" ht="12.75" customHeight="1">
      <c r="A1355" t="str">
        <f t="shared" si="21"/>
        <v>2010Bladder (C67)AllSexMāoriRate</v>
      </c>
      <c r="B1355">
        <v>2010</v>
      </c>
      <c r="C1355" t="s">
        <v>118</v>
      </c>
      <c r="D1355" t="s">
        <v>4</v>
      </c>
      <c r="E1355" t="s">
        <v>157</v>
      </c>
      <c r="F1355" t="s">
        <v>8</v>
      </c>
      <c r="G1355" s="29">
        <v>0.82246335102032098</v>
      </c>
    </row>
    <row r="1356" spans="1:7" ht="12.75" customHeight="1">
      <c r="A1356" t="str">
        <f t="shared" si="21"/>
        <v>2010Bladder (C67)FemaleMāoriRate</v>
      </c>
      <c r="B1356">
        <v>2010</v>
      </c>
      <c r="C1356" t="s">
        <v>118</v>
      </c>
      <c r="D1356" t="s">
        <v>0</v>
      </c>
      <c r="E1356" t="s">
        <v>157</v>
      </c>
      <c r="F1356" t="s">
        <v>8</v>
      </c>
      <c r="G1356" s="29">
        <v>0.699278129611412</v>
      </c>
    </row>
    <row r="1357" spans="1:7" ht="12.75" customHeight="1">
      <c r="A1357" t="str">
        <f t="shared" si="21"/>
        <v>2010Bladder (C67)MaleMāoriRate</v>
      </c>
      <c r="B1357">
        <v>2010</v>
      </c>
      <c r="C1357" t="s">
        <v>118</v>
      </c>
      <c r="D1357" t="s">
        <v>1</v>
      </c>
      <c r="E1357" t="s">
        <v>157</v>
      </c>
      <c r="F1357" t="s">
        <v>8</v>
      </c>
      <c r="G1357" s="29">
        <v>0.99921692498921899</v>
      </c>
    </row>
    <row r="1358" spans="1:7" ht="12.75" customHeight="1">
      <c r="A1358" t="str">
        <f t="shared" si="21"/>
        <v>2010Non-Hodgkin lymphoma (C82–C85, C96)AllSexMāoriRate</v>
      </c>
      <c r="B1358">
        <v>2010</v>
      </c>
      <c r="C1358" t="s">
        <v>133</v>
      </c>
      <c r="D1358" t="s">
        <v>4</v>
      </c>
      <c r="E1358" t="s">
        <v>157</v>
      </c>
      <c r="F1358" t="s">
        <v>8</v>
      </c>
      <c r="G1358" s="29">
        <v>3.8659249098099799</v>
      </c>
    </row>
    <row r="1359" spans="1:7" ht="12.75" customHeight="1">
      <c r="A1359" t="str">
        <f t="shared" si="21"/>
        <v>2010Non-Hodgkin lymphoma (C82–C85, C96)FemaleMāoriRate</v>
      </c>
      <c r="B1359">
        <v>2010</v>
      </c>
      <c r="C1359" t="s">
        <v>133</v>
      </c>
      <c r="D1359" t="s">
        <v>0</v>
      </c>
      <c r="E1359" t="s">
        <v>157</v>
      </c>
      <c r="F1359" t="s">
        <v>8</v>
      </c>
      <c r="G1359" s="29">
        <v>2.0196485187653899</v>
      </c>
    </row>
    <row r="1360" spans="1:7" ht="12.75" customHeight="1">
      <c r="A1360" t="str">
        <f t="shared" si="21"/>
        <v>2010Non-Hodgkin lymphoma (C82–C85, C96)MaleMāoriRate</v>
      </c>
      <c r="B1360">
        <v>2010</v>
      </c>
      <c r="C1360" t="s">
        <v>133</v>
      </c>
      <c r="D1360" t="s">
        <v>1</v>
      </c>
      <c r="E1360" t="s">
        <v>157</v>
      </c>
      <c r="F1360" t="s">
        <v>8</v>
      </c>
      <c r="G1360" s="29">
        <v>5.9406655990886197</v>
      </c>
    </row>
    <row r="1361" spans="1:7" ht="12.75" customHeight="1">
      <c r="A1361" t="str">
        <f t="shared" si="21"/>
        <v>2010Leukaemia (C91–C95)AllSexMāoriRate</v>
      </c>
      <c r="B1361">
        <v>2010</v>
      </c>
      <c r="C1361" t="s">
        <v>136</v>
      </c>
      <c r="D1361" t="s">
        <v>4</v>
      </c>
      <c r="E1361" t="s">
        <v>157</v>
      </c>
      <c r="F1361" t="s">
        <v>8</v>
      </c>
      <c r="G1361" s="29">
        <v>4.17311668039443</v>
      </c>
    </row>
    <row r="1362" spans="1:7" ht="12.75" customHeight="1">
      <c r="A1362" t="str">
        <f t="shared" si="21"/>
        <v>2010Leukaemia (C91–C95)FemaleMāoriRate</v>
      </c>
      <c r="B1362">
        <v>2010</v>
      </c>
      <c r="C1362" t="s">
        <v>136</v>
      </c>
      <c r="D1362" t="s">
        <v>0</v>
      </c>
      <c r="E1362" t="s">
        <v>157</v>
      </c>
      <c r="F1362" t="s">
        <v>8</v>
      </c>
      <c r="G1362" s="29">
        <v>1.2753265925389401</v>
      </c>
    </row>
    <row r="1363" spans="1:7" ht="12.75" customHeight="1">
      <c r="A1363" t="str">
        <f t="shared" si="21"/>
        <v>2010Leukaemia (C91–C95)MaleMāoriRate</v>
      </c>
      <c r="B1363">
        <v>2010</v>
      </c>
      <c r="C1363" t="s">
        <v>136</v>
      </c>
      <c r="D1363" t="s">
        <v>1</v>
      </c>
      <c r="E1363" t="s">
        <v>157</v>
      </c>
      <c r="F1363" t="s">
        <v>8</v>
      </c>
      <c r="G1363" s="29">
        <v>7.7003376778086903</v>
      </c>
    </row>
    <row r="1364" spans="1:7" ht="12.75" customHeight="1">
      <c r="A1364" t="str">
        <f t="shared" si="21"/>
        <v>2011Stomach (C16)AllSexMāoriRate</v>
      </c>
      <c r="B1364">
        <v>2011</v>
      </c>
      <c r="C1364" t="s">
        <v>82</v>
      </c>
      <c r="D1364" t="s">
        <v>4</v>
      </c>
      <c r="E1364" t="s">
        <v>157</v>
      </c>
      <c r="F1364" t="s">
        <v>8</v>
      </c>
      <c r="G1364" s="29">
        <v>8.5937010566023702</v>
      </c>
    </row>
    <row r="1365" spans="1:7" ht="12.75" customHeight="1">
      <c r="A1365" t="str">
        <f t="shared" si="21"/>
        <v>2011Stomach (C16)FemaleMāoriRate</v>
      </c>
      <c r="B1365">
        <v>2011</v>
      </c>
      <c r="C1365" t="s">
        <v>82</v>
      </c>
      <c r="D1365" t="s">
        <v>0</v>
      </c>
      <c r="E1365" t="s">
        <v>157</v>
      </c>
      <c r="F1365" t="s">
        <v>8</v>
      </c>
      <c r="G1365" s="29">
        <v>6.93519529657185</v>
      </c>
    </row>
    <row r="1366" spans="1:7" ht="12.75" customHeight="1">
      <c r="A1366" t="str">
        <f t="shared" si="21"/>
        <v>2011Stomach (C16)MaleMāoriRate</v>
      </c>
      <c r="B1366">
        <v>2011</v>
      </c>
      <c r="C1366" t="s">
        <v>82</v>
      </c>
      <c r="D1366" t="s">
        <v>1</v>
      </c>
      <c r="E1366" t="s">
        <v>157</v>
      </c>
      <c r="F1366" t="s">
        <v>8</v>
      </c>
      <c r="G1366" s="29">
        <v>10.9428700392438</v>
      </c>
    </row>
    <row r="1367" spans="1:7" ht="12.75" customHeight="1">
      <c r="A1367" t="str">
        <f t="shared" si="21"/>
        <v>2011Colorectum and anus (C18–C21)AllSexMāoriRate</v>
      </c>
      <c r="B1367">
        <v>2011</v>
      </c>
      <c r="C1367" t="s">
        <v>84</v>
      </c>
      <c r="D1367" t="s">
        <v>4</v>
      </c>
      <c r="E1367" t="s">
        <v>157</v>
      </c>
      <c r="F1367" t="s">
        <v>8</v>
      </c>
      <c r="G1367" s="29">
        <v>18.213561680348299</v>
      </c>
    </row>
    <row r="1368" spans="1:7" ht="12.75" customHeight="1">
      <c r="A1368" t="str">
        <f t="shared" si="21"/>
        <v>2011Colorectum and anus (C18–C21)FemaleMāoriRate</v>
      </c>
      <c r="B1368">
        <v>2011</v>
      </c>
      <c r="C1368" t="s">
        <v>84</v>
      </c>
      <c r="D1368" t="s">
        <v>0</v>
      </c>
      <c r="E1368" t="s">
        <v>157</v>
      </c>
      <c r="F1368" t="s">
        <v>8</v>
      </c>
      <c r="G1368" s="29">
        <v>14.4307321238886</v>
      </c>
    </row>
    <row r="1369" spans="1:7" ht="12.75" customHeight="1">
      <c r="A1369" t="str">
        <f t="shared" si="21"/>
        <v>2011Colorectum and anus (C18–C21)MaleMāoriRate</v>
      </c>
      <c r="B1369">
        <v>2011</v>
      </c>
      <c r="C1369" t="s">
        <v>84</v>
      </c>
      <c r="D1369" t="s">
        <v>1</v>
      </c>
      <c r="E1369" t="s">
        <v>157</v>
      </c>
      <c r="F1369" t="s">
        <v>8</v>
      </c>
      <c r="G1369" s="29">
        <v>21.8890628986187</v>
      </c>
    </row>
    <row r="1370" spans="1:7" ht="12.75" customHeight="1">
      <c r="A1370" t="str">
        <f t="shared" si="21"/>
        <v>2011Pancreas (C25)AllSexMāoriRate</v>
      </c>
      <c r="B1370">
        <v>2011</v>
      </c>
      <c r="C1370" t="s">
        <v>88</v>
      </c>
      <c r="D1370" t="s">
        <v>4</v>
      </c>
      <c r="E1370" t="s">
        <v>157</v>
      </c>
      <c r="F1370" t="s">
        <v>8</v>
      </c>
      <c r="G1370" s="29">
        <v>6.3165046390444202</v>
      </c>
    </row>
    <row r="1371" spans="1:7" ht="12.75" customHeight="1">
      <c r="A1371" t="str">
        <f t="shared" si="21"/>
        <v>2011Pancreas (C25)FemaleMāoriRate</v>
      </c>
      <c r="B1371">
        <v>2011</v>
      </c>
      <c r="C1371" t="s">
        <v>88</v>
      </c>
      <c r="D1371" t="s">
        <v>0</v>
      </c>
      <c r="E1371" t="s">
        <v>157</v>
      </c>
      <c r="F1371" t="s">
        <v>8</v>
      </c>
      <c r="G1371" s="29">
        <v>7.1012349238171701</v>
      </c>
    </row>
    <row r="1372" spans="1:7" ht="12.75" customHeight="1">
      <c r="A1372" t="str">
        <f t="shared" si="21"/>
        <v>2011Pancreas (C25)MaleMāoriRate</v>
      </c>
      <c r="B1372">
        <v>2011</v>
      </c>
      <c r="C1372" t="s">
        <v>88</v>
      </c>
      <c r="D1372" t="s">
        <v>1</v>
      </c>
      <c r="E1372" t="s">
        <v>157</v>
      </c>
      <c r="F1372" t="s">
        <v>8</v>
      </c>
      <c r="G1372" s="29">
        <v>5.4720890242316198</v>
      </c>
    </row>
    <row r="1373" spans="1:7" ht="12.75" customHeight="1">
      <c r="A1373" t="str">
        <f t="shared" si="21"/>
        <v>2011Lung (C33–C34)AllSexMāoriRate</v>
      </c>
      <c r="B1373">
        <v>2011</v>
      </c>
      <c r="C1373" t="s">
        <v>93</v>
      </c>
      <c r="D1373" t="s">
        <v>4</v>
      </c>
      <c r="E1373" t="s">
        <v>157</v>
      </c>
      <c r="F1373" t="s">
        <v>8</v>
      </c>
      <c r="G1373" s="29">
        <v>66.823602541117296</v>
      </c>
    </row>
    <row r="1374" spans="1:7" ht="12.75" customHeight="1">
      <c r="A1374" t="str">
        <f t="shared" si="21"/>
        <v>2011Lung (C33–C34)FemaleMāoriRate</v>
      </c>
      <c r="B1374">
        <v>2011</v>
      </c>
      <c r="C1374" t="s">
        <v>93</v>
      </c>
      <c r="D1374" t="s">
        <v>0</v>
      </c>
      <c r="E1374" t="s">
        <v>157</v>
      </c>
      <c r="F1374" t="s">
        <v>8</v>
      </c>
      <c r="G1374" s="29">
        <v>71.680053091004396</v>
      </c>
    </row>
    <row r="1375" spans="1:7" ht="12.75" customHeight="1">
      <c r="A1375" t="str">
        <f t="shared" si="21"/>
        <v>2011Lung (C33–C34)MaleMāoriRate</v>
      </c>
      <c r="B1375">
        <v>2011</v>
      </c>
      <c r="C1375" t="s">
        <v>93</v>
      </c>
      <c r="D1375" t="s">
        <v>1</v>
      </c>
      <c r="E1375" t="s">
        <v>157</v>
      </c>
      <c r="F1375" t="s">
        <v>8</v>
      </c>
      <c r="G1375" s="29">
        <v>61.126558373100401</v>
      </c>
    </row>
    <row r="1376" spans="1:7" ht="12.75" customHeight="1">
      <c r="A1376" t="str">
        <f t="shared" si="21"/>
        <v>2011Melanoma (C43)AllSexMāoriRate</v>
      </c>
      <c r="B1376">
        <v>2011</v>
      </c>
      <c r="C1376" t="s">
        <v>99</v>
      </c>
      <c r="D1376" t="s">
        <v>4</v>
      </c>
      <c r="E1376" t="s">
        <v>157</v>
      </c>
      <c r="F1376" t="s">
        <v>8</v>
      </c>
      <c r="G1376" s="29">
        <v>0.93164054231066795</v>
      </c>
    </row>
    <row r="1377" spans="1:7" ht="12.75" customHeight="1">
      <c r="A1377" t="str">
        <f t="shared" si="21"/>
        <v>2011Melanoma (C43)FemaleMāoriRate</v>
      </c>
      <c r="B1377">
        <v>2011</v>
      </c>
      <c r="C1377" t="s">
        <v>99</v>
      </c>
      <c r="D1377" t="s">
        <v>0</v>
      </c>
      <c r="E1377" t="s">
        <v>157</v>
      </c>
      <c r="F1377" t="s">
        <v>8</v>
      </c>
      <c r="G1377" s="29">
        <v>0.30108292047531998</v>
      </c>
    </row>
    <row r="1378" spans="1:7" ht="12.75" customHeight="1">
      <c r="A1378" t="str">
        <f t="shared" si="21"/>
        <v>2011Melanoma (C43)MaleMāoriRate</v>
      </c>
      <c r="B1378">
        <v>2011</v>
      </c>
      <c r="C1378" t="s">
        <v>99</v>
      </c>
      <c r="D1378" t="s">
        <v>1</v>
      </c>
      <c r="E1378" t="s">
        <v>157</v>
      </c>
      <c r="F1378" t="s">
        <v>8</v>
      </c>
      <c r="G1378" s="29">
        <v>1.82316199745272</v>
      </c>
    </row>
    <row r="1379" spans="1:7" ht="12.75" customHeight="1">
      <c r="A1379" t="str">
        <f t="shared" si="21"/>
        <v>2011Prostate (C61)MaleMāoriRate</v>
      </c>
      <c r="B1379">
        <v>2011</v>
      </c>
      <c r="C1379" t="s">
        <v>112</v>
      </c>
      <c r="D1379" t="s">
        <v>1</v>
      </c>
      <c r="E1379" t="s">
        <v>157</v>
      </c>
      <c r="F1379" t="s">
        <v>8</v>
      </c>
      <c r="G1379" s="29">
        <v>22.102361901999402</v>
      </c>
    </row>
    <row r="1380" spans="1:7" ht="12.75" customHeight="1">
      <c r="A1380" t="str">
        <f t="shared" si="21"/>
        <v>2011Bladder (C67)AllSexMāoriRate</v>
      </c>
      <c r="B1380">
        <v>2011</v>
      </c>
      <c r="C1380" t="s">
        <v>118</v>
      </c>
      <c r="D1380" t="s">
        <v>4</v>
      </c>
      <c r="E1380" t="s">
        <v>157</v>
      </c>
      <c r="F1380" t="s">
        <v>8</v>
      </c>
      <c r="G1380" s="29">
        <v>2.22630438855701</v>
      </c>
    </row>
    <row r="1381" spans="1:7" ht="12.75" customHeight="1">
      <c r="A1381" t="str">
        <f t="shared" si="21"/>
        <v>2011Bladder (C67)FemaleMāoriRate</v>
      </c>
      <c r="B1381">
        <v>2011</v>
      </c>
      <c r="C1381" t="s">
        <v>118</v>
      </c>
      <c r="D1381" t="s">
        <v>0</v>
      </c>
      <c r="E1381" t="s">
        <v>157</v>
      </c>
      <c r="F1381" t="s">
        <v>8</v>
      </c>
      <c r="G1381" s="29">
        <v>1.8291394613001699</v>
      </c>
    </row>
    <row r="1382" spans="1:7" ht="12.75" customHeight="1">
      <c r="A1382" t="str">
        <f t="shared" si="21"/>
        <v>2011Bladder (C67)MaleMāoriRate</v>
      </c>
      <c r="B1382">
        <v>2011</v>
      </c>
      <c r="C1382" t="s">
        <v>118</v>
      </c>
      <c r="D1382" t="s">
        <v>1</v>
      </c>
      <c r="E1382" t="s">
        <v>157</v>
      </c>
      <c r="F1382" t="s">
        <v>8</v>
      </c>
      <c r="G1382" s="29">
        <v>2.66157854403184</v>
      </c>
    </row>
    <row r="1383" spans="1:7" ht="12.75" customHeight="1">
      <c r="A1383" t="str">
        <f t="shared" si="21"/>
        <v>2011Non-Hodgkin lymphoma (C82–C85, C96)AllSexMāoriRate</v>
      </c>
      <c r="B1383">
        <v>2011</v>
      </c>
      <c r="C1383" t="s">
        <v>133</v>
      </c>
      <c r="D1383" t="s">
        <v>4</v>
      </c>
      <c r="E1383" t="s">
        <v>157</v>
      </c>
      <c r="F1383" t="s">
        <v>8</v>
      </c>
      <c r="G1383" s="29">
        <v>3.7477602833870698</v>
      </c>
    </row>
    <row r="1384" spans="1:7" ht="12.75" customHeight="1">
      <c r="A1384" t="str">
        <f t="shared" si="21"/>
        <v>2011Non-Hodgkin lymphoma (C82–C85, C96)FemaleMāoriRate</v>
      </c>
      <c r="B1384">
        <v>2011</v>
      </c>
      <c r="C1384" t="s">
        <v>133</v>
      </c>
      <c r="D1384" t="s">
        <v>0</v>
      </c>
      <c r="E1384" t="s">
        <v>157</v>
      </c>
      <c r="F1384" t="s">
        <v>8</v>
      </c>
      <c r="G1384" s="29">
        <v>3.71509458859085</v>
      </c>
    </row>
    <row r="1385" spans="1:7">
      <c r="A1385" t="str">
        <f t="shared" si="21"/>
        <v>2011Non-Hodgkin lymphoma (C82–C85, C96)MaleMāoriRate</v>
      </c>
      <c r="B1385">
        <v>2011</v>
      </c>
      <c r="C1385" t="s">
        <v>133</v>
      </c>
      <c r="D1385" t="s">
        <v>1</v>
      </c>
      <c r="E1385" t="s">
        <v>157</v>
      </c>
      <c r="F1385" t="s">
        <v>8</v>
      </c>
      <c r="G1385" s="29">
        <v>3.8705630194717702</v>
      </c>
    </row>
    <row r="1386" spans="1:7" ht="12.75" customHeight="1">
      <c r="A1386" t="str">
        <f t="shared" si="21"/>
        <v>2011Leukaemia (C91–C95)AllSexMāoriRate</v>
      </c>
      <c r="B1386">
        <v>2011</v>
      </c>
      <c r="C1386" t="s">
        <v>136</v>
      </c>
      <c r="D1386" t="s">
        <v>4</v>
      </c>
      <c r="E1386" t="s">
        <v>157</v>
      </c>
      <c r="F1386" t="s">
        <v>8</v>
      </c>
      <c r="G1386" s="29">
        <v>5.3717039563386599</v>
      </c>
    </row>
    <row r="1387" spans="1:7" ht="12.75" customHeight="1">
      <c r="A1387" t="str">
        <f t="shared" si="21"/>
        <v>2011Leukaemia (C91–C95)FemaleMāoriRate</v>
      </c>
      <c r="B1387">
        <v>2011</v>
      </c>
      <c r="C1387" t="s">
        <v>136</v>
      </c>
      <c r="D1387" t="s">
        <v>0</v>
      </c>
      <c r="E1387" t="s">
        <v>157</v>
      </c>
      <c r="F1387" t="s">
        <v>8</v>
      </c>
      <c r="G1387" s="29">
        <v>3.2878059046364698</v>
      </c>
    </row>
    <row r="1388" spans="1:7" ht="12.75" customHeight="1">
      <c r="A1388" t="str">
        <f t="shared" si="21"/>
        <v>2011Leukaemia (C91–C95)MaleMāoriRate</v>
      </c>
      <c r="B1388">
        <v>2011</v>
      </c>
      <c r="C1388" t="s">
        <v>136</v>
      </c>
      <c r="D1388" t="s">
        <v>1</v>
      </c>
      <c r="E1388" t="s">
        <v>157</v>
      </c>
      <c r="F1388" t="s">
        <v>8</v>
      </c>
      <c r="G1388" s="29">
        <v>7.9591954168142696</v>
      </c>
    </row>
    <row r="1389" spans="1:7" ht="12.75" customHeight="1">
      <c r="A1389" t="str">
        <f t="shared" si="21"/>
        <v>2012Stomach (C16)AllSexMāoriRate</v>
      </c>
      <c r="B1389">
        <v>2012</v>
      </c>
      <c r="C1389" t="s">
        <v>82</v>
      </c>
      <c r="D1389" t="s">
        <v>4</v>
      </c>
      <c r="E1389" t="s">
        <v>157</v>
      </c>
      <c r="F1389" t="s">
        <v>8</v>
      </c>
      <c r="G1389" s="29">
        <v>13.050482535761599</v>
      </c>
    </row>
    <row r="1390" spans="1:7" ht="12.75" customHeight="1">
      <c r="A1390" t="str">
        <f t="shared" si="21"/>
        <v>2012Stomach (C16)FemaleMāoriRate</v>
      </c>
      <c r="B1390">
        <v>2012</v>
      </c>
      <c r="C1390" t="s">
        <v>82</v>
      </c>
      <c r="D1390" t="s">
        <v>0</v>
      </c>
      <c r="E1390" t="s">
        <v>157</v>
      </c>
      <c r="F1390" t="s">
        <v>8</v>
      </c>
      <c r="G1390" s="29">
        <v>9.8116376056208203</v>
      </c>
    </row>
    <row r="1391" spans="1:7" ht="12.75" customHeight="1">
      <c r="A1391" t="str">
        <f t="shared" si="21"/>
        <v>2012Stomach (C16)MaleMāoriRate</v>
      </c>
      <c r="B1391">
        <v>2012</v>
      </c>
      <c r="C1391" t="s">
        <v>82</v>
      </c>
      <c r="D1391" t="s">
        <v>1</v>
      </c>
      <c r="E1391" t="s">
        <v>157</v>
      </c>
      <c r="F1391" t="s">
        <v>8</v>
      </c>
      <c r="G1391" s="29">
        <v>17.106528852215501</v>
      </c>
    </row>
    <row r="1392" spans="1:7" ht="12.75" customHeight="1">
      <c r="A1392" t="str">
        <f t="shared" si="21"/>
        <v>2012Colorectum and anus (C18–C21)AllSexMāoriRate</v>
      </c>
      <c r="B1392">
        <v>2012</v>
      </c>
      <c r="C1392" t="s">
        <v>84</v>
      </c>
      <c r="D1392" t="s">
        <v>4</v>
      </c>
      <c r="E1392" t="s">
        <v>157</v>
      </c>
      <c r="F1392" t="s">
        <v>8</v>
      </c>
      <c r="G1392" s="29">
        <v>14.0008388111271</v>
      </c>
    </row>
    <row r="1393" spans="1:7" ht="12.75" customHeight="1">
      <c r="A1393" t="str">
        <f t="shared" si="21"/>
        <v>2012Colorectum and anus (C18–C21)FemaleMāoriRate</v>
      </c>
      <c r="B1393">
        <v>2012</v>
      </c>
      <c r="C1393" t="s">
        <v>84</v>
      </c>
      <c r="D1393" t="s">
        <v>0</v>
      </c>
      <c r="E1393" t="s">
        <v>157</v>
      </c>
      <c r="F1393" t="s">
        <v>8</v>
      </c>
      <c r="G1393" s="29">
        <v>11.548451446702201</v>
      </c>
    </row>
    <row r="1394" spans="1:7" ht="12.75" customHeight="1">
      <c r="A1394" t="str">
        <f t="shared" si="21"/>
        <v>2012Colorectum and anus (C18–C21)MaleMāoriRate</v>
      </c>
      <c r="B1394">
        <v>2012</v>
      </c>
      <c r="C1394" t="s">
        <v>84</v>
      </c>
      <c r="D1394" t="s">
        <v>1</v>
      </c>
      <c r="E1394" t="s">
        <v>157</v>
      </c>
      <c r="F1394" t="s">
        <v>8</v>
      </c>
      <c r="G1394" s="29">
        <v>17.0517688957821</v>
      </c>
    </row>
    <row r="1395" spans="1:7" ht="12.75" customHeight="1">
      <c r="A1395" t="str">
        <f t="shared" si="21"/>
        <v>2012Pancreas (C25)AllSexMāoriRate</v>
      </c>
      <c r="B1395">
        <v>2012</v>
      </c>
      <c r="C1395" t="s">
        <v>88</v>
      </c>
      <c r="D1395" t="s">
        <v>4</v>
      </c>
      <c r="E1395" t="s">
        <v>157</v>
      </c>
      <c r="F1395" t="s">
        <v>8</v>
      </c>
      <c r="G1395" s="29">
        <v>8.7130894272300701</v>
      </c>
    </row>
    <row r="1396" spans="1:7" ht="12.75" customHeight="1">
      <c r="A1396" t="str">
        <f t="shared" si="21"/>
        <v>2012Pancreas (C25)FemaleMāoriRate</v>
      </c>
      <c r="B1396">
        <v>2012</v>
      </c>
      <c r="C1396" t="s">
        <v>88</v>
      </c>
      <c r="D1396" t="s">
        <v>0</v>
      </c>
      <c r="E1396" t="s">
        <v>157</v>
      </c>
      <c r="F1396" t="s">
        <v>8</v>
      </c>
      <c r="G1396" s="29">
        <v>8.3940245989564293</v>
      </c>
    </row>
    <row r="1397" spans="1:7" ht="12.75" customHeight="1">
      <c r="A1397" t="str">
        <f t="shared" si="21"/>
        <v>2012Pancreas (C25)MaleMāoriRate</v>
      </c>
      <c r="B1397">
        <v>2012</v>
      </c>
      <c r="C1397" t="s">
        <v>88</v>
      </c>
      <c r="D1397" t="s">
        <v>1</v>
      </c>
      <c r="E1397" t="s">
        <v>157</v>
      </c>
      <c r="F1397" t="s">
        <v>8</v>
      </c>
      <c r="G1397" s="29">
        <v>8.8757986572903604</v>
      </c>
    </row>
    <row r="1398" spans="1:7" ht="12.75" customHeight="1">
      <c r="A1398" t="str">
        <f t="shared" si="21"/>
        <v>2012Lung (C33–C34)AllSexMāoriRate</v>
      </c>
      <c r="B1398">
        <v>2012</v>
      </c>
      <c r="C1398" t="s">
        <v>93</v>
      </c>
      <c r="D1398" t="s">
        <v>4</v>
      </c>
      <c r="E1398" t="s">
        <v>157</v>
      </c>
      <c r="F1398" t="s">
        <v>8</v>
      </c>
      <c r="G1398" s="29">
        <v>65.711427791759505</v>
      </c>
    </row>
    <row r="1399" spans="1:7" ht="12.75" customHeight="1">
      <c r="A1399" t="str">
        <f t="shared" si="21"/>
        <v>2012Lung (C33–C34)FemaleMāoriRate</v>
      </c>
      <c r="B1399">
        <v>2012</v>
      </c>
      <c r="C1399" t="s">
        <v>93</v>
      </c>
      <c r="D1399" t="s">
        <v>0</v>
      </c>
      <c r="E1399" t="s">
        <v>157</v>
      </c>
      <c r="F1399" t="s">
        <v>8</v>
      </c>
      <c r="G1399" s="29">
        <v>66.430568956016003</v>
      </c>
    </row>
    <row r="1400" spans="1:7" ht="12.75" customHeight="1">
      <c r="A1400" t="str">
        <f t="shared" si="21"/>
        <v>2012Lung (C33–C34)MaleMāoriRate</v>
      </c>
      <c r="B1400">
        <v>2012</v>
      </c>
      <c r="C1400" t="s">
        <v>93</v>
      </c>
      <c r="D1400" t="s">
        <v>1</v>
      </c>
      <c r="E1400" t="s">
        <v>157</v>
      </c>
      <c r="F1400" t="s">
        <v>8</v>
      </c>
      <c r="G1400" s="29">
        <v>65.431194520379606</v>
      </c>
    </row>
    <row r="1401" spans="1:7" ht="12.75" customHeight="1">
      <c r="A1401" t="str">
        <f t="shared" si="21"/>
        <v>2012Melanoma (C43)AllSexMāoriRate</v>
      </c>
      <c r="B1401">
        <v>2012</v>
      </c>
      <c r="C1401" t="s">
        <v>99</v>
      </c>
      <c r="D1401" t="s">
        <v>4</v>
      </c>
      <c r="E1401" t="s">
        <v>157</v>
      </c>
      <c r="F1401" t="s">
        <v>8</v>
      </c>
      <c r="G1401" s="29">
        <v>0.76558511267588603</v>
      </c>
    </row>
    <row r="1402" spans="1:7" ht="12.75" customHeight="1">
      <c r="A1402" t="str">
        <f t="shared" si="21"/>
        <v>2012Melanoma (C43)FemaleMāoriRate</v>
      </c>
      <c r="B1402">
        <v>2012</v>
      </c>
      <c r="C1402" t="s">
        <v>99</v>
      </c>
      <c r="D1402" t="s">
        <v>0</v>
      </c>
      <c r="E1402" t="s">
        <v>157</v>
      </c>
      <c r="F1402" t="s">
        <v>8</v>
      </c>
      <c r="G1402" s="29">
        <v>0.75883837276129296</v>
      </c>
    </row>
    <row r="1403" spans="1:7" ht="12.75" customHeight="1">
      <c r="A1403" t="str">
        <f t="shared" si="21"/>
        <v>2012Melanoma (C43)MaleMāoriRate</v>
      </c>
      <c r="B1403">
        <v>2012</v>
      </c>
      <c r="C1403" t="s">
        <v>99</v>
      </c>
      <c r="D1403" t="s">
        <v>1</v>
      </c>
      <c r="E1403" t="s">
        <v>157</v>
      </c>
      <c r="F1403" t="s">
        <v>8</v>
      </c>
      <c r="G1403" s="29">
        <v>0.93349676470588205</v>
      </c>
    </row>
    <row r="1404" spans="1:7" ht="12.75" customHeight="1">
      <c r="A1404" t="str">
        <f t="shared" si="21"/>
        <v>2012Prostate (C61)MaleMāoriRate</v>
      </c>
      <c r="B1404">
        <v>2012</v>
      </c>
      <c r="C1404" t="s">
        <v>112</v>
      </c>
      <c r="D1404" t="s">
        <v>1</v>
      </c>
      <c r="E1404" t="s">
        <v>157</v>
      </c>
      <c r="F1404" t="s">
        <v>8</v>
      </c>
      <c r="G1404" s="29">
        <v>18.141287425327398</v>
      </c>
    </row>
    <row r="1405" spans="1:7" ht="12.75" customHeight="1">
      <c r="A1405" t="str">
        <f t="shared" si="21"/>
        <v>2012Bladder (C67)AllSexMāoriRate</v>
      </c>
      <c r="B1405">
        <v>2012</v>
      </c>
      <c r="C1405" t="s">
        <v>118</v>
      </c>
      <c r="D1405" t="s">
        <v>4</v>
      </c>
      <c r="E1405" t="s">
        <v>157</v>
      </c>
      <c r="F1405" t="s">
        <v>8</v>
      </c>
      <c r="G1405" s="29">
        <v>2.67194969730512</v>
      </c>
    </row>
    <row r="1406" spans="1:7" ht="12.75" customHeight="1">
      <c r="A1406" t="str">
        <f t="shared" si="21"/>
        <v>2012Bladder (C67)FemaleMāoriRate</v>
      </c>
      <c r="B1406">
        <v>2012</v>
      </c>
      <c r="C1406" t="s">
        <v>118</v>
      </c>
      <c r="D1406" t="s">
        <v>0</v>
      </c>
      <c r="E1406" t="s">
        <v>157</v>
      </c>
      <c r="F1406" t="s">
        <v>8</v>
      </c>
      <c r="G1406" s="29">
        <v>2.9482936722823201</v>
      </c>
    </row>
    <row r="1407" spans="1:7" ht="12.75" customHeight="1">
      <c r="A1407" t="str">
        <f t="shared" si="21"/>
        <v>2012Bladder (C67)MaleMāoriRate</v>
      </c>
      <c r="B1407">
        <v>2012</v>
      </c>
      <c r="C1407" t="s">
        <v>118</v>
      </c>
      <c r="D1407" t="s">
        <v>1</v>
      </c>
      <c r="E1407" t="s">
        <v>157</v>
      </c>
      <c r="F1407" t="s">
        <v>8</v>
      </c>
      <c r="G1407" s="29">
        <v>2.2743381101512399</v>
      </c>
    </row>
    <row r="1408" spans="1:7" ht="12.75" customHeight="1">
      <c r="A1408" t="str">
        <f t="shared" si="21"/>
        <v>2012Non-Hodgkin lymphoma (C82–C85, C96)AllSexMāoriRate</v>
      </c>
      <c r="B1408">
        <v>2012</v>
      </c>
      <c r="C1408" t="s">
        <v>133</v>
      </c>
      <c r="D1408" t="s">
        <v>4</v>
      </c>
      <c r="E1408" t="s">
        <v>157</v>
      </c>
      <c r="F1408" t="s">
        <v>8</v>
      </c>
      <c r="G1408" s="29">
        <v>5.9367394907853104</v>
      </c>
    </row>
    <row r="1409" spans="1:7" ht="12.75" customHeight="1">
      <c r="A1409" t="str">
        <f t="shared" si="21"/>
        <v>2012Non-Hodgkin lymphoma (C82–C85, C96)FemaleMāoriRate</v>
      </c>
      <c r="B1409">
        <v>2012</v>
      </c>
      <c r="C1409" t="s">
        <v>133</v>
      </c>
      <c r="D1409" t="s">
        <v>0</v>
      </c>
      <c r="E1409" t="s">
        <v>157</v>
      </c>
      <c r="F1409" t="s">
        <v>8</v>
      </c>
      <c r="G1409" s="29">
        <v>5.3855208898135496</v>
      </c>
    </row>
    <row r="1410" spans="1:7" ht="12.75" customHeight="1">
      <c r="A1410" t="str">
        <f t="shared" ref="A1410:A1473" si="22">B1410&amp;C1410&amp;D1410&amp;E1410&amp;F1410</f>
        <v>2012Non-Hodgkin lymphoma (C82–C85, C96)MaleMāoriRate</v>
      </c>
      <c r="B1410">
        <v>2012</v>
      </c>
      <c r="C1410" t="s">
        <v>133</v>
      </c>
      <c r="D1410" t="s">
        <v>1</v>
      </c>
      <c r="E1410" t="s">
        <v>157</v>
      </c>
      <c r="F1410" t="s">
        <v>8</v>
      </c>
      <c r="G1410" s="29">
        <v>6.6453658092693901</v>
      </c>
    </row>
    <row r="1411" spans="1:7" ht="12.75" customHeight="1">
      <c r="A1411" t="str">
        <f t="shared" si="22"/>
        <v>2012Leukaemia (C91–C95)AllSexMāoriRate</v>
      </c>
      <c r="B1411">
        <v>2012</v>
      </c>
      <c r="C1411" t="s">
        <v>136</v>
      </c>
      <c r="D1411" t="s">
        <v>4</v>
      </c>
      <c r="E1411" t="s">
        <v>157</v>
      </c>
      <c r="F1411" t="s">
        <v>8</v>
      </c>
      <c r="G1411" s="29">
        <v>6.9116131205950699</v>
      </c>
    </row>
    <row r="1412" spans="1:7" ht="12.75" customHeight="1">
      <c r="A1412" t="str">
        <f t="shared" si="22"/>
        <v>2012Leukaemia (C91–C95)FemaleMāoriRate</v>
      </c>
      <c r="B1412">
        <v>2012</v>
      </c>
      <c r="C1412" t="s">
        <v>136</v>
      </c>
      <c r="D1412" t="s">
        <v>0</v>
      </c>
      <c r="E1412" t="s">
        <v>157</v>
      </c>
      <c r="F1412" t="s">
        <v>8</v>
      </c>
      <c r="G1412" s="29">
        <v>6.4963007232266596</v>
      </c>
    </row>
    <row r="1413" spans="1:7" ht="12.75" customHeight="1">
      <c r="A1413" t="str">
        <f t="shared" si="22"/>
        <v>2012Leukaemia (C91–C95)MaleMāoriRate</v>
      </c>
      <c r="B1413">
        <v>2012</v>
      </c>
      <c r="C1413" t="s">
        <v>136</v>
      </c>
      <c r="D1413" t="s">
        <v>1</v>
      </c>
      <c r="E1413" t="s">
        <v>157</v>
      </c>
      <c r="F1413" t="s">
        <v>8</v>
      </c>
      <c r="G1413" s="29">
        <v>7.2533011583043603</v>
      </c>
    </row>
    <row r="1414" spans="1:7" ht="12.75" customHeight="1">
      <c r="A1414" s="115" t="str">
        <f t="shared" si="22"/>
        <v>2003Breast - female (C50)FemaleMāoriRate</v>
      </c>
      <c r="B1414">
        <v>2003</v>
      </c>
      <c r="C1414" t="s">
        <v>155</v>
      </c>
      <c r="D1414" t="s">
        <v>0</v>
      </c>
      <c r="E1414" s="115" t="s">
        <v>157</v>
      </c>
      <c r="F1414" s="115" t="s">
        <v>8</v>
      </c>
      <c r="G1414" s="115">
        <v>29.3748039843071</v>
      </c>
    </row>
    <row r="1415" spans="1:7" ht="12.75" customHeight="1">
      <c r="A1415" s="115" t="str">
        <f t="shared" si="22"/>
        <v>2003Cervix (C53)FemaleMāoriRate</v>
      </c>
      <c r="B1415">
        <v>2003</v>
      </c>
      <c r="C1415" t="s">
        <v>108</v>
      </c>
      <c r="D1415" t="s">
        <v>0</v>
      </c>
      <c r="E1415" s="115" t="s">
        <v>157</v>
      </c>
      <c r="F1415" s="115" t="s">
        <v>8</v>
      </c>
      <c r="G1415" s="115">
        <v>3.54406922332244</v>
      </c>
    </row>
    <row r="1416" spans="1:7" ht="12.75" customHeight="1">
      <c r="A1416" s="115" t="str">
        <f t="shared" si="22"/>
        <v>2003Uterus (C54–C55)FemaleMāoriRate</v>
      </c>
      <c r="B1416">
        <v>2003</v>
      </c>
      <c r="C1416" t="s">
        <v>358</v>
      </c>
      <c r="D1416" t="s">
        <v>0</v>
      </c>
      <c r="E1416" s="115" t="s">
        <v>157</v>
      </c>
      <c r="F1416" s="115" t="s">
        <v>8</v>
      </c>
      <c r="G1416" s="115">
        <v>4.4416469142886497</v>
      </c>
    </row>
    <row r="1417" spans="1:7" ht="12.75" customHeight="1">
      <c r="A1417" s="115" t="str">
        <f t="shared" si="22"/>
        <v>2003Ovary (C56)FemaleMāoriRate</v>
      </c>
      <c r="B1417">
        <v>2003</v>
      </c>
      <c r="C1417" t="s">
        <v>109</v>
      </c>
      <c r="D1417" t="s">
        <v>0</v>
      </c>
      <c r="E1417" s="115" t="s">
        <v>157</v>
      </c>
      <c r="F1417" s="115" t="s">
        <v>8</v>
      </c>
      <c r="G1417" s="115">
        <v>6.7054064144980003</v>
      </c>
    </row>
    <row r="1418" spans="1:7" ht="12.75" customHeight="1">
      <c r="A1418" s="115" t="str">
        <f t="shared" si="22"/>
        <v>2004Breast - female (C50)FemaleMāoriRate</v>
      </c>
      <c r="B1418">
        <v>2004</v>
      </c>
      <c r="C1418" t="s">
        <v>155</v>
      </c>
      <c r="D1418" t="s">
        <v>0</v>
      </c>
      <c r="E1418" s="115" t="s">
        <v>157</v>
      </c>
      <c r="F1418" s="115" t="s">
        <v>8</v>
      </c>
      <c r="G1418" s="115">
        <v>36.821384580494197</v>
      </c>
    </row>
    <row r="1419" spans="1:7" ht="12.75" customHeight="1">
      <c r="A1419" s="115" t="str">
        <f t="shared" si="22"/>
        <v>2004Cervix (C53)FemaleMāoriRate</v>
      </c>
      <c r="B1419">
        <v>2004</v>
      </c>
      <c r="C1419" t="s">
        <v>108</v>
      </c>
      <c r="D1419" t="s">
        <v>0</v>
      </c>
      <c r="E1419" s="115" t="s">
        <v>157</v>
      </c>
      <c r="F1419" s="115" t="s">
        <v>8</v>
      </c>
      <c r="G1419" s="115">
        <v>5.8375230928470803</v>
      </c>
    </row>
    <row r="1420" spans="1:7" ht="12.75" customHeight="1">
      <c r="A1420" s="115" t="str">
        <f t="shared" si="22"/>
        <v>2004Uterus (C54–C55)FemaleMāoriRate</v>
      </c>
      <c r="B1420">
        <v>2004</v>
      </c>
      <c r="C1420" t="s">
        <v>358</v>
      </c>
      <c r="D1420" t="s">
        <v>0</v>
      </c>
      <c r="E1420" s="115" t="s">
        <v>157</v>
      </c>
      <c r="F1420" s="115" t="s">
        <v>8</v>
      </c>
      <c r="G1420" s="115">
        <v>5.1593222313109903</v>
      </c>
    </row>
    <row r="1421" spans="1:7" ht="12.75" customHeight="1">
      <c r="A1421" s="115" t="str">
        <f t="shared" si="22"/>
        <v>2004Ovary (C56)FemaleMāoriRate</v>
      </c>
      <c r="B1421">
        <v>2004</v>
      </c>
      <c r="C1421" t="s">
        <v>109</v>
      </c>
      <c r="D1421" t="s">
        <v>0</v>
      </c>
      <c r="E1421" s="115" t="s">
        <v>157</v>
      </c>
      <c r="F1421" s="115" t="s">
        <v>8</v>
      </c>
      <c r="G1421" s="115">
        <v>8.7395677135299596</v>
      </c>
    </row>
    <row r="1422" spans="1:7" ht="12.75" customHeight="1">
      <c r="A1422" s="115" t="str">
        <f t="shared" si="22"/>
        <v>2005Breast - female (C50)FemaleMāoriRate</v>
      </c>
      <c r="B1422">
        <v>2005</v>
      </c>
      <c r="C1422" t="s">
        <v>155</v>
      </c>
      <c r="D1422" t="s">
        <v>0</v>
      </c>
      <c r="E1422" s="115" t="s">
        <v>157</v>
      </c>
      <c r="F1422" s="115" t="s">
        <v>8</v>
      </c>
      <c r="G1422" s="115">
        <v>30.160552142635201</v>
      </c>
    </row>
    <row r="1423" spans="1:7" ht="12.75" customHeight="1">
      <c r="A1423" s="115" t="str">
        <f t="shared" si="22"/>
        <v>2005Cervix (C53)FemaleMāoriRate</v>
      </c>
      <c r="B1423">
        <v>2005</v>
      </c>
      <c r="C1423" t="s">
        <v>108</v>
      </c>
      <c r="D1423" t="s">
        <v>0</v>
      </c>
      <c r="E1423" s="115" t="s">
        <v>157</v>
      </c>
      <c r="F1423" s="115" t="s">
        <v>8</v>
      </c>
      <c r="G1423" s="115">
        <v>6.56981582885878</v>
      </c>
    </row>
    <row r="1424" spans="1:7" ht="12.75" customHeight="1">
      <c r="A1424" s="115" t="str">
        <f t="shared" si="22"/>
        <v>2005Uterus (C54–C55)FemaleMāoriRate</v>
      </c>
      <c r="B1424">
        <v>2005</v>
      </c>
      <c r="C1424" t="s">
        <v>358</v>
      </c>
      <c r="D1424" t="s">
        <v>0</v>
      </c>
      <c r="E1424" s="115" t="s">
        <v>157</v>
      </c>
      <c r="F1424" s="115" t="s">
        <v>8</v>
      </c>
      <c r="G1424" s="115">
        <v>7.68324569564468</v>
      </c>
    </row>
    <row r="1425" spans="1:7" ht="12.75" customHeight="1">
      <c r="A1425" s="115" t="str">
        <f t="shared" si="22"/>
        <v>2005Ovary (C56)FemaleMāoriRate</v>
      </c>
      <c r="B1425">
        <v>2005</v>
      </c>
      <c r="C1425" t="s">
        <v>109</v>
      </c>
      <c r="D1425" t="s">
        <v>0</v>
      </c>
      <c r="E1425" s="115" t="s">
        <v>157</v>
      </c>
      <c r="F1425" s="115" t="s">
        <v>8</v>
      </c>
      <c r="G1425" s="115">
        <v>6.4249271048952101</v>
      </c>
    </row>
    <row r="1426" spans="1:7" ht="12.75" customHeight="1">
      <c r="A1426" s="115" t="str">
        <f t="shared" si="22"/>
        <v>2006Breast - female (C50)FemaleMāoriRate</v>
      </c>
      <c r="B1426">
        <v>2006</v>
      </c>
      <c r="C1426" t="s">
        <v>155</v>
      </c>
      <c r="D1426" t="s">
        <v>0</v>
      </c>
      <c r="E1426" s="115" t="s">
        <v>157</v>
      </c>
      <c r="F1426" s="115" t="s">
        <v>8</v>
      </c>
      <c r="G1426" s="115">
        <v>35.6691231727606</v>
      </c>
    </row>
    <row r="1427" spans="1:7" ht="12.75" customHeight="1">
      <c r="A1427" s="115" t="str">
        <f t="shared" si="22"/>
        <v>2006Cervix (C53)FemaleMāoriRate</v>
      </c>
      <c r="B1427">
        <v>2006</v>
      </c>
      <c r="C1427" t="s">
        <v>108</v>
      </c>
      <c r="D1427" t="s">
        <v>0</v>
      </c>
      <c r="E1427" s="115" t="s">
        <v>157</v>
      </c>
      <c r="F1427" s="115" t="s">
        <v>8</v>
      </c>
      <c r="G1427" s="115">
        <v>4.41297889699067</v>
      </c>
    </row>
    <row r="1428" spans="1:7" ht="12.75" customHeight="1">
      <c r="A1428" s="115" t="str">
        <f t="shared" si="22"/>
        <v>2006Uterus (C54–C55)FemaleMāoriRate</v>
      </c>
      <c r="B1428">
        <v>2006</v>
      </c>
      <c r="C1428" t="s">
        <v>358</v>
      </c>
      <c r="D1428" t="s">
        <v>0</v>
      </c>
      <c r="E1428" s="115" t="s">
        <v>157</v>
      </c>
      <c r="F1428" s="115" t="s">
        <v>8</v>
      </c>
      <c r="G1428" s="115">
        <v>6.0007786333908602</v>
      </c>
    </row>
    <row r="1429" spans="1:7" ht="12.75" customHeight="1">
      <c r="A1429" s="115" t="str">
        <f t="shared" si="22"/>
        <v>2006Ovary (C56)FemaleMāoriRate</v>
      </c>
      <c r="B1429">
        <v>2006</v>
      </c>
      <c r="C1429" t="s">
        <v>109</v>
      </c>
      <c r="D1429" t="s">
        <v>0</v>
      </c>
      <c r="E1429" s="115" t="s">
        <v>157</v>
      </c>
      <c r="F1429" s="115" t="s">
        <v>8</v>
      </c>
      <c r="G1429" s="115">
        <v>9.9619099772086006</v>
      </c>
    </row>
    <row r="1430" spans="1:7" ht="12.75" customHeight="1">
      <c r="A1430" s="115" t="str">
        <f t="shared" si="22"/>
        <v>2007Breast - female (C50)FemaleMāoriRate</v>
      </c>
      <c r="B1430">
        <v>2007</v>
      </c>
      <c r="C1430" t="s">
        <v>155</v>
      </c>
      <c r="D1430" t="s">
        <v>0</v>
      </c>
      <c r="E1430" s="115" t="s">
        <v>157</v>
      </c>
      <c r="F1430" s="115" t="s">
        <v>8</v>
      </c>
      <c r="G1430" s="115">
        <v>29.899703287250698</v>
      </c>
    </row>
    <row r="1431" spans="1:7" ht="12.75" customHeight="1">
      <c r="A1431" s="115" t="str">
        <f t="shared" si="22"/>
        <v>2007Cervix (C53)FemaleMāoriRate</v>
      </c>
      <c r="B1431">
        <v>2007</v>
      </c>
      <c r="C1431" t="s">
        <v>108</v>
      </c>
      <c r="D1431" t="s">
        <v>0</v>
      </c>
      <c r="E1431" s="115" t="s">
        <v>157</v>
      </c>
      <c r="F1431" s="115" t="s">
        <v>8</v>
      </c>
      <c r="G1431" s="115">
        <v>4.5023855239315598</v>
      </c>
    </row>
    <row r="1432" spans="1:7" ht="12.75" customHeight="1">
      <c r="A1432" s="115" t="str">
        <f t="shared" si="22"/>
        <v>2007Uterus (C54–C55)FemaleMāoriRate</v>
      </c>
      <c r="B1432">
        <v>2007</v>
      </c>
      <c r="C1432" t="s">
        <v>358</v>
      </c>
      <c r="D1432" t="s">
        <v>0</v>
      </c>
      <c r="E1432" s="115" t="s">
        <v>157</v>
      </c>
      <c r="F1432" s="115" t="s">
        <v>8</v>
      </c>
      <c r="G1432" s="115">
        <v>6.5241842380253603</v>
      </c>
    </row>
    <row r="1433" spans="1:7" ht="12.75" customHeight="1">
      <c r="A1433" s="115" t="str">
        <f t="shared" si="22"/>
        <v>2007Ovary (C56)FemaleMāoriRate</v>
      </c>
      <c r="B1433">
        <v>2007</v>
      </c>
      <c r="C1433" t="s">
        <v>109</v>
      </c>
      <c r="D1433" t="s">
        <v>0</v>
      </c>
      <c r="E1433" s="115" t="s">
        <v>157</v>
      </c>
      <c r="F1433" s="115" t="s">
        <v>8</v>
      </c>
      <c r="G1433" s="115">
        <v>4.8265946055978004</v>
      </c>
    </row>
    <row r="1434" spans="1:7" ht="12.75" customHeight="1">
      <c r="A1434" s="115" t="str">
        <f t="shared" si="22"/>
        <v>2008Breast - female (C50)FemaleMāoriRate</v>
      </c>
      <c r="B1434">
        <v>2008</v>
      </c>
      <c r="C1434" t="s">
        <v>155</v>
      </c>
      <c r="D1434" t="s">
        <v>0</v>
      </c>
      <c r="E1434" s="115" t="s">
        <v>157</v>
      </c>
      <c r="F1434" s="115" t="s">
        <v>8</v>
      </c>
      <c r="G1434" s="115">
        <v>31.831810542830802</v>
      </c>
    </row>
    <row r="1435" spans="1:7" ht="12.75" customHeight="1">
      <c r="A1435" s="115" t="str">
        <f t="shared" si="22"/>
        <v>2008Cervix (C53)FemaleMāoriRate</v>
      </c>
      <c r="B1435">
        <v>2008</v>
      </c>
      <c r="C1435" t="s">
        <v>108</v>
      </c>
      <c r="D1435" t="s">
        <v>0</v>
      </c>
      <c r="E1435" s="115" t="s">
        <v>157</v>
      </c>
      <c r="F1435" s="115" t="s">
        <v>8</v>
      </c>
      <c r="G1435" s="115">
        <v>4.8623139749020901</v>
      </c>
    </row>
    <row r="1436" spans="1:7" ht="12.75" customHeight="1">
      <c r="A1436" s="115" t="str">
        <f t="shared" si="22"/>
        <v>2008Uterus (C54–C55)FemaleMāoriRate</v>
      </c>
      <c r="B1436">
        <v>2008</v>
      </c>
      <c r="C1436" t="s">
        <v>358</v>
      </c>
      <c r="D1436" t="s">
        <v>0</v>
      </c>
      <c r="E1436" s="115" t="s">
        <v>157</v>
      </c>
      <c r="F1436" s="115" t="s">
        <v>8</v>
      </c>
      <c r="G1436" s="115">
        <v>6.1028193514704698</v>
      </c>
    </row>
    <row r="1437" spans="1:7" ht="12.75" customHeight="1">
      <c r="A1437" s="115" t="str">
        <f t="shared" si="22"/>
        <v>2008Ovary (C56)FemaleMāoriRate</v>
      </c>
      <c r="B1437">
        <v>2008</v>
      </c>
      <c r="C1437" t="s">
        <v>109</v>
      </c>
      <c r="D1437" t="s">
        <v>0</v>
      </c>
      <c r="E1437" s="115" t="s">
        <v>157</v>
      </c>
      <c r="F1437" s="115" t="s">
        <v>8</v>
      </c>
      <c r="G1437" s="115">
        <v>6.3159187143471902</v>
      </c>
    </row>
    <row r="1438" spans="1:7" ht="12.75" customHeight="1">
      <c r="A1438" s="115" t="str">
        <f t="shared" si="22"/>
        <v>2009Breast - female (C50)FemaleMāoriRate</v>
      </c>
      <c r="B1438">
        <v>2009</v>
      </c>
      <c r="C1438" t="s">
        <v>155</v>
      </c>
      <c r="D1438" t="s">
        <v>0</v>
      </c>
      <c r="E1438" s="115" t="s">
        <v>157</v>
      </c>
      <c r="F1438" s="115" t="s">
        <v>8</v>
      </c>
      <c r="G1438" s="115">
        <v>27.369814480870701</v>
      </c>
    </row>
    <row r="1439" spans="1:7" ht="12.75" customHeight="1">
      <c r="A1439" s="115" t="str">
        <f t="shared" si="22"/>
        <v>2009Cervix (C53)FemaleMāoriRate</v>
      </c>
      <c r="B1439">
        <v>2009</v>
      </c>
      <c r="C1439" t="s">
        <v>108</v>
      </c>
      <c r="D1439" t="s">
        <v>0</v>
      </c>
      <c r="E1439" s="115" t="s">
        <v>157</v>
      </c>
      <c r="F1439" s="115" t="s">
        <v>8</v>
      </c>
      <c r="G1439" s="115">
        <v>3.1782233740323602</v>
      </c>
    </row>
    <row r="1440" spans="1:7" ht="12.75" customHeight="1">
      <c r="A1440" s="115" t="str">
        <f t="shared" si="22"/>
        <v>2009Uterus (C54–C55)FemaleMāoriRate</v>
      </c>
      <c r="B1440">
        <v>2009</v>
      </c>
      <c r="C1440" t="s">
        <v>358</v>
      </c>
      <c r="D1440" t="s">
        <v>0</v>
      </c>
      <c r="E1440" s="115" t="s">
        <v>157</v>
      </c>
      <c r="F1440" s="115" t="s">
        <v>8</v>
      </c>
      <c r="G1440" s="115">
        <v>5.3117686663065298</v>
      </c>
    </row>
    <row r="1441" spans="1:7" ht="12.75" customHeight="1">
      <c r="A1441" s="115" t="str">
        <f t="shared" si="22"/>
        <v>2009Ovary (C56)FemaleMāoriRate</v>
      </c>
      <c r="B1441">
        <v>2009</v>
      </c>
      <c r="C1441" t="s">
        <v>109</v>
      </c>
      <c r="D1441" t="s">
        <v>0</v>
      </c>
      <c r="E1441" s="115" t="s">
        <v>157</v>
      </c>
      <c r="F1441" s="115" t="s">
        <v>8</v>
      </c>
      <c r="G1441" s="115">
        <v>8.0862469633663103</v>
      </c>
    </row>
    <row r="1442" spans="1:7" ht="12.75" customHeight="1">
      <c r="A1442" s="115" t="str">
        <f t="shared" si="22"/>
        <v>2010Breast - female (C50)FemaleMāoriRate</v>
      </c>
      <c r="B1442">
        <v>2010</v>
      </c>
      <c r="C1442" t="s">
        <v>155</v>
      </c>
      <c r="D1442" t="s">
        <v>0</v>
      </c>
      <c r="E1442" s="115" t="s">
        <v>157</v>
      </c>
      <c r="F1442" s="115" t="s">
        <v>8</v>
      </c>
      <c r="G1442" s="115">
        <v>32.900488208096696</v>
      </c>
    </row>
    <row r="1443" spans="1:7" ht="12.75" customHeight="1">
      <c r="A1443" s="115" t="str">
        <f t="shared" si="22"/>
        <v>2010Cervix (C53)FemaleMāoriRate</v>
      </c>
      <c r="B1443">
        <v>2010</v>
      </c>
      <c r="C1443" t="s">
        <v>108</v>
      </c>
      <c r="D1443" t="s">
        <v>0</v>
      </c>
      <c r="E1443" s="115" t="s">
        <v>157</v>
      </c>
      <c r="F1443" s="115" t="s">
        <v>8</v>
      </c>
      <c r="G1443" s="115">
        <v>3.2493376400853302</v>
      </c>
    </row>
    <row r="1444" spans="1:7" ht="12.75" customHeight="1">
      <c r="A1444" s="115" t="str">
        <f t="shared" si="22"/>
        <v>2010Uterus (C54–C55)FemaleMāoriRate</v>
      </c>
      <c r="B1444">
        <v>2010</v>
      </c>
      <c r="C1444" t="s">
        <v>358</v>
      </c>
      <c r="D1444" t="s">
        <v>0</v>
      </c>
      <c r="E1444" s="115" t="s">
        <v>157</v>
      </c>
      <c r="F1444" s="115" t="s">
        <v>8</v>
      </c>
      <c r="G1444" s="115">
        <v>4.0549777897769603</v>
      </c>
    </row>
    <row r="1445" spans="1:7" ht="12.75" customHeight="1">
      <c r="A1445" s="115" t="str">
        <f t="shared" si="22"/>
        <v>2010Ovary (C56)FemaleMāoriRate</v>
      </c>
      <c r="B1445">
        <v>2010</v>
      </c>
      <c r="C1445" t="s">
        <v>109</v>
      </c>
      <c r="D1445" t="s">
        <v>0</v>
      </c>
      <c r="E1445" s="115" t="s">
        <v>157</v>
      </c>
      <c r="F1445" s="115" t="s">
        <v>8</v>
      </c>
      <c r="G1445" s="115">
        <v>4.8074127697529097</v>
      </c>
    </row>
    <row r="1446" spans="1:7" ht="12.75" customHeight="1">
      <c r="A1446" s="115" t="str">
        <f t="shared" si="22"/>
        <v>2011Breast - female (C50)FemaleMāoriRate</v>
      </c>
      <c r="B1446">
        <v>2011</v>
      </c>
      <c r="C1446" t="s">
        <v>155</v>
      </c>
      <c r="D1446" t="s">
        <v>0</v>
      </c>
      <c r="E1446" s="115" t="s">
        <v>157</v>
      </c>
      <c r="F1446" s="115" t="s">
        <v>8</v>
      </c>
      <c r="G1446" s="115">
        <v>27.319684719553901</v>
      </c>
    </row>
    <row r="1447" spans="1:7" ht="12.75" customHeight="1">
      <c r="A1447" s="115" t="str">
        <f t="shared" si="22"/>
        <v>2011Cervix (C53)FemaleMāoriRate</v>
      </c>
      <c r="B1447">
        <v>2011</v>
      </c>
      <c r="C1447" t="s">
        <v>108</v>
      </c>
      <c r="D1447" t="s">
        <v>0</v>
      </c>
      <c r="E1447" s="115" t="s">
        <v>157</v>
      </c>
      <c r="F1447" s="115" t="s">
        <v>8</v>
      </c>
      <c r="G1447" s="115">
        <v>5.36557649160825</v>
      </c>
    </row>
    <row r="1448" spans="1:7" ht="12.75" customHeight="1">
      <c r="A1448" s="115" t="str">
        <f t="shared" si="22"/>
        <v>2011Uterus (C54–C55)FemaleMāoriRate</v>
      </c>
      <c r="B1448">
        <v>2011</v>
      </c>
      <c r="C1448" t="s">
        <v>358</v>
      </c>
      <c r="D1448" t="s">
        <v>0</v>
      </c>
      <c r="E1448" s="115" t="s">
        <v>157</v>
      </c>
      <c r="F1448" s="115" t="s">
        <v>8</v>
      </c>
      <c r="G1448" s="115">
        <v>8.88480083579541</v>
      </c>
    </row>
    <row r="1449" spans="1:7" ht="12.75" customHeight="1">
      <c r="A1449" s="115" t="str">
        <f t="shared" si="22"/>
        <v>2011Ovary (C56)FemaleMāoriRate</v>
      </c>
      <c r="B1449">
        <v>2011</v>
      </c>
      <c r="C1449" t="s">
        <v>109</v>
      </c>
      <c r="D1449" t="s">
        <v>0</v>
      </c>
      <c r="E1449" s="115" t="s">
        <v>157</v>
      </c>
      <c r="F1449" s="115" t="s">
        <v>8</v>
      </c>
      <c r="G1449" s="115">
        <v>9.3681797077982996</v>
      </c>
    </row>
    <row r="1450" spans="1:7" ht="12.75" customHeight="1">
      <c r="A1450" s="115" t="str">
        <f t="shared" si="22"/>
        <v>2012Breast - female (C50)FemaleMāoriRate</v>
      </c>
      <c r="B1450">
        <v>2012</v>
      </c>
      <c r="C1450" t="s">
        <v>155</v>
      </c>
      <c r="D1450" t="s">
        <v>0</v>
      </c>
      <c r="E1450" s="115" t="s">
        <v>157</v>
      </c>
      <c r="F1450" s="115" t="s">
        <v>8</v>
      </c>
      <c r="G1450" s="115">
        <v>26.4531334986095</v>
      </c>
    </row>
    <row r="1451" spans="1:7" ht="12.75" customHeight="1">
      <c r="A1451" s="115" t="str">
        <f t="shared" si="22"/>
        <v>2012Cervix (C53)FemaleMāoriRate</v>
      </c>
      <c r="B1451">
        <v>2012</v>
      </c>
      <c r="C1451" t="s">
        <v>108</v>
      </c>
      <c r="D1451" t="s">
        <v>0</v>
      </c>
      <c r="E1451" s="115" t="s">
        <v>157</v>
      </c>
      <c r="F1451" s="115" t="s">
        <v>8</v>
      </c>
      <c r="G1451" s="115">
        <v>3.7123238654530102</v>
      </c>
    </row>
    <row r="1452" spans="1:7" ht="12.75" customHeight="1">
      <c r="A1452" s="115" t="str">
        <f t="shared" si="22"/>
        <v>2012Uterus (C54–C55)FemaleMāoriRate</v>
      </c>
      <c r="B1452">
        <v>2012</v>
      </c>
      <c r="C1452" t="s">
        <v>358</v>
      </c>
      <c r="D1452" t="s">
        <v>0</v>
      </c>
      <c r="E1452" s="115" t="s">
        <v>157</v>
      </c>
      <c r="F1452" s="115" t="s">
        <v>8</v>
      </c>
      <c r="G1452" s="115">
        <v>7.1444748214852103</v>
      </c>
    </row>
    <row r="1453" spans="1:7" ht="12.75" customHeight="1">
      <c r="A1453" s="115" t="str">
        <f t="shared" si="22"/>
        <v>2012Ovary (C56)FemaleMāoriRate</v>
      </c>
      <c r="B1453">
        <v>2012</v>
      </c>
      <c r="C1453" t="s">
        <v>109</v>
      </c>
      <c r="D1453" t="s">
        <v>0</v>
      </c>
      <c r="E1453" s="115" t="s">
        <v>157</v>
      </c>
      <c r="F1453" s="115" t="s">
        <v>8</v>
      </c>
      <c r="G1453" s="115">
        <v>5.7985975031086996</v>
      </c>
    </row>
    <row r="1454" spans="1:7" ht="12.75" customHeight="1">
      <c r="A1454" t="str">
        <f t="shared" si="22"/>
        <v>2003Stomach (C16)AllSexNon-MāoriRate</v>
      </c>
      <c r="B1454">
        <v>2003</v>
      </c>
      <c r="C1454" t="s">
        <v>82</v>
      </c>
      <c r="D1454" t="s">
        <v>4</v>
      </c>
      <c r="E1454" t="s">
        <v>158</v>
      </c>
      <c r="F1454" t="s">
        <v>8</v>
      </c>
      <c r="G1454" s="29">
        <v>4.8333398487964301</v>
      </c>
    </row>
    <row r="1455" spans="1:7" ht="12.75" customHeight="1">
      <c r="A1455" t="str">
        <f t="shared" si="22"/>
        <v>2003Stomach (C16)FemaleNon-MāoriRate</v>
      </c>
      <c r="B1455">
        <v>2003</v>
      </c>
      <c r="C1455" t="s">
        <v>82</v>
      </c>
      <c r="D1455" t="s">
        <v>0</v>
      </c>
      <c r="E1455" t="s">
        <v>158</v>
      </c>
      <c r="F1455" t="s">
        <v>8</v>
      </c>
      <c r="G1455" s="29">
        <v>2.9109282871784301</v>
      </c>
    </row>
    <row r="1456" spans="1:7" ht="12.75" customHeight="1">
      <c r="A1456" t="str">
        <f t="shared" si="22"/>
        <v>2003Stomach (C16)MaleNon-MāoriRate</v>
      </c>
      <c r="B1456">
        <v>2003</v>
      </c>
      <c r="C1456" t="s">
        <v>82</v>
      </c>
      <c r="D1456" t="s">
        <v>1</v>
      </c>
      <c r="E1456" t="s">
        <v>158</v>
      </c>
      <c r="F1456" t="s">
        <v>8</v>
      </c>
      <c r="G1456" s="29">
        <v>7.2081507878643798</v>
      </c>
    </row>
    <row r="1457" spans="1:7" ht="12.75" customHeight="1">
      <c r="A1457" t="str">
        <f t="shared" si="22"/>
        <v>2003Colorectum and anus (C18–C21)AllSexNon-MāoriRate</v>
      </c>
      <c r="B1457">
        <v>2003</v>
      </c>
      <c r="C1457" t="s">
        <v>84</v>
      </c>
      <c r="D1457" t="s">
        <v>4</v>
      </c>
      <c r="E1457" t="s">
        <v>158</v>
      </c>
      <c r="F1457" t="s">
        <v>8</v>
      </c>
      <c r="G1457" s="29">
        <v>19.402415078734599</v>
      </c>
    </row>
    <row r="1458" spans="1:7" ht="12.75" customHeight="1">
      <c r="A1458" t="str">
        <f t="shared" si="22"/>
        <v>2003Colorectum and anus (C18–C21)FemaleNon-MāoriRate</v>
      </c>
      <c r="B1458">
        <v>2003</v>
      </c>
      <c r="C1458" t="s">
        <v>84</v>
      </c>
      <c r="D1458" t="s">
        <v>0</v>
      </c>
      <c r="E1458" t="s">
        <v>158</v>
      </c>
      <c r="F1458" t="s">
        <v>8</v>
      </c>
      <c r="G1458" s="29">
        <v>17.2155047787131</v>
      </c>
    </row>
    <row r="1459" spans="1:7" ht="12.75" customHeight="1">
      <c r="A1459" t="str">
        <f t="shared" si="22"/>
        <v>2003Colorectum and anus (C18–C21)MaleNon-MāoriRate</v>
      </c>
      <c r="B1459">
        <v>2003</v>
      </c>
      <c r="C1459" t="s">
        <v>84</v>
      </c>
      <c r="D1459" t="s">
        <v>1</v>
      </c>
      <c r="E1459" t="s">
        <v>158</v>
      </c>
      <c r="F1459" t="s">
        <v>8</v>
      </c>
      <c r="G1459" s="29">
        <v>22.080530294634901</v>
      </c>
    </row>
    <row r="1460" spans="1:7" ht="12.75" customHeight="1">
      <c r="A1460" t="str">
        <f t="shared" si="22"/>
        <v>2003Pancreas (C25)AllSexNon-MāoriRate</v>
      </c>
      <c r="B1460">
        <v>2003</v>
      </c>
      <c r="C1460" t="s">
        <v>88</v>
      </c>
      <c r="D1460" t="s">
        <v>4</v>
      </c>
      <c r="E1460" t="s">
        <v>158</v>
      </c>
      <c r="F1460" t="s">
        <v>8</v>
      </c>
      <c r="G1460" s="29">
        <v>5.3028440973717803</v>
      </c>
    </row>
    <row r="1461" spans="1:7" ht="12.75" customHeight="1">
      <c r="A1461" t="str">
        <f t="shared" si="22"/>
        <v>2003Pancreas (C25)FemaleNon-MāoriRate</v>
      </c>
      <c r="B1461">
        <v>2003</v>
      </c>
      <c r="C1461" t="s">
        <v>88</v>
      </c>
      <c r="D1461" t="s">
        <v>0</v>
      </c>
      <c r="E1461" t="s">
        <v>158</v>
      </c>
      <c r="F1461" t="s">
        <v>8</v>
      </c>
      <c r="G1461" s="29">
        <v>4.43598361550122</v>
      </c>
    </row>
    <row r="1462" spans="1:7" ht="12.75" customHeight="1">
      <c r="A1462" t="str">
        <f t="shared" si="22"/>
        <v>2003Pancreas (C25)MaleNon-MāoriRate</v>
      </c>
      <c r="B1462">
        <v>2003</v>
      </c>
      <c r="C1462" t="s">
        <v>88</v>
      </c>
      <c r="D1462" t="s">
        <v>1</v>
      </c>
      <c r="E1462" t="s">
        <v>158</v>
      </c>
      <c r="F1462" t="s">
        <v>8</v>
      </c>
      <c r="G1462" s="29">
        <v>6.1061221638149004</v>
      </c>
    </row>
    <row r="1463" spans="1:7" ht="12.75" customHeight="1">
      <c r="A1463" t="str">
        <f t="shared" si="22"/>
        <v>2003Lung (C33–C34)AllSexNon-MāoriRate</v>
      </c>
      <c r="B1463">
        <v>2003</v>
      </c>
      <c r="C1463" t="s">
        <v>93</v>
      </c>
      <c r="D1463" t="s">
        <v>4</v>
      </c>
      <c r="E1463" t="s">
        <v>158</v>
      </c>
      <c r="F1463" t="s">
        <v>8</v>
      </c>
      <c r="G1463" s="29">
        <v>23.141847401201201</v>
      </c>
    </row>
    <row r="1464" spans="1:7" ht="12.75" customHeight="1">
      <c r="A1464" t="str">
        <f t="shared" si="22"/>
        <v>2003Lung (C33–C34)FemaleNon-MāoriRate</v>
      </c>
      <c r="B1464">
        <v>2003</v>
      </c>
      <c r="C1464" t="s">
        <v>93</v>
      </c>
      <c r="D1464" t="s">
        <v>0</v>
      </c>
      <c r="E1464" t="s">
        <v>158</v>
      </c>
      <c r="F1464" t="s">
        <v>8</v>
      </c>
      <c r="G1464" s="29">
        <v>17.5169673413751</v>
      </c>
    </row>
    <row r="1465" spans="1:7" ht="12.75" customHeight="1">
      <c r="A1465" t="str">
        <f t="shared" si="22"/>
        <v>2003Lung (C33–C34)MaleNon-MāoriRate</v>
      </c>
      <c r="B1465">
        <v>2003</v>
      </c>
      <c r="C1465" t="s">
        <v>93</v>
      </c>
      <c r="D1465" t="s">
        <v>1</v>
      </c>
      <c r="E1465" t="s">
        <v>158</v>
      </c>
      <c r="F1465" t="s">
        <v>8</v>
      </c>
      <c r="G1465" s="29">
        <v>30.680382934177199</v>
      </c>
    </row>
    <row r="1466" spans="1:7" ht="12.75" customHeight="1">
      <c r="A1466" t="str">
        <f t="shared" si="22"/>
        <v>2003Melanoma (C43)AllSexNon-MāoriRate</v>
      </c>
      <c r="B1466">
        <v>2003</v>
      </c>
      <c r="C1466" t="s">
        <v>99</v>
      </c>
      <c r="D1466" t="s">
        <v>4</v>
      </c>
      <c r="E1466" t="s">
        <v>158</v>
      </c>
      <c r="F1466" t="s">
        <v>8</v>
      </c>
      <c r="G1466" s="29">
        <v>5.4570102653212897</v>
      </c>
    </row>
    <row r="1467" spans="1:7" ht="12.75" customHeight="1">
      <c r="A1467" t="str">
        <f t="shared" si="22"/>
        <v>2003Melanoma (C43)FemaleNon-MāoriRate</v>
      </c>
      <c r="B1467">
        <v>2003</v>
      </c>
      <c r="C1467" t="s">
        <v>99</v>
      </c>
      <c r="D1467" t="s">
        <v>0</v>
      </c>
      <c r="E1467" t="s">
        <v>158</v>
      </c>
      <c r="F1467" t="s">
        <v>8</v>
      </c>
      <c r="G1467" s="29">
        <v>3.8568247218734801</v>
      </c>
    </row>
    <row r="1468" spans="1:7" ht="12.75" customHeight="1">
      <c r="A1468" t="str">
        <f t="shared" si="22"/>
        <v>2003Melanoma (C43)MaleNon-MāoriRate</v>
      </c>
      <c r="B1468">
        <v>2003</v>
      </c>
      <c r="C1468" t="s">
        <v>99</v>
      </c>
      <c r="D1468" t="s">
        <v>1</v>
      </c>
      <c r="E1468" t="s">
        <v>158</v>
      </c>
      <c r="F1468" t="s">
        <v>8</v>
      </c>
      <c r="G1468" s="29">
        <v>7.4432676094480703</v>
      </c>
    </row>
    <row r="1469" spans="1:7" ht="12.75" customHeight="1">
      <c r="A1469" t="str">
        <f t="shared" si="22"/>
        <v>2003Prostate (C61)MaleNon-MāoriRate</v>
      </c>
      <c r="B1469">
        <v>2003</v>
      </c>
      <c r="C1469" t="s">
        <v>112</v>
      </c>
      <c r="D1469" t="s">
        <v>1</v>
      </c>
      <c r="E1469" t="s">
        <v>158</v>
      </c>
      <c r="F1469" t="s">
        <v>8</v>
      </c>
      <c r="G1469" s="29">
        <v>21.124676130876502</v>
      </c>
    </row>
    <row r="1470" spans="1:7" ht="12.75" customHeight="1">
      <c r="A1470" t="str">
        <f t="shared" si="22"/>
        <v>2003Bladder (C67)AllSexNon-MāoriRate</v>
      </c>
      <c r="B1470">
        <v>2003</v>
      </c>
      <c r="C1470" t="s">
        <v>118</v>
      </c>
      <c r="D1470" t="s">
        <v>4</v>
      </c>
      <c r="E1470" t="s">
        <v>158</v>
      </c>
      <c r="F1470" t="s">
        <v>8</v>
      </c>
      <c r="G1470" s="29">
        <v>2.7402215923425501</v>
      </c>
    </row>
    <row r="1471" spans="1:7" ht="12.75" customHeight="1">
      <c r="A1471" t="str">
        <f t="shared" si="22"/>
        <v>2003Bladder (C67)FemaleNon-MāoriRate</v>
      </c>
      <c r="B1471">
        <v>2003</v>
      </c>
      <c r="C1471" t="s">
        <v>118</v>
      </c>
      <c r="D1471" t="s">
        <v>0</v>
      </c>
      <c r="E1471" t="s">
        <v>158</v>
      </c>
      <c r="F1471" t="s">
        <v>8</v>
      </c>
      <c r="G1471" s="29">
        <v>1.4235253747037999</v>
      </c>
    </row>
    <row r="1472" spans="1:7" ht="12.75" customHeight="1">
      <c r="A1472" t="str">
        <f t="shared" si="22"/>
        <v>2003Bladder (C67)MaleNon-MāoriRate</v>
      </c>
      <c r="B1472">
        <v>2003</v>
      </c>
      <c r="C1472" t="s">
        <v>118</v>
      </c>
      <c r="D1472" t="s">
        <v>1</v>
      </c>
      <c r="E1472" t="s">
        <v>158</v>
      </c>
      <c r="F1472" t="s">
        <v>8</v>
      </c>
      <c r="G1472" s="29">
        <v>4.5544746555418296</v>
      </c>
    </row>
    <row r="1473" spans="1:7" ht="12.75" customHeight="1">
      <c r="A1473" t="str">
        <f t="shared" si="22"/>
        <v>2003Non-Hodgkin lymphoma (C82–C85, C96)AllSexNon-MāoriRate</v>
      </c>
      <c r="B1473">
        <v>2003</v>
      </c>
      <c r="C1473" t="s">
        <v>133</v>
      </c>
      <c r="D1473" t="s">
        <v>4</v>
      </c>
      <c r="E1473" t="s">
        <v>158</v>
      </c>
      <c r="F1473" t="s">
        <v>8</v>
      </c>
      <c r="G1473" s="29">
        <v>5.6928864192182296</v>
      </c>
    </row>
    <row r="1474" spans="1:7" ht="12.75" customHeight="1">
      <c r="A1474" t="str">
        <f t="shared" ref="A1474:A1537" si="23">B1474&amp;C1474&amp;D1474&amp;E1474&amp;F1474</f>
        <v>2003Non-Hodgkin lymphoma (C82–C85, C96)FemaleNon-MāoriRate</v>
      </c>
      <c r="B1474">
        <v>2003</v>
      </c>
      <c r="C1474" t="s">
        <v>133</v>
      </c>
      <c r="D1474" t="s">
        <v>0</v>
      </c>
      <c r="E1474" t="s">
        <v>158</v>
      </c>
      <c r="F1474" t="s">
        <v>8</v>
      </c>
      <c r="G1474" s="29">
        <v>4.74500674661095</v>
      </c>
    </row>
    <row r="1475" spans="1:7" ht="12.75" customHeight="1">
      <c r="A1475" t="str">
        <f t="shared" si="23"/>
        <v>2003Non-Hodgkin lymphoma (C82–C85, C96)MaleNon-MāoriRate</v>
      </c>
      <c r="B1475">
        <v>2003</v>
      </c>
      <c r="C1475" t="s">
        <v>133</v>
      </c>
      <c r="D1475" t="s">
        <v>1</v>
      </c>
      <c r="E1475" t="s">
        <v>158</v>
      </c>
      <c r="F1475" t="s">
        <v>8</v>
      </c>
      <c r="G1475" s="29">
        <v>6.9532434365212596</v>
      </c>
    </row>
    <row r="1476" spans="1:7" ht="12.75" customHeight="1">
      <c r="A1476" t="str">
        <f t="shared" si="23"/>
        <v>2003Leukaemia (C91–C95)AllSexNon-MāoriRate</v>
      </c>
      <c r="B1476">
        <v>2003</v>
      </c>
      <c r="C1476" t="s">
        <v>136</v>
      </c>
      <c r="D1476" t="s">
        <v>4</v>
      </c>
      <c r="E1476" t="s">
        <v>158</v>
      </c>
      <c r="F1476" t="s">
        <v>8</v>
      </c>
      <c r="G1476" s="29">
        <v>4.7004253018673001</v>
      </c>
    </row>
    <row r="1477" spans="1:7" ht="12.75" customHeight="1">
      <c r="A1477" t="str">
        <f t="shared" si="23"/>
        <v>2003Leukaemia (C91–C95)FemaleNon-MāoriRate</v>
      </c>
      <c r="B1477">
        <v>2003</v>
      </c>
      <c r="C1477" t="s">
        <v>136</v>
      </c>
      <c r="D1477" t="s">
        <v>0</v>
      </c>
      <c r="E1477" t="s">
        <v>158</v>
      </c>
      <c r="F1477" t="s">
        <v>8</v>
      </c>
      <c r="G1477" s="29">
        <v>3.3062144939328402</v>
      </c>
    </row>
    <row r="1478" spans="1:7" ht="12.75" customHeight="1">
      <c r="A1478" t="str">
        <f t="shared" si="23"/>
        <v>2003Leukaemia (C91–C95)MaleNon-MāoriRate</v>
      </c>
      <c r="B1478">
        <v>2003</v>
      </c>
      <c r="C1478" t="s">
        <v>136</v>
      </c>
      <c r="D1478" t="s">
        <v>1</v>
      </c>
      <c r="E1478" t="s">
        <v>158</v>
      </c>
      <c r="F1478" t="s">
        <v>8</v>
      </c>
      <c r="G1478" s="29">
        <v>6.4035378137671799</v>
      </c>
    </row>
    <row r="1479" spans="1:7" ht="12.75" customHeight="1">
      <c r="A1479" t="str">
        <f t="shared" si="23"/>
        <v>2004Stomach (C16)AllSexNon-MāoriRate</v>
      </c>
      <c r="B1479">
        <v>2004</v>
      </c>
      <c r="C1479" t="s">
        <v>82</v>
      </c>
      <c r="D1479" t="s">
        <v>4</v>
      </c>
      <c r="E1479" t="s">
        <v>158</v>
      </c>
      <c r="F1479" t="s">
        <v>8</v>
      </c>
      <c r="G1479" s="29">
        <v>4.5711549757522896</v>
      </c>
    </row>
    <row r="1480" spans="1:7" ht="12.75" customHeight="1">
      <c r="A1480" t="str">
        <f t="shared" si="23"/>
        <v>2004Stomach (C16)FemaleNon-MāoriRate</v>
      </c>
      <c r="B1480">
        <v>2004</v>
      </c>
      <c r="C1480" t="s">
        <v>82</v>
      </c>
      <c r="D1480" t="s">
        <v>0</v>
      </c>
      <c r="E1480" t="s">
        <v>158</v>
      </c>
      <c r="F1480" t="s">
        <v>8</v>
      </c>
      <c r="G1480" s="29">
        <v>2.9709691679443799</v>
      </c>
    </row>
    <row r="1481" spans="1:7" ht="12.75" customHeight="1">
      <c r="A1481" t="str">
        <f t="shared" si="23"/>
        <v>2004Stomach (C16)MaleNon-MāoriRate</v>
      </c>
      <c r="B1481">
        <v>2004</v>
      </c>
      <c r="C1481" t="s">
        <v>82</v>
      </c>
      <c r="D1481" t="s">
        <v>1</v>
      </c>
      <c r="E1481" t="s">
        <v>158</v>
      </c>
      <c r="F1481" t="s">
        <v>8</v>
      </c>
      <c r="G1481" s="29">
        <v>6.4014085445193398</v>
      </c>
    </row>
    <row r="1482" spans="1:7" ht="12.75" customHeight="1">
      <c r="A1482" t="str">
        <f t="shared" si="23"/>
        <v>2004Colorectum and anus (C18–C21)AllSexNon-MāoriRate</v>
      </c>
      <c r="B1482">
        <v>2004</v>
      </c>
      <c r="C1482" t="s">
        <v>84</v>
      </c>
      <c r="D1482" t="s">
        <v>4</v>
      </c>
      <c r="E1482" t="s">
        <v>158</v>
      </c>
      <c r="F1482" t="s">
        <v>8</v>
      </c>
      <c r="G1482" s="29">
        <v>19.748333882946099</v>
      </c>
    </row>
    <row r="1483" spans="1:7" ht="12.75" customHeight="1">
      <c r="A1483" t="str">
        <f t="shared" si="23"/>
        <v>2004Colorectum and anus (C18–C21)FemaleNon-MāoriRate</v>
      </c>
      <c r="B1483">
        <v>2004</v>
      </c>
      <c r="C1483" t="s">
        <v>84</v>
      </c>
      <c r="D1483" t="s">
        <v>0</v>
      </c>
      <c r="E1483" t="s">
        <v>158</v>
      </c>
      <c r="F1483" t="s">
        <v>8</v>
      </c>
      <c r="G1483" s="29">
        <v>17.856684421072998</v>
      </c>
    </row>
    <row r="1484" spans="1:7" ht="12.75" customHeight="1">
      <c r="A1484" t="str">
        <f t="shared" si="23"/>
        <v>2004Colorectum and anus (C18–C21)MaleNon-MāoriRate</v>
      </c>
      <c r="B1484">
        <v>2004</v>
      </c>
      <c r="C1484" t="s">
        <v>84</v>
      </c>
      <c r="D1484" t="s">
        <v>1</v>
      </c>
      <c r="E1484" t="s">
        <v>158</v>
      </c>
      <c r="F1484" t="s">
        <v>8</v>
      </c>
      <c r="G1484" s="29">
        <v>22.0014442744531</v>
      </c>
    </row>
    <row r="1485" spans="1:7" ht="12.75" customHeight="1">
      <c r="A1485" t="str">
        <f t="shared" si="23"/>
        <v>2004Pancreas (C25)AllSexNon-MāoriRate</v>
      </c>
      <c r="B1485">
        <v>2004</v>
      </c>
      <c r="C1485" t="s">
        <v>88</v>
      </c>
      <c r="D1485" t="s">
        <v>4</v>
      </c>
      <c r="E1485" t="s">
        <v>158</v>
      </c>
      <c r="F1485" t="s">
        <v>8</v>
      </c>
      <c r="G1485" s="29">
        <v>5.8531441255047598</v>
      </c>
    </row>
    <row r="1486" spans="1:7" ht="12.75" customHeight="1">
      <c r="A1486" t="str">
        <f t="shared" si="23"/>
        <v>2004Pancreas (C25)FemaleNon-MāoriRate</v>
      </c>
      <c r="B1486">
        <v>2004</v>
      </c>
      <c r="C1486" t="s">
        <v>88</v>
      </c>
      <c r="D1486" t="s">
        <v>0</v>
      </c>
      <c r="E1486" t="s">
        <v>158</v>
      </c>
      <c r="F1486" t="s">
        <v>8</v>
      </c>
      <c r="G1486" s="29">
        <v>5.2606824767024198</v>
      </c>
    </row>
    <row r="1487" spans="1:7" ht="12.75" customHeight="1">
      <c r="A1487" t="str">
        <f t="shared" si="23"/>
        <v>2004Pancreas (C25)MaleNon-MāoriRate</v>
      </c>
      <c r="B1487">
        <v>2004</v>
      </c>
      <c r="C1487" t="s">
        <v>88</v>
      </c>
      <c r="D1487" t="s">
        <v>1</v>
      </c>
      <c r="E1487" t="s">
        <v>158</v>
      </c>
      <c r="F1487" t="s">
        <v>8</v>
      </c>
      <c r="G1487" s="29">
        <v>6.4783006953169302</v>
      </c>
    </row>
    <row r="1488" spans="1:7" ht="12.75" customHeight="1">
      <c r="A1488" t="str">
        <f t="shared" si="23"/>
        <v>2004Lung (C33–C34)AllSexNon-MāoriRate</v>
      </c>
      <c r="B1488">
        <v>2004</v>
      </c>
      <c r="C1488" t="s">
        <v>93</v>
      </c>
      <c r="D1488" t="s">
        <v>4</v>
      </c>
      <c r="E1488" t="s">
        <v>158</v>
      </c>
      <c r="F1488" t="s">
        <v>8</v>
      </c>
      <c r="G1488" s="29">
        <v>24.686127880691799</v>
      </c>
    </row>
    <row r="1489" spans="1:7" ht="12.75" customHeight="1">
      <c r="A1489" t="str">
        <f t="shared" si="23"/>
        <v>2004Lung (C33–C34)FemaleNon-MāoriRate</v>
      </c>
      <c r="B1489">
        <v>2004</v>
      </c>
      <c r="C1489" t="s">
        <v>93</v>
      </c>
      <c r="D1489" t="s">
        <v>0</v>
      </c>
      <c r="E1489" t="s">
        <v>158</v>
      </c>
      <c r="F1489" t="s">
        <v>8</v>
      </c>
      <c r="G1489" s="29">
        <v>18.0867512454214</v>
      </c>
    </row>
    <row r="1490" spans="1:7" ht="12.75" customHeight="1">
      <c r="A1490" t="str">
        <f t="shared" si="23"/>
        <v>2004Lung (C33–C34)MaleNon-MāoriRate</v>
      </c>
      <c r="B1490">
        <v>2004</v>
      </c>
      <c r="C1490" t="s">
        <v>93</v>
      </c>
      <c r="D1490" t="s">
        <v>1</v>
      </c>
      <c r="E1490" t="s">
        <v>158</v>
      </c>
      <c r="F1490" t="s">
        <v>8</v>
      </c>
      <c r="G1490" s="29">
        <v>32.962860426652</v>
      </c>
    </row>
    <row r="1491" spans="1:7" ht="12.75" customHeight="1">
      <c r="A1491" t="str">
        <f t="shared" si="23"/>
        <v>2004Melanoma (C43)AllSexNon-MāoriRate</v>
      </c>
      <c r="B1491">
        <v>2004</v>
      </c>
      <c r="C1491" t="s">
        <v>99</v>
      </c>
      <c r="D1491" t="s">
        <v>4</v>
      </c>
      <c r="E1491" t="s">
        <v>158</v>
      </c>
      <c r="F1491" t="s">
        <v>8</v>
      </c>
      <c r="G1491" s="29">
        <v>4.6401717365821096</v>
      </c>
    </row>
    <row r="1492" spans="1:7" ht="12.75" customHeight="1">
      <c r="A1492" t="str">
        <f t="shared" si="23"/>
        <v>2004Melanoma (C43)FemaleNon-MāoriRate</v>
      </c>
      <c r="B1492">
        <v>2004</v>
      </c>
      <c r="C1492" t="s">
        <v>99</v>
      </c>
      <c r="D1492" t="s">
        <v>0</v>
      </c>
      <c r="E1492" t="s">
        <v>158</v>
      </c>
      <c r="F1492" t="s">
        <v>8</v>
      </c>
      <c r="G1492" s="29">
        <v>3.1938977913718398</v>
      </c>
    </row>
    <row r="1493" spans="1:7" ht="12.75" customHeight="1">
      <c r="A1493" t="str">
        <f t="shared" si="23"/>
        <v>2004Melanoma (C43)MaleNon-MāoriRate</v>
      </c>
      <c r="B1493">
        <v>2004</v>
      </c>
      <c r="C1493" t="s">
        <v>99</v>
      </c>
      <c r="D1493" t="s">
        <v>1</v>
      </c>
      <c r="E1493" t="s">
        <v>158</v>
      </c>
      <c r="F1493" t="s">
        <v>8</v>
      </c>
      <c r="G1493" s="29">
        <v>6.3313360329125796</v>
      </c>
    </row>
    <row r="1494" spans="1:7" ht="12.75" customHeight="1">
      <c r="A1494" t="str">
        <f t="shared" si="23"/>
        <v>2004Prostate (C61)MaleNon-MāoriRate</v>
      </c>
      <c r="B1494">
        <v>2004</v>
      </c>
      <c r="C1494" t="s">
        <v>112</v>
      </c>
      <c r="D1494" t="s">
        <v>1</v>
      </c>
      <c r="E1494" t="s">
        <v>158</v>
      </c>
      <c r="F1494" t="s">
        <v>8</v>
      </c>
      <c r="G1494" s="29">
        <v>21.019329642103099</v>
      </c>
    </row>
    <row r="1495" spans="1:7" ht="12.75" customHeight="1">
      <c r="A1495" t="str">
        <f t="shared" si="23"/>
        <v>2004Bladder (C67)AllSexNon-MāoriRate</v>
      </c>
      <c r="B1495">
        <v>2004</v>
      </c>
      <c r="C1495" t="s">
        <v>118</v>
      </c>
      <c r="D1495" t="s">
        <v>4</v>
      </c>
      <c r="E1495" t="s">
        <v>158</v>
      </c>
      <c r="F1495" t="s">
        <v>8</v>
      </c>
      <c r="G1495" s="29">
        <v>2.8314348764948201</v>
      </c>
    </row>
    <row r="1496" spans="1:7" ht="12.75" customHeight="1">
      <c r="A1496" t="str">
        <f t="shared" si="23"/>
        <v>2004Bladder (C67)FemaleNon-MāoriRate</v>
      </c>
      <c r="B1496">
        <v>2004</v>
      </c>
      <c r="C1496" t="s">
        <v>118</v>
      </c>
      <c r="D1496" t="s">
        <v>0</v>
      </c>
      <c r="E1496" t="s">
        <v>158</v>
      </c>
      <c r="F1496" t="s">
        <v>8</v>
      </c>
      <c r="G1496" s="29">
        <v>1.3687674330100399</v>
      </c>
    </row>
    <row r="1497" spans="1:7" ht="12.75" customHeight="1">
      <c r="A1497" t="str">
        <f t="shared" si="23"/>
        <v>2004Bladder (C67)MaleNon-MāoriRate</v>
      </c>
      <c r="B1497">
        <v>2004</v>
      </c>
      <c r="C1497" t="s">
        <v>118</v>
      </c>
      <c r="D1497" t="s">
        <v>1</v>
      </c>
      <c r="E1497" t="s">
        <v>158</v>
      </c>
      <c r="F1497" t="s">
        <v>8</v>
      </c>
      <c r="G1497" s="29">
        <v>4.7892628587669703</v>
      </c>
    </row>
    <row r="1498" spans="1:7" ht="12.75" customHeight="1">
      <c r="A1498" t="str">
        <f t="shared" si="23"/>
        <v>2004Non-Hodgkin lymphoma (C82–C85, C96)AllSexNon-MāoriRate</v>
      </c>
      <c r="B1498">
        <v>2004</v>
      </c>
      <c r="C1498" t="s">
        <v>133</v>
      </c>
      <c r="D1498" t="s">
        <v>4</v>
      </c>
      <c r="E1498" t="s">
        <v>158</v>
      </c>
      <c r="F1498" t="s">
        <v>8</v>
      </c>
      <c r="G1498" s="29">
        <v>4.7775253378173099</v>
      </c>
    </row>
    <row r="1499" spans="1:7" ht="12.75" customHeight="1">
      <c r="A1499" t="str">
        <f t="shared" si="23"/>
        <v>2004Non-Hodgkin lymphoma (C82–C85, C96)FemaleNon-MāoriRate</v>
      </c>
      <c r="B1499">
        <v>2004</v>
      </c>
      <c r="C1499" t="s">
        <v>133</v>
      </c>
      <c r="D1499" t="s">
        <v>0</v>
      </c>
      <c r="E1499" t="s">
        <v>158</v>
      </c>
      <c r="F1499" t="s">
        <v>8</v>
      </c>
      <c r="G1499" s="29">
        <v>4.4594645932882502</v>
      </c>
    </row>
    <row r="1500" spans="1:7" ht="12.75" customHeight="1">
      <c r="A1500" t="str">
        <f t="shared" si="23"/>
        <v>2004Non-Hodgkin lymphoma (C82–C85, C96)MaleNon-MāoriRate</v>
      </c>
      <c r="B1500">
        <v>2004</v>
      </c>
      <c r="C1500" t="s">
        <v>133</v>
      </c>
      <c r="D1500" t="s">
        <v>1</v>
      </c>
      <c r="E1500" t="s">
        <v>158</v>
      </c>
      <c r="F1500" t="s">
        <v>8</v>
      </c>
      <c r="G1500" s="29">
        <v>5.1524916732799602</v>
      </c>
    </row>
    <row r="1501" spans="1:7" ht="12.75" customHeight="1">
      <c r="A1501" t="str">
        <f t="shared" si="23"/>
        <v>2004Leukaemia (C91–C95)AllSexNon-MāoriRate</v>
      </c>
      <c r="B1501">
        <v>2004</v>
      </c>
      <c r="C1501" t="s">
        <v>136</v>
      </c>
      <c r="D1501" t="s">
        <v>4</v>
      </c>
      <c r="E1501" t="s">
        <v>158</v>
      </c>
      <c r="F1501" t="s">
        <v>8</v>
      </c>
      <c r="G1501" s="29">
        <v>5.2010256005632796</v>
      </c>
    </row>
    <row r="1502" spans="1:7" ht="12.75" customHeight="1">
      <c r="A1502" t="str">
        <f t="shared" si="23"/>
        <v>2004Leukaemia (C91–C95)FemaleNon-MāoriRate</v>
      </c>
      <c r="B1502">
        <v>2004</v>
      </c>
      <c r="C1502" t="s">
        <v>136</v>
      </c>
      <c r="D1502" t="s">
        <v>0</v>
      </c>
      <c r="E1502" t="s">
        <v>158</v>
      </c>
      <c r="F1502" t="s">
        <v>8</v>
      </c>
      <c r="G1502" s="29">
        <v>4.7319182736505896</v>
      </c>
    </row>
    <row r="1503" spans="1:7" ht="12.75" customHeight="1">
      <c r="A1503" t="str">
        <f t="shared" si="23"/>
        <v>2004Leukaemia (C91–C95)MaleNon-MāoriRate</v>
      </c>
      <c r="B1503">
        <v>2004</v>
      </c>
      <c r="C1503" t="s">
        <v>136</v>
      </c>
      <c r="D1503" t="s">
        <v>1</v>
      </c>
      <c r="E1503" t="s">
        <v>158</v>
      </c>
      <c r="F1503" t="s">
        <v>8</v>
      </c>
      <c r="G1503" s="29">
        <v>5.8932853442572002</v>
      </c>
    </row>
    <row r="1504" spans="1:7" ht="12.75" customHeight="1">
      <c r="A1504" t="str">
        <f t="shared" si="23"/>
        <v>2005Stomach (C16)AllSexNon-MāoriRate</v>
      </c>
      <c r="B1504">
        <v>2005</v>
      </c>
      <c r="C1504" t="s">
        <v>82</v>
      </c>
      <c r="D1504" t="s">
        <v>4</v>
      </c>
      <c r="E1504" t="s">
        <v>158</v>
      </c>
      <c r="F1504" t="s">
        <v>8</v>
      </c>
      <c r="G1504" s="29">
        <v>3.848781477498</v>
      </c>
    </row>
    <row r="1505" spans="1:7" ht="12.75" customHeight="1">
      <c r="A1505" t="str">
        <f t="shared" si="23"/>
        <v>2005Stomach (C16)FemaleNon-MāoriRate</v>
      </c>
      <c r="B1505">
        <v>2005</v>
      </c>
      <c r="C1505" t="s">
        <v>82</v>
      </c>
      <c r="D1505" t="s">
        <v>0</v>
      </c>
      <c r="E1505" t="s">
        <v>158</v>
      </c>
      <c r="F1505" t="s">
        <v>8</v>
      </c>
      <c r="G1505" s="29">
        <v>3.02195096343711</v>
      </c>
    </row>
    <row r="1506" spans="1:7" ht="12.75" customHeight="1">
      <c r="A1506" t="str">
        <f t="shared" si="23"/>
        <v>2005Stomach (C16)MaleNon-MāoriRate</v>
      </c>
      <c r="B1506">
        <v>2005</v>
      </c>
      <c r="C1506" t="s">
        <v>82</v>
      </c>
      <c r="D1506" t="s">
        <v>1</v>
      </c>
      <c r="E1506" t="s">
        <v>158</v>
      </c>
      <c r="F1506" t="s">
        <v>8</v>
      </c>
      <c r="G1506" s="29">
        <v>4.9243285006708897</v>
      </c>
    </row>
    <row r="1507" spans="1:7" ht="12.75" customHeight="1">
      <c r="A1507" s="4" t="str">
        <f t="shared" si="23"/>
        <v>2005Colorectum and anus (C18–C21)AllSexNon-MāoriRate</v>
      </c>
      <c r="B1507" s="4">
        <v>2005</v>
      </c>
      <c r="C1507" s="4" t="s">
        <v>84</v>
      </c>
      <c r="D1507" s="4" t="s">
        <v>4</v>
      </c>
      <c r="E1507" s="4" t="s">
        <v>158</v>
      </c>
      <c r="F1507" s="4" t="s">
        <v>8</v>
      </c>
      <c r="G1507" s="30">
        <v>20.066926830380499</v>
      </c>
    </row>
    <row r="1508" spans="1:7" ht="12.75" customHeight="1">
      <c r="A1508" t="str">
        <f t="shared" si="23"/>
        <v>2005Colorectum and anus (C18–C21)FemaleNon-MāoriRate</v>
      </c>
      <c r="B1508">
        <v>2005</v>
      </c>
      <c r="C1508" t="s">
        <v>84</v>
      </c>
      <c r="D1508" t="s">
        <v>0</v>
      </c>
      <c r="E1508" t="s">
        <v>158</v>
      </c>
      <c r="F1508" t="s">
        <v>8</v>
      </c>
      <c r="G1508" s="29">
        <v>17.9229556337052</v>
      </c>
    </row>
    <row r="1509" spans="1:7" ht="12.75" customHeight="1">
      <c r="A1509" t="str">
        <f t="shared" si="23"/>
        <v>2005Colorectum and anus (C18–C21)MaleNon-MāoriRate</v>
      </c>
      <c r="B1509">
        <v>2005</v>
      </c>
      <c r="C1509" t="s">
        <v>84</v>
      </c>
      <c r="D1509" t="s">
        <v>1</v>
      </c>
      <c r="E1509" t="s">
        <v>158</v>
      </c>
      <c r="F1509" t="s">
        <v>8</v>
      </c>
      <c r="G1509" s="29">
        <v>22.608239750138999</v>
      </c>
    </row>
    <row r="1510" spans="1:7" ht="12.75" customHeight="1">
      <c r="A1510" t="str">
        <f t="shared" si="23"/>
        <v>2005Pancreas (C25)AllSexNon-MāoriRate</v>
      </c>
      <c r="B1510">
        <v>2005</v>
      </c>
      <c r="C1510" t="s">
        <v>88</v>
      </c>
      <c r="D1510" t="s">
        <v>4</v>
      </c>
      <c r="E1510" t="s">
        <v>158</v>
      </c>
      <c r="F1510" t="s">
        <v>8</v>
      </c>
      <c r="G1510" s="29">
        <v>5.3559999717706104</v>
      </c>
    </row>
    <row r="1511" spans="1:7" ht="12.75" customHeight="1">
      <c r="A1511" t="str">
        <f t="shared" si="23"/>
        <v>2005Pancreas (C25)FemaleNon-MāoriRate</v>
      </c>
      <c r="B1511">
        <v>2005</v>
      </c>
      <c r="C1511" t="s">
        <v>88</v>
      </c>
      <c r="D1511" t="s">
        <v>0</v>
      </c>
      <c r="E1511" t="s">
        <v>158</v>
      </c>
      <c r="F1511" t="s">
        <v>8</v>
      </c>
      <c r="G1511" s="29">
        <v>4.4184842049781299</v>
      </c>
    </row>
    <row r="1512" spans="1:7" ht="12.75" customHeight="1">
      <c r="A1512" t="str">
        <f t="shared" si="23"/>
        <v>2005Pancreas (C25)MaleNon-MāoriRate</v>
      </c>
      <c r="B1512">
        <v>2005</v>
      </c>
      <c r="C1512" t="s">
        <v>88</v>
      </c>
      <c r="D1512" t="s">
        <v>1</v>
      </c>
      <c r="E1512" t="s">
        <v>158</v>
      </c>
      <c r="F1512" t="s">
        <v>8</v>
      </c>
      <c r="G1512" s="29">
        <v>6.4008429986284403</v>
      </c>
    </row>
    <row r="1513" spans="1:7" ht="12.75" customHeight="1">
      <c r="A1513" t="str">
        <f t="shared" si="23"/>
        <v>2005Lung (C33–C34)AllSexNon-MāoriRate</v>
      </c>
      <c r="B1513">
        <v>2005</v>
      </c>
      <c r="C1513" t="s">
        <v>93</v>
      </c>
      <c r="D1513" t="s">
        <v>4</v>
      </c>
      <c r="E1513" t="s">
        <v>158</v>
      </c>
      <c r="F1513" t="s">
        <v>8</v>
      </c>
      <c r="G1513" s="29">
        <v>21.4248529950716</v>
      </c>
    </row>
    <row r="1514" spans="1:7" ht="12.75" customHeight="1">
      <c r="A1514" t="str">
        <f t="shared" si="23"/>
        <v>2005Lung (C33–C34)FemaleNon-MāoriRate</v>
      </c>
      <c r="B1514">
        <v>2005</v>
      </c>
      <c r="C1514" t="s">
        <v>93</v>
      </c>
      <c r="D1514" t="s">
        <v>0</v>
      </c>
      <c r="E1514" t="s">
        <v>158</v>
      </c>
      <c r="F1514" t="s">
        <v>8</v>
      </c>
      <c r="G1514" s="29">
        <v>15.1906616575481</v>
      </c>
    </row>
    <row r="1515" spans="1:7" ht="12.75" customHeight="1">
      <c r="A1515" t="str">
        <f t="shared" si="23"/>
        <v>2005Lung (C33–C34)MaleNon-MāoriRate</v>
      </c>
      <c r="B1515">
        <v>2005</v>
      </c>
      <c r="C1515" t="s">
        <v>93</v>
      </c>
      <c r="D1515" t="s">
        <v>1</v>
      </c>
      <c r="E1515" t="s">
        <v>158</v>
      </c>
      <c r="F1515" t="s">
        <v>8</v>
      </c>
      <c r="G1515" s="29">
        <v>29.197036971112698</v>
      </c>
    </row>
    <row r="1516" spans="1:7" ht="12.75" customHeight="1">
      <c r="A1516" t="str">
        <f t="shared" si="23"/>
        <v>2005Melanoma (C43)AllSexNon-MāoriRate</v>
      </c>
      <c r="B1516">
        <v>2005</v>
      </c>
      <c r="C1516" t="s">
        <v>99</v>
      </c>
      <c r="D1516" t="s">
        <v>4</v>
      </c>
      <c r="E1516" t="s">
        <v>158</v>
      </c>
      <c r="F1516" t="s">
        <v>8</v>
      </c>
      <c r="G1516" s="29">
        <v>5.0482779306385002</v>
      </c>
    </row>
    <row r="1517" spans="1:7" ht="12.75" customHeight="1">
      <c r="A1517" t="str">
        <f t="shared" si="23"/>
        <v>2005Melanoma (C43)FemaleNon-MāoriRate</v>
      </c>
      <c r="B1517">
        <v>2005</v>
      </c>
      <c r="C1517" t="s">
        <v>99</v>
      </c>
      <c r="D1517" t="s">
        <v>0</v>
      </c>
      <c r="E1517" t="s">
        <v>158</v>
      </c>
      <c r="F1517" t="s">
        <v>8</v>
      </c>
      <c r="G1517" s="29">
        <v>3.8885842616594402</v>
      </c>
    </row>
    <row r="1518" spans="1:7" ht="12.75" customHeight="1">
      <c r="A1518" t="str">
        <f t="shared" si="23"/>
        <v>2005Melanoma (C43)MaleNon-MāoriRate</v>
      </c>
      <c r="B1518">
        <v>2005</v>
      </c>
      <c r="C1518" t="s">
        <v>99</v>
      </c>
      <c r="D1518" t="s">
        <v>1</v>
      </c>
      <c r="E1518" t="s">
        <v>158</v>
      </c>
      <c r="F1518" t="s">
        <v>8</v>
      </c>
      <c r="G1518" s="29">
        <v>6.4005072129712399</v>
      </c>
    </row>
    <row r="1519" spans="1:7" ht="12.75" customHeight="1">
      <c r="A1519" t="str">
        <f t="shared" si="23"/>
        <v>2005Prostate (C61)MaleNon-MāoriRate</v>
      </c>
      <c r="B1519">
        <v>2005</v>
      </c>
      <c r="C1519" t="s">
        <v>112</v>
      </c>
      <c r="D1519" t="s">
        <v>1</v>
      </c>
      <c r="E1519" t="s">
        <v>158</v>
      </c>
      <c r="F1519" t="s">
        <v>8</v>
      </c>
      <c r="G1519" s="29">
        <v>19.5311638982155</v>
      </c>
    </row>
    <row r="1520" spans="1:7" ht="12.75" customHeight="1">
      <c r="A1520" t="str">
        <f t="shared" si="23"/>
        <v>2005Bladder (C67)AllSexNon-MāoriRate</v>
      </c>
      <c r="B1520">
        <v>2005</v>
      </c>
      <c r="C1520" t="s">
        <v>118</v>
      </c>
      <c r="D1520" t="s">
        <v>4</v>
      </c>
      <c r="E1520" t="s">
        <v>158</v>
      </c>
      <c r="F1520" t="s">
        <v>8</v>
      </c>
      <c r="G1520" s="29">
        <v>2.8317337153526401</v>
      </c>
    </row>
    <row r="1521" spans="1:7" ht="12.75" customHeight="1">
      <c r="A1521" t="str">
        <f t="shared" si="23"/>
        <v>2005Bladder (C67)FemaleNon-MāoriRate</v>
      </c>
      <c r="B1521">
        <v>2005</v>
      </c>
      <c r="C1521" t="s">
        <v>118</v>
      </c>
      <c r="D1521" t="s">
        <v>0</v>
      </c>
      <c r="E1521" t="s">
        <v>158</v>
      </c>
      <c r="F1521" t="s">
        <v>8</v>
      </c>
      <c r="G1521" s="29">
        <v>1.49920663849367</v>
      </c>
    </row>
    <row r="1522" spans="1:7" ht="12.75" customHeight="1">
      <c r="A1522" t="str">
        <f t="shared" si="23"/>
        <v>2005Bladder (C67)MaleNon-MāoriRate</v>
      </c>
      <c r="B1522">
        <v>2005</v>
      </c>
      <c r="C1522" t="s">
        <v>118</v>
      </c>
      <c r="D1522" t="s">
        <v>1</v>
      </c>
      <c r="E1522" t="s">
        <v>158</v>
      </c>
      <c r="F1522" t="s">
        <v>8</v>
      </c>
      <c r="G1522" s="29">
        <v>4.4527968098580502</v>
      </c>
    </row>
    <row r="1523" spans="1:7" ht="12.75" customHeight="1">
      <c r="A1523" t="str">
        <f t="shared" si="23"/>
        <v>2005Non-Hodgkin lymphoma (C82–C85, C96)AllSexNon-MāoriRate</v>
      </c>
      <c r="B1523">
        <v>2005</v>
      </c>
      <c r="C1523" t="s">
        <v>133</v>
      </c>
      <c r="D1523" t="s">
        <v>4</v>
      </c>
      <c r="E1523" t="s">
        <v>158</v>
      </c>
      <c r="F1523" t="s">
        <v>8</v>
      </c>
      <c r="G1523" s="29">
        <v>4.2969303481485701</v>
      </c>
    </row>
    <row r="1524" spans="1:7" ht="12.75" customHeight="1">
      <c r="A1524" t="str">
        <f t="shared" si="23"/>
        <v>2005Non-Hodgkin lymphoma (C82–C85, C96)FemaleNon-MāoriRate</v>
      </c>
      <c r="B1524">
        <v>2005</v>
      </c>
      <c r="C1524" t="s">
        <v>133</v>
      </c>
      <c r="D1524" t="s">
        <v>0</v>
      </c>
      <c r="E1524" t="s">
        <v>158</v>
      </c>
      <c r="F1524" t="s">
        <v>8</v>
      </c>
      <c r="G1524" s="29">
        <v>3.1794470800542198</v>
      </c>
    </row>
    <row r="1525" spans="1:7" ht="12.75" customHeight="1">
      <c r="A1525" t="str">
        <f t="shared" si="23"/>
        <v>2005Non-Hodgkin lymphoma (C82–C85, C96)MaleNon-MāoriRate</v>
      </c>
      <c r="B1525">
        <v>2005</v>
      </c>
      <c r="C1525" t="s">
        <v>133</v>
      </c>
      <c r="D1525" t="s">
        <v>1</v>
      </c>
      <c r="E1525" t="s">
        <v>158</v>
      </c>
      <c r="F1525" t="s">
        <v>8</v>
      </c>
      <c r="G1525" s="29">
        <v>5.6114991480224798</v>
      </c>
    </row>
    <row r="1526" spans="1:7" ht="12.75" customHeight="1">
      <c r="A1526" t="str">
        <f t="shared" si="23"/>
        <v>2005Leukaemia (C91–C95)AllSexNon-MāoriRate</v>
      </c>
      <c r="B1526">
        <v>2005</v>
      </c>
      <c r="C1526" t="s">
        <v>136</v>
      </c>
      <c r="D1526" t="s">
        <v>4</v>
      </c>
      <c r="E1526" t="s">
        <v>158</v>
      </c>
      <c r="F1526" t="s">
        <v>8</v>
      </c>
      <c r="G1526" s="29">
        <v>5.2099867664538202</v>
      </c>
    </row>
    <row r="1527" spans="1:7" ht="12.75" customHeight="1">
      <c r="A1527" t="str">
        <f t="shared" si="23"/>
        <v>2005Leukaemia (C91–C95)FemaleNon-MāoriRate</v>
      </c>
      <c r="B1527">
        <v>2005</v>
      </c>
      <c r="C1527" t="s">
        <v>136</v>
      </c>
      <c r="D1527" t="s">
        <v>0</v>
      </c>
      <c r="E1527" t="s">
        <v>158</v>
      </c>
      <c r="F1527" t="s">
        <v>8</v>
      </c>
      <c r="G1527" s="29">
        <v>4.4767640750632403</v>
      </c>
    </row>
    <row r="1528" spans="1:7" ht="12.75" customHeight="1">
      <c r="A1528" t="str">
        <f t="shared" si="23"/>
        <v>2005Leukaemia (C91–C95)MaleNon-MāoriRate</v>
      </c>
      <c r="B1528">
        <v>2005</v>
      </c>
      <c r="C1528" t="s">
        <v>136</v>
      </c>
      <c r="D1528" t="s">
        <v>1</v>
      </c>
      <c r="E1528" t="s">
        <v>158</v>
      </c>
      <c r="F1528" t="s">
        <v>8</v>
      </c>
      <c r="G1528" s="29">
        <v>6.1306007149425898</v>
      </c>
    </row>
    <row r="1529" spans="1:7" ht="12.75" customHeight="1">
      <c r="A1529" t="str">
        <f t="shared" si="23"/>
        <v>2006Stomach (C16)AllSexNon-MāoriRate</v>
      </c>
      <c r="B1529">
        <v>2006</v>
      </c>
      <c r="C1529" t="s">
        <v>82</v>
      </c>
      <c r="D1529" t="s">
        <v>4</v>
      </c>
      <c r="E1529" t="s">
        <v>158</v>
      </c>
      <c r="F1529" t="s">
        <v>8</v>
      </c>
      <c r="G1529" s="29">
        <v>3.8803635411570698</v>
      </c>
    </row>
    <row r="1530" spans="1:7" ht="12.75" customHeight="1">
      <c r="A1530" t="str">
        <f t="shared" si="23"/>
        <v>2006Stomach (C16)FemaleNon-MāoriRate</v>
      </c>
      <c r="B1530">
        <v>2006</v>
      </c>
      <c r="C1530" t="s">
        <v>82</v>
      </c>
      <c r="D1530" t="s">
        <v>0</v>
      </c>
      <c r="E1530" t="s">
        <v>158</v>
      </c>
      <c r="F1530" t="s">
        <v>8</v>
      </c>
      <c r="G1530" s="29">
        <v>2.86040728629203</v>
      </c>
    </row>
    <row r="1531" spans="1:7" ht="12.75" customHeight="1">
      <c r="A1531" t="str">
        <f t="shared" si="23"/>
        <v>2006Stomach (C16)MaleNon-MāoriRate</v>
      </c>
      <c r="B1531">
        <v>2006</v>
      </c>
      <c r="C1531" t="s">
        <v>82</v>
      </c>
      <c r="D1531" t="s">
        <v>1</v>
      </c>
      <c r="E1531" t="s">
        <v>158</v>
      </c>
      <c r="F1531" t="s">
        <v>8</v>
      </c>
      <c r="G1531" s="29">
        <v>5.1418975131007203</v>
      </c>
    </row>
    <row r="1532" spans="1:7" ht="12.75" customHeight="1">
      <c r="A1532" t="str">
        <f t="shared" si="23"/>
        <v>2006Colorectum and anus (C18–C21)AllSexNon-MāoriRate</v>
      </c>
      <c r="B1532">
        <v>2006</v>
      </c>
      <c r="C1532" t="s">
        <v>84</v>
      </c>
      <c r="D1532" t="s">
        <v>4</v>
      </c>
      <c r="E1532" t="s">
        <v>158</v>
      </c>
      <c r="F1532" t="s">
        <v>8</v>
      </c>
      <c r="G1532" s="29">
        <v>18.9828853761197</v>
      </c>
    </row>
    <row r="1533" spans="1:7" ht="12.75" customHeight="1">
      <c r="A1533" t="str">
        <f t="shared" si="23"/>
        <v>2006Colorectum and anus (C18–C21)FemaleNon-MāoriRate</v>
      </c>
      <c r="B1533">
        <v>2006</v>
      </c>
      <c r="C1533" t="s">
        <v>84</v>
      </c>
      <c r="D1533" t="s">
        <v>0</v>
      </c>
      <c r="E1533" t="s">
        <v>158</v>
      </c>
      <c r="F1533" t="s">
        <v>8</v>
      </c>
      <c r="G1533" s="29">
        <v>17.414184693891201</v>
      </c>
    </row>
    <row r="1534" spans="1:7" ht="12.75" customHeight="1">
      <c r="A1534" t="str">
        <f t="shared" si="23"/>
        <v>2006Colorectum and anus (C18–C21)MaleNon-MāoriRate</v>
      </c>
      <c r="B1534">
        <v>2006</v>
      </c>
      <c r="C1534" t="s">
        <v>84</v>
      </c>
      <c r="D1534" t="s">
        <v>1</v>
      </c>
      <c r="E1534" t="s">
        <v>158</v>
      </c>
      <c r="F1534" t="s">
        <v>8</v>
      </c>
      <c r="G1534" s="29">
        <v>20.5967335788621</v>
      </c>
    </row>
    <row r="1535" spans="1:7" ht="12.75" customHeight="1">
      <c r="A1535" t="str">
        <f t="shared" si="23"/>
        <v>2006Pancreas (C25)AllSexNon-MāoriRate</v>
      </c>
      <c r="B1535">
        <v>2006</v>
      </c>
      <c r="C1535" t="s">
        <v>88</v>
      </c>
      <c r="D1535" t="s">
        <v>4</v>
      </c>
      <c r="E1535" t="s">
        <v>158</v>
      </c>
      <c r="F1535" t="s">
        <v>8</v>
      </c>
      <c r="G1535" s="29">
        <v>5.3643969910653402</v>
      </c>
    </row>
    <row r="1536" spans="1:7" ht="12.75" customHeight="1">
      <c r="A1536" t="str">
        <f t="shared" si="23"/>
        <v>2006Pancreas (C25)FemaleNon-MāoriRate</v>
      </c>
      <c r="B1536">
        <v>2006</v>
      </c>
      <c r="C1536" t="s">
        <v>88</v>
      </c>
      <c r="D1536" t="s">
        <v>0</v>
      </c>
      <c r="E1536" t="s">
        <v>158</v>
      </c>
      <c r="F1536" t="s">
        <v>8</v>
      </c>
      <c r="G1536" s="29">
        <v>4.9593350218338799</v>
      </c>
    </row>
    <row r="1537" spans="1:7" ht="12.75" customHeight="1">
      <c r="A1537" t="str">
        <f t="shared" si="23"/>
        <v>2006Pancreas (C25)MaleNon-MāoriRate</v>
      </c>
      <c r="B1537">
        <v>2006</v>
      </c>
      <c r="C1537" t="s">
        <v>88</v>
      </c>
      <c r="D1537" t="s">
        <v>1</v>
      </c>
      <c r="E1537" t="s">
        <v>158</v>
      </c>
      <c r="F1537" t="s">
        <v>8</v>
      </c>
      <c r="G1537" s="29">
        <v>5.7044537903328196</v>
      </c>
    </row>
    <row r="1538" spans="1:7" ht="12.75" customHeight="1">
      <c r="A1538" t="str">
        <f t="shared" ref="A1538:A1601" si="24">B1538&amp;C1538&amp;D1538&amp;E1538&amp;F1538</f>
        <v>2006Lung (C33–C34)AllSexNon-MāoriRate</v>
      </c>
      <c r="B1538">
        <v>2006</v>
      </c>
      <c r="C1538" t="s">
        <v>93</v>
      </c>
      <c r="D1538" t="s">
        <v>4</v>
      </c>
      <c r="E1538" t="s">
        <v>158</v>
      </c>
      <c r="F1538" t="s">
        <v>8</v>
      </c>
      <c r="G1538" s="29">
        <v>21.758221757947499</v>
      </c>
    </row>
    <row r="1539" spans="1:7" ht="12.75" customHeight="1">
      <c r="A1539" t="str">
        <f t="shared" si="24"/>
        <v>2006Lung (C33–C34)FemaleNon-MāoriRate</v>
      </c>
      <c r="B1539">
        <v>2006</v>
      </c>
      <c r="C1539" t="s">
        <v>93</v>
      </c>
      <c r="D1539" t="s">
        <v>0</v>
      </c>
      <c r="E1539" t="s">
        <v>158</v>
      </c>
      <c r="F1539" t="s">
        <v>8</v>
      </c>
      <c r="G1539" s="29">
        <v>17.770899002675499</v>
      </c>
    </row>
    <row r="1540" spans="1:7" ht="12.75" customHeight="1">
      <c r="A1540" t="str">
        <f t="shared" si="24"/>
        <v>2006Lung (C33–C34)MaleNon-MāoriRate</v>
      </c>
      <c r="B1540">
        <v>2006</v>
      </c>
      <c r="C1540" t="s">
        <v>93</v>
      </c>
      <c r="D1540" t="s">
        <v>1</v>
      </c>
      <c r="E1540" t="s">
        <v>158</v>
      </c>
      <c r="F1540" t="s">
        <v>8</v>
      </c>
      <c r="G1540" s="29">
        <v>26.623559023208902</v>
      </c>
    </row>
    <row r="1541" spans="1:7" ht="12.75" customHeight="1">
      <c r="A1541" t="str">
        <f t="shared" si="24"/>
        <v>2006Melanoma (C43)AllSexNon-MāoriRate</v>
      </c>
      <c r="B1541">
        <v>2006</v>
      </c>
      <c r="C1541" t="s">
        <v>99</v>
      </c>
      <c r="D1541" t="s">
        <v>4</v>
      </c>
      <c r="E1541" t="s">
        <v>158</v>
      </c>
      <c r="F1541" t="s">
        <v>8</v>
      </c>
      <c r="G1541" s="29">
        <v>4.9903664172636297</v>
      </c>
    </row>
    <row r="1542" spans="1:7" ht="12.75" customHeight="1">
      <c r="A1542" t="str">
        <f t="shared" si="24"/>
        <v>2006Melanoma (C43)FemaleNon-MāoriRate</v>
      </c>
      <c r="B1542">
        <v>2006</v>
      </c>
      <c r="C1542" t="s">
        <v>99</v>
      </c>
      <c r="D1542" t="s">
        <v>0</v>
      </c>
      <c r="E1542" t="s">
        <v>158</v>
      </c>
      <c r="F1542" t="s">
        <v>8</v>
      </c>
      <c r="G1542" s="29">
        <v>3.6645870760827601</v>
      </c>
    </row>
    <row r="1543" spans="1:7" ht="12.75" customHeight="1">
      <c r="A1543" t="str">
        <f t="shared" si="24"/>
        <v>2006Melanoma (C43)MaleNon-MāoriRate</v>
      </c>
      <c r="B1543">
        <v>2006</v>
      </c>
      <c r="C1543" t="s">
        <v>99</v>
      </c>
      <c r="D1543" t="s">
        <v>1</v>
      </c>
      <c r="E1543" t="s">
        <v>158</v>
      </c>
      <c r="F1543" t="s">
        <v>8</v>
      </c>
      <c r="G1543" s="29">
        <v>6.6532589865623999</v>
      </c>
    </row>
    <row r="1544" spans="1:7" ht="12.75" customHeight="1">
      <c r="A1544" t="str">
        <f t="shared" si="24"/>
        <v>2006Prostate (C61)MaleNon-MāoriRate</v>
      </c>
      <c r="B1544">
        <v>2006</v>
      </c>
      <c r="C1544" t="s">
        <v>112</v>
      </c>
      <c r="D1544" t="s">
        <v>1</v>
      </c>
      <c r="E1544" t="s">
        <v>158</v>
      </c>
      <c r="F1544" t="s">
        <v>8</v>
      </c>
      <c r="G1544" s="29">
        <v>18.799609506328999</v>
      </c>
    </row>
    <row r="1545" spans="1:7" ht="12.75" customHeight="1">
      <c r="A1545" t="str">
        <f t="shared" si="24"/>
        <v>2006Bladder (C67)AllSexNon-MāoriRate</v>
      </c>
      <c r="B1545">
        <v>2006</v>
      </c>
      <c r="C1545" t="s">
        <v>118</v>
      </c>
      <c r="D1545" t="s">
        <v>4</v>
      </c>
      <c r="E1545" t="s">
        <v>158</v>
      </c>
      <c r="F1545" t="s">
        <v>8</v>
      </c>
      <c r="G1545" s="29">
        <v>2.9117540016137</v>
      </c>
    </row>
    <row r="1546" spans="1:7" ht="12.75" customHeight="1">
      <c r="A1546" t="str">
        <f t="shared" si="24"/>
        <v>2006Bladder (C67)FemaleNon-MāoriRate</v>
      </c>
      <c r="B1546">
        <v>2006</v>
      </c>
      <c r="C1546" t="s">
        <v>118</v>
      </c>
      <c r="D1546" t="s">
        <v>0</v>
      </c>
      <c r="E1546" t="s">
        <v>158</v>
      </c>
      <c r="F1546" t="s">
        <v>8</v>
      </c>
      <c r="G1546" s="29">
        <v>1.2719181018538701</v>
      </c>
    </row>
    <row r="1547" spans="1:7" ht="12.75" customHeight="1">
      <c r="A1547" t="str">
        <f t="shared" si="24"/>
        <v>2006Bladder (C67)MaleNon-MāoriRate</v>
      </c>
      <c r="B1547">
        <v>2006</v>
      </c>
      <c r="C1547" t="s">
        <v>118</v>
      </c>
      <c r="D1547" t="s">
        <v>1</v>
      </c>
      <c r="E1547" t="s">
        <v>158</v>
      </c>
      <c r="F1547" t="s">
        <v>8</v>
      </c>
      <c r="G1547" s="29">
        <v>5.0680059598792502</v>
      </c>
    </row>
    <row r="1548" spans="1:7" ht="12.75" customHeight="1">
      <c r="A1548" t="str">
        <f t="shared" si="24"/>
        <v>2006Non-Hodgkin lymphoma (C82–C85, C96)AllSexNon-MāoriRate</v>
      </c>
      <c r="B1548">
        <v>2006</v>
      </c>
      <c r="C1548" t="s">
        <v>133</v>
      </c>
      <c r="D1548" t="s">
        <v>4</v>
      </c>
      <c r="E1548" t="s">
        <v>158</v>
      </c>
      <c r="F1548" t="s">
        <v>8</v>
      </c>
      <c r="G1548" s="29">
        <v>5.0401544923724497</v>
      </c>
    </row>
    <row r="1549" spans="1:7" ht="12.75" customHeight="1">
      <c r="A1549" t="str">
        <f t="shared" si="24"/>
        <v>2006Non-Hodgkin lymphoma (C82–C85, C96)FemaleNon-MāoriRate</v>
      </c>
      <c r="B1549">
        <v>2006</v>
      </c>
      <c r="C1549" t="s">
        <v>133</v>
      </c>
      <c r="D1549" t="s">
        <v>0</v>
      </c>
      <c r="E1549" t="s">
        <v>158</v>
      </c>
      <c r="F1549" t="s">
        <v>8</v>
      </c>
      <c r="G1549" s="29">
        <v>4.1205558806987996</v>
      </c>
    </row>
    <row r="1550" spans="1:7" ht="12.75" customHeight="1">
      <c r="A1550" t="str">
        <f t="shared" si="24"/>
        <v>2006Non-Hodgkin lymphoma (C82–C85, C96)MaleNon-MāoriRate</v>
      </c>
      <c r="B1550">
        <v>2006</v>
      </c>
      <c r="C1550" t="s">
        <v>133</v>
      </c>
      <c r="D1550" t="s">
        <v>1</v>
      </c>
      <c r="E1550" t="s">
        <v>158</v>
      </c>
      <c r="F1550" t="s">
        <v>8</v>
      </c>
      <c r="G1550" s="29">
        <v>6.0767657480827104</v>
      </c>
    </row>
    <row r="1551" spans="1:7" ht="12.75" customHeight="1">
      <c r="A1551" t="str">
        <f t="shared" si="24"/>
        <v>2006Leukaemia (C91–C95)AllSexNon-MāoriRate</v>
      </c>
      <c r="B1551">
        <v>2006</v>
      </c>
      <c r="C1551" t="s">
        <v>136</v>
      </c>
      <c r="D1551" t="s">
        <v>4</v>
      </c>
      <c r="E1551" t="s">
        <v>158</v>
      </c>
      <c r="F1551" t="s">
        <v>8</v>
      </c>
      <c r="G1551" s="29">
        <v>4.8510593116299701</v>
      </c>
    </row>
    <row r="1552" spans="1:7" ht="12.75" customHeight="1">
      <c r="A1552" t="str">
        <f t="shared" si="24"/>
        <v>2006Leukaemia (C91–C95)FemaleNon-MāoriRate</v>
      </c>
      <c r="B1552">
        <v>2006</v>
      </c>
      <c r="C1552" t="s">
        <v>136</v>
      </c>
      <c r="D1552" t="s">
        <v>0</v>
      </c>
      <c r="E1552" t="s">
        <v>158</v>
      </c>
      <c r="F1552" t="s">
        <v>8</v>
      </c>
      <c r="G1552" s="29">
        <v>3.4927447693025599</v>
      </c>
    </row>
    <row r="1553" spans="1:7" ht="12.75" customHeight="1">
      <c r="A1553" t="str">
        <f t="shared" si="24"/>
        <v>2006Leukaemia (C91–C95)MaleNon-MāoriRate</v>
      </c>
      <c r="B1553">
        <v>2006</v>
      </c>
      <c r="C1553" t="s">
        <v>136</v>
      </c>
      <c r="D1553" t="s">
        <v>1</v>
      </c>
      <c r="E1553" t="s">
        <v>158</v>
      </c>
      <c r="F1553" t="s">
        <v>8</v>
      </c>
      <c r="G1553" s="29">
        <v>6.4807017847462403</v>
      </c>
    </row>
    <row r="1554" spans="1:7" ht="12.75" customHeight="1">
      <c r="A1554" t="str">
        <f t="shared" si="24"/>
        <v>2007Stomach (C16)AllSexNon-MāoriRate</v>
      </c>
      <c r="B1554">
        <v>2007</v>
      </c>
      <c r="C1554" t="s">
        <v>82</v>
      </c>
      <c r="D1554" t="s">
        <v>4</v>
      </c>
      <c r="E1554" t="s">
        <v>158</v>
      </c>
      <c r="F1554" t="s">
        <v>8</v>
      </c>
      <c r="G1554" s="29">
        <v>3.9960334343745898</v>
      </c>
    </row>
    <row r="1555" spans="1:7" ht="12.75" customHeight="1">
      <c r="A1555" t="str">
        <f t="shared" si="24"/>
        <v>2007Stomach (C16)FemaleNon-MāoriRate</v>
      </c>
      <c r="B1555">
        <v>2007</v>
      </c>
      <c r="C1555" t="s">
        <v>82</v>
      </c>
      <c r="D1555" t="s">
        <v>0</v>
      </c>
      <c r="E1555" t="s">
        <v>158</v>
      </c>
      <c r="F1555" t="s">
        <v>8</v>
      </c>
      <c r="G1555" s="29">
        <v>2.7475238793691301</v>
      </c>
    </row>
    <row r="1556" spans="1:7" ht="12.75" customHeight="1">
      <c r="A1556" t="str">
        <f t="shared" si="24"/>
        <v>2007Stomach (C16)MaleNon-MāoriRate</v>
      </c>
      <c r="B1556">
        <v>2007</v>
      </c>
      <c r="C1556" t="s">
        <v>82</v>
      </c>
      <c r="D1556" t="s">
        <v>1</v>
      </c>
      <c r="E1556" t="s">
        <v>158</v>
      </c>
      <c r="F1556" t="s">
        <v>8</v>
      </c>
      <c r="G1556" s="29">
        <v>5.5875098799368699</v>
      </c>
    </row>
    <row r="1557" spans="1:7" ht="12.75" customHeight="1">
      <c r="A1557" t="str">
        <f t="shared" si="24"/>
        <v>2007Colorectum and anus (C18–C21)AllSexNon-MāoriRate</v>
      </c>
      <c r="B1557">
        <v>2007</v>
      </c>
      <c r="C1557" t="s">
        <v>84</v>
      </c>
      <c r="D1557" t="s">
        <v>4</v>
      </c>
      <c r="E1557" t="s">
        <v>158</v>
      </c>
      <c r="F1557" t="s">
        <v>8</v>
      </c>
      <c r="G1557" s="29">
        <v>19.679563564236599</v>
      </c>
    </row>
    <row r="1558" spans="1:7" ht="12.75" customHeight="1">
      <c r="A1558" t="str">
        <f t="shared" si="24"/>
        <v>2007Colorectum and anus (C18–C21)FemaleNon-MāoriRate</v>
      </c>
      <c r="B1558">
        <v>2007</v>
      </c>
      <c r="C1558" t="s">
        <v>84</v>
      </c>
      <c r="D1558" t="s">
        <v>0</v>
      </c>
      <c r="E1558" t="s">
        <v>158</v>
      </c>
      <c r="F1558" t="s">
        <v>8</v>
      </c>
      <c r="G1558" s="29">
        <v>17.237392321394701</v>
      </c>
    </row>
    <row r="1559" spans="1:7" ht="12.75" customHeight="1">
      <c r="A1559" t="str">
        <f t="shared" si="24"/>
        <v>2007Colorectum and anus (C18–C21)MaleNon-MāoriRate</v>
      </c>
      <c r="B1559">
        <v>2007</v>
      </c>
      <c r="C1559" t="s">
        <v>84</v>
      </c>
      <c r="D1559" t="s">
        <v>1</v>
      </c>
      <c r="E1559" t="s">
        <v>158</v>
      </c>
      <c r="F1559" t="s">
        <v>8</v>
      </c>
      <c r="G1559" s="29">
        <v>22.650849907034299</v>
      </c>
    </row>
    <row r="1560" spans="1:7" ht="12.75" customHeight="1">
      <c r="A1560" t="str">
        <f t="shared" si="24"/>
        <v>2007Pancreas (C25)AllSexNon-MāoriRate</v>
      </c>
      <c r="B1560">
        <v>2007</v>
      </c>
      <c r="C1560" t="s">
        <v>88</v>
      </c>
      <c r="D1560" t="s">
        <v>4</v>
      </c>
      <c r="E1560" t="s">
        <v>158</v>
      </c>
      <c r="F1560" t="s">
        <v>8</v>
      </c>
      <c r="G1560" s="29">
        <v>6.5584556905835596</v>
      </c>
    </row>
    <row r="1561" spans="1:7" ht="12.75" customHeight="1">
      <c r="A1561" t="str">
        <f t="shared" si="24"/>
        <v>2007Pancreas (C25)FemaleNon-MāoriRate</v>
      </c>
      <c r="B1561">
        <v>2007</v>
      </c>
      <c r="C1561" t="s">
        <v>88</v>
      </c>
      <c r="D1561" t="s">
        <v>0</v>
      </c>
      <c r="E1561" t="s">
        <v>158</v>
      </c>
      <c r="F1561" t="s">
        <v>8</v>
      </c>
      <c r="G1561" s="29">
        <v>5.9463522824661199</v>
      </c>
    </row>
    <row r="1562" spans="1:7" ht="12.75" customHeight="1">
      <c r="A1562" t="str">
        <f t="shared" si="24"/>
        <v>2007Pancreas (C25)MaleNon-MāoriRate</v>
      </c>
      <c r="B1562">
        <v>2007</v>
      </c>
      <c r="C1562" t="s">
        <v>88</v>
      </c>
      <c r="D1562" t="s">
        <v>1</v>
      </c>
      <c r="E1562" t="s">
        <v>158</v>
      </c>
      <c r="F1562" t="s">
        <v>8</v>
      </c>
      <c r="G1562" s="29">
        <v>7.2892627319928804</v>
      </c>
    </row>
    <row r="1563" spans="1:7" ht="12.75" customHeight="1">
      <c r="A1563" t="str">
        <f t="shared" si="24"/>
        <v>2007Lung (C33–C34)AllSexNon-MāoriRate</v>
      </c>
      <c r="B1563">
        <v>2007</v>
      </c>
      <c r="C1563" t="s">
        <v>93</v>
      </c>
      <c r="D1563" t="s">
        <v>4</v>
      </c>
      <c r="E1563" t="s">
        <v>158</v>
      </c>
      <c r="F1563" t="s">
        <v>8</v>
      </c>
      <c r="G1563" s="29">
        <v>21.208887488074101</v>
      </c>
    </row>
    <row r="1564" spans="1:7" ht="12.75" customHeight="1">
      <c r="A1564" t="str">
        <f t="shared" si="24"/>
        <v>2007Lung (C33–C34)FemaleNon-MāoriRate</v>
      </c>
      <c r="B1564">
        <v>2007</v>
      </c>
      <c r="C1564" t="s">
        <v>93</v>
      </c>
      <c r="D1564" t="s">
        <v>0</v>
      </c>
      <c r="E1564" t="s">
        <v>158</v>
      </c>
      <c r="F1564" t="s">
        <v>8</v>
      </c>
      <c r="G1564" s="29">
        <v>16.831229392881902</v>
      </c>
    </row>
    <row r="1565" spans="1:7" ht="12.75" customHeight="1">
      <c r="A1565" t="str">
        <f t="shared" si="24"/>
        <v>2007Lung (C33–C34)MaleNon-MāoriRate</v>
      </c>
      <c r="B1565">
        <v>2007</v>
      </c>
      <c r="C1565" t="s">
        <v>93</v>
      </c>
      <c r="D1565" t="s">
        <v>1</v>
      </c>
      <c r="E1565" t="s">
        <v>158</v>
      </c>
      <c r="F1565" t="s">
        <v>8</v>
      </c>
      <c r="G1565" s="29">
        <v>26.851876833568099</v>
      </c>
    </row>
    <row r="1566" spans="1:7" ht="12.75" customHeight="1">
      <c r="A1566" t="str">
        <f t="shared" si="24"/>
        <v>2007Melanoma (C43)AllSexNon-MāoriRate</v>
      </c>
      <c r="B1566">
        <v>2007</v>
      </c>
      <c r="C1566" t="s">
        <v>99</v>
      </c>
      <c r="D1566" t="s">
        <v>4</v>
      </c>
      <c r="E1566" t="s">
        <v>158</v>
      </c>
      <c r="F1566" t="s">
        <v>8</v>
      </c>
      <c r="G1566" s="29">
        <v>5.0017146018807601</v>
      </c>
    </row>
    <row r="1567" spans="1:7" ht="12.75" customHeight="1">
      <c r="A1567" t="str">
        <f t="shared" si="24"/>
        <v>2007Melanoma (C43)FemaleNon-MāoriRate</v>
      </c>
      <c r="B1567">
        <v>2007</v>
      </c>
      <c r="C1567" t="s">
        <v>99</v>
      </c>
      <c r="D1567" t="s">
        <v>0</v>
      </c>
      <c r="E1567" t="s">
        <v>158</v>
      </c>
      <c r="F1567" t="s">
        <v>8</v>
      </c>
      <c r="G1567" s="29">
        <v>3.4917478494129099</v>
      </c>
    </row>
    <row r="1568" spans="1:7" ht="12.75" customHeight="1">
      <c r="A1568" t="str">
        <f t="shared" si="24"/>
        <v>2007Melanoma (C43)MaleNon-MāoriRate</v>
      </c>
      <c r="B1568">
        <v>2007</v>
      </c>
      <c r="C1568" t="s">
        <v>99</v>
      </c>
      <c r="D1568" t="s">
        <v>1</v>
      </c>
      <c r="E1568" t="s">
        <v>158</v>
      </c>
      <c r="F1568" t="s">
        <v>8</v>
      </c>
      <c r="G1568" s="29">
        <v>6.8124799887838901</v>
      </c>
    </row>
    <row r="1569" spans="1:7" ht="12.75" customHeight="1">
      <c r="A1569" t="str">
        <f t="shared" si="24"/>
        <v>2007Prostate (C61)MaleNon-MāoriRate</v>
      </c>
      <c r="B1569">
        <v>2007</v>
      </c>
      <c r="C1569" t="s">
        <v>112</v>
      </c>
      <c r="D1569" t="s">
        <v>1</v>
      </c>
      <c r="E1569" t="s">
        <v>158</v>
      </c>
      <c r="F1569" t="s">
        <v>8</v>
      </c>
      <c r="G1569" s="29">
        <v>18.477983321785398</v>
      </c>
    </row>
    <row r="1570" spans="1:7" ht="12.75" customHeight="1">
      <c r="A1570" t="str">
        <f t="shared" si="24"/>
        <v>2007Bladder (C67)AllSexNon-MāoriRate</v>
      </c>
      <c r="B1570">
        <v>2007</v>
      </c>
      <c r="C1570" t="s">
        <v>118</v>
      </c>
      <c r="D1570" t="s">
        <v>4</v>
      </c>
      <c r="E1570" t="s">
        <v>158</v>
      </c>
      <c r="F1570" t="s">
        <v>8</v>
      </c>
      <c r="G1570" s="29">
        <v>2.4655018424330999</v>
      </c>
    </row>
    <row r="1571" spans="1:7" ht="12.75" customHeight="1">
      <c r="A1571" t="str">
        <f t="shared" si="24"/>
        <v>2007Bladder (C67)FemaleNon-MāoriRate</v>
      </c>
      <c r="B1571">
        <v>2007</v>
      </c>
      <c r="C1571" t="s">
        <v>118</v>
      </c>
      <c r="D1571" t="s">
        <v>0</v>
      </c>
      <c r="E1571" t="s">
        <v>158</v>
      </c>
      <c r="F1571" t="s">
        <v>8</v>
      </c>
      <c r="G1571" s="29">
        <v>1.20168975262178</v>
      </c>
    </row>
    <row r="1572" spans="1:7" ht="12.75" customHeight="1">
      <c r="A1572" t="str">
        <f t="shared" si="24"/>
        <v>2007Bladder (C67)MaleNon-MāoriRate</v>
      </c>
      <c r="B1572">
        <v>2007</v>
      </c>
      <c r="C1572" t="s">
        <v>118</v>
      </c>
      <c r="D1572" t="s">
        <v>1</v>
      </c>
      <c r="E1572" t="s">
        <v>158</v>
      </c>
      <c r="F1572" t="s">
        <v>8</v>
      </c>
      <c r="G1572" s="29">
        <v>4.1130170896077596</v>
      </c>
    </row>
    <row r="1573" spans="1:7" ht="12.75" customHeight="1">
      <c r="A1573" t="str">
        <f t="shared" si="24"/>
        <v>2007Non-Hodgkin lymphoma (C82–C85, C96)AllSexNon-MāoriRate</v>
      </c>
      <c r="B1573">
        <v>2007</v>
      </c>
      <c r="C1573" t="s">
        <v>133</v>
      </c>
      <c r="D1573" t="s">
        <v>4</v>
      </c>
      <c r="E1573" t="s">
        <v>158</v>
      </c>
      <c r="F1573" t="s">
        <v>8</v>
      </c>
      <c r="G1573" s="29">
        <v>4.8026185204287897</v>
      </c>
    </row>
    <row r="1574" spans="1:7" ht="12.75" customHeight="1">
      <c r="A1574" t="str">
        <f t="shared" si="24"/>
        <v>2007Non-Hodgkin lymphoma (C82–C85, C96)FemaleNon-MāoriRate</v>
      </c>
      <c r="B1574">
        <v>2007</v>
      </c>
      <c r="C1574" t="s">
        <v>133</v>
      </c>
      <c r="D1574" t="s">
        <v>0</v>
      </c>
      <c r="E1574" t="s">
        <v>158</v>
      </c>
      <c r="F1574" t="s">
        <v>8</v>
      </c>
      <c r="G1574" s="29">
        <v>3.9137839740369702</v>
      </c>
    </row>
    <row r="1575" spans="1:7" ht="12.75" customHeight="1">
      <c r="A1575" t="str">
        <f t="shared" si="24"/>
        <v>2007Non-Hodgkin lymphoma (C82–C85, C96)MaleNon-MāoriRate</v>
      </c>
      <c r="B1575">
        <v>2007</v>
      </c>
      <c r="C1575" t="s">
        <v>133</v>
      </c>
      <c r="D1575" t="s">
        <v>1</v>
      </c>
      <c r="E1575" t="s">
        <v>158</v>
      </c>
      <c r="F1575" t="s">
        <v>8</v>
      </c>
      <c r="G1575" s="29">
        <v>5.75055779793</v>
      </c>
    </row>
    <row r="1576" spans="1:7" ht="12.75" customHeight="1">
      <c r="A1576" t="str">
        <f t="shared" si="24"/>
        <v>2007Leukaemia (C91–C95)AllSexNon-MāoriRate</v>
      </c>
      <c r="B1576">
        <v>2007</v>
      </c>
      <c r="C1576" t="s">
        <v>136</v>
      </c>
      <c r="D1576" t="s">
        <v>4</v>
      </c>
      <c r="E1576" t="s">
        <v>158</v>
      </c>
      <c r="F1576" t="s">
        <v>8</v>
      </c>
      <c r="G1576" s="29">
        <v>4.7757780285887899</v>
      </c>
    </row>
    <row r="1577" spans="1:7" ht="12.75" customHeight="1">
      <c r="A1577" t="str">
        <f t="shared" si="24"/>
        <v>2007Leukaemia (C91–C95)FemaleNon-MāoriRate</v>
      </c>
      <c r="B1577">
        <v>2007</v>
      </c>
      <c r="C1577" t="s">
        <v>136</v>
      </c>
      <c r="D1577" t="s">
        <v>0</v>
      </c>
      <c r="E1577" t="s">
        <v>158</v>
      </c>
      <c r="F1577" t="s">
        <v>8</v>
      </c>
      <c r="G1577" s="29">
        <v>3.78286267854239</v>
      </c>
    </row>
    <row r="1578" spans="1:7" ht="12.75" customHeight="1">
      <c r="A1578" t="str">
        <f t="shared" si="24"/>
        <v>2007Leukaemia (C91–C95)MaleNon-MāoriRate</v>
      </c>
      <c r="B1578">
        <v>2007</v>
      </c>
      <c r="C1578" t="s">
        <v>136</v>
      </c>
      <c r="D1578" t="s">
        <v>1</v>
      </c>
      <c r="E1578" t="s">
        <v>158</v>
      </c>
      <c r="F1578" t="s">
        <v>8</v>
      </c>
      <c r="G1578" s="29">
        <v>6.0375707924510698</v>
      </c>
    </row>
    <row r="1579" spans="1:7" ht="12.75" customHeight="1">
      <c r="A1579" t="str">
        <f t="shared" si="24"/>
        <v>2008Stomach (C16)AllSexNon-MāoriRate</v>
      </c>
      <c r="B1579">
        <v>2008</v>
      </c>
      <c r="C1579" t="s">
        <v>82</v>
      </c>
      <c r="D1579" t="s">
        <v>4</v>
      </c>
      <c r="E1579" t="s">
        <v>158</v>
      </c>
      <c r="F1579" t="s">
        <v>8</v>
      </c>
      <c r="G1579" s="29">
        <v>3.80927110151202</v>
      </c>
    </row>
    <row r="1580" spans="1:7" ht="12.75" customHeight="1">
      <c r="A1580" t="str">
        <f t="shared" si="24"/>
        <v>2008Stomach (C16)FemaleNon-MāoriRate</v>
      </c>
      <c r="B1580">
        <v>2008</v>
      </c>
      <c r="C1580" t="s">
        <v>82</v>
      </c>
      <c r="D1580" t="s">
        <v>0</v>
      </c>
      <c r="E1580" t="s">
        <v>158</v>
      </c>
      <c r="F1580" t="s">
        <v>8</v>
      </c>
      <c r="G1580" s="29">
        <v>2.4645162075349698</v>
      </c>
    </row>
    <row r="1581" spans="1:7" ht="12.75" customHeight="1">
      <c r="A1581" t="str">
        <f t="shared" si="24"/>
        <v>2008Stomach (C16)MaleNon-MāoriRate</v>
      </c>
      <c r="B1581">
        <v>2008</v>
      </c>
      <c r="C1581" t="s">
        <v>82</v>
      </c>
      <c r="D1581" t="s">
        <v>1</v>
      </c>
      <c r="E1581" t="s">
        <v>158</v>
      </c>
      <c r="F1581" t="s">
        <v>8</v>
      </c>
      <c r="G1581" s="29">
        <v>5.3388747213536503</v>
      </c>
    </row>
    <row r="1582" spans="1:7" ht="12.75" customHeight="1">
      <c r="A1582" t="str">
        <f t="shared" si="24"/>
        <v>2008Colorectum and anus (C18–C21)AllSexNon-MāoriRate</v>
      </c>
      <c r="B1582">
        <v>2008</v>
      </c>
      <c r="C1582" t="s">
        <v>84</v>
      </c>
      <c r="D1582" t="s">
        <v>4</v>
      </c>
      <c r="E1582" t="s">
        <v>158</v>
      </c>
      <c r="F1582" t="s">
        <v>8</v>
      </c>
      <c r="G1582" s="29">
        <v>19.2937229645723</v>
      </c>
    </row>
    <row r="1583" spans="1:7" ht="12.75" customHeight="1">
      <c r="A1583" t="str">
        <f t="shared" si="24"/>
        <v>2008Colorectum and anus (C18–C21)FemaleNon-MāoriRate</v>
      </c>
      <c r="B1583">
        <v>2008</v>
      </c>
      <c r="C1583" t="s">
        <v>84</v>
      </c>
      <c r="D1583" t="s">
        <v>0</v>
      </c>
      <c r="E1583" t="s">
        <v>158</v>
      </c>
      <c r="F1583" t="s">
        <v>8</v>
      </c>
      <c r="G1583" s="29">
        <v>15.8748603272346</v>
      </c>
    </row>
    <row r="1584" spans="1:7" ht="12.75" customHeight="1">
      <c r="A1584" t="str">
        <f t="shared" si="24"/>
        <v>2008Colorectum and anus (C18–C21)MaleNon-MāoriRate</v>
      </c>
      <c r="B1584">
        <v>2008</v>
      </c>
      <c r="C1584" t="s">
        <v>84</v>
      </c>
      <c r="D1584" t="s">
        <v>1</v>
      </c>
      <c r="E1584" t="s">
        <v>158</v>
      </c>
      <c r="F1584" t="s">
        <v>8</v>
      </c>
      <c r="G1584" s="29">
        <v>23.4030984742644</v>
      </c>
    </row>
    <row r="1585" spans="1:7" ht="12.75" customHeight="1">
      <c r="A1585" t="str">
        <f t="shared" si="24"/>
        <v>2008Pancreas (C25)AllSexNon-MāoriRate</v>
      </c>
      <c r="B1585">
        <v>2008</v>
      </c>
      <c r="C1585" t="s">
        <v>88</v>
      </c>
      <c r="D1585" t="s">
        <v>4</v>
      </c>
      <c r="E1585" t="s">
        <v>158</v>
      </c>
      <c r="F1585" t="s">
        <v>8</v>
      </c>
      <c r="G1585" s="29">
        <v>5.2468471888500101</v>
      </c>
    </row>
    <row r="1586" spans="1:7" ht="12.75" customHeight="1">
      <c r="A1586" t="str">
        <f t="shared" si="24"/>
        <v>2008Pancreas (C25)FemaleNon-MāoriRate</v>
      </c>
      <c r="B1586">
        <v>2008</v>
      </c>
      <c r="C1586" t="s">
        <v>88</v>
      </c>
      <c r="D1586" t="s">
        <v>0</v>
      </c>
      <c r="E1586" t="s">
        <v>158</v>
      </c>
      <c r="F1586" t="s">
        <v>8</v>
      </c>
      <c r="G1586" s="29">
        <v>4.8873591427205199</v>
      </c>
    </row>
    <row r="1587" spans="1:7" ht="12.75" customHeight="1">
      <c r="A1587" t="str">
        <f t="shared" si="24"/>
        <v>2008Pancreas (C25)MaleNon-MāoriRate</v>
      </c>
      <c r="B1587">
        <v>2008</v>
      </c>
      <c r="C1587" t="s">
        <v>88</v>
      </c>
      <c r="D1587" t="s">
        <v>1</v>
      </c>
      <c r="E1587" t="s">
        <v>158</v>
      </c>
      <c r="F1587" t="s">
        <v>8</v>
      </c>
      <c r="G1587" s="29">
        <v>5.63644728777503</v>
      </c>
    </row>
    <row r="1588" spans="1:7" ht="12.75" customHeight="1">
      <c r="A1588" t="str">
        <f t="shared" si="24"/>
        <v>2008Lung (C33–C34)AllSexNon-MāoriRate</v>
      </c>
      <c r="B1588">
        <v>2008</v>
      </c>
      <c r="C1588" t="s">
        <v>93</v>
      </c>
      <c r="D1588" t="s">
        <v>4</v>
      </c>
      <c r="E1588" t="s">
        <v>158</v>
      </c>
      <c r="F1588" t="s">
        <v>8</v>
      </c>
      <c r="G1588" s="29">
        <v>22.1095123667554</v>
      </c>
    </row>
    <row r="1589" spans="1:7" ht="12.75" customHeight="1">
      <c r="A1589" t="str">
        <f t="shared" si="24"/>
        <v>2008Lung (C33–C34)FemaleNon-MāoriRate</v>
      </c>
      <c r="B1589">
        <v>2008</v>
      </c>
      <c r="C1589" t="s">
        <v>93</v>
      </c>
      <c r="D1589" t="s">
        <v>0</v>
      </c>
      <c r="E1589" t="s">
        <v>158</v>
      </c>
      <c r="F1589" t="s">
        <v>8</v>
      </c>
      <c r="G1589" s="29">
        <v>17.778520956910299</v>
      </c>
    </row>
    <row r="1590" spans="1:7" ht="12.75" customHeight="1">
      <c r="A1590" t="str">
        <f t="shared" si="24"/>
        <v>2008Lung (C33–C34)MaleNon-MāoriRate</v>
      </c>
      <c r="B1590">
        <v>2008</v>
      </c>
      <c r="C1590" t="s">
        <v>93</v>
      </c>
      <c r="D1590" t="s">
        <v>1</v>
      </c>
      <c r="E1590" t="s">
        <v>158</v>
      </c>
      <c r="F1590" t="s">
        <v>8</v>
      </c>
      <c r="G1590" s="29">
        <v>27.731344095603699</v>
      </c>
    </row>
    <row r="1591" spans="1:7" ht="12.75" customHeight="1">
      <c r="A1591" t="str">
        <f t="shared" si="24"/>
        <v>2008Melanoma (C43)AllSexNon-MāoriRate</v>
      </c>
      <c r="B1591">
        <v>2008</v>
      </c>
      <c r="C1591" t="s">
        <v>99</v>
      </c>
      <c r="D1591" t="s">
        <v>4</v>
      </c>
      <c r="E1591" t="s">
        <v>158</v>
      </c>
      <c r="F1591" t="s">
        <v>8</v>
      </c>
      <c r="G1591" s="29">
        <v>5.450396246955</v>
      </c>
    </row>
    <row r="1592" spans="1:7" ht="12.75" customHeight="1">
      <c r="A1592" t="str">
        <f t="shared" si="24"/>
        <v>2008Melanoma (C43)FemaleNon-MāoriRate</v>
      </c>
      <c r="B1592">
        <v>2008</v>
      </c>
      <c r="C1592" t="s">
        <v>99</v>
      </c>
      <c r="D1592" t="s">
        <v>0</v>
      </c>
      <c r="E1592" t="s">
        <v>158</v>
      </c>
      <c r="F1592" t="s">
        <v>8</v>
      </c>
      <c r="G1592" s="29">
        <v>3.4808356809434602</v>
      </c>
    </row>
    <row r="1593" spans="1:7" ht="12.75" customHeight="1">
      <c r="A1593" t="str">
        <f t="shared" si="24"/>
        <v>2008Melanoma (C43)MaleNon-MāoriRate</v>
      </c>
      <c r="B1593">
        <v>2008</v>
      </c>
      <c r="C1593" t="s">
        <v>99</v>
      </c>
      <c r="D1593" t="s">
        <v>1</v>
      </c>
      <c r="E1593" t="s">
        <v>158</v>
      </c>
      <c r="F1593" t="s">
        <v>8</v>
      </c>
      <c r="G1593" s="29">
        <v>7.6776941003081403</v>
      </c>
    </row>
    <row r="1594" spans="1:7" ht="12.75" customHeight="1">
      <c r="A1594" t="str">
        <f t="shared" si="24"/>
        <v>2008Prostate (C61)MaleNon-MāoriRate</v>
      </c>
      <c r="B1594">
        <v>2008</v>
      </c>
      <c r="C1594" t="s">
        <v>112</v>
      </c>
      <c r="D1594" t="s">
        <v>1</v>
      </c>
      <c r="E1594" t="s">
        <v>158</v>
      </c>
      <c r="F1594" t="s">
        <v>8</v>
      </c>
      <c r="G1594" s="29">
        <v>21.196718965772199</v>
      </c>
    </row>
    <row r="1595" spans="1:7" ht="12.75" customHeight="1">
      <c r="A1595" t="str">
        <f t="shared" si="24"/>
        <v>2008Bladder (C67)AllSexNon-MāoriRate</v>
      </c>
      <c r="B1595">
        <v>2008</v>
      </c>
      <c r="C1595" t="s">
        <v>118</v>
      </c>
      <c r="D1595" t="s">
        <v>4</v>
      </c>
      <c r="E1595" t="s">
        <v>158</v>
      </c>
      <c r="F1595" t="s">
        <v>8</v>
      </c>
      <c r="G1595" s="29">
        <v>2.7742729134945798</v>
      </c>
    </row>
    <row r="1596" spans="1:7" ht="12.75" customHeight="1">
      <c r="A1596" t="str">
        <f t="shared" si="24"/>
        <v>2008Bladder (C67)FemaleNon-MāoriRate</v>
      </c>
      <c r="B1596">
        <v>2008</v>
      </c>
      <c r="C1596" t="s">
        <v>118</v>
      </c>
      <c r="D1596" t="s">
        <v>0</v>
      </c>
      <c r="E1596" t="s">
        <v>158</v>
      </c>
      <c r="F1596" t="s">
        <v>8</v>
      </c>
      <c r="G1596" s="29">
        <v>1.58939643563403</v>
      </c>
    </row>
    <row r="1597" spans="1:7" ht="12.75" customHeight="1">
      <c r="A1597" t="str">
        <f t="shared" si="24"/>
        <v>2008Bladder (C67)MaleNon-MāoriRate</v>
      </c>
      <c r="B1597">
        <v>2008</v>
      </c>
      <c r="C1597" t="s">
        <v>118</v>
      </c>
      <c r="D1597" t="s">
        <v>1</v>
      </c>
      <c r="E1597" t="s">
        <v>158</v>
      </c>
      <c r="F1597" t="s">
        <v>8</v>
      </c>
      <c r="G1597" s="29">
        <v>4.3622701068485403</v>
      </c>
    </row>
    <row r="1598" spans="1:7" ht="12.75" customHeight="1">
      <c r="A1598" t="str">
        <f t="shared" si="24"/>
        <v>2008Non-Hodgkin lymphoma (C82–C85, C96)AllSexNon-MāoriRate</v>
      </c>
      <c r="B1598">
        <v>2008</v>
      </c>
      <c r="C1598" t="s">
        <v>133</v>
      </c>
      <c r="D1598" t="s">
        <v>4</v>
      </c>
      <c r="E1598" t="s">
        <v>158</v>
      </c>
      <c r="F1598" t="s">
        <v>8</v>
      </c>
      <c r="G1598" s="29">
        <v>4.1116946477406904</v>
      </c>
    </row>
    <row r="1599" spans="1:7" ht="12.75" customHeight="1">
      <c r="A1599" t="str">
        <f t="shared" si="24"/>
        <v>2008Non-Hodgkin lymphoma (C82–C85, C96)FemaleNon-MāoriRate</v>
      </c>
      <c r="B1599">
        <v>2008</v>
      </c>
      <c r="C1599" t="s">
        <v>133</v>
      </c>
      <c r="D1599" t="s">
        <v>0</v>
      </c>
      <c r="E1599" t="s">
        <v>158</v>
      </c>
      <c r="F1599" t="s">
        <v>8</v>
      </c>
      <c r="G1599" s="29">
        <v>3.1821986522011301</v>
      </c>
    </row>
    <row r="1600" spans="1:7" ht="12.75" customHeight="1">
      <c r="A1600" t="str">
        <f t="shared" si="24"/>
        <v>2008Non-Hodgkin lymphoma (C82–C85, C96)MaleNon-MāoriRate</v>
      </c>
      <c r="B1600">
        <v>2008</v>
      </c>
      <c r="C1600" t="s">
        <v>133</v>
      </c>
      <c r="D1600" t="s">
        <v>1</v>
      </c>
      <c r="E1600" t="s">
        <v>158</v>
      </c>
      <c r="F1600" t="s">
        <v>8</v>
      </c>
      <c r="G1600" s="29">
        <v>5.1255543234863197</v>
      </c>
    </row>
    <row r="1601" spans="1:7" ht="12.75" customHeight="1">
      <c r="A1601" t="str">
        <f t="shared" si="24"/>
        <v>2008Leukaemia (C91–C95)AllSexNon-MāoriRate</v>
      </c>
      <c r="B1601">
        <v>2008</v>
      </c>
      <c r="C1601" t="s">
        <v>136</v>
      </c>
      <c r="D1601" t="s">
        <v>4</v>
      </c>
      <c r="E1601" t="s">
        <v>158</v>
      </c>
      <c r="F1601" t="s">
        <v>8</v>
      </c>
      <c r="G1601" s="29">
        <v>4.3909864842010702</v>
      </c>
    </row>
    <row r="1602" spans="1:7" ht="12.75" customHeight="1">
      <c r="A1602" t="str">
        <f t="shared" ref="A1602:A1665" si="25">B1602&amp;C1602&amp;D1602&amp;E1602&amp;F1602</f>
        <v>2008Leukaemia (C91–C95)FemaleNon-MāoriRate</v>
      </c>
      <c r="B1602">
        <v>2008</v>
      </c>
      <c r="C1602" t="s">
        <v>136</v>
      </c>
      <c r="D1602" t="s">
        <v>0</v>
      </c>
      <c r="E1602" t="s">
        <v>158</v>
      </c>
      <c r="F1602" t="s">
        <v>8</v>
      </c>
      <c r="G1602" s="29">
        <v>3.5531968487788901</v>
      </c>
    </row>
    <row r="1603" spans="1:7" ht="12.75" customHeight="1">
      <c r="A1603" t="str">
        <f t="shared" si="25"/>
        <v>2008Leukaemia (C91–C95)MaleNon-MāoriRate</v>
      </c>
      <c r="B1603">
        <v>2008</v>
      </c>
      <c r="C1603" t="s">
        <v>136</v>
      </c>
      <c r="D1603" t="s">
        <v>1</v>
      </c>
      <c r="E1603" t="s">
        <v>158</v>
      </c>
      <c r="F1603" t="s">
        <v>8</v>
      </c>
      <c r="G1603" s="29">
        <v>5.3498161377966502</v>
      </c>
    </row>
    <row r="1604" spans="1:7" ht="12.75" customHeight="1">
      <c r="A1604" t="str">
        <f t="shared" si="25"/>
        <v>2009Stomach (C16)AllSexNon-MāoriRate</v>
      </c>
      <c r="B1604">
        <v>2009</v>
      </c>
      <c r="C1604" t="s">
        <v>82</v>
      </c>
      <c r="D1604" t="s">
        <v>4</v>
      </c>
      <c r="E1604" t="s">
        <v>158</v>
      </c>
      <c r="F1604" t="s">
        <v>8</v>
      </c>
      <c r="G1604" s="29">
        <v>3.1063187164182802</v>
      </c>
    </row>
    <row r="1605" spans="1:7" ht="12.75" customHeight="1">
      <c r="A1605" t="str">
        <f t="shared" si="25"/>
        <v>2009Stomach (C16)FemaleNon-MāoriRate</v>
      </c>
      <c r="B1605">
        <v>2009</v>
      </c>
      <c r="C1605" t="s">
        <v>82</v>
      </c>
      <c r="D1605" t="s">
        <v>0</v>
      </c>
      <c r="E1605" t="s">
        <v>158</v>
      </c>
      <c r="F1605" t="s">
        <v>8</v>
      </c>
      <c r="G1605" s="29">
        <v>1.7205210406612601</v>
      </c>
    </row>
    <row r="1606" spans="1:7" ht="12.75" customHeight="1">
      <c r="A1606" t="str">
        <f t="shared" si="25"/>
        <v>2009Stomach (C16)MaleNon-MāoriRate</v>
      </c>
      <c r="B1606">
        <v>2009</v>
      </c>
      <c r="C1606" t="s">
        <v>82</v>
      </c>
      <c r="D1606" t="s">
        <v>1</v>
      </c>
      <c r="E1606" t="s">
        <v>158</v>
      </c>
      <c r="F1606" t="s">
        <v>8</v>
      </c>
      <c r="G1606" s="29">
        <v>4.7427799334733596</v>
      </c>
    </row>
    <row r="1607" spans="1:7" ht="12.75" customHeight="1">
      <c r="A1607" t="str">
        <f t="shared" si="25"/>
        <v>2009Colorectum and anus (C18–C21)AllSexNon-MāoriRate</v>
      </c>
      <c r="B1607">
        <v>2009</v>
      </c>
      <c r="C1607" t="s">
        <v>84</v>
      </c>
      <c r="D1607" t="s">
        <v>4</v>
      </c>
      <c r="E1607" t="s">
        <v>158</v>
      </c>
      <c r="F1607" t="s">
        <v>8</v>
      </c>
      <c r="G1607" s="29">
        <v>18.292671256794598</v>
      </c>
    </row>
    <row r="1608" spans="1:7" ht="12.75" customHeight="1">
      <c r="A1608" t="str">
        <f t="shared" si="25"/>
        <v>2009Colorectum and anus (C18–C21)FemaleNon-MāoriRate</v>
      </c>
      <c r="B1608">
        <v>2009</v>
      </c>
      <c r="C1608" t="s">
        <v>84</v>
      </c>
      <c r="D1608" t="s">
        <v>0</v>
      </c>
      <c r="E1608" t="s">
        <v>158</v>
      </c>
      <c r="F1608" t="s">
        <v>8</v>
      </c>
      <c r="G1608" s="29">
        <v>16.167498415264099</v>
      </c>
    </row>
    <row r="1609" spans="1:7" ht="12.75" customHeight="1">
      <c r="A1609" t="str">
        <f t="shared" si="25"/>
        <v>2009Colorectum and anus (C18–C21)MaleNon-MāoriRate</v>
      </c>
      <c r="B1609">
        <v>2009</v>
      </c>
      <c r="C1609" t="s">
        <v>84</v>
      </c>
      <c r="D1609" t="s">
        <v>1</v>
      </c>
      <c r="E1609" t="s">
        <v>158</v>
      </c>
      <c r="F1609" t="s">
        <v>8</v>
      </c>
      <c r="G1609" s="29">
        <v>20.725273899341602</v>
      </c>
    </row>
    <row r="1610" spans="1:7" ht="12.75" customHeight="1">
      <c r="A1610" t="str">
        <f t="shared" si="25"/>
        <v>2009Pancreas (C25)AllSexNon-MāoriRate</v>
      </c>
      <c r="B1610">
        <v>2009</v>
      </c>
      <c r="C1610" t="s">
        <v>88</v>
      </c>
      <c r="D1610" t="s">
        <v>4</v>
      </c>
      <c r="E1610" t="s">
        <v>158</v>
      </c>
      <c r="F1610" t="s">
        <v>8</v>
      </c>
      <c r="G1610" s="29">
        <v>5.9060840913579202</v>
      </c>
    </row>
    <row r="1611" spans="1:7" ht="12.75" customHeight="1">
      <c r="A1611" t="str">
        <f t="shared" si="25"/>
        <v>2009Pancreas (C25)FemaleNon-MāoriRate</v>
      </c>
      <c r="B1611">
        <v>2009</v>
      </c>
      <c r="C1611" t="s">
        <v>88</v>
      </c>
      <c r="D1611" t="s">
        <v>0</v>
      </c>
      <c r="E1611" t="s">
        <v>158</v>
      </c>
      <c r="F1611" t="s">
        <v>8</v>
      </c>
      <c r="G1611" s="29">
        <v>5.22093326763384</v>
      </c>
    </row>
    <row r="1612" spans="1:7" ht="12.75" customHeight="1">
      <c r="A1612" t="str">
        <f t="shared" si="25"/>
        <v>2009Pancreas (C25)MaleNon-MāoriRate</v>
      </c>
      <c r="B1612">
        <v>2009</v>
      </c>
      <c r="C1612" t="s">
        <v>88</v>
      </c>
      <c r="D1612" t="s">
        <v>1</v>
      </c>
      <c r="E1612" t="s">
        <v>158</v>
      </c>
      <c r="F1612" t="s">
        <v>8</v>
      </c>
      <c r="G1612" s="29">
        <v>6.6614302786212596</v>
      </c>
    </row>
    <row r="1613" spans="1:7" ht="12.75" customHeight="1">
      <c r="A1613" t="str">
        <f t="shared" si="25"/>
        <v>2009Lung (C33–C34)AllSexNon-MāoriRate</v>
      </c>
      <c r="B1613">
        <v>2009</v>
      </c>
      <c r="C1613" t="s">
        <v>93</v>
      </c>
      <c r="D1613" t="s">
        <v>4</v>
      </c>
      <c r="E1613" t="s">
        <v>158</v>
      </c>
      <c r="F1613" t="s">
        <v>8</v>
      </c>
      <c r="G1613" s="29">
        <v>20.935845292522099</v>
      </c>
    </row>
    <row r="1614" spans="1:7" ht="12.75" customHeight="1">
      <c r="A1614" t="str">
        <f t="shared" si="25"/>
        <v>2009Lung (C33–C34)FemaleNon-MāoriRate</v>
      </c>
      <c r="B1614">
        <v>2009</v>
      </c>
      <c r="C1614" t="s">
        <v>93</v>
      </c>
      <c r="D1614" t="s">
        <v>0</v>
      </c>
      <c r="E1614" t="s">
        <v>158</v>
      </c>
      <c r="F1614" t="s">
        <v>8</v>
      </c>
      <c r="G1614" s="29">
        <v>17.463908626911</v>
      </c>
    </row>
    <row r="1615" spans="1:7" ht="12.75" customHeight="1">
      <c r="A1615" t="str">
        <f t="shared" si="25"/>
        <v>2009Lung (C33–C34)MaleNon-MāoriRate</v>
      </c>
      <c r="B1615">
        <v>2009</v>
      </c>
      <c r="C1615" t="s">
        <v>93</v>
      </c>
      <c r="D1615" t="s">
        <v>1</v>
      </c>
      <c r="E1615" t="s">
        <v>158</v>
      </c>
      <c r="F1615" t="s">
        <v>8</v>
      </c>
      <c r="G1615" s="29">
        <v>25.3935136659804</v>
      </c>
    </row>
    <row r="1616" spans="1:7" ht="12.75" customHeight="1">
      <c r="A1616" t="str">
        <f t="shared" si="25"/>
        <v>2009Melanoma (C43)AllSexNon-MāoriRate</v>
      </c>
      <c r="B1616">
        <v>2009</v>
      </c>
      <c r="C1616" t="s">
        <v>99</v>
      </c>
      <c r="D1616" t="s">
        <v>4</v>
      </c>
      <c r="E1616" t="s">
        <v>158</v>
      </c>
      <c r="F1616" t="s">
        <v>8</v>
      </c>
      <c r="G1616" s="29">
        <v>5.4058648047707099</v>
      </c>
    </row>
    <row r="1617" spans="1:7" ht="12.75" customHeight="1">
      <c r="A1617" t="str">
        <f t="shared" si="25"/>
        <v>2009Melanoma (C43)FemaleNon-MāoriRate</v>
      </c>
      <c r="B1617">
        <v>2009</v>
      </c>
      <c r="C1617" t="s">
        <v>99</v>
      </c>
      <c r="D1617" t="s">
        <v>0</v>
      </c>
      <c r="E1617" t="s">
        <v>158</v>
      </c>
      <c r="F1617" t="s">
        <v>8</v>
      </c>
      <c r="G1617" s="29">
        <v>3.45116799705387</v>
      </c>
    </row>
    <row r="1618" spans="1:7" ht="12.75" customHeight="1">
      <c r="A1618" t="str">
        <f t="shared" si="25"/>
        <v>2009Melanoma (C43)MaleNon-MāoriRate</v>
      </c>
      <c r="B1618">
        <v>2009</v>
      </c>
      <c r="C1618" t="s">
        <v>99</v>
      </c>
      <c r="D1618" t="s">
        <v>1</v>
      </c>
      <c r="E1618" t="s">
        <v>158</v>
      </c>
      <c r="F1618" t="s">
        <v>8</v>
      </c>
      <c r="G1618" s="29">
        <v>7.7133266372096303</v>
      </c>
    </row>
    <row r="1619" spans="1:7" ht="12.75" customHeight="1">
      <c r="A1619" t="str">
        <f t="shared" si="25"/>
        <v>2009Prostate (C61)MaleNon-MāoriRate</v>
      </c>
      <c r="B1619">
        <v>2009</v>
      </c>
      <c r="C1619" t="s">
        <v>112</v>
      </c>
      <c r="D1619" t="s">
        <v>1</v>
      </c>
      <c r="E1619" t="s">
        <v>158</v>
      </c>
      <c r="F1619" t="s">
        <v>8</v>
      </c>
      <c r="G1619" s="29">
        <v>16.822318310499799</v>
      </c>
    </row>
    <row r="1620" spans="1:7" ht="12.75" customHeight="1">
      <c r="A1620" t="str">
        <f t="shared" si="25"/>
        <v>2009Bladder (C67)AllSexNon-MāoriRate</v>
      </c>
      <c r="B1620">
        <v>2009</v>
      </c>
      <c r="C1620" t="s">
        <v>118</v>
      </c>
      <c r="D1620" t="s">
        <v>4</v>
      </c>
      <c r="E1620" t="s">
        <v>158</v>
      </c>
      <c r="F1620" t="s">
        <v>8</v>
      </c>
      <c r="G1620" s="29">
        <v>2.7889352366683799</v>
      </c>
    </row>
    <row r="1621" spans="1:7" ht="12.75" customHeight="1">
      <c r="A1621" t="str">
        <f t="shared" si="25"/>
        <v>2009Bladder (C67)FemaleNon-MāoriRate</v>
      </c>
      <c r="B1621">
        <v>2009</v>
      </c>
      <c r="C1621" t="s">
        <v>118</v>
      </c>
      <c r="D1621" t="s">
        <v>0</v>
      </c>
      <c r="E1621" t="s">
        <v>158</v>
      </c>
      <c r="F1621" t="s">
        <v>8</v>
      </c>
      <c r="G1621" s="29">
        <v>1.54457684334164</v>
      </c>
    </row>
    <row r="1622" spans="1:7" ht="12.75" customHeight="1">
      <c r="A1622" t="str">
        <f t="shared" si="25"/>
        <v>2009Bladder (C67)MaleNon-MāoriRate</v>
      </c>
      <c r="B1622">
        <v>2009</v>
      </c>
      <c r="C1622" t="s">
        <v>118</v>
      </c>
      <c r="D1622" t="s">
        <v>1</v>
      </c>
      <c r="E1622" t="s">
        <v>158</v>
      </c>
      <c r="F1622" t="s">
        <v>8</v>
      </c>
      <c r="G1622" s="29">
        <v>4.3785081520228104</v>
      </c>
    </row>
    <row r="1623" spans="1:7" ht="12.75" customHeight="1">
      <c r="A1623" t="str">
        <f t="shared" si="25"/>
        <v>2009Non-Hodgkin lymphoma (C82–C85, C96)AllSexNon-MāoriRate</v>
      </c>
      <c r="B1623">
        <v>2009</v>
      </c>
      <c r="C1623" t="s">
        <v>133</v>
      </c>
      <c r="D1623" t="s">
        <v>4</v>
      </c>
      <c r="E1623" t="s">
        <v>158</v>
      </c>
      <c r="F1623" t="s">
        <v>8</v>
      </c>
      <c r="G1623" s="29">
        <v>4.3528794799721897</v>
      </c>
    </row>
    <row r="1624" spans="1:7" ht="12.75" customHeight="1">
      <c r="A1624" t="str">
        <f t="shared" si="25"/>
        <v>2009Non-Hodgkin lymphoma (C82–C85, C96)FemaleNon-MāoriRate</v>
      </c>
      <c r="B1624">
        <v>2009</v>
      </c>
      <c r="C1624" t="s">
        <v>133</v>
      </c>
      <c r="D1624" t="s">
        <v>0</v>
      </c>
      <c r="E1624" t="s">
        <v>158</v>
      </c>
      <c r="F1624" t="s">
        <v>8</v>
      </c>
      <c r="G1624" s="29">
        <v>3.6992356895689098</v>
      </c>
    </row>
    <row r="1625" spans="1:7" ht="12.75" customHeight="1">
      <c r="A1625" t="str">
        <f t="shared" si="25"/>
        <v>2009Non-Hodgkin lymphoma (C82–C85, C96)MaleNon-MāoriRate</v>
      </c>
      <c r="B1625">
        <v>2009</v>
      </c>
      <c r="C1625" t="s">
        <v>133</v>
      </c>
      <c r="D1625" t="s">
        <v>1</v>
      </c>
      <c r="E1625" t="s">
        <v>158</v>
      </c>
      <c r="F1625" t="s">
        <v>8</v>
      </c>
      <c r="G1625" s="29">
        <v>5.1081873082324902</v>
      </c>
    </row>
    <row r="1626" spans="1:7" ht="12.75" customHeight="1">
      <c r="A1626" t="str">
        <f t="shared" si="25"/>
        <v>2009Leukaemia (C91–C95)AllSexNon-MāoriRate</v>
      </c>
      <c r="B1626">
        <v>2009</v>
      </c>
      <c r="C1626" t="s">
        <v>136</v>
      </c>
      <c r="D1626" t="s">
        <v>4</v>
      </c>
      <c r="E1626" t="s">
        <v>158</v>
      </c>
      <c r="F1626" t="s">
        <v>8</v>
      </c>
      <c r="G1626" s="29">
        <v>3.8933251304094099</v>
      </c>
    </row>
    <row r="1627" spans="1:7" ht="12.75" customHeight="1">
      <c r="A1627" t="str">
        <f t="shared" si="25"/>
        <v>2009Leukaemia (C91–C95)FemaleNon-MāoriRate</v>
      </c>
      <c r="B1627">
        <v>2009</v>
      </c>
      <c r="C1627" t="s">
        <v>136</v>
      </c>
      <c r="D1627" t="s">
        <v>0</v>
      </c>
      <c r="E1627" t="s">
        <v>158</v>
      </c>
      <c r="F1627" t="s">
        <v>8</v>
      </c>
      <c r="G1627" s="29">
        <v>3.0675963028100099</v>
      </c>
    </row>
    <row r="1628" spans="1:7" ht="12.75" customHeight="1">
      <c r="A1628" t="str">
        <f t="shared" si="25"/>
        <v>2009Leukaemia (C91–C95)MaleNon-MāoriRate</v>
      </c>
      <c r="B1628">
        <v>2009</v>
      </c>
      <c r="C1628" t="s">
        <v>136</v>
      </c>
      <c r="D1628" t="s">
        <v>1</v>
      </c>
      <c r="E1628" t="s">
        <v>158</v>
      </c>
      <c r="F1628" t="s">
        <v>8</v>
      </c>
      <c r="G1628" s="29">
        <v>4.8118082127974899</v>
      </c>
    </row>
    <row r="1629" spans="1:7" ht="12.75" customHeight="1">
      <c r="A1629" t="str">
        <f t="shared" si="25"/>
        <v>2010Stomach (C16)AllSexNon-MāoriRate</v>
      </c>
      <c r="B1629">
        <v>2010</v>
      </c>
      <c r="C1629" t="s">
        <v>82</v>
      </c>
      <c r="D1629" t="s">
        <v>4</v>
      </c>
      <c r="E1629" t="s">
        <v>158</v>
      </c>
      <c r="F1629" t="s">
        <v>8</v>
      </c>
      <c r="G1629" s="29">
        <v>3.3899716235067898</v>
      </c>
    </row>
    <row r="1630" spans="1:7" ht="12.75" customHeight="1">
      <c r="A1630" t="str">
        <f t="shared" si="25"/>
        <v>2010Stomach (C16)FemaleNon-MāoriRate</v>
      </c>
      <c r="B1630">
        <v>2010</v>
      </c>
      <c r="C1630" t="s">
        <v>82</v>
      </c>
      <c r="D1630" t="s">
        <v>0</v>
      </c>
      <c r="E1630" t="s">
        <v>158</v>
      </c>
      <c r="F1630" t="s">
        <v>8</v>
      </c>
      <c r="G1630" s="29">
        <v>2.2039730759229399</v>
      </c>
    </row>
    <row r="1631" spans="1:7" ht="12.75" customHeight="1">
      <c r="A1631" t="str">
        <f t="shared" si="25"/>
        <v>2010Stomach (C16)MaleNon-MāoriRate</v>
      </c>
      <c r="B1631">
        <v>2010</v>
      </c>
      <c r="C1631" t="s">
        <v>82</v>
      </c>
      <c r="D1631" t="s">
        <v>1</v>
      </c>
      <c r="E1631" t="s">
        <v>158</v>
      </c>
      <c r="F1631" t="s">
        <v>8</v>
      </c>
      <c r="G1631" s="29">
        <v>4.7999215947233198</v>
      </c>
    </row>
    <row r="1632" spans="1:7" ht="12.75" customHeight="1">
      <c r="A1632" t="str">
        <f t="shared" si="25"/>
        <v>2010Small intestine (C17)AllSexNon-MāoriRate</v>
      </c>
      <c r="B1632">
        <v>2010</v>
      </c>
      <c r="C1632" t="s">
        <v>83</v>
      </c>
      <c r="D1632" t="s">
        <v>4</v>
      </c>
      <c r="E1632" t="s">
        <v>158</v>
      </c>
      <c r="F1632" t="s">
        <v>8</v>
      </c>
      <c r="G1632" s="29">
        <v>0.339794679852291</v>
      </c>
    </row>
    <row r="1633" spans="1:7" ht="12.75" customHeight="1">
      <c r="A1633" t="str">
        <f t="shared" si="25"/>
        <v>2010Small intestine (C17)FemaleNon-MāoriRate</v>
      </c>
      <c r="B1633">
        <v>2010</v>
      </c>
      <c r="C1633" t="s">
        <v>83</v>
      </c>
      <c r="D1633" t="s">
        <v>0</v>
      </c>
      <c r="E1633" t="s">
        <v>158</v>
      </c>
      <c r="F1633" t="s">
        <v>8</v>
      </c>
      <c r="G1633" s="29">
        <v>0.34262585284275199</v>
      </c>
    </row>
    <row r="1634" spans="1:7" ht="12.75" customHeight="1">
      <c r="A1634" t="str">
        <f t="shared" si="25"/>
        <v>2010Small intestine (C17)MaleNon-MāoriRate</v>
      </c>
      <c r="B1634">
        <v>2010</v>
      </c>
      <c r="C1634" t="s">
        <v>83</v>
      </c>
      <c r="D1634" t="s">
        <v>1</v>
      </c>
      <c r="E1634" t="s">
        <v>158</v>
      </c>
      <c r="F1634" t="s">
        <v>8</v>
      </c>
      <c r="G1634" s="29">
        <v>0.35239542304483001</v>
      </c>
    </row>
    <row r="1635" spans="1:7" ht="12.75" customHeight="1">
      <c r="A1635" t="str">
        <f t="shared" si="25"/>
        <v>2010Colorectum and anus (C18–C21)AllSexNon-MāoriRate</v>
      </c>
      <c r="B1635">
        <v>2010</v>
      </c>
      <c r="C1635" t="s">
        <v>84</v>
      </c>
      <c r="D1635" t="s">
        <v>4</v>
      </c>
      <c r="E1635" t="s">
        <v>158</v>
      </c>
      <c r="F1635" t="s">
        <v>8</v>
      </c>
      <c r="G1635" s="29">
        <v>17.258815360401901</v>
      </c>
    </row>
    <row r="1636" spans="1:7" ht="12.75" customHeight="1">
      <c r="A1636" t="str">
        <f t="shared" si="25"/>
        <v>2010Colorectum and anus (C18–C21)FemaleNon-MāoriRate</v>
      </c>
      <c r="B1636">
        <v>2010</v>
      </c>
      <c r="C1636" t="s">
        <v>84</v>
      </c>
      <c r="D1636" t="s">
        <v>0</v>
      </c>
      <c r="E1636" t="s">
        <v>158</v>
      </c>
      <c r="F1636" t="s">
        <v>8</v>
      </c>
      <c r="G1636" s="29">
        <v>15.1967748124897</v>
      </c>
    </row>
    <row r="1637" spans="1:7" ht="12.75" customHeight="1">
      <c r="A1637" t="str">
        <f t="shared" si="25"/>
        <v>2010Colorectum and anus (C18–C21)MaleNon-MāoriRate</v>
      </c>
      <c r="B1637">
        <v>2010</v>
      </c>
      <c r="C1637" t="s">
        <v>84</v>
      </c>
      <c r="D1637" t="s">
        <v>1</v>
      </c>
      <c r="E1637" t="s">
        <v>158</v>
      </c>
      <c r="F1637" t="s">
        <v>8</v>
      </c>
      <c r="G1637" s="29">
        <v>19.674536120774899</v>
      </c>
    </row>
    <row r="1638" spans="1:7" ht="12.75" customHeight="1">
      <c r="A1638" t="str">
        <f t="shared" si="25"/>
        <v>2010Pancreas (C25)AllSexNon-MāoriRate</v>
      </c>
      <c r="B1638">
        <v>2010</v>
      </c>
      <c r="C1638" t="s">
        <v>88</v>
      </c>
      <c r="D1638" t="s">
        <v>4</v>
      </c>
      <c r="E1638" t="s">
        <v>158</v>
      </c>
      <c r="F1638" t="s">
        <v>8</v>
      </c>
      <c r="G1638" s="29">
        <v>5.9567362271844297</v>
      </c>
    </row>
    <row r="1639" spans="1:7" ht="12.75" customHeight="1">
      <c r="A1639" t="str">
        <f t="shared" si="25"/>
        <v>2010Pancreas (C25)FemaleNon-MāoriRate</v>
      </c>
      <c r="B1639">
        <v>2010</v>
      </c>
      <c r="C1639" t="s">
        <v>88</v>
      </c>
      <c r="D1639" t="s">
        <v>0</v>
      </c>
      <c r="E1639" t="s">
        <v>158</v>
      </c>
      <c r="F1639" t="s">
        <v>8</v>
      </c>
      <c r="G1639" s="29">
        <v>5.2580478823568697</v>
      </c>
    </row>
    <row r="1640" spans="1:7" ht="12.75" customHeight="1">
      <c r="A1640" t="str">
        <f t="shared" si="25"/>
        <v>2010Pancreas (C25)MaleNon-MāoriRate</v>
      </c>
      <c r="B1640">
        <v>2010</v>
      </c>
      <c r="C1640" t="s">
        <v>88</v>
      </c>
      <c r="D1640" t="s">
        <v>1</v>
      </c>
      <c r="E1640" t="s">
        <v>158</v>
      </c>
      <c r="F1640" t="s">
        <v>8</v>
      </c>
      <c r="G1640" s="29">
        <v>6.7162641731880797</v>
      </c>
    </row>
    <row r="1641" spans="1:7" ht="12.75" customHeight="1">
      <c r="A1641" t="str">
        <f t="shared" si="25"/>
        <v>2010Lung (C33–C34)AllSexNon-MāoriRate</v>
      </c>
      <c r="B1641">
        <v>2010</v>
      </c>
      <c r="C1641" t="s">
        <v>93</v>
      </c>
      <c r="D1641" t="s">
        <v>4</v>
      </c>
      <c r="E1641" t="s">
        <v>158</v>
      </c>
      <c r="F1641" t="s">
        <v>8</v>
      </c>
      <c r="G1641" s="29">
        <v>21.0234603888245</v>
      </c>
    </row>
    <row r="1642" spans="1:7" ht="12.75" customHeight="1">
      <c r="A1642" t="str">
        <f t="shared" si="25"/>
        <v>2010Lung (C33–C34)FemaleNon-MāoriRate</v>
      </c>
      <c r="B1642">
        <v>2010</v>
      </c>
      <c r="C1642" t="s">
        <v>93</v>
      </c>
      <c r="D1642" t="s">
        <v>0</v>
      </c>
      <c r="E1642" t="s">
        <v>158</v>
      </c>
      <c r="F1642" t="s">
        <v>8</v>
      </c>
      <c r="G1642" s="29">
        <v>17.119211395774101</v>
      </c>
    </row>
    <row r="1643" spans="1:7" ht="12.75" customHeight="1">
      <c r="A1643" t="str">
        <f t="shared" si="25"/>
        <v>2010Lung (C33–C34)MaleNon-MāoriRate</v>
      </c>
      <c r="B1643">
        <v>2010</v>
      </c>
      <c r="C1643" t="s">
        <v>93</v>
      </c>
      <c r="D1643" t="s">
        <v>1</v>
      </c>
      <c r="E1643" t="s">
        <v>158</v>
      </c>
      <c r="F1643" t="s">
        <v>8</v>
      </c>
      <c r="G1643" s="29">
        <v>25.696144532332902</v>
      </c>
    </row>
    <row r="1644" spans="1:7" ht="12.75" customHeight="1">
      <c r="A1644" t="str">
        <f t="shared" si="25"/>
        <v>2010Melanoma (C43)AllSexNon-MāoriRate</v>
      </c>
      <c r="B1644">
        <v>2010</v>
      </c>
      <c r="C1644" t="s">
        <v>99</v>
      </c>
      <c r="D1644" t="s">
        <v>4</v>
      </c>
      <c r="E1644" t="s">
        <v>158</v>
      </c>
      <c r="F1644" t="s">
        <v>8</v>
      </c>
      <c r="G1644" s="29">
        <v>5.19730919034044</v>
      </c>
    </row>
    <row r="1645" spans="1:7" ht="12.75" customHeight="1">
      <c r="A1645" t="str">
        <f t="shared" si="25"/>
        <v>2010Melanoma (C43)FemaleNon-MāoriRate</v>
      </c>
      <c r="B1645">
        <v>2010</v>
      </c>
      <c r="C1645" t="s">
        <v>99</v>
      </c>
      <c r="D1645" t="s">
        <v>0</v>
      </c>
      <c r="E1645" t="s">
        <v>158</v>
      </c>
      <c r="F1645" t="s">
        <v>8</v>
      </c>
      <c r="G1645" s="29">
        <v>3.7144826613475299</v>
      </c>
    </row>
    <row r="1646" spans="1:7" ht="12.75" customHeight="1">
      <c r="A1646" t="str">
        <f t="shared" si="25"/>
        <v>2010Melanoma (C43)MaleNon-MāoriRate</v>
      </c>
      <c r="B1646">
        <v>2010</v>
      </c>
      <c r="C1646" t="s">
        <v>99</v>
      </c>
      <c r="D1646" t="s">
        <v>1</v>
      </c>
      <c r="E1646" t="s">
        <v>158</v>
      </c>
      <c r="F1646" t="s">
        <v>8</v>
      </c>
      <c r="G1646" s="29">
        <v>6.9091125738493497</v>
      </c>
    </row>
    <row r="1647" spans="1:7" ht="12.75" customHeight="1">
      <c r="A1647" t="str">
        <f t="shared" si="25"/>
        <v>2010Prostate (C61)MaleNon-MāoriRate</v>
      </c>
      <c r="B1647">
        <v>2010</v>
      </c>
      <c r="C1647" t="s">
        <v>112</v>
      </c>
      <c r="D1647" t="s">
        <v>1</v>
      </c>
      <c r="E1647" t="s">
        <v>158</v>
      </c>
      <c r="F1647" t="s">
        <v>8</v>
      </c>
      <c r="G1647" s="29">
        <v>16.680364850419899</v>
      </c>
    </row>
    <row r="1648" spans="1:7" ht="12.75" customHeight="1">
      <c r="A1648" t="str">
        <f t="shared" si="25"/>
        <v>2010Bladder (C67)AllSexNon-MāoriRate</v>
      </c>
      <c r="B1648">
        <v>2010</v>
      </c>
      <c r="C1648" t="s">
        <v>118</v>
      </c>
      <c r="D1648" t="s">
        <v>4</v>
      </c>
      <c r="E1648" t="s">
        <v>158</v>
      </c>
      <c r="F1648" t="s">
        <v>8</v>
      </c>
      <c r="G1648" s="29">
        <v>2.2775696050010601</v>
      </c>
    </row>
    <row r="1649" spans="1:7" ht="12.75" customHeight="1">
      <c r="A1649" t="str">
        <f t="shared" si="25"/>
        <v>2010Bladder (C67)FemaleNon-MāoriRate</v>
      </c>
      <c r="B1649">
        <v>2010</v>
      </c>
      <c r="C1649" t="s">
        <v>118</v>
      </c>
      <c r="D1649" t="s">
        <v>0</v>
      </c>
      <c r="E1649" t="s">
        <v>158</v>
      </c>
      <c r="F1649" t="s">
        <v>8</v>
      </c>
      <c r="G1649" s="29">
        <v>1.13288097371845</v>
      </c>
    </row>
    <row r="1650" spans="1:7" ht="12.75" customHeight="1">
      <c r="A1650" t="str">
        <f t="shared" si="25"/>
        <v>2010Bladder (C67)MaleNon-MāoriRate</v>
      </c>
      <c r="B1650">
        <v>2010</v>
      </c>
      <c r="C1650" t="s">
        <v>118</v>
      </c>
      <c r="D1650" t="s">
        <v>1</v>
      </c>
      <c r="E1650" t="s">
        <v>158</v>
      </c>
      <c r="F1650" t="s">
        <v>8</v>
      </c>
      <c r="G1650" s="29">
        <v>3.8280221146142899</v>
      </c>
    </row>
    <row r="1651" spans="1:7" ht="12.75" customHeight="1">
      <c r="A1651" t="str">
        <f t="shared" si="25"/>
        <v>2010Non-Hodgkin lymphoma (C82–C85, C96)AllSexNon-MāoriRate</v>
      </c>
      <c r="B1651">
        <v>2010</v>
      </c>
      <c r="C1651" t="s">
        <v>133</v>
      </c>
      <c r="D1651" t="s">
        <v>4</v>
      </c>
      <c r="E1651" t="s">
        <v>158</v>
      </c>
      <c r="F1651" t="s">
        <v>8</v>
      </c>
      <c r="G1651" s="29">
        <v>3.6230154670250099</v>
      </c>
    </row>
    <row r="1652" spans="1:7" ht="12.75" customHeight="1">
      <c r="A1652" t="str">
        <f t="shared" si="25"/>
        <v>2010Non-Hodgkin lymphoma (C82–C85, C96)FemaleNon-MāoriRate</v>
      </c>
      <c r="B1652">
        <v>2010</v>
      </c>
      <c r="C1652" t="s">
        <v>133</v>
      </c>
      <c r="D1652" t="s">
        <v>0</v>
      </c>
      <c r="E1652" t="s">
        <v>158</v>
      </c>
      <c r="F1652" t="s">
        <v>8</v>
      </c>
      <c r="G1652" s="29">
        <v>3.1915984200992602</v>
      </c>
    </row>
    <row r="1653" spans="1:7" ht="12.75" customHeight="1">
      <c r="A1653" t="str">
        <f t="shared" si="25"/>
        <v>2010Non-Hodgkin lymphoma (C82–C85, C96)MaleNon-MāoriRate</v>
      </c>
      <c r="B1653">
        <v>2010</v>
      </c>
      <c r="C1653" t="s">
        <v>133</v>
      </c>
      <c r="D1653" t="s">
        <v>1</v>
      </c>
      <c r="E1653" t="s">
        <v>158</v>
      </c>
      <c r="F1653" t="s">
        <v>8</v>
      </c>
      <c r="G1653" s="29">
        <v>4.12021334757</v>
      </c>
    </row>
    <row r="1654" spans="1:7" ht="12.75" customHeight="1">
      <c r="A1654" t="str">
        <f t="shared" si="25"/>
        <v>2010Leukaemia (C91–C95)AllSexNon-MāoriRate</v>
      </c>
      <c r="B1654">
        <v>2010</v>
      </c>
      <c r="C1654" t="s">
        <v>136</v>
      </c>
      <c r="D1654" t="s">
        <v>4</v>
      </c>
      <c r="E1654" t="s">
        <v>158</v>
      </c>
      <c r="F1654" t="s">
        <v>8</v>
      </c>
      <c r="G1654" s="29">
        <v>4.2513280060914598</v>
      </c>
    </row>
    <row r="1655" spans="1:7" ht="12.75" customHeight="1">
      <c r="A1655" t="str">
        <f t="shared" si="25"/>
        <v>2010Leukaemia (C91–C95)FemaleNon-MāoriRate</v>
      </c>
      <c r="B1655">
        <v>2010</v>
      </c>
      <c r="C1655" t="s">
        <v>136</v>
      </c>
      <c r="D1655" t="s">
        <v>0</v>
      </c>
      <c r="E1655" t="s">
        <v>158</v>
      </c>
      <c r="F1655" t="s">
        <v>8</v>
      </c>
      <c r="G1655" s="29">
        <v>3.1709906586285301</v>
      </c>
    </row>
    <row r="1656" spans="1:7" ht="12.75" customHeight="1">
      <c r="A1656" t="str">
        <f t="shared" si="25"/>
        <v>2010Leukaemia (C91–C95)MaleNon-MāoriRate</v>
      </c>
      <c r="B1656">
        <v>2010</v>
      </c>
      <c r="C1656" t="s">
        <v>136</v>
      </c>
      <c r="D1656" t="s">
        <v>1</v>
      </c>
      <c r="E1656" t="s">
        <v>158</v>
      </c>
      <c r="F1656" t="s">
        <v>8</v>
      </c>
      <c r="G1656" s="29">
        <v>5.5008306121365704</v>
      </c>
    </row>
    <row r="1657" spans="1:7" ht="12.75" customHeight="1">
      <c r="A1657" t="str">
        <f t="shared" si="25"/>
        <v>2011Stomach (C16)AllSexNon-MāoriRate</v>
      </c>
      <c r="B1657">
        <v>2011</v>
      </c>
      <c r="C1657" t="s">
        <v>82</v>
      </c>
      <c r="D1657" t="s">
        <v>4</v>
      </c>
      <c r="E1657" t="s">
        <v>158</v>
      </c>
      <c r="F1657" t="s">
        <v>8</v>
      </c>
      <c r="G1657" s="29">
        <v>3.9582044304755999</v>
      </c>
    </row>
    <row r="1658" spans="1:7" ht="12.75" customHeight="1">
      <c r="A1658" t="str">
        <f t="shared" si="25"/>
        <v>2011Stomach (C16)FemaleNon-MāoriRate</v>
      </c>
      <c r="B1658">
        <v>2011</v>
      </c>
      <c r="C1658" t="s">
        <v>82</v>
      </c>
      <c r="D1658" t="s">
        <v>0</v>
      </c>
      <c r="E1658" t="s">
        <v>158</v>
      </c>
      <c r="F1658" t="s">
        <v>8</v>
      </c>
      <c r="G1658" s="29">
        <v>2.5311056430351302</v>
      </c>
    </row>
    <row r="1659" spans="1:7" ht="12.75" customHeight="1">
      <c r="A1659" t="str">
        <f t="shared" si="25"/>
        <v>2011Stomach (C16)MaleNon-MāoriRate</v>
      </c>
      <c r="B1659">
        <v>2011</v>
      </c>
      <c r="C1659" t="s">
        <v>82</v>
      </c>
      <c r="D1659" t="s">
        <v>1</v>
      </c>
      <c r="E1659" t="s">
        <v>158</v>
      </c>
      <c r="F1659" t="s">
        <v>8</v>
      </c>
      <c r="G1659" s="29">
        <v>5.7019687373289996</v>
      </c>
    </row>
    <row r="1660" spans="1:7" ht="12.75" customHeight="1">
      <c r="A1660" t="str">
        <f t="shared" si="25"/>
        <v>2011Colorectum and anus (C18–C21)AllSexNon-MāoriRate</v>
      </c>
      <c r="B1660">
        <v>2011</v>
      </c>
      <c r="C1660" t="s">
        <v>84</v>
      </c>
      <c r="D1660" t="s">
        <v>4</v>
      </c>
      <c r="E1660" t="s">
        <v>158</v>
      </c>
      <c r="F1660" t="s">
        <v>8</v>
      </c>
      <c r="G1660" s="29">
        <v>15.941306729971901</v>
      </c>
    </row>
    <row r="1661" spans="1:7" ht="12.75" customHeight="1">
      <c r="A1661" t="str">
        <f t="shared" si="25"/>
        <v>2011Colorectum and anus (C18–C21)FemaleNon-MāoriRate</v>
      </c>
      <c r="B1661">
        <v>2011</v>
      </c>
      <c r="C1661" t="s">
        <v>84</v>
      </c>
      <c r="D1661" t="s">
        <v>0</v>
      </c>
      <c r="E1661" t="s">
        <v>158</v>
      </c>
      <c r="F1661" t="s">
        <v>8</v>
      </c>
      <c r="G1661" s="29">
        <v>14.147458812309999</v>
      </c>
    </row>
    <row r="1662" spans="1:7" ht="12.75" customHeight="1">
      <c r="A1662" t="str">
        <f t="shared" si="25"/>
        <v>2011Colorectum and anus (C18–C21)MaleNon-MāoriRate</v>
      </c>
      <c r="B1662">
        <v>2011</v>
      </c>
      <c r="C1662" t="s">
        <v>84</v>
      </c>
      <c r="D1662" t="s">
        <v>1</v>
      </c>
      <c r="E1662" t="s">
        <v>158</v>
      </c>
      <c r="F1662" t="s">
        <v>8</v>
      </c>
      <c r="G1662" s="29">
        <v>17.959036256898301</v>
      </c>
    </row>
    <row r="1663" spans="1:7" ht="12.75" customHeight="1">
      <c r="A1663" t="str">
        <f t="shared" si="25"/>
        <v>2011Pancreas (C25)AllSexNon-MāoriRate</v>
      </c>
      <c r="B1663">
        <v>2011</v>
      </c>
      <c r="C1663" t="s">
        <v>88</v>
      </c>
      <c r="D1663" t="s">
        <v>4</v>
      </c>
      <c r="E1663" t="s">
        <v>158</v>
      </c>
      <c r="F1663" t="s">
        <v>8</v>
      </c>
      <c r="G1663" s="29">
        <v>6.0332936224000804</v>
      </c>
    </row>
    <row r="1664" spans="1:7" ht="12.75" customHeight="1">
      <c r="A1664" t="str">
        <f t="shared" si="25"/>
        <v>2011Pancreas (C25)FemaleNon-MāoriRate</v>
      </c>
      <c r="B1664">
        <v>2011</v>
      </c>
      <c r="C1664" t="s">
        <v>88</v>
      </c>
      <c r="D1664" t="s">
        <v>0</v>
      </c>
      <c r="E1664" t="s">
        <v>158</v>
      </c>
      <c r="F1664" t="s">
        <v>8</v>
      </c>
      <c r="G1664" s="29">
        <v>5.2476214301874204</v>
      </c>
    </row>
    <row r="1665" spans="1:7" ht="12.75" customHeight="1">
      <c r="A1665" t="str">
        <f t="shared" si="25"/>
        <v>2011Pancreas (C25)MaleNon-MāoriRate</v>
      </c>
      <c r="B1665">
        <v>2011</v>
      </c>
      <c r="C1665" t="s">
        <v>88</v>
      </c>
      <c r="D1665" t="s">
        <v>1</v>
      </c>
      <c r="E1665" t="s">
        <v>158</v>
      </c>
      <c r="F1665" t="s">
        <v>8</v>
      </c>
      <c r="G1665" s="29">
        <v>6.8939658158757799</v>
      </c>
    </row>
    <row r="1666" spans="1:7" ht="12.75" customHeight="1">
      <c r="A1666" t="str">
        <f t="shared" ref="A1666:A1729" si="26">B1666&amp;C1666&amp;D1666&amp;E1666&amp;F1666</f>
        <v>2011Lung (C33–C34)AllSexNon-MāoriRate</v>
      </c>
      <c r="B1666">
        <v>2011</v>
      </c>
      <c r="C1666" t="s">
        <v>93</v>
      </c>
      <c r="D1666" t="s">
        <v>4</v>
      </c>
      <c r="E1666" t="s">
        <v>158</v>
      </c>
      <c r="F1666" t="s">
        <v>8</v>
      </c>
      <c r="G1666" s="29">
        <v>20.767909662190799</v>
      </c>
    </row>
    <row r="1667" spans="1:7" ht="12.75" customHeight="1">
      <c r="A1667" t="str">
        <f t="shared" si="26"/>
        <v>2011Lung (C33–C34)FemaleNon-MāoriRate</v>
      </c>
      <c r="B1667">
        <v>2011</v>
      </c>
      <c r="C1667" t="s">
        <v>93</v>
      </c>
      <c r="D1667" t="s">
        <v>0</v>
      </c>
      <c r="E1667" t="s">
        <v>158</v>
      </c>
      <c r="F1667" t="s">
        <v>8</v>
      </c>
      <c r="G1667" s="29">
        <v>17.138226950775699</v>
      </c>
    </row>
    <row r="1668" spans="1:7" ht="12.75" customHeight="1">
      <c r="A1668" t="str">
        <f t="shared" si="26"/>
        <v>2011Lung (C33–C34)MaleNon-MāoriRate</v>
      </c>
      <c r="B1668">
        <v>2011</v>
      </c>
      <c r="C1668" t="s">
        <v>93</v>
      </c>
      <c r="D1668" t="s">
        <v>1</v>
      </c>
      <c r="E1668" t="s">
        <v>158</v>
      </c>
      <c r="F1668" t="s">
        <v>8</v>
      </c>
      <c r="G1668" s="29">
        <v>25.2664809289987</v>
      </c>
    </row>
    <row r="1669" spans="1:7" ht="12.75" customHeight="1">
      <c r="A1669" t="str">
        <f t="shared" si="26"/>
        <v>2011Melanoma (C43)AllSexNon-MāoriRate</v>
      </c>
      <c r="B1669">
        <v>2011</v>
      </c>
      <c r="C1669" t="s">
        <v>99</v>
      </c>
      <c r="D1669" t="s">
        <v>4</v>
      </c>
      <c r="E1669" t="s">
        <v>158</v>
      </c>
      <c r="F1669" t="s">
        <v>8</v>
      </c>
      <c r="G1669" s="29">
        <v>5.7105838415565602</v>
      </c>
    </row>
    <row r="1670" spans="1:7" ht="12.75" customHeight="1">
      <c r="A1670" t="str">
        <f t="shared" si="26"/>
        <v>2011Melanoma (C43)FemaleNon-MāoriRate</v>
      </c>
      <c r="B1670">
        <v>2011</v>
      </c>
      <c r="C1670" t="s">
        <v>99</v>
      </c>
      <c r="D1670" t="s">
        <v>0</v>
      </c>
      <c r="E1670" t="s">
        <v>158</v>
      </c>
      <c r="F1670" t="s">
        <v>8</v>
      </c>
      <c r="G1670" s="29">
        <v>3.4421533321123099</v>
      </c>
    </row>
    <row r="1671" spans="1:7" ht="12.75" customHeight="1">
      <c r="A1671" t="str">
        <f t="shared" si="26"/>
        <v>2011Melanoma (C43)MaleNon-MāoriRate</v>
      </c>
      <c r="B1671">
        <v>2011</v>
      </c>
      <c r="C1671" t="s">
        <v>99</v>
      </c>
      <c r="D1671" t="s">
        <v>1</v>
      </c>
      <c r="E1671" t="s">
        <v>158</v>
      </c>
      <c r="F1671" t="s">
        <v>8</v>
      </c>
      <c r="G1671" s="29">
        <v>8.3239293909283898</v>
      </c>
    </row>
    <row r="1672" spans="1:7" ht="12.75" customHeight="1">
      <c r="A1672" t="str">
        <f t="shared" si="26"/>
        <v>2011Prostate (C61)MaleNon-MāoriRate</v>
      </c>
      <c r="B1672">
        <v>2011</v>
      </c>
      <c r="C1672" t="s">
        <v>112</v>
      </c>
      <c r="D1672" t="s">
        <v>1</v>
      </c>
      <c r="E1672" t="s">
        <v>158</v>
      </c>
      <c r="F1672" t="s">
        <v>8</v>
      </c>
      <c r="G1672" s="29">
        <v>16.1542398707453</v>
      </c>
    </row>
    <row r="1673" spans="1:7" ht="12.75" customHeight="1">
      <c r="A1673" t="str">
        <f t="shared" si="26"/>
        <v>2011Bladder (C67)AllSexNon-MāoriRate</v>
      </c>
      <c r="B1673">
        <v>2011</v>
      </c>
      <c r="C1673" t="s">
        <v>118</v>
      </c>
      <c r="D1673" t="s">
        <v>4</v>
      </c>
      <c r="E1673" t="s">
        <v>158</v>
      </c>
      <c r="F1673" t="s">
        <v>8</v>
      </c>
      <c r="G1673" s="29">
        <v>2.6379992302961099</v>
      </c>
    </row>
    <row r="1674" spans="1:7" ht="12.75" customHeight="1">
      <c r="A1674" t="str">
        <f t="shared" si="26"/>
        <v>2011Bladder (C67)FemaleNon-MāoriRate</v>
      </c>
      <c r="B1674">
        <v>2011</v>
      </c>
      <c r="C1674" t="s">
        <v>118</v>
      </c>
      <c r="D1674" t="s">
        <v>0</v>
      </c>
      <c r="E1674" t="s">
        <v>158</v>
      </c>
      <c r="F1674" t="s">
        <v>8</v>
      </c>
      <c r="G1674" s="29">
        <v>1.6143777929704699</v>
      </c>
    </row>
    <row r="1675" spans="1:7" ht="12.75" customHeight="1">
      <c r="A1675" t="str">
        <f t="shared" si="26"/>
        <v>2011Bladder (C67)MaleNon-MāoriRate</v>
      </c>
      <c r="B1675">
        <v>2011</v>
      </c>
      <c r="C1675" t="s">
        <v>118</v>
      </c>
      <c r="D1675" t="s">
        <v>1</v>
      </c>
      <c r="E1675" t="s">
        <v>158</v>
      </c>
      <c r="F1675" t="s">
        <v>8</v>
      </c>
      <c r="G1675" s="29">
        <v>3.8459700426227701</v>
      </c>
    </row>
    <row r="1676" spans="1:7" ht="12.75" customHeight="1">
      <c r="A1676" t="str">
        <f t="shared" si="26"/>
        <v>2011Non-Hodgkin lymphoma (C82–C85, C96)AllSexNon-MāoriRate</v>
      </c>
      <c r="B1676">
        <v>2011</v>
      </c>
      <c r="C1676" t="s">
        <v>133</v>
      </c>
      <c r="D1676" t="s">
        <v>4</v>
      </c>
      <c r="E1676" t="s">
        <v>158</v>
      </c>
      <c r="F1676" t="s">
        <v>8</v>
      </c>
      <c r="G1676" s="29">
        <v>3.95665565649074</v>
      </c>
    </row>
    <row r="1677" spans="1:7" ht="12.75" customHeight="1">
      <c r="A1677" t="str">
        <f t="shared" si="26"/>
        <v>2011Non-Hodgkin lymphoma (C82–C85, C96)FemaleNon-MāoriRate</v>
      </c>
      <c r="B1677">
        <v>2011</v>
      </c>
      <c r="C1677" t="s">
        <v>133</v>
      </c>
      <c r="D1677" t="s">
        <v>0</v>
      </c>
      <c r="E1677" t="s">
        <v>158</v>
      </c>
      <c r="F1677" t="s">
        <v>8</v>
      </c>
      <c r="G1677" s="29">
        <v>3.2730332766742798</v>
      </c>
    </row>
    <row r="1678" spans="1:7" ht="12.75" customHeight="1">
      <c r="A1678" t="str">
        <f t="shared" si="26"/>
        <v>2011Non-Hodgkin lymphoma (C82–C85, C96)MaleNon-MāoriRate</v>
      </c>
      <c r="B1678">
        <v>2011</v>
      </c>
      <c r="C1678" t="s">
        <v>133</v>
      </c>
      <c r="D1678" t="s">
        <v>1</v>
      </c>
      <c r="E1678" t="s">
        <v>158</v>
      </c>
      <c r="F1678" t="s">
        <v>8</v>
      </c>
      <c r="G1678" s="29">
        <v>4.8215854769520297</v>
      </c>
    </row>
    <row r="1679" spans="1:7" ht="12.75" customHeight="1">
      <c r="A1679" t="str">
        <f t="shared" si="26"/>
        <v>2011Leukaemia (C91–C95)AllSexNon-MāoriRate</v>
      </c>
      <c r="B1679">
        <v>2011</v>
      </c>
      <c r="C1679" t="s">
        <v>136</v>
      </c>
      <c r="D1679" t="s">
        <v>4</v>
      </c>
      <c r="E1679" t="s">
        <v>158</v>
      </c>
      <c r="F1679" t="s">
        <v>8</v>
      </c>
      <c r="G1679" s="29">
        <v>4.5190790813311601</v>
      </c>
    </row>
    <row r="1680" spans="1:7" ht="12.75" customHeight="1">
      <c r="A1680" t="str">
        <f t="shared" si="26"/>
        <v>2011Leukaemia (C91–C95)FemaleNon-MāoriRate</v>
      </c>
      <c r="B1680">
        <v>2011</v>
      </c>
      <c r="C1680" t="s">
        <v>136</v>
      </c>
      <c r="D1680" t="s">
        <v>0</v>
      </c>
      <c r="E1680" t="s">
        <v>158</v>
      </c>
      <c r="F1680" t="s">
        <v>8</v>
      </c>
      <c r="G1680" s="29">
        <v>3.3553268005116199</v>
      </c>
    </row>
    <row r="1681" spans="1:7" ht="12.75" customHeight="1">
      <c r="A1681" t="str">
        <f t="shared" si="26"/>
        <v>2011Leukaemia (C91–C95)MaleNon-MāoriRate</v>
      </c>
      <c r="B1681">
        <v>2011</v>
      </c>
      <c r="C1681" t="s">
        <v>136</v>
      </c>
      <c r="D1681" t="s">
        <v>1</v>
      </c>
      <c r="E1681" t="s">
        <v>158</v>
      </c>
      <c r="F1681" t="s">
        <v>8</v>
      </c>
      <c r="G1681" s="29">
        <v>5.8930864089236898</v>
      </c>
    </row>
    <row r="1682" spans="1:7" ht="12.75" customHeight="1">
      <c r="A1682" t="str">
        <f t="shared" si="26"/>
        <v>2012Stomach (C16)AllSexNon-MāoriRate</v>
      </c>
      <c r="B1682">
        <v>2012</v>
      </c>
      <c r="C1682" t="s">
        <v>82</v>
      </c>
      <c r="D1682" t="s">
        <v>4</v>
      </c>
      <c r="E1682" t="s">
        <v>158</v>
      </c>
      <c r="F1682" t="s">
        <v>8</v>
      </c>
      <c r="G1682" s="29">
        <v>3.5242458145312101</v>
      </c>
    </row>
    <row r="1683" spans="1:7" ht="12.75" customHeight="1">
      <c r="A1683" t="str">
        <f t="shared" si="26"/>
        <v>2012Stomach (C16)FemaleNon-MāoriRate</v>
      </c>
      <c r="B1683">
        <v>2012</v>
      </c>
      <c r="C1683" t="s">
        <v>82</v>
      </c>
      <c r="D1683" t="s">
        <v>0</v>
      </c>
      <c r="E1683" t="s">
        <v>158</v>
      </c>
      <c r="F1683" t="s">
        <v>8</v>
      </c>
      <c r="G1683" s="29">
        <v>2.5528237159978899</v>
      </c>
    </row>
    <row r="1684" spans="1:7" ht="12.75" customHeight="1">
      <c r="A1684" t="str">
        <f t="shared" si="26"/>
        <v>2012Stomach (C16)MaleNon-MāoriRate</v>
      </c>
      <c r="B1684">
        <v>2012</v>
      </c>
      <c r="C1684" t="s">
        <v>82</v>
      </c>
      <c r="D1684" t="s">
        <v>1</v>
      </c>
      <c r="E1684" t="s">
        <v>158</v>
      </c>
      <c r="F1684" t="s">
        <v>8</v>
      </c>
      <c r="G1684" s="29">
        <v>4.6509230580265601</v>
      </c>
    </row>
    <row r="1685" spans="1:7" ht="12.75" customHeight="1">
      <c r="A1685" t="str">
        <f t="shared" si="26"/>
        <v>2012Colorectum and anus (C18–C21)AllSexNon-MāoriRate</v>
      </c>
      <c r="B1685">
        <v>2012</v>
      </c>
      <c r="C1685" t="s">
        <v>84</v>
      </c>
      <c r="D1685" t="s">
        <v>4</v>
      </c>
      <c r="E1685" t="s">
        <v>158</v>
      </c>
      <c r="F1685" t="s">
        <v>8</v>
      </c>
      <c r="G1685" s="29">
        <v>17.372494297785799</v>
      </c>
    </row>
    <row r="1686" spans="1:7" ht="12.75" customHeight="1">
      <c r="A1686" t="str">
        <f t="shared" si="26"/>
        <v>2012Colorectum and anus (C18–C21)FemaleNon-MāoriRate</v>
      </c>
      <c r="B1686">
        <v>2012</v>
      </c>
      <c r="C1686" t="s">
        <v>84</v>
      </c>
      <c r="D1686" t="s">
        <v>0</v>
      </c>
      <c r="E1686" t="s">
        <v>158</v>
      </c>
      <c r="F1686" t="s">
        <v>8</v>
      </c>
      <c r="G1686" s="29">
        <v>15.0924104886846</v>
      </c>
    </row>
    <row r="1687" spans="1:7" ht="12.75" customHeight="1">
      <c r="A1687" t="str">
        <f t="shared" si="26"/>
        <v>2012Colorectum and anus (C18–C21)MaleNon-MāoriRate</v>
      </c>
      <c r="B1687">
        <v>2012</v>
      </c>
      <c r="C1687" t="s">
        <v>84</v>
      </c>
      <c r="D1687" t="s">
        <v>1</v>
      </c>
      <c r="E1687" t="s">
        <v>158</v>
      </c>
      <c r="F1687" t="s">
        <v>8</v>
      </c>
      <c r="G1687" s="29">
        <v>19.973783256194299</v>
      </c>
    </row>
    <row r="1688" spans="1:7" ht="12.75" customHeight="1">
      <c r="A1688" t="str">
        <f t="shared" si="26"/>
        <v>2012Pancreas (C25)AllSexNon-MāoriRate</v>
      </c>
      <c r="B1688">
        <v>2012</v>
      </c>
      <c r="C1688" t="s">
        <v>88</v>
      </c>
      <c r="D1688" t="s">
        <v>4</v>
      </c>
      <c r="E1688" t="s">
        <v>158</v>
      </c>
      <c r="F1688" t="s">
        <v>8</v>
      </c>
      <c r="G1688" s="29">
        <v>5.9444951555491299</v>
      </c>
    </row>
    <row r="1689" spans="1:7" ht="12.75" customHeight="1">
      <c r="A1689" t="str">
        <f t="shared" si="26"/>
        <v>2012Pancreas (C25)FemaleNon-MāoriRate</v>
      </c>
      <c r="B1689">
        <v>2012</v>
      </c>
      <c r="C1689" t="s">
        <v>88</v>
      </c>
      <c r="D1689" t="s">
        <v>0</v>
      </c>
      <c r="E1689" t="s">
        <v>158</v>
      </c>
      <c r="F1689" t="s">
        <v>8</v>
      </c>
      <c r="G1689" s="29">
        <v>5.5672738204033196</v>
      </c>
    </row>
    <row r="1690" spans="1:7" ht="12.75" customHeight="1">
      <c r="A1690" t="str">
        <f t="shared" si="26"/>
        <v>2012Pancreas (C25)MaleNon-MāoriRate</v>
      </c>
      <c r="B1690">
        <v>2012</v>
      </c>
      <c r="C1690" t="s">
        <v>88</v>
      </c>
      <c r="D1690" t="s">
        <v>1</v>
      </c>
      <c r="E1690" t="s">
        <v>158</v>
      </c>
      <c r="F1690" t="s">
        <v>8</v>
      </c>
      <c r="G1690" s="29">
        <v>6.47687532142678</v>
      </c>
    </row>
    <row r="1691" spans="1:7" ht="12.75" customHeight="1">
      <c r="A1691" t="str">
        <f t="shared" si="26"/>
        <v>2012Lung (C33–C34)AllSexNon-MāoriRate</v>
      </c>
      <c r="B1691">
        <v>2012</v>
      </c>
      <c r="C1691" t="s">
        <v>93</v>
      </c>
      <c r="D1691" t="s">
        <v>4</v>
      </c>
      <c r="E1691" t="s">
        <v>158</v>
      </c>
      <c r="F1691" t="s">
        <v>8</v>
      </c>
      <c r="G1691" s="29">
        <v>19.490958937551099</v>
      </c>
    </row>
    <row r="1692" spans="1:7" ht="12.75" customHeight="1">
      <c r="A1692" t="str">
        <f t="shared" si="26"/>
        <v>2012Lung (C33–C34)FemaleNon-MāoriRate</v>
      </c>
      <c r="B1692">
        <v>2012</v>
      </c>
      <c r="C1692" t="s">
        <v>93</v>
      </c>
      <c r="D1692" t="s">
        <v>0</v>
      </c>
      <c r="E1692" t="s">
        <v>158</v>
      </c>
      <c r="F1692" t="s">
        <v>8</v>
      </c>
      <c r="G1692" s="29">
        <v>15.7174886586218</v>
      </c>
    </row>
    <row r="1693" spans="1:7" ht="12.75" customHeight="1">
      <c r="A1693" t="str">
        <f t="shared" si="26"/>
        <v>2012Lung (C33–C34)MaleNon-MāoriRate</v>
      </c>
      <c r="B1693">
        <v>2012</v>
      </c>
      <c r="C1693" t="s">
        <v>93</v>
      </c>
      <c r="D1693" t="s">
        <v>1</v>
      </c>
      <c r="E1693" t="s">
        <v>158</v>
      </c>
      <c r="F1693" t="s">
        <v>8</v>
      </c>
      <c r="G1693" s="29">
        <v>23.888889431711</v>
      </c>
    </row>
    <row r="1694" spans="1:7" ht="12.75" customHeight="1">
      <c r="A1694" t="str">
        <f t="shared" si="26"/>
        <v>2012Melanoma (C43)AllSexNon-MāoriRate</v>
      </c>
      <c r="B1694">
        <v>2012</v>
      </c>
      <c r="C1694" t="s">
        <v>99</v>
      </c>
      <c r="D1694" t="s">
        <v>4</v>
      </c>
      <c r="E1694" t="s">
        <v>158</v>
      </c>
      <c r="F1694" t="s">
        <v>8</v>
      </c>
      <c r="G1694" s="29">
        <v>5.3814386005649801</v>
      </c>
    </row>
    <row r="1695" spans="1:7" ht="12.75" customHeight="1">
      <c r="A1695" t="str">
        <f t="shared" si="26"/>
        <v>2012Melanoma (C43)FemaleNon-MāoriRate</v>
      </c>
      <c r="B1695">
        <v>2012</v>
      </c>
      <c r="C1695" t="s">
        <v>99</v>
      </c>
      <c r="D1695" t="s">
        <v>0</v>
      </c>
      <c r="E1695" t="s">
        <v>158</v>
      </c>
      <c r="F1695" t="s">
        <v>8</v>
      </c>
      <c r="G1695" s="29">
        <v>3.8299060434047201</v>
      </c>
    </row>
    <row r="1696" spans="1:7" ht="12.75" customHeight="1">
      <c r="A1696" t="str">
        <f t="shared" si="26"/>
        <v>2012Melanoma (C43)MaleNon-MāoriRate</v>
      </c>
      <c r="B1696">
        <v>2012</v>
      </c>
      <c r="C1696" t="s">
        <v>99</v>
      </c>
      <c r="D1696" t="s">
        <v>1</v>
      </c>
      <c r="E1696" t="s">
        <v>158</v>
      </c>
      <c r="F1696" t="s">
        <v>8</v>
      </c>
      <c r="G1696" s="29">
        <v>7.1965209374325001</v>
      </c>
    </row>
    <row r="1697" spans="1:7" ht="12.75" customHeight="1">
      <c r="A1697" t="str">
        <f t="shared" si="26"/>
        <v>2012Prostate (C61)MaleNon-MāoriRate</v>
      </c>
      <c r="B1697">
        <v>2012</v>
      </c>
      <c r="C1697" t="s">
        <v>112</v>
      </c>
      <c r="D1697" t="s">
        <v>1</v>
      </c>
      <c r="E1697" t="s">
        <v>158</v>
      </c>
      <c r="F1697" t="s">
        <v>8</v>
      </c>
      <c r="G1697" s="29">
        <v>16.395887958796699</v>
      </c>
    </row>
    <row r="1698" spans="1:7" ht="12.75" customHeight="1">
      <c r="A1698" t="str">
        <f t="shared" si="26"/>
        <v>2012Bladder (C67)AllSexNon-MāoriRate</v>
      </c>
      <c r="B1698">
        <v>2012</v>
      </c>
      <c r="C1698" t="s">
        <v>118</v>
      </c>
      <c r="D1698" t="s">
        <v>4</v>
      </c>
      <c r="E1698" t="s">
        <v>158</v>
      </c>
      <c r="F1698" t="s">
        <v>8</v>
      </c>
      <c r="G1698" s="29">
        <v>2.4610972145680701</v>
      </c>
    </row>
    <row r="1699" spans="1:7" ht="12.75" customHeight="1">
      <c r="A1699" t="str">
        <f t="shared" si="26"/>
        <v>2012Bladder (C67)FemaleNon-MāoriRate</v>
      </c>
      <c r="B1699">
        <v>2012</v>
      </c>
      <c r="C1699" t="s">
        <v>118</v>
      </c>
      <c r="D1699" t="s">
        <v>0</v>
      </c>
      <c r="E1699" t="s">
        <v>158</v>
      </c>
      <c r="F1699" t="s">
        <v>8</v>
      </c>
      <c r="G1699" s="29">
        <v>1.5216600927280901</v>
      </c>
    </row>
    <row r="1700" spans="1:7" ht="12.75" customHeight="1">
      <c r="A1700" t="str">
        <f t="shared" si="26"/>
        <v>2012Bladder (C67)MaleNon-MāoriRate</v>
      </c>
      <c r="B1700">
        <v>2012</v>
      </c>
      <c r="C1700" t="s">
        <v>118</v>
      </c>
      <c r="D1700" t="s">
        <v>1</v>
      </c>
      <c r="E1700" t="s">
        <v>158</v>
      </c>
      <c r="F1700" t="s">
        <v>8</v>
      </c>
      <c r="G1700" s="29">
        <v>3.6909073376866299</v>
      </c>
    </row>
    <row r="1701" spans="1:7" ht="12.75" customHeight="1">
      <c r="A1701" t="str">
        <f t="shared" si="26"/>
        <v>2012Non-Hodgkin lymphoma (C82–C85, C96)AllSexNon-MāoriRate</v>
      </c>
      <c r="B1701">
        <v>2012</v>
      </c>
      <c r="C1701" t="s">
        <v>133</v>
      </c>
      <c r="D1701" t="s">
        <v>4</v>
      </c>
      <c r="E1701" t="s">
        <v>158</v>
      </c>
      <c r="F1701" t="s">
        <v>8</v>
      </c>
      <c r="G1701" s="29">
        <v>3.81421716087547</v>
      </c>
    </row>
    <row r="1702" spans="1:7" ht="12.75" customHeight="1">
      <c r="A1702" t="str">
        <f t="shared" si="26"/>
        <v>2012Non-Hodgkin lymphoma (C82–C85, C96)FemaleNon-MāoriRate</v>
      </c>
      <c r="B1702">
        <v>2012</v>
      </c>
      <c r="C1702" t="s">
        <v>133</v>
      </c>
      <c r="D1702" t="s">
        <v>0</v>
      </c>
      <c r="E1702" t="s">
        <v>158</v>
      </c>
      <c r="F1702" t="s">
        <v>8</v>
      </c>
      <c r="G1702" s="29">
        <v>3.0113005078134401</v>
      </c>
    </row>
    <row r="1703" spans="1:7" ht="12.75" customHeight="1">
      <c r="A1703" t="str">
        <f t="shared" si="26"/>
        <v>2012Non-Hodgkin lymphoma (C82–C85, C96)MaleNon-MāoriRate</v>
      </c>
      <c r="B1703">
        <v>2012</v>
      </c>
      <c r="C1703" t="s">
        <v>133</v>
      </c>
      <c r="D1703" t="s">
        <v>1</v>
      </c>
      <c r="E1703" t="s">
        <v>158</v>
      </c>
      <c r="F1703" t="s">
        <v>8</v>
      </c>
      <c r="G1703" s="29">
        <v>4.7448480185805</v>
      </c>
    </row>
    <row r="1704" spans="1:7" ht="12.75" customHeight="1">
      <c r="A1704" t="str">
        <f t="shared" si="26"/>
        <v>2012Leukaemia (C91–C95)AllSexNon-MāoriRate</v>
      </c>
      <c r="B1704">
        <v>2012</v>
      </c>
      <c r="C1704" t="s">
        <v>136</v>
      </c>
      <c r="D1704" t="s">
        <v>4</v>
      </c>
      <c r="E1704" t="s">
        <v>158</v>
      </c>
      <c r="F1704" t="s">
        <v>8</v>
      </c>
      <c r="G1704" s="29">
        <v>4.7364123854349103</v>
      </c>
    </row>
    <row r="1705" spans="1:7" ht="12.75" customHeight="1">
      <c r="A1705" t="str">
        <f t="shared" si="26"/>
        <v>2012Leukaemia (C91–C95)FemaleNon-MāoriRate</v>
      </c>
      <c r="B1705">
        <v>2012</v>
      </c>
      <c r="C1705" t="s">
        <v>136</v>
      </c>
      <c r="D1705" t="s">
        <v>0</v>
      </c>
      <c r="E1705" t="s">
        <v>158</v>
      </c>
      <c r="F1705" t="s">
        <v>8</v>
      </c>
      <c r="G1705" s="29">
        <v>3.8551615876868599</v>
      </c>
    </row>
    <row r="1706" spans="1:7" ht="12.75" customHeight="1">
      <c r="A1706" t="str">
        <f t="shared" si="26"/>
        <v>2012Leukaemia (C91–C95)MaleNon-MāoriRate</v>
      </c>
      <c r="B1706">
        <v>2012</v>
      </c>
      <c r="C1706" t="s">
        <v>136</v>
      </c>
      <c r="D1706" t="s">
        <v>1</v>
      </c>
      <c r="E1706" t="s">
        <v>158</v>
      </c>
      <c r="F1706" t="s">
        <v>8</v>
      </c>
      <c r="G1706" s="29">
        <v>5.8479248130477401</v>
      </c>
    </row>
    <row r="1707" spans="1:7" ht="12.75" customHeight="1">
      <c r="A1707" s="115" t="str">
        <f t="shared" si="26"/>
        <v>2003Breast - female (C50)FemaleNon-MāoriRate</v>
      </c>
      <c r="B1707">
        <v>2003</v>
      </c>
      <c r="C1707" t="s">
        <v>155</v>
      </c>
      <c r="D1707" t="s">
        <v>0</v>
      </c>
      <c r="E1707" s="115" t="s">
        <v>158</v>
      </c>
      <c r="F1707" s="115" t="s">
        <v>8</v>
      </c>
      <c r="G1707" s="115">
        <v>22.2602093293068</v>
      </c>
    </row>
    <row r="1708" spans="1:7" ht="12.75" customHeight="1">
      <c r="A1708" s="115" t="str">
        <f t="shared" si="26"/>
        <v>2003Cervix (C53)FemaleNon-MāoriRate</v>
      </c>
      <c r="B1708">
        <v>2003</v>
      </c>
      <c r="C1708" t="s">
        <v>108</v>
      </c>
      <c r="D1708" t="s">
        <v>0</v>
      </c>
      <c r="E1708" s="115" t="s">
        <v>158</v>
      </c>
      <c r="F1708" s="115" t="s">
        <v>8</v>
      </c>
      <c r="G1708" s="115">
        <v>1.942856916634</v>
      </c>
    </row>
    <row r="1709" spans="1:7" ht="12.75" customHeight="1">
      <c r="A1709" s="115" t="str">
        <f t="shared" si="26"/>
        <v>2003Uterus (C54–C55)FemaleNon-MāoriRate</v>
      </c>
      <c r="B1709">
        <v>2003</v>
      </c>
      <c r="C1709" t="s">
        <v>358</v>
      </c>
      <c r="D1709" t="s">
        <v>0</v>
      </c>
      <c r="E1709" s="115" t="s">
        <v>158</v>
      </c>
      <c r="F1709" s="115" t="s">
        <v>8</v>
      </c>
      <c r="G1709" s="115">
        <v>2.2028773021163999</v>
      </c>
    </row>
    <row r="1710" spans="1:7" ht="12.75" customHeight="1">
      <c r="A1710" s="115" t="str">
        <f t="shared" si="26"/>
        <v>2003Ovary (C56)FemaleNon-MāoriRate</v>
      </c>
      <c r="B1710">
        <v>2003</v>
      </c>
      <c r="C1710" t="s">
        <v>109</v>
      </c>
      <c r="D1710" t="s">
        <v>0</v>
      </c>
      <c r="E1710" s="115" t="s">
        <v>158</v>
      </c>
      <c r="F1710" s="115" t="s">
        <v>8</v>
      </c>
      <c r="G1710" s="115">
        <v>5.7271129058098396</v>
      </c>
    </row>
    <row r="1711" spans="1:7" ht="12.75" customHeight="1">
      <c r="A1711" s="115" t="str">
        <f t="shared" si="26"/>
        <v>2004Breast - female (C50)FemaleNon-MāoriRate</v>
      </c>
      <c r="B1711">
        <v>2004</v>
      </c>
      <c r="C1711" t="s">
        <v>155</v>
      </c>
      <c r="D1711" t="s">
        <v>0</v>
      </c>
      <c r="E1711" s="115" t="s">
        <v>158</v>
      </c>
      <c r="F1711" s="115" t="s">
        <v>8</v>
      </c>
      <c r="G1711" s="115">
        <v>20.703730269475599</v>
      </c>
    </row>
    <row r="1712" spans="1:7" ht="12.75" customHeight="1">
      <c r="A1712" s="115" t="str">
        <f t="shared" si="26"/>
        <v>2004Cervix (C53)FemaleNon-MāoriRate</v>
      </c>
      <c r="B1712">
        <v>2004</v>
      </c>
      <c r="C1712" t="s">
        <v>108</v>
      </c>
      <c r="D1712" t="s">
        <v>0</v>
      </c>
      <c r="E1712" s="115" t="s">
        <v>158</v>
      </c>
      <c r="F1712" s="115" t="s">
        <v>8</v>
      </c>
      <c r="G1712" s="115">
        <v>2.2148535333602601</v>
      </c>
    </row>
    <row r="1713" spans="1:7" ht="12.75" customHeight="1">
      <c r="A1713" s="115" t="str">
        <f t="shared" si="26"/>
        <v>2004Uterus (C54–C55)FemaleNon-MāoriRate</v>
      </c>
      <c r="B1713">
        <v>2004</v>
      </c>
      <c r="C1713" t="s">
        <v>358</v>
      </c>
      <c r="D1713" t="s">
        <v>0</v>
      </c>
      <c r="E1713" s="115" t="s">
        <v>158</v>
      </c>
      <c r="F1713" s="115" t="s">
        <v>8</v>
      </c>
      <c r="G1713" s="115">
        <v>2.0958902139839402</v>
      </c>
    </row>
    <row r="1714" spans="1:7" ht="12.75" customHeight="1">
      <c r="A1714" s="115" t="str">
        <f t="shared" si="26"/>
        <v>2004Ovary (C56)FemaleNon-MāoriRate</v>
      </c>
      <c r="B1714">
        <v>2004</v>
      </c>
      <c r="C1714" t="s">
        <v>109</v>
      </c>
      <c r="D1714" t="s">
        <v>0</v>
      </c>
      <c r="E1714" s="115" t="s">
        <v>158</v>
      </c>
      <c r="F1714" s="115" t="s">
        <v>8</v>
      </c>
      <c r="G1714" s="115">
        <v>5.8352564611224604</v>
      </c>
    </row>
    <row r="1715" spans="1:7" ht="12.75" customHeight="1">
      <c r="A1715" s="115" t="str">
        <f t="shared" si="26"/>
        <v>2005Breast - female (C50)FemaleNon-MāoriRate</v>
      </c>
      <c r="B1715">
        <v>2005</v>
      </c>
      <c r="C1715" t="s">
        <v>155</v>
      </c>
      <c r="D1715" t="s">
        <v>0</v>
      </c>
      <c r="E1715" s="115" t="s">
        <v>158</v>
      </c>
      <c r="F1715" s="115" t="s">
        <v>8</v>
      </c>
      <c r="G1715" s="115">
        <v>21.003225644496901</v>
      </c>
    </row>
    <row r="1716" spans="1:7" ht="12.75" customHeight="1">
      <c r="A1716" s="115" t="str">
        <f t="shared" si="26"/>
        <v>2005Cervix (C53)FemaleNon-MāoriRate</v>
      </c>
      <c r="B1716">
        <v>2005</v>
      </c>
      <c r="C1716" t="s">
        <v>108</v>
      </c>
      <c r="D1716" t="s">
        <v>0</v>
      </c>
      <c r="E1716" s="115" t="s">
        <v>158</v>
      </c>
      <c r="F1716" s="115" t="s">
        <v>8</v>
      </c>
      <c r="G1716" s="115">
        <v>1.5425516818373699</v>
      </c>
    </row>
    <row r="1717" spans="1:7" ht="12.75" customHeight="1">
      <c r="A1717" s="115" t="str">
        <f t="shared" si="26"/>
        <v>2005Uterus (C54–C55)FemaleNon-MāoriRate</v>
      </c>
      <c r="B1717">
        <v>2005</v>
      </c>
      <c r="C1717" t="s">
        <v>358</v>
      </c>
      <c r="D1717" t="s">
        <v>0</v>
      </c>
      <c r="E1717" s="115" t="s">
        <v>158</v>
      </c>
      <c r="F1717" s="115" t="s">
        <v>8</v>
      </c>
      <c r="G1717" s="115">
        <v>2.4649665203037299</v>
      </c>
    </row>
    <row r="1718" spans="1:7" ht="12.75" customHeight="1">
      <c r="A1718" s="115" t="str">
        <f t="shared" si="26"/>
        <v>2005Ovary (C56)FemaleNon-MāoriRate</v>
      </c>
      <c r="B1718">
        <v>2005</v>
      </c>
      <c r="C1718" t="s">
        <v>109</v>
      </c>
      <c r="D1718" t="s">
        <v>0</v>
      </c>
      <c r="E1718" s="115" t="s">
        <v>158</v>
      </c>
      <c r="F1718" s="115" t="s">
        <v>8</v>
      </c>
      <c r="G1718" s="115">
        <v>6.1066430737104902</v>
      </c>
    </row>
    <row r="1719" spans="1:7" ht="12.75" customHeight="1">
      <c r="A1719" s="115" t="str">
        <f t="shared" si="26"/>
        <v>2006Breast - female (C50)FemaleNon-MāoriRate</v>
      </c>
      <c r="B1719">
        <v>2006</v>
      </c>
      <c r="C1719" t="s">
        <v>155</v>
      </c>
      <c r="D1719" t="s">
        <v>0</v>
      </c>
      <c r="E1719" s="115" t="s">
        <v>158</v>
      </c>
      <c r="F1719" s="115" t="s">
        <v>8</v>
      </c>
      <c r="G1719" s="115">
        <v>19.008525829723101</v>
      </c>
    </row>
    <row r="1720" spans="1:7" ht="12.75" customHeight="1">
      <c r="A1720" s="115" t="str">
        <f t="shared" si="26"/>
        <v>2006Cervix (C53)FemaleNon-MāoriRate</v>
      </c>
      <c r="B1720">
        <v>2006</v>
      </c>
      <c r="C1720" t="s">
        <v>108</v>
      </c>
      <c r="D1720" t="s">
        <v>0</v>
      </c>
      <c r="E1720" s="115" t="s">
        <v>158</v>
      </c>
      <c r="F1720" s="115" t="s">
        <v>8</v>
      </c>
      <c r="G1720" s="115">
        <v>1.3979031744061801</v>
      </c>
    </row>
    <row r="1721" spans="1:7" ht="12.75" customHeight="1">
      <c r="A1721" s="115" t="str">
        <f t="shared" si="26"/>
        <v>2006Uterus (C54–C55)FemaleNon-MāoriRate</v>
      </c>
      <c r="B1721">
        <v>2006</v>
      </c>
      <c r="C1721" t="s">
        <v>358</v>
      </c>
      <c r="D1721" t="s">
        <v>0</v>
      </c>
      <c r="E1721" s="115" t="s">
        <v>158</v>
      </c>
      <c r="F1721" s="115" t="s">
        <v>8</v>
      </c>
      <c r="G1721" s="115">
        <v>2.8884056555235702</v>
      </c>
    </row>
    <row r="1722" spans="1:7" ht="12.75" customHeight="1">
      <c r="A1722" s="115" t="str">
        <f t="shared" si="26"/>
        <v>2006Ovary (C56)FemaleNon-MāoriRate</v>
      </c>
      <c r="B1722">
        <v>2006</v>
      </c>
      <c r="C1722" t="s">
        <v>109</v>
      </c>
      <c r="D1722" t="s">
        <v>0</v>
      </c>
      <c r="E1722" s="115" t="s">
        <v>158</v>
      </c>
      <c r="F1722" s="115" t="s">
        <v>8</v>
      </c>
      <c r="G1722" s="115">
        <v>6.18573123634203</v>
      </c>
    </row>
    <row r="1723" spans="1:7" ht="12.75" customHeight="1">
      <c r="A1723" s="115" t="str">
        <f t="shared" si="26"/>
        <v>2007Breast - female (C50)FemaleNon-MāoriRate</v>
      </c>
      <c r="B1723">
        <v>2007</v>
      </c>
      <c r="C1723" t="s">
        <v>155</v>
      </c>
      <c r="D1723" t="s">
        <v>0</v>
      </c>
      <c r="E1723" s="115" t="s">
        <v>158</v>
      </c>
      <c r="F1723" s="115" t="s">
        <v>8</v>
      </c>
      <c r="G1723" s="115">
        <v>19.9727981137566</v>
      </c>
    </row>
    <row r="1724" spans="1:7" ht="12.75" customHeight="1">
      <c r="A1724" s="115" t="str">
        <f t="shared" si="26"/>
        <v>2007Cervix (C53)FemaleNon-MāoriRate</v>
      </c>
      <c r="B1724">
        <v>2007</v>
      </c>
      <c r="C1724" t="s">
        <v>108</v>
      </c>
      <c r="D1724" t="s">
        <v>0</v>
      </c>
      <c r="E1724" s="115" t="s">
        <v>158</v>
      </c>
      <c r="F1724" s="115" t="s">
        <v>8</v>
      </c>
      <c r="G1724" s="115">
        <v>1.9528455662992701</v>
      </c>
    </row>
    <row r="1725" spans="1:7" ht="12.75" customHeight="1">
      <c r="A1725" s="115" t="str">
        <f t="shared" si="26"/>
        <v>2007Uterus (C54–C55)FemaleNon-MāoriRate</v>
      </c>
      <c r="B1725">
        <v>2007</v>
      </c>
      <c r="C1725" t="s">
        <v>358</v>
      </c>
      <c r="D1725" t="s">
        <v>0</v>
      </c>
      <c r="E1725" s="115" t="s">
        <v>158</v>
      </c>
      <c r="F1725" s="115" t="s">
        <v>8</v>
      </c>
      <c r="G1725" s="115">
        <v>2.6386163859588598</v>
      </c>
    </row>
    <row r="1726" spans="1:7" ht="12.75" customHeight="1">
      <c r="A1726" s="115" t="str">
        <f t="shared" si="26"/>
        <v>2007Ovary (C56)FemaleNon-MāoriRate</v>
      </c>
      <c r="B1726">
        <v>2007</v>
      </c>
      <c r="C1726" t="s">
        <v>109</v>
      </c>
      <c r="D1726" t="s">
        <v>0</v>
      </c>
      <c r="E1726" s="115" t="s">
        <v>158</v>
      </c>
      <c r="F1726" s="115" t="s">
        <v>8</v>
      </c>
      <c r="G1726" s="115">
        <v>6.2558324846443103</v>
      </c>
    </row>
    <row r="1727" spans="1:7" ht="12.75" customHeight="1">
      <c r="A1727" s="115" t="str">
        <f t="shared" si="26"/>
        <v>2008Breast - female (C50)FemaleNon-MāoriRate</v>
      </c>
      <c r="B1727">
        <v>2008</v>
      </c>
      <c r="C1727" t="s">
        <v>155</v>
      </c>
      <c r="D1727" t="s">
        <v>0</v>
      </c>
      <c r="E1727" s="115" t="s">
        <v>158</v>
      </c>
      <c r="F1727" s="115" t="s">
        <v>8</v>
      </c>
      <c r="G1727" s="115">
        <v>17.8923596404445</v>
      </c>
    </row>
    <row r="1728" spans="1:7" ht="12.75" customHeight="1">
      <c r="A1728" s="115" t="str">
        <f t="shared" si="26"/>
        <v>2008Cervix (C53)FemaleNon-MāoriRate</v>
      </c>
      <c r="B1728">
        <v>2008</v>
      </c>
      <c r="C1728" t="s">
        <v>108</v>
      </c>
      <c r="D1728" t="s">
        <v>0</v>
      </c>
      <c r="E1728" s="115" t="s">
        <v>158</v>
      </c>
      <c r="F1728" s="115" t="s">
        <v>8</v>
      </c>
      <c r="G1728" s="115">
        <v>1.5484174045422501</v>
      </c>
    </row>
    <row r="1729" spans="1:7" ht="12.75" customHeight="1">
      <c r="A1729" s="115" t="str">
        <f t="shared" si="26"/>
        <v>2008Uterus (C54–C55)FemaleNon-MāoriRate</v>
      </c>
      <c r="B1729">
        <v>2008</v>
      </c>
      <c r="C1729" t="s">
        <v>358</v>
      </c>
      <c r="D1729" t="s">
        <v>0</v>
      </c>
      <c r="E1729" s="115" t="s">
        <v>158</v>
      </c>
      <c r="F1729" s="115" t="s">
        <v>8</v>
      </c>
      <c r="G1729" s="115">
        <v>2.3680190245299202</v>
      </c>
    </row>
    <row r="1730" spans="1:7" ht="12.75" customHeight="1">
      <c r="A1730" s="115" t="str">
        <f t="shared" ref="A1730:A1746" si="27">B1730&amp;C1730&amp;D1730&amp;E1730&amp;F1730</f>
        <v>2008Ovary (C56)FemaleNon-MāoriRate</v>
      </c>
      <c r="B1730">
        <v>2008</v>
      </c>
      <c r="C1730" t="s">
        <v>109</v>
      </c>
      <c r="D1730" t="s">
        <v>0</v>
      </c>
      <c r="E1730" s="115" t="s">
        <v>158</v>
      </c>
      <c r="F1730" s="115" t="s">
        <v>8</v>
      </c>
      <c r="G1730" s="115">
        <v>5.5512858463579597</v>
      </c>
    </row>
    <row r="1731" spans="1:7" ht="12.75" customHeight="1">
      <c r="A1731" s="115" t="str">
        <f t="shared" si="27"/>
        <v>2009Breast - female (C50)FemaleNon-MāoriRate</v>
      </c>
      <c r="B1731">
        <v>2009</v>
      </c>
      <c r="C1731" t="s">
        <v>155</v>
      </c>
      <c r="D1731" t="s">
        <v>0</v>
      </c>
      <c r="E1731" s="115" t="s">
        <v>158</v>
      </c>
      <c r="F1731" s="115" t="s">
        <v>8</v>
      </c>
      <c r="G1731" s="115">
        <v>19.179585640000699</v>
      </c>
    </row>
    <row r="1732" spans="1:7" ht="12.75" customHeight="1">
      <c r="A1732" s="115" t="str">
        <f t="shared" si="27"/>
        <v>2009Cervix (C53)FemaleNon-MāoriRate</v>
      </c>
      <c r="B1732">
        <v>2009</v>
      </c>
      <c r="C1732" t="s">
        <v>108</v>
      </c>
      <c r="D1732" t="s">
        <v>0</v>
      </c>
      <c r="E1732" s="115" t="s">
        <v>158</v>
      </c>
      <c r="F1732" s="115" t="s">
        <v>8</v>
      </c>
      <c r="G1732" s="115">
        <v>1.14893286650009</v>
      </c>
    </row>
    <row r="1733" spans="1:7" ht="12.75" customHeight="1">
      <c r="A1733" s="115" t="str">
        <f t="shared" si="27"/>
        <v>2009Uterus (C54–C55)FemaleNon-MāoriRate</v>
      </c>
      <c r="B1733">
        <v>2009</v>
      </c>
      <c r="C1733" t="s">
        <v>358</v>
      </c>
      <c r="D1733" t="s">
        <v>0</v>
      </c>
      <c r="E1733" s="115" t="s">
        <v>158</v>
      </c>
      <c r="F1733" s="115" t="s">
        <v>8</v>
      </c>
      <c r="G1733" s="115">
        <v>2.70117419116667</v>
      </c>
    </row>
    <row r="1734" spans="1:7" ht="12.75" customHeight="1">
      <c r="A1734" s="115" t="str">
        <f t="shared" si="27"/>
        <v>2009Ovary (C56)FemaleNon-MāoriRate</v>
      </c>
      <c r="B1734">
        <v>2009</v>
      </c>
      <c r="C1734" t="s">
        <v>109</v>
      </c>
      <c r="D1734" t="s">
        <v>0</v>
      </c>
      <c r="E1734" s="115" t="s">
        <v>158</v>
      </c>
      <c r="F1734" s="115" t="s">
        <v>8</v>
      </c>
      <c r="G1734" s="115">
        <v>5.8744730702443198</v>
      </c>
    </row>
    <row r="1735" spans="1:7" ht="12.75" customHeight="1">
      <c r="A1735" s="115" t="str">
        <f t="shared" si="27"/>
        <v>2010Breast - female (C50)FemaleNon-MāoriRate</v>
      </c>
      <c r="B1735">
        <v>2010</v>
      </c>
      <c r="C1735" t="s">
        <v>155</v>
      </c>
      <c r="D1735" t="s">
        <v>0</v>
      </c>
      <c r="E1735" s="115" t="s">
        <v>158</v>
      </c>
      <c r="F1735" s="115" t="s">
        <v>8</v>
      </c>
      <c r="G1735" s="115">
        <v>17.7767257308696</v>
      </c>
    </row>
    <row r="1736" spans="1:7" ht="12.75" customHeight="1">
      <c r="A1736" s="115" t="str">
        <f t="shared" si="27"/>
        <v>2010Cervix (C53)FemaleNon-MāoriRate</v>
      </c>
      <c r="B1736">
        <v>2010</v>
      </c>
      <c r="C1736" t="s">
        <v>108</v>
      </c>
      <c r="D1736" t="s">
        <v>0</v>
      </c>
      <c r="E1736" s="115" t="s">
        <v>158</v>
      </c>
      <c r="F1736" s="115" t="s">
        <v>8</v>
      </c>
      <c r="G1736" s="115">
        <v>1.62976393463021</v>
      </c>
    </row>
    <row r="1737" spans="1:7" ht="12.75" customHeight="1">
      <c r="A1737" s="115" t="str">
        <f t="shared" si="27"/>
        <v>2010Uterus (C54–C55)FemaleNon-MāoriRate</v>
      </c>
      <c r="B1737">
        <v>2010</v>
      </c>
      <c r="C1737" t="s">
        <v>358</v>
      </c>
      <c r="D1737" t="s">
        <v>0</v>
      </c>
      <c r="E1737" s="115" t="s">
        <v>158</v>
      </c>
      <c r="F1737" s="115" t="s">
        <v>8</v>
      </c>
      <c r="G1737" s="115">
        <v>2.6025719768460198</v>
      </c>
    </row>
    <row r="1738" spans="1:7" ht="12.75" customHeight="1">
      <c r="A1738" s="115" t="str">
        <f t="shared" si="27"/>
        <v>2010Ovary (C56)FemaleNon-MāoriRate</v>
      </c>
      <c r="B1738">
        <v>2010</v>
      </c>
      <c r="C1738" t="s">
        <v>109</v>
      </c>
      <c r="D1738" t="s">
        <v>0</v>
      </c>
      <c r="E1738" s="115" t="s">
        <v>158</v>
      </c>
      <c r="F1738" s="115" t="s">
        <v>8</v>
      </c>
      <c r="G1738" s="115">
        <v>6.0418931644110696</v>
      </c>
    </row>
    <row r="1739" spans="1:7" ht="12.75" customHeight="1">
      <c r="A1739" s="115" t="str">
        <f t="shared" si="27"/>
        <v>2011Breast - female (C50)FemaleNon-MāoriRate</v>
      </c>
      <c r="B1739">
        <v>2011</v>
      </c>
      <c r="C1739" t="s">
        <v>155</v>
      </c>
      <c r="D1739" t="s">
        <v>0</v>
      </c>
      <c r="E1739" s="115" t="s">
        <v>158</v>
      </c>
      <c r="F1739" s="115" t="s">
        <v>8</v>
      </c>
      <c r="G1739" s="115">
        <v>17.440832406524098</v>
      </c>
    </row>
    <row r="1740" spans="1:7" ht="12.75" customHeight="1">
      <c r="A1740" s="115" t="str">
        <f t="shared" si="27"/>
        <v>2011Cervix (C53)FemaleNon-MāoriRate</v>
      </c>
      <c r="B1740">
        <v>2011</v>
      </c>
      <c r="C1740" t="s">
        <v>108</v>
      </c>
      <c r="D1740" t="s">
        <v>0</v>
      </c>
      <c r="E1740" s="115" t="s">
        <v>158</v>
      </c>
      <c r="F1740" s="115" t="s">
        <v>8</v>
      </c>
      <c r="G1740" s="115">
        <v>1.37642739646003</v>
      </c>
    </row>
    <row r="1741" spans="1:7" ht="12.75" customHeight="1">
      <c r="A1741" s="115" t="str">
        <f t="shared" si="27"/>
        <v>2011Uterus (C54–C55)FemaleNon-MāoriRate</v>
      </c>
      <c r="B1741">
        <v>2011</v>
      </c>
      <c r="C1741" t="s">
        <v>358</v>
      </c>
      <c r="D1741" t="s">
        <v>0</v>
      </c>
      <c r="E1741" s="115" t="s">
        <v>158</v>
      </c>
      <c r="F1741" s="115" t="s">
        <v>8</v>
      </c>
      <c r="G1741" s="115">
        <v>2.53699075533074</v>
      </c>
    </row>
    <row r="1742" spans="1:7" ht="12.75" customHeight="1">
      <c r="A1742" s="115" t="str">
        <f t="shared" si="27"/>
        <v>2011Ovary (C56)FemaleNon-MāoriRate</v>
      </c>
      <c r="B1742">
        <v>2011</v>
      </c>
      <c r="C1742" t="s">
        <v>109</v>
      </c>
      <c r="D1742" t="s">
        <v>0</v>
      </c>
      <c r="E1742" s="115" t="s">
        <v>158</v>
      </c>
      <c r="F1742" s="115" t="s">
        <v>8</v>
      </c>
      <c r="G1742" s="115">
        <v>5.1718467273195801</v>
      </c>
    </row>
    <row r="1743" spans="1:7" ht="12.75" customHeight="1">
      <c r="A1743" s="115" t="str">
        <f t="shared" si="27"/>
        <v>2012Breast - female (C50)FemaleNon-MāoriRate</v>
      </c>
      <c r="B1743">
        <v>2012</v>
      </c>
      <c r="C1743" t="s">
        <v>155</v>
      </c>
      <c r="D1743" t="s">
        <v>0</v>
      </c>
      <c r="E1743" s="115" t="s">
        <v>158</v>
      </c>
      <c r="F1743" s="115" t="s">
        <v>8</v>
      </c>
      <c r="G1743" s="115">
        <v>16.8609842493548</v>
      </c>
    </row>
    <row r="1744" spans="1:7" ht="12.75" customHeight="1">
      <c r="A1744" s="115" t="str">
        <f t="shared" si="27"/>
        <v>2012Cervix (C53)FemaleNon-MāoriRate</v>
      </c>
      <c r="B1744">
        <v>2012</v>
      </c>
      <c r="C1744" t="s">
        <v>108</v>
      </c>
      <c r="D1744" t="s">
        <v>0</v>
      </c>
      <c r="E1744" s="115" t="s">
        <v>158</v>
      </c>
      <c r="F1744" s="115" t="s">
        <v>8</v>
      </c>
      <c r="G1744" s="115">
        <v>1.5675191434458899</v>
      </c>
    </row>
    <row r="1745" spans="1:7" ht="12.75" customHeight="1">
      <c r="A1745" s="115" t="str">
        <f t="shared" si="27"/>
        <v>2012Uterus (C54–C55)FemaleNon-MāoriRate</v>
      </c>
      <c r="B1745">
        <v>2012</v>
      </c>
      <c r="C1745" t="s">
        <v>358</v>
      </c>
      <c r="D1745" t="s">
        <v>0</v>
      </c>
      <c r="E1745" s="115" t="s">
        <v>158</v>
      </c>
      <c r="F1745" s="115" t="s">
        <v>8</v>
      </c>
      <c r="G1745" s="115">
        <v>2.9309797122333698</v>
      </c>
    </row>
    <row r="1746" spans="1:7" ht="12.75" customHeight="1">
      <c r="A1746" s="115" t="str">
        <f t="shared" si="27"/>
        <v>2012Ovary (C56)FemaleNon-MāoriRate</v>
      </c>
      <c r="B1746">
        <v>2012</v>
      </c>
      <c r="C1746" t="s">
        <v>109</v>
      </c>
      <c r="D1746" t="s">
        <v>0</v>
      </c>
      <c r="E1746" s="115" t="s">
        <v>158</v>
      </c>
      <c r="F1746" s="115" t="s">
        <v>8</v>
      </c>
      <c r="G1746" s="115">
        <v>4.74930969110184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1746"/>
  <sheetViews>
    <sheetView workbookViewId="0">
      <selection activeCell="E1746" sqref="E1746"/>
    </sheetView>
  </sheetViews>
  <sheetFormatPr defaultRowHeight="12.75"/>
  <cols>
    <col min="1" max="1" width="55.7109375" style="118" customWidth="1"/>
    <col min="2" max="2" width="9.140625" style="118"/>
    <col min="3" max="3" width="18.28515625" style="118" customWidth="1"/>
    <col min="4" max="16384" width="9.140625" style="118"/>
  </cols>
  <sheetData>
    <row r="1" spans="1:5">
      <c r="A1" s="118" t="s">
        <v>32</v>
      </c>
      <c r="B1" s="118" t="s">
        <v>5</v>
      </c>
      <c r="C1" s="118" t="s">
        <v>11</v>
      </c>
      <c r="D1" s="118" t="s">
        <v>3</v>
      </c>
      <c r="E1" s="118" t="s">
        <v>7</v>
      </c>
    </row>
    <row r="2" spans="1:5">
      <c r="A2" s="118" t="str">
        <f t="shared" ref="A2:A65" si="0">B2&amp;C2&amp;D2&amp;$A$1&amp;$E$1</f>
        <v>2003Stomach (C16)AllSexAllEthNumber</v>
      </c>
      <c r="B2" s="118">
        <v>2003</v>
      </c>
      <c r="C2" s="118" t="s">
        <v>82</v>
      </c>
      <c r="D2" s="118" t="s">
        <v>4</v>
      </c>
      <c r="E2" s="118">
        <v>391</v>
      </c>
    </row>
    <row r="3" spans="1:5">
      <c r="A3" s="118" t="str">
        <f t="shared" si="0"/>
        <v>2003Stomach (C16)FemaleAllEthNumber</v>
      </c>
      <c r="B3" s="118">
        <v>2003</v>
      </c>
      <c r="C3" s="118" t="s">
        <v>82</v>
      </c>
      <c r="D3" s="118" t="s">
        <v>0</v>
      </c>
      <c r="E3" s="118">
        <v>140</v>
      </c>
    </row>
    <row r="4" spans="1:5">
      <c r="A4" s="118" t="str">
        <f t="shared" si="0"/>
        <v>2003Stomach (C16)MaleAllEthNumber</v>
      </c>
      <c r="B4" s="118">
        <v>2003</v>
      </c>
      <c r="C4" s="118" t="s">
        <v>82</v>
      </c>
      <c r="D4" s="118" t="s">
        <v>1</v>
      </c>
      <c r="E4" s="118">
        <v>251</v>
      </c>
    </row>
    <row r="5" spans="1:5">
      <c r="A5" s="118" t="str">
        <f t="shared" si="0"/>
        <v>2004Stomach (C16)AllSexAllEthNumber</v>
      </c>
      <c r="B5" s="118">
        <v>2004</v>
      </c>
      <c r="C5" s="118" t="s">
        <v>82</v>
      </c>
      <c r="D5" s="118" t="s">
        <v>4</v>
      </c>
      <c r="E5" s="118">
        <v>371</v>
      </c>
    </row>
    <row r="6" spans="1:5">
      <c r="A6" s="118" t="str">
        <f t="shared" si="0"/>
        <v>2004Stomach (C16)FemaleAllEthNumber</v>
      </c>
      <c r="B6" s="118">
        <v>2004</v>
      </c>
      <c r="C6" s="118" t="s">
        <v>82</v>
      </c>
      <c r="D6" s="118" t="s">
        <v>0</v>
      </c>
      <c r="E6" s="118">
        <v>159</v>
      </c>
    </row>
    <row r="7" spans="1:5">
      <c r="A7" s="118" t="str">
        <f t="shared" si="0"/>
        <v>2004Stomach (C16)MaleAllEthNumber</v>
      </c>
      <c r="B7" s="118">
        <v>2004</v>
      </c>
      <c r="C7" s="118" t="s">
        <v>82</v>
      </c>
      <c r="D7" s="118" t="s">
        <v>1</v>
      </c>
      <c r="E7" s="118">
        <v>212</v>
      </c>
    </row>
    <row r="8" spans="1:5">
      <c r="A8" s="118" t="str">
        <f t="shared" si="0"/>
        <v>2005Stomach (C16)AllSexAllEthNumber</v>
      </c>
      <c r="B8" s="118">
        <v>2005</v>
      </c>
      <c r="C8" s="118" t="s">
        <v>82</v>
      </c>
      <c r="D8" s="118" t="s">
        <v>4</v>
      </c>
      <c r="E8" s="118">
        <v>343</v>
      </c>
    </row>
    <row r="9" spans="1:5">
      <c r="A9" s="118" t="str">
        <f t="shared" si="0"/>
        <v>2005Stomach (C16)FemaleAllEthNumber</v>
      </c>
      <c r="B9" s="118">
        <v>2005</v>
      </c>
      <c r="C9" s="118" t="s">
        <v>82</v>
      </c>
      <c r="D9" s="118" t="s">
        <v>0</v>
      </c>
      <c r="E9" s="118">
        <v>140</v>
      </c>
    </row>
    <row r="10" spans="1:5">
      <c r="A10" s="118" t="str">
        <f t="shared" si="0"/>
        <v>2005Stomach (C16)MaleAllEthNumber</v>
      </c>
      <c r="B10" s="118">
        <v>2005</v>
      </c>
      <c r="C10" s="118" t="s">
        <v>82</v>
      </c>
      <c r="D10" s="118" t="s">
        <v>1</v>
      </c>
      <c r="E10" s="118">
        <v>203</v>
      </c>
    </row>
    <row r="11" spans="1:5">
      <c r="A11" s="118" t="str">
        <f t="shared" si="0"/>
        <v>2006Stomach (C16)AllSexAllEthNumber</v>
      </c>
      <c r="B11" s="118">
        <v>2006</v>
      </c>
      <c r="C11" s="118" t="s">
        <v>82</v>
      </c>
      <c r="D11" s="118" t="s">
        <v>4</v>
      </c>
      <c r="E11" s="118">
        <v>368</v>
      </c>
    </row>
    <row r="12" spans="1:5">
      <c r="A12" s="118" t="str">
        <f t="shared" si="0"/>
        <v>2006Stomach (C16)FemaleAllEthNumber</v>
      </c>
      <c r="B12" s="118">
        <v>2006</v>
      </c>
      <c r="C12" s="118" t="s">
        <v>82</v>
      </c>
      <c r="D12" s="118" t="s">
        <v>0</v>
      </c>
      <c r="E12" s="118">
        <v>134</v>
      </c>
    </row>
    <row r="13" spans="1:5">
      <c r="A13" s="118" t="str">
        <f t="shared" si="0"/>
        <v>2006Stomach (C16)MaleAllEthNumber</v>
      </c>
      <c r="B13" s="118">
        <v>2006</v>
      </c>
      <c r="C13" s="118" t="s">
        <v>82</v>
      </c>
      <c r="D13" s="118" t="s">
        <v>1</v>
      </c>
      <c r="E13" s="118">
        <v>234</v>
      </c>
    </row>
    <row r="14" spans="1:5">
      <c r="A14" s="118" t="str">
        <f t="shared" si="0"/>
        <v>2007Stomach (C16)AllSexAllEthNumber</v>
      </c>
      <c r="B14" s="118">
        <v>2007</v>
      </c>
      <c r="C14" s="118" t="s">
        <v>82</v>
      </c>
      <c r="D14" s="118" t="s">
        <v>4</v>
      </c>
      <c r="E14" s="118">
        <v>372</v>
      </c>
    </row>
    <row r="15" spans="1:5">
      <c r="A15" s="118" t="str">
        <f t="shared" si="0"/>
        <v>2007Stomach (C16)FemaleAllEthNumber</v>
      </c>
      <c r="B15" s="118">
        <v>2007</v>
      </c>
      <c r="C15" s="118" t="s">
        <v>82</v>
      </c>
      <c r="D15" s="118" t="s">
        <v>0</v>
      </c>
      <c r="E15" s="118">
        <v>138</v>
      </c>
    </row>
    <row r="16" spans="1:5">
      <c r="A16" s="118" t="str">
        <f t="shared" si="0"/>
        <v>2007Stomach (C16)MaleAllEthNumber</v>
      </c>
      <c r="B16" s="118">
        <v>2007</v>
      </c>
      <c r="C16" s="118" t="s">
        <v>82</v>
      </c>
      <c r="D16" s="118" t="s">
        <v>1</v>
      </c>
      <c r="E16" s="118">
        <v>234</v>
      </c>
    </row>
    <row r="17" spans="1:5">
      <c r="A17" s="118" t="str">
        <f t="shared" si="0"/>
        <v>2008Stomach (C16)AllSexAllEthNumber</v>
      </c>
      <c r="B17" s="118">
        <v>2008</v>
      </c>
      <c r="C17" s="118" t="s">
        <v>82</v>
      </c>
      <c r="D17" s="118" t="s">
        <v>4</v>
      </c>
      <c r="E17" s="118">
        <v>371</v>
      </c>
    </row>
    <row r="18" spans="1:5">
      <c r="A18" s="118" t="str">
        <f t="shared" si="0"/>
        <v>2008Stomach (C16)FemaleAllEthNumber</v>
      </c>
      <c r="B18" s="118">
        <v>2008</v>
      </c>
      <c r="C18" s="118" t="s">
        <v>82</v>
      </c>
      <c r="D18" s="118" t="s">
        <v>0</v>
      </c>
      <c r="E18" s="118">
        <v>128</v>
      </c>
    </row>
    <row r="19" spans="1:5">
      <c r="A19" s="118" t="str">
        <f t="shared" si="0"/>
        <v>2008Stomach (C16)MaleAllEthNumber</v>
      </c>
      <c r="B19" s="118">
        <v>2008</v>
      </c>
      <c r="C19" s="118" t="s">
        <v>82</v>
      </c>
      <c r="D19" s="118" t="s">
        <v>1</v>
      </c>
      <c r="E19" s="118">
        <v>243</v>
      </c>
    </row>
    <row r="20" spans="1:5">
      <c r="A20" s="118" t="str">
        <f t="shared" si="0"/>
        <v>2009Stomach (C16)AllSexAllEthNumber</v>
      </c>
      <c r="B20" s="118">
        <v>2009</v>
      </c>
      <c r="C20" s="118" t="s">
        <v>82</v>
      </c>
      <c r="D20" s="118" t="s">
        <v>4</v>
      </c>
      <c r="E20" s="118">
        <v>370</v>
      </c>
    </row>
    <row r="21" spans="1:5">
      <c r="A21" s="118" t="str">
        <f t="shared" si="0"/>
        <v>2009Stomach (C16)FemaleAllEthNumber</v>
      </c>
      <c r="B21" s="118">
        <v>2009</v>
      </c>
      <c r="C21" s="118" t="s">
        <v>82</v>
      </c>
      <c r="D21" s="118" t="s">
        <v>0</v>
      </c>
      <c r="E21" s="118">
        <v>128</v>
      </c>
    </row>
    <row r="22" spans="1:5">
      <c r="A22" s="118" t="str">
        <f t="shared" si="0"/>
        <v>2009Stomach (C16)MaleAllEthNumber</v>
      </c>
      <c r="B22" s="118">
        <v>2009</v>
      </c>
      <c r="C22" s="118" t="s">
        <v>82</v>
      </c>
      <c r="D22" s="118" t="s">
        <v>1</v>
      </c>
      <c r="E22" s="118">
        <v>242</v>
      </c>
    </row>
    <row r="23" spans="1:5">
      <c r="A23" s="118" t="str">
        <f t="shared" si="0"/>
        <v>2010Stomach (C16)AllSexAllEthNumber</v>
      </c>
      <c r="B23" s="118">
        <v>2010</v>
      </c>
      <c r="C23" s="118" t="s">
        <v>82</v>
      </c>
      <c r="D23" s="118" t="s">
        <v>4</v>
      </c>
      <c r="E23" s="118">
        <v>369</v>
      </c>
    </row>
    <row r="24" spans="1:5">
      <c r="A24" s="118" t="str">
        <f t="shared" si="0"/>
        <v>2010Stomach (C16)FemaleAllEthNumber</v>
      </c>
      <c r="B24" s="118">
        <v>2010</v>
      </c>
      <c r="C24" s="118" t="s">
        <v>82</v>
      </c>
      <c r="D24" s="118" t="s">
        <v>0</v>
      </c>
      <c r="E24" s="118">
        <v>134</v>
      </c>
    </row>
    <row r="25" spans="1:5">
      <c r="A25" s="118" t="str">
        <f t="shared" si="0"/>
        <v>2010Stomach (C16)MaleAllEthNumber</v>
      </c>
      <c r="B25" s="118">
        <v>2010</v>
      </c>
      <c r="C25" s="118" t="s">
        <v>82</v>
      </c>
      <c r="D25" s="118" t="s">
        <v>1</v>
      </c>
      <c r="E25" s="118">
        <v>235</v>
      </c>
    </row>
    <row r="26" spans="1:5">
      <c r="A26" s="118" t="str">
        <f t="shared" si="0"/>
        <v>2011Stomach (C16)AllSexAllEthNumber</v>
      </c>
      <c r="B26" s="118">
        <v>2011</v>
      </c>
      <c r="C26" s="118" t="s">
        <v>82</v>
      </c>
      <c r="D26" s="118" t="s">
        <v>4</v>
      </c>
      <c r="E26" s="118">
        <v>391</v>
      </c>
    </row>
    <row r="27" spans="1:5">
      <c r="A27" s="118" t="str">
        <f t="shared" si="0"/>
        <v>2011Stomach (C16)FemaleAllEthNumber</v>
      </c>
      <c r="B27" s="118">
        <v>2011</v>
      </c>
      <c r="C27" s="118" t="s">
        <v>82</v>
      </c>
      <c r="D27" s="118" t="s">
        <v>0</v>
      </c>
      <c r="E27" s="118">
        <v>143</v>
      </c>
    </row>
    <row r="28" spans="1:5">
      <c r="A28" s="118" t="str">
        <f t="shared" si="0"/>
        <v>2011Stomach (C16)MaleAllEthNumber</v>
      </c>
      <c r="B28" s="118">
        <v>2011</v>
      </c>
      <c r="C28" s="118" t="s">
        <v>82</v>
      </c>
      <c r="D28" s="118" t="s">
        <v>1</v>
      </c>
      <c r="E28" s="118">
        <v>248</v>
      </c>
    </row>
    <row r="29" spans="1:5">
      <c r="A29" s="118" t="str">
        <f t="shared" si="0"/>
        <v>2012Stomach (C16)AllSexAllEthNumber</v>
      </c>
      <c r="B29" s="118">
        <v>2012</v>
      </c>
      <c r="C29" s="118" t="s">
        <v>82</v>
      </c>
      <c r="D29" s="118" t="s">
        <v>4</v>
      </c>
      <c r="E29" s="118">
        <v>381</v>
      </c>
    </row>
    <row r="30" spans="1:5">
      <c r="A30" s="118" t="str">
        <f t="shared" si="0"/>
        <v>2012Stomach (C16)FemaleAllEthNumber</v>
      </c>
      <c r="B30" s="118">
        <v>2012</v>
      </c>
      <c r="C30" s="118" t="s">
        <v>82</v>
      </c>
      <c r="D30" s="118" t="s">
        <v>0</v>
      </c>
      <c r="E30" s="118">
        <v>142</v>
      </c>
    </row>
    <row r="31" spans="1:5">
      <c r="A31" s="118" t="str">
        <f t="shared" si="0"/>
        <v>2012Stomach (C16)MaleAllEthNumber</v>
      </c>
      <c r="B31" s="118">
        <v>2012</v>
      </c>
      <c r="C31" s="118" t="s">
        <v>82</v>
      </c>
      <c r="D31" s="118" t="s">
        <v>1</v>
      </c>
      <c r="E31" s="118">
        <v>239</v>
      </c>
    </row>
    <row r="32" spans="1:5">
      <c r="A32" s="118" t="str">
        <f t="shared" si="0"/>
        <v>2003Colorectum and anus (C18–C21)AllSexAllEthNumber</v>
      </c>
      <c r="B32" s="118">
        <v>2003</v>
      </c>
      <c r="C32" s="118" t="s">
        <v>84</v>
      </c>
      <c r="D32" s="118" t="s">
        <v>4</v>
      </c>
      <c r="E32" s="118">
        <v>2706</v>
      </c>
    </row>
    <row r="33" spans="1:5">
      <c r="A33" s="118" t="str">
        <f t="shared" si="0"/>
        <v>2003Colorectum and anus (C18–C21)FemaleAllEthNumber</v>
      </c>
      <c r="B33" s="118">
        <v>2003</v>
      </c>
      <c r="C33" s="118" t="s">
        <v>84</v>
      </c>
      <c r="D33" s="118" t="s">
        <v>0</v>
      </c>
      <c r="E33" s="118">
        <v>1340</v>
      </c>
    </row>
    <row r="34" spans="1:5">
      <c r="A34" s="118" t="str">
        <f t="shared" si="0"/>
        <v>2003Colorectum and anus (C18–C21)MaleAllEthNumber</v>
      </c>
      <c r="B34" s="118">
        <v>2003</v>
      </c>
      <c r="C34" s="118" t="s">
        <v>84</v>
      </c>
      <c r="D34" s="118" t="s">
        <v>1</v>
      </c>
      <c r="E34" s="118">
        <v>1366</v>
      </c>
    </row>
    <row r="35" spans="1:5">
      <c r="A35" s="118" t="str">
        <f t="shared" si="0"/>
        <v>2004Colorectum and anus (C18–C21)AllSexAllEthNumber</v>
      </c>
      <c r="B35" s="118">
        <v>2004</v>
      </c>
      <c r="C35" s="118" t="s">
        <v>84</v>
      </c>
      <c r="D35" s="118" t="s">
        <v>4</v>
      </c>
      <c r="E35" s="118">
        <v>2749</v>
      </c>
    </row>
    <row r="36" spans="1:5">
      <c r="A36" s="118" t="str">
        <f t="shared" si="0"/>
        <v>2004Colorectum and anus (C18–C21)FemaleAllEthNumber</v>
      </c>
      <c r="B36" s="118">
        <v>2004</v>
      </c>
      <c r="C36" s="118" t="s">
        <v>84</v>
      </c>
      <c r="D36" s="118" t="s">
        <v>0</v>
      </c>
      <c r="E36" s="118">
        <v>1373</v>
      </c>
    </row>
    <row r="37" spans="1:5">
      <c r="A37" s="118" t="str">
        <f t="shared" si="0"/>
        <v>2004Colorectum and anus (C18–C21)MaleAllEthNumber</v>
      </c>
      <c r="B37" s="118">
        <v>2004</v>
      </c>
      <c r="C37" s="118" t="s">
        <v>84</v>
      </c>
      <c r="D37" s="118" t="s">
        <v>1</v>
      </c>
      <c r="E37" s="118">
        <v>1376</v>
      </c>
    </row>
    <row r="38" spans="1:5">
      <c r="A38" s="118" t="str">
        <f t="shared" si="0"/>
        <v>2005Colorectum and anus (C18–C21)AllSexAllEthNumber</v>
      </c>
      <c r="B38" s="118">
        <v>2005</v>
      </c>
      <c r="C38" s="118" t="s">
        <v>84</v>
      </c>
      <c r="D38" s="118" t="s">
        <v>4</v>
      </c>
      <c r="E38" s="118">
        <v>2726</v>
      </c>
    </row>
    <row r="39" spans="1:5">
      <c r="A39" s="118" t="str">
        <f t="shared" si="0"/>
        <v>2005Colorectum and anus (C18–C21)FemaleAllEthNumber</v>
      </c>
      <c r="B39" s="118">
        <v>2005</v>
      </c>
      <c r="C39" s="118" t="s">
        <v>84</v>
      </c>
      <c r="D39" s="118" t="s">
        <v>0</v>
      </c>
      <c r="E39" s="118">
        <v>1393</v>
      </c>
    </row>
    <row r="40" spans="1:5">
      <c r="A40" s="118" t="str">
        <f t="shared" si="0"/>
        <v>2005Colorectum and anus (C18–C21)MaleAllEthNumber</v>
      </c>
      <c r="B40" s="118">
        <v>2005</v>
      </c>
      <c r="C40" s="118" t="s">
        <v>84</v>
      </c>
      <c r="D40" s="118" t="s">
        <v>1</v>
      </c>
      <c r="E40" s="118">
        <v>1333</v>
      </c>
    </row>
    <row r="41" spans="1:5">
      <c r="A41" s="118" t="str">
        <f t="shared" si="0"/>
        <v>2006Colorectum and anus (C18–C21)AllSexAllEthNumber</v>
      </c>
      <c r="B41" s="118">
        <v>2006</v>
      </c>
      <c r="C41" s="118" t="s">
        <v>84</v>
      </c>
      <c r="D41" s="118" t="s">
        <v>4</v>
      </c>
      <c r="E41" s="118">
        <v>2805</v>
      </c>
    </row>
    <row r="42" spans="1:5">
      <c r="A42" s="118" t="str">
        <f t="shared" si="0"/>
        <v>2006Colorectum and anus (C18–C21)FemaleAllEthNumber</v>
      </c>
      <c r="B42" s="118">
        <v>2006</v>
      </c>
      <c r="C42" s="118" t="s">
        <v>84</v>
      </c>
      <c r="D42" s="118" t="s">
        <v>0</v>
      </c>
      <c r="E42" s="118">
        <v>1318</v>
      </c>
    </row>
    <row r="43" spans="1:5">
      <c r="A43" s="118" t="str">
        <f t="shared" si="0"/>
        <v>2006Colorectum and anus (C18–C21)MaleAllEthNumber</v>
      </c>
      <c r="B43" s="118">
        <v>2006</v>
      </c>
      <c r="C43" s="118" t="s">
        <v>84</v>
      </c>
      <c r="D43" s="118" t="s">
        <v>1</v>
      </c>
      <c r="E43" s="118">
        <v>1487</v>
      </c>
    </row>
    <row r="44" spans="1:5">
      <c r="A44" s="118" t="str">
        <f t="shared" si="0"/>
        <v>2007Colorectum and anus (C18–C21)AllSexAllEthNumber</v>
      </c>
      <c r="B44" s="118">
        <v>2007</v>
      </c>
      <c r="C44" s="118" t="s">
        <v>84</v>
      </c>
      <c r="D44" s="118" t="s">
        <v>4</v>
      </c>
      <c r="E44" s="118">
        <v>2809</v>
      </c>
    </row>
    <row r="45" spans="1:5">
      <c r="A45" s="118" t="str">
        <f t="shared" si="0"/>
        <v>2007Colorectum and anus (C18–C21)FemaleAllEthNumber</v>
      </c>
      <c r="B45" s="118">
        <v>2007</v>
      </c>
      <c r="C45" s="118" t="s">
        <v>84</v>
      </c>
      <c r="D45" s="118" t="s">
        <v>0</v>
      </c>
      <c r="E45" s="118">
        <v>1356</v>
      </c>
    </row>
    <row r="46" spans="1:5">
      <c r="A46" s="118" t="str">
        <f t="shared" si="0"/>
        <v>2007Colorectum and anus (C18–C21)MaleAllEthNumber</v>
      </c>
      <c r="B46" s="118">
        <v>2007</v>
      </c>
      <c r="C46" s="118" t="s">
        <v>84</v>
      </c>
      <c r="D46" s="118" t="s">
        <v>1</v>
      </c>
      <c r="E46" s="118">
        <v>1453</v>
      </c>
    </row>
    <row r="47" spans="1:5">
      <c r="A47" s="118" t="str">
        <f t="shared" si="0"/>
        <v>2008Colorectum and anus (C18–C21)AllSexAllEthNumber</v>
      </c>
      <c r="B47" s="118">
        <v>2008</v>
      </c>
      <c r="C47" s="118" t="s">
        <v>84</v>
      </c>
      <c r="D47" s="118" t="s">
        <v>4</v>
      </c>
      <c r="E47" s="118">
        <v>2801</v>
      </c>
    </row>
    <row r="48" spans="1:5">
      <c r="A48" s="118" t="str">
        <f t="shared" si="0"/>
        <v>2008Colorectum and anus (C18–C21)FemaleAllEthNumber</v>
      </c>
      <c r="B48" s="118">
        <v>2008</v>
      </c>
      <c r="C48" s="118" t="s">
        <v>84</v>
      </c>
      <c r="D48" s="118" t="s">
        <v>0</v>
      </c>
      <c r="E48" s="118">
        <v>1360</v>
      </c>
    </row>
    <row r="49" spans="1:5">
      <c r="A49" s="118" t="str">
        <f t="shared" si="0"/>
        <v>2008Colorectum and anus (C18–C21)MaleAllEthNumber</v>
      </c>
      <c r="B49" s="118">
        <v>2008</v>
      </c>
      <c r="C49" s="118" t="s">
        <v>84</v>
      </c>
      <c r="D49" s="118" t="s">
        <v>1</v>
      </c>
      <c r="E49" s="118">
        <v>1441</v>
      </c>
    </row>
    <row r="50" spans="1:5">
      <c r="A50" s="118" t="str">
        <f t="shared" si="0"/>
        <v>2009Colorectum and anus (C18–C21)AllSexAllEthNumber</v>
      </c>
      <c r="B50" s="118">
        <v>2009</v>
      </c>
      <c r="C50" s="118" t="s">
        <v>84</v>
      </c>
      <c r="D50" s="118" t="s">
        <v>4</v>
      </c>
      <c r="E50" s="118">
        <v>2837</v>
      </c>
    </row>
    <row r="51" spans="1:5">
      <c r="A51" s="118" t="str">
        <f t="shared" si="0"/>
        <v>2009Colorectum and anus (C18–C21)FemaleAllEthNumber</v>
      </c>
      <c r="B51" s="118">
        <v>2009</v>
      </c>
      <c r="C51" s="118" t="s">
        <v>84</v>
      </c>
      <c r="D51" s="118" t="s">
        <v>0</v>
      </c>
      <c r="E51" s="118">
        <v>1374</v>
      </c>
    </row>
    <row r="52" spans="1:5">
      <c r="A52" s="118" t="str">
        <f t="shared" si="0"/>
        <v>2009Colorectum and anus (C18–C21)MaleAllEthNumber</v>
      </c>
      <c r="B52" s="118">
        <v>2009</v>
      </c>
      <c r="C52" s="118" t="s">
        <v>84</v>
      </c>
      <c r="D52" s="118" t="s">
        <v>1</v>
      </c>
      <c r="E52" s="118">
        <v>1463</v>
      </c>
    </row>
    <row r="53" spans="1:5">
      <c r="A53" s="118" t="str">
        <f t="shared" si="0"/>
        <v>2010Colorectum and anus (C18–C21)AllSexAllEthNumber</v>
      </c>
      <c r="B53" s="118">
        <v>2010</v>
      </c>
      <c r="C53" s="118" t="s">
        <v>84</v>
      </c>
      <c r="D53" s="118" t="s">
        <v>4</v>
      </c>
      <c r="E53" s="118">
        <v>2988</v>
      </c>
    </row>
    <row r="54" spans="1:5">
      <c r="A54" s="118" t="str">
        <f t="shared" si="0"/>
        <v>2010Colorectum and anus (C18–C21)FemaleAllEthNumber</v>
      </c>
      <c r="B54" s="118">
        <v>2010</v>
      </c>
      <c r="C54" s="118" t="s">
        <v>84</v>
      </c>
      <c r="D54" s="118" t="s">
        <v>0</v>
      </c>
      <c r="E54" s="118">
        <v>1480</v>
      </c>
    </row>
    <row r="55" spans="1:5">
      <c r="A55" s="118" t="str">
        <f t="shared" si="0"/>
        <v>2010Colorectum and anus (C18–C21)MaleAllEthNumber</v>
      </c>
      <c r="B55" s="118">
        <v>2010</v>
      </c>
      <c r="C55" s="118" t="s">
        <v>84</v>
      </c>
      <c r="D55" s="118" t="s">
        <v>1</v>
      </c>
      <c r="E55" s="118">
        <v>1508</v>
      </c>
    </row>
    <row r="56" spans="1:5">
      <c r="A56" s="118" t="str">
        <f t="shared" si="0"/>
        <v>2011Colorectum and anus (C18–C21)AllSexAllEthNumber</v>
      </c>
      <c r="B56" s="118">
        <v>2011</v>
      </c>
      <c r="C56" s="118" t="s">
        <v>84</v>
      </c>
      <c r="D56" s="118" t="s">
        <v>4</v>
      </c>
      <c r="E56" s="118">
        <v>3030</v>
      </c>
    </row>
    <row r="57" spans="1:5">
      <c r="A57" s="118" t="str">
        <f t="shared" si="0"/>
        <v>2011Colorectum and anus (C18–C21)FemaleAllEthNumber</v>
      </c>
      <c r="B57" s="118">
        <v>2011</v>
      </c>
      <c r="C57" s="118" t="s">
        <v>84</v>
      </c>
      <c r="D57" s="118" t="s">
        <v>0</v>
      </c>
      <c r="E57" s="118">
        <v>1395</v>
      </c>
    </row>
    <row r="58" spans="1:5">
      <c r="A58" s="118" t="str">
        <f t="shared" si="0"/>
        <v>2011Colorectum and anus (C18–C21)MaleAllEthNumber</v>
      </c>
      <c r="B58" s="118">
        <v>2011</v>
      </c>
      <c r="C58" s="118" t="s">
        <v>84</v>
      </c>
      <c r="D58" s="118" t="s">
        <v>1</v>
      </c>
      <c r="E58" s="118">
        <v>1635</v>
      </c>
    </row>
    <row r="59" spans="1:5">
      <c r="A59" s="118" t="str">
        <f t="shared" si="0"/>
        <v>2012Colorectum and anus (C18–C21)AllSexAllEthNumber</v>
      </c>
      <c r="B59" s="118">
        <v>2012</v>
      </c>
      <c r="C59" s="118" t="s">
        <v>84</v>
      </c>
      <c r="D59" s="118" t="s">
        <v>4</v>
      </c>
      <c r="E59" s="118">
        <v>3016</v>
      </c>
    </row>
    <row r="60" spans="1:5">
      <c r="A60" s="118" t="str">
        <f t="shared" si="0"/>
        <v>2012Colorectum and anus (C18–C21)FemaleAllEthNumber</v>
      </c>
      <c r="B60" s="118">
        <v>2012</v>
      </c>
      <c r="C60" s="118" t="s">
        <v>84</v>
      </c>
      <c r="D60" s="118" t="s">
        <v>0</v>
      </c>
      <c r="E60" s="118">
        <v>1446</v>
      </c>
    </row>
    <row r="61" spans="1:5">
      <c r="A61" s="118" t="str">
        <f t="shared" si="0"/>
        <v>2012Colorectum and anus (C18–C21)MaleAllEthNumber</v>
      </c>
      <c r="B61" s="118">
        <v>2012</v>
      </c>
      <c r="C61" s="118" t="s">
        <v>84</v>
      </c>
      <c r="D61" s="118" t="s">
        <v>1</v>
      </c>
      <c r="E61" s="118">
        <v>1570</v>
      </c>
    </row>
    <row r="62" spans="1:5">
      <c r="A62" s="118" t="str">
        <f t="shared" si="0"/>
        <v>2003Pancreas (C25)AllSexAllEthNumber</v>
      </c>
      <c r="B62" s="118">
        <v>2003</v>
      </c>
      <c r="C62" s="118" t="s">
        <v>88</v>
      </c>
      <c r="D62" s="118" t="s">
        <v>4</v>
      </c>
      <c r="E62" s="118">
        <v>351</v>
      </c>
    </row>
    <row r="63" spans="1:5">
      <c r="A63" s="118" t="str">
        <f t="shared" si="0"/>
        <v>2003Pancreas (C25)FemaleAllEthNumber</v>
      </c>
      <c r="B63" s="118">
        <v>2003</v>
      </c>
      <c r="C63" s="118" t="s">
        <v>88</v>
      </c>
      <c r="D63" s="118" t="s">
        <v>0</v>
      </c>
      <c r="E63" s="118">
        <v>177</v>
      </c>
    </row>
    <row r="64" spans="1:5">
      <c r="A64" s="118" t="str">
        <f t="shared" si="0"/>
        <v>2003Pancreas (C25)MaleAllEthNumber</v>
      </c>
      <c r="B64" s="118">
        <v>2003</v>
      </c>
      <c r="C64" s="118" t="s">
        <v>88</v>
      </c>
      <c r="D64" s="118" t="s">
        <v>1</v>
      </c>
      <c r="E64" s="118">
        <v>174</v>
      </c>
    </row>
    <row r="65" spans="1:5">
      <c r="A65" s="118" t="str">
        <f t="shared" si="0"/>
        <v>2004Pancreas (C25)AllSexAllEthNumber</v>
      </c>
      <c r="B65" s="118">
        <v>2004</v>
      </c>
      <c r="C65" s="118" t="s">
        <v>88</v>
      </c>
      <c r="D65" s="118" t="s">
        <v>4</v>
      </c>
      <c r="E65" s="118">
        <v>365</v>
      </c>
    </row>
    <row r="66" spans="1:5">
      <c r="A66" s="118" t="str">
        <f t="shared" ref="A66:A129" si="1">B66&amp;C66&amp;D66&amp;$A$1&amp;$E$1</f>
        <v>2004Pancreas (C25)FemaleAllEthNumber</v>
      </c>
      <c r="B66" s="118">
        <v>2004</v>
      </c>
      <c r="C66" s="118" t="s">
        <v>88</v>
      </c>
      <c r="D66" s="118" t="s">
        <v>0</v>
      </c>
      <c r="E66" s="118">
        <v>187</v>
      </c>
    </row>
    <row r="67" spans="1:5">
      <c r="A67" s="118" t="str">
        <f t="shared" si="1"/>
        <v>2004Pancreas (C25)MaleAllEthNumber</v>
      </c>
      <c r="B67" s="118">
        <v>2004</v>
      </c>
      <c r="C67" s="118" t="s">
        <v>88</v>
      </c>
      <c r="D67" s="118" t="s">
        <v>1</v>
      </c>
      <c r="E67" s="118">
        <v>178</v>
      </c>
    </row>
    <row r="68" spans="1:5">
      <c r="A68" s="118" t="str">
        <f t="shared" si="1"/>
        <v>2005Pancreas (C25)AllSexAllEthNumber</v>
      </c>
      <c r="B68" s="118">
        <v>2005</v>
      </c>
      <c r="C68" s="118" t="s">
        <v>88</v>
      </c>
      <c r="D68" s="118" t="s">
        <v>4</v>
      </c>
      <c r="E68" s="118">
        <v>408</v>
      </c>
    </row>
    <row r="69" spans="1:5">
      <c r="A69" s="118" t="str">
        <f t="shared" si="1"/>
        <v>2005Pancreas (C25)FemaleAllEthNumber</v>
      </c>
      <c r="B69" s="118">
        <v>2005</v>
      </c>
      <c r="C69" s="118" t="s">
        <v>88</v>
      </c>
      <c r="D69" s="118" t="s">
        <v>0</v>
      </c>
      <c r="E69" s="118">
        <v>210</v>
      </c>
    </row>
    <row r="70" spans="1:5">
      <c r="A70" s="118" t="str">
        <f t="shared" si="1"/>
        <v>2005Pancreas (C25)MaleAllEthNumber</v>
      </c>
      <c r="B70" s="118">
        <v>2005</v>
      </c>
      <c r="C70" s="118" t="s">
        <v>88</v>
      </c>
      <c r="D70" s="118" t="s">
        <v>1</v>
      </c>
      <c r="E70" s="118">
        <v>198</v>
      </c>
    </row>
    <row r="71" spans="1:5">
      <c r="A71" s="118" t="str">
        <f t="shared" si="1"/>
        <v>2006Pancreas (C25)AllSexAllEthNumber</v>
      </c>
      <c r="B71" s="118">
        <v>2006</v>
      </c>
      <c r="C71" s="118" t="s">
        <v>88</v>
      </c>
      <c r="D71" s="118" t="s">
        <v>4</v>
      </c>
      <c r="E71" s="118">
        <v>393</v>
      </c>
    </row>
    <row r="72" spans="1:5">
      <c r="A72" s="118" t="str">
        <f t="shared" si="1"/>
        <v>2006Pancreas (C25)FemaleAllEthNumber</v>
      </c>
      <c r="B72" s="118">
        <v>2006</v>
      </c>
      <c r="C72" s="118" t="s">
        <v>88</v>
      </c>
      <c r="D72" s="118" t="s">
        <v>0</v>
      </c>
      <c r="E72" s="118">
        <v>216</v>
      </c>
    </row>
    <row r="73" spans="1:5">
      <c r="A73" s="118" t="str">
        <f t="shared" si="1"/>
        <v>2006Pancreas (C25)MaleAllEthNumber</v>
      </c>
      <c r="B73" s="118">
        <v>2006</v>
      </c>
      <c r="C73" s="118" t="s">
        <v>88</v>
      </c>
      <c r="D73" s="118" t="s">
        <v>1</v>
      </c>
      <c r="E73" s="118">
        <v>177</v>
      </c>
    </row>
    <row r="74" spans="1:5">
      <c r="A74" s="118" t="str">
        <f t="shared" si="1"/>
        <v>2007Pancreas (C25)AllSexAllEthNumber</v>
      </c>
      <c r="B74" s="118">
        <v>2007</v>
      </c>
      <c r="C74" s="118" t="s">
        <v>88</v>
      </c>
      <c r="D74" s="118" t="s">
        <v>4</v>
      </c>
      <c r="E74" s="118">
        <v>421</v>
      </c>
    </row>
    <row r="75" spans="1:5">
      <c r="A75" s="118" t="str">
        <f t="shared" si="1"/>
        <v>2007Pancreas (C25)FemaleAllEthNumber</v>
      </c>
      <c r="B75" s="118">
        <v>2007</v>
      </c>
      <c r="C75" s="118" t="s">
        <v>88</v>
      </c>
      <c r="D75" s="118" t="s">
        <v>0</v>
      </c>
      <c r="E75" s="118">
        <v>200</v>
      </c>
    </row>
    <row r="76" spans="1:5">
      <c r="A76" s="118" t="str">
        <f t="shared" si="1"/>
        <v>2007Pancreas (C25)MaleAllEthNumber</v>
      </c>
      <c r="B76" s="118">
        <v>2007</v>
      </c>
      <c r="C76" s="118" t="s">
        <v>88</v>
      </c>
      <c r="D76" s="118" t="s">
        <v>1</v>
      </c>
      <c r="E76" s="118">
        <v>221</v>
      </c>
    </row>
    <row r="77" spans="1:5">
      <c r="A77" s="118" t="str">
        <f t="shared" si="1"/>
        <v>2008Pancreas (C25)AllSexAllEthNumber</v>
      </c>
      <c r="B77" s="118">
        <v>2008</v>
      </c>
      <c r="C77" s="118" t="s">
        <v>88</v>
      </c>
      <c r="D77" s="118" t="s">
        <v>4</v>
      </c>
      <c r="E77" s="118">
        <v>433</v>
      </c>
    </row>
    <row r="78" spans="1:5">
      <c r="A78" s="118" t="str">
        <f t="shared" si="1"/>
        <v>2008Pancreas (C25)FemaleAllEthNumber</v>
      </c>
      <c r="B78" s="118">
        <v>2008</v>
      </c>
      <c r="C78" s="118" t="s">
        <v>88</v>
      </c>
      <c r="D78" s="118" t="s">
        <v>0</v>
      </c>
      <c r="E78" s="118">
        <v>226</v>
      </c>
    </row>
    <row r="79" spans="1:5">
      <c r="A79" s="118" t="str">
        <f t="shared" si="1"/>
        <v>2008Pancreas (C25)MaleAllEthNumber</v>
      </c>
      <c r="B79" s="118">
        <v>2008</v>
      </c>
      <c r="C79" s="118" t="s">
        <v>88</v>
      </c>
      <c r="D79" s="118" t="s">
        <v>1</v>
      </c>
      <c r="E79" s="118">
        <v>207</v>
      </c>
    </row>
    <row r="80" spans="1:5">
      <c r="A80" s="118" t="str">
        <f t="shared" si="1"/>
        <v>2009Pancreas (C25)AllSexAllEthNumber</v>
      </c>
      <c r="B80" s="118">
        <v>2009</v>
      </c>
      <c r="C80" s="118" t="s">
        <v>88</v>
      </c>
      <c r="D80" s="118" t="s">
        <v>4</v>
      </c>
      <c r="E80" s="118">
        <v>472</v>
      </c>
    </row>
    <row r="81" spans="1:5">
      <c r="A81" s="118" t="str">
        <f t="shared" si="1"/>
        <v>2009Pancreas (C25)FemaleAllEthNumber</v>
      </c>
      <c r="B81" s="118">
        <v>2009</v>
      </c>
      <c r="C81" s="118" t="s">
        <v>88</v>
      </c>
      <c r="D81" s="118" t="s">
        <v>0</v>
      </c>
      <c r="E81" s="118">
        <v>238</v>
      </c>
    </row>
    <row r="82" spans="1:5">
      <c r="A82" s="118" t="str">
        <f t="shared" si="1"/>
        <v>2009Pancreas (C25)MaleAllEthNumber</v>
      </c>
      <c r="B82" s="118">
        <v>2009</v>
      </c>
      <c r="C82" s="118" t="s">
        <v>88</v>
      </c>
      <c r="D82" s="118" t="s">
        <v>1</v>
      </c>
      <c r="E82" s="118">
        <v>234</v>
      </c>
    </row>
    <row r="83" spans="1:5">
      <c r="A83" s="118" t="str">
        <f t="shared" si="1"/>
        <v>2010Pancreas (C25)AllSexAllEthNumber</v>
      </c>
      <c r="B83" s="118">
        <v>2010</v>
      </c>
      <c r="C83" s="118" t="s">
        <v>88</v>
      </c>
      <c r="D83" s="118" t="s">
        <v>4</v>
      </c>
      <c r="E83" s="118">
        <v>493</v>
      </c>
    </row>
    <row r="84" spans="1:5">
      <c r="A84" s="118" t="str">
        <f t="shared" si="1"/>
        <v>2010Pancreas (C25)FemaleAllEthNumber</v>
      </c>
      <c r="B84" s="118">
        <v>2010</v>
      </c>
      <c r="C84" s="118" t="s">
        <v>88</v>
      </c>
      <c r="D84" s="118" t="s">
        <v>0</v>
      </c>
      <c r="E84" s="118">
        <v>238</v>
      </c>
    </row>
    <row r="85" spans="1:5">
      <c r="A85" s="118" t="str">
        <f t="shared" si="1"/>
        <v>2010Pancreas (C25)MaleAllEthNumber</v>
      </c>
      <c r="B85" s="118">
        <v>2010</v>
      </c>
      <c r="C85" s="118" t="s">
        <v>88</v>
      </c>
      <c r="D85" s="118" t="s">
        <v>1</v>
      </c>
      <c r="E85" s="118">
        <v>255</v>
      </c>
    </row>
    <row r="86" spans="1:5">
      <c r="A86" s="118" t="str">
        <f t="shared" si="1"/>
        <v>2011Pancreas (C25)AllSexAllEthNumber</v>
      </c>
      <c r="B86" s="118">
        <v>2011</v>
      </c>
      <c r="C86" s="118" t="s">
        <v>88</v>
      </c>
      <c r="D86" s="118" t="s">
        <v>4</v>
      </c>
      <c r="E86" s="118">
        <v>454</v>
      </c>
    </row>
    <row r="87" spans="1:5">
      <c r="A87" s="118" t="str">
        <f t="shared" si="1"/>
        <v>2011Pancreas (C25)FemaleAllEthNumber</v>
      </c>
      <c r="B87" s="118">
        <v>2011</v>
      </c>
      <c r="C87" s="118" t="s">
        <v>88</v>
      </c>
      <c r="D87" s="118" t="s">
        <v>0</v>
      </c>
      <c r="E87" s="118">
        <v>226</v>
      </c>
    </row>
    <row r="88" spans="1:5">
      <c r="A88" s="118" t="str">
        <f t="shared" si="1"/>
        <v>2011Pancreas (C25)MaleAllEthNumber</v>
      </c>
      <c r="B88" s="118">
        <v>2011</v>
      </c>
      <c r="C88" s="118" t="s">
        <v>88</v>
      </c>
      <c r="D88" s="118" t="s">
        <v>1</v>
      </c>
      <c r="E88" s="118">
        <v>228</v>
      </c>
    </row>
    <row r="89" spans="1:5">
      <c r="A89" s="118" t="str">
        <f t="shared" si="1"/>
        <v>2012Pancreas (C25)AllSexAllEthNumber</v>
      </c>
      <c r="B89" s="118">
        <v>2012</v>
      </c>
      <c r="C89" s="118" t="s">
        <v>88</v>
      </c>
      <c r="D89" s="118" t="s">
        <v>4</v>
      </c>
      <c r="E89" s="118">
        <v>549</v>
      </c>
    </row>
    <row r="90" spans="1:5">
      <c r="A90" s="118" t="str">
        <f t="shared" si="1"/>
        <v>2012Pancreas (C25)FemaleAllEthNumber</v>
      </c>
      <c r="B90" s="118">
        <v>2012</v>
      </c>
      <c r="C90" s="118" t="s">
        <v>88</v>
      </c>
      <c r="D90" s="118" t="s">
        <v>0</v>
      </c>
      <c r="E90" s="118">
        <v>282</v>
      </c>
    </row>
    <row r="91" spans="1:5">
      <c r="A91" s="118" t="str">
        <f t="shared" si="1"/>
        <v>2012Pancreas (C25)MaleAllEthNumber</v>
      </c>
      <c r="B91" s="118">
        <v>2012</v>
      </c>
      <c r="C91" s="118" t="s">
        <v>88</v>
      </c>
      <c r="D91" s="118" t="s">
        <v>1</v>
      </c>
      <c r="E91" s="118">
        <v>267</v>
      </c>
    </row>
    <row r="92" spans="1:5">
      <c r="A92" s="118" t="str">
        <f t="shared" si="1"/>
        <v>2003Lung (C33–C34)AllSexAllEthNumber</v>
      </c>
      <c r="B92" s="118">
        <v>2003</v>
      </c>
      <c r="C92" s="118" t="s">
        <v>93</v>
      </c>
      <c r="D92" s="118" t="s">
        <v>4</v>
      </c>
      <c r="E92" s="118">
        <v>1814</v>
      </c>
    </row>
    <row r="93" spans="1:5">
      <c r="A93" s="118" t="str">
        <f t="shared" si="1"/>
        <v>2003Lung (C33–C34)FemaleAllEthNumber</v>
      </c>
      <c r="B93" s="118">
        <v>2003</v>
      </c>
      <c r="C93" s="118" t="s">
        <v>93</v>
      </c>
      <c r="D93" s="118" t="s">
        <v>0</v>
      </c>
      <c r="E93" s="118">
        <v>777</v>
      </c>
    </row>
    <row r="94" spans="1:5">
      <c r="A94" s="118" t="str">
        <f t="shared" si="1"/>
        <v>2003Lung (C33–C34)MaleAllEthNumber</v>
      </c>
      <c r="B94" s="118">
        <v>2003</v>
      </c>
      <c r="C94" s="118" t="s">
        <v>93</v>
      </c>
      <c r="D94" s="118" t="s">
        <v>1</v>
      </c>
      <c r="E94" s="118">
        <v>1037</v>
      </c>
    </row>
    <row r="95" spans="1:5">
      <c r="A95" s="118" t="str">
        <f t="shared" si="1"/>
        <v>2004Lung (C33–C34)AllSexAllEthNumber</v>
      </c>
      <c r="B95" s="118">
        <v>2004</v>
      </c>
      <c r="C95" s="118" t="s">
        <v>93</v>
      </c>
      <c r="D95" s="118" t="s">
        <v>4</v>
      </c>
      <c r="E95" s="118">
        <v>1859</v>
      </c>
    </row>
    <row r="96" spans="1:5">
      <c r="A96" s="118" t="str">
        <f t="shared" si="1"/>
        <v>2004Lung (C33–C34)FemaleAllEthNumber</v>
      </c>
      <c r="B96" s="118">
        <v>2004</v>
      </c>
      <c r="C96" s="118" t="s">
        <v>93</v>
      </c>
      <c r="D96" s="118" t="s">
        <v>0</v>
      </c>
      <c r="E96" s="118">
        <v>767</v>
      </c>
    </row>
    <row r="97" spans="1:5">
      <c r="A97" s="118" t="str">
        <f t="shared" si="1"/>
        <v>2004Lung (C33–C34)MaleAllEthNumber</v>
      </c>
      <c r="B97" s="118">
        <v>2004</v>
      </c>
      <c r="C97" s="118" t="s">
        <v>93</v>
      </c>
      <c r="D97" s="118" t="s">
        <v>1</v>
      </c>
      <c r="E97" s="118">
        <v>1092</v>
      </c>
    </row>
    <row r="98" spans="1:5">
      <c r="A98" s="118" t="str">
        <f t="shared" si="1"/>
        <v>2005Lung (C33–C34)AllSexAllEthNumber</v>
      </c>
      <c r="B98" s="118">
        <v>2005</v>
      </c>
      <c r="C98" s="118" t="s">
        <v>93</v>
      </c>
      <c r="D98" s="118" t="s">
        <v>4</v>
      </c>
      <c r="E98" s="118">
        <v>1678</v>
      </c>
    </row>
    <row r="99" spans="1:5">
      <c r="A99" s="118" t="str">
        <f t="shared" si="1"/>
        <v>2005Lung (C33–C34)FemaleAllEthNumber</v>
      </c>
      <c r="B99" s="118">
        <v>2005</v>
      </c>
      <c r="C99" s="118" t="s">
        <v>93</v>
      </c>
      <c r="D99" s="118" t="s">
        <v>0</v>
      </c>
      <c r="E99" s="118">
        <v>721</v>
      </c>
    </row>
    <row r="100" spans="1:5">
      <c r="A100" s="118" t="str">
        <f t="shared" si="1"/>
        <v>2005Lung (C33–C34)MaleAllEthNumber</v>
      </c>
      <c r="B100" s="118">
        <v>2005</v>
      </c>
      <c r="C100" s="118" t="s">
        <v>93</v>
      </c>
      <c r="D100" s="118" t="s">
        <v>1</v>
      </c>
      <c r="E100" s="118">
        <v>957</v>
      </c>
    </row>
    <row r="101" spans="1:5">
      <c r="A101" s="118" t="str">
        <f t="shared" si="1"/>
        <v>2006Lung (C33–C34)AllSexAllEthNumber</v>
      </c>
      <c r="B101" s="118">
        <v>2006</v>
      </c>
      <c r="C101" s="118" t="s">
        <v>93</v>
      </c>
      <c r="D101" s="118" t="s">
        <v>4</v>
      </c>
      <c r="E101" s="118">
        <v>1706</v>
      </c>
    </row>
    <row r="102" spans="1:5">
      <c r="A102" s="118" t="str">
        <f t="shared" si="1"/>
        <v>2006Lung (C33–C34)FemaleAllEthNumber</v>
      </c>
      <c r="B102" s="118">
        <v>2006</v>
      </c>
      <c r="C102" s="118" t="s">
        <v>93</v>
      </c>
      <c r="D102" s="118" t="s">
        <v>0</v>
      </c>
      <c r="E102" s="118">
        <v>772</v>
      </c>
    </row>
    <row r="103" spans="1:5">
      <c r="A103" s="118" t="str">
        <f t="shared" si="1"/>
        <v>2006Lung (C33–C34)MaleAllEthNumber</v>
      </c>
      <c r="B103" s="118">
        <v>2006</v>
      </c>
      <c r="C103" s="118" t="s">
        <v>93</v>
      </c>
      <c r="D103" s="118" t="s">
        <v>1</v>
      </c>
      <c r="E103" s="118">
        <v>934</v>
      </c>
    </row>
    <row r="104" spans="1:5">
      <c r="A104" s="118" t="str">
        <f t="shared" si="1"/>
        <v>2007Lung (C33–C34)AllSexAllEthNumber</v>
      </c>
      <c r="B104" s="118">
        <v>2007</v>
      </c>
      <c r="C104" s="118" t="s">
        <v>93</v>
      </c>
      <c r="D104" s="118" t="s">
        <v>4</v>
      </c>
      <c r="E104" s="118">
        <v>1822</v>
      </c>
    </row>
    <row r="105" spans="1:5">
      <c r="A105" s="118" t="str">
        <f t="shared" si="1"/>
        <v>2007Lung (C33–C34)FemaleAllEthNumber</v>
      </c>
      <c r="B105" s="118">
        <v>2007</v>
      </c>
      <c r="C105" s="118" t="s">
        <v>93</v>
      </c>
      <c r="D105" s="118" t="s">
        <v>0</v>
      </c>
      <c r="E105" s="118">
        <v>791</v>
      </c>
    </row>
    <row r="106" spans="1:5">
      <c r="A106" s="118" t="str">
        <f t="shared" si="1"/>
        <v>2007Lung (C33–C34)MaleAllEthNumber</v>
      </c>
      <c r="B106" s="118">
        <v>2007</v>
      </c>
      <c r="C106" s="118" t="s">
        <v>93</v>
      </c>
      <c r="D106" s="118" t="s">
        <v>1</v>
      </c>
      <c r="E106" s="118">
        <v>1031</v>
      </c>
    </row>
    <row r="107" spans="1:5">
      <c r="A107" s="118" t="str">
        <f t="shared" si="1"/>
        <v>2008Lung (C33–C34)AllSexAllEthNumber</v>
      </c>
      <c r="B107" s="118">
        <v>2008</v>
      </c>
      <c r="C107" s="118" t="s">
        <v>93</v>
      </c>
      <c r="D107" s="118" t="s">
        <v>4</v>
      </c>
      <c r="E107" s="118">
        <v>1864</v>
      </c>
    </row>
    <row r="108" spans="1:5">
      <c r="A108" s="118" t="str">
        <f t="shared" si="1"/>
        <v>2008Lung (C33–C34)FemaleAllEthNumber</v>
      </c>
      <c r="B108" s="118">
        <v>2008</v>
      </c>
      <c r="C108" s="118" t="s">
        <v>93</v>
      </c>
      <c r="D108" s="118" t="s">
        <v>0</v>
      </c>
      <c r="E108" s="118">
        <v>878</v>
      </c>
    </row>
    <row r="109" spans="1:5">
      <c r="A109" s="118" t="str">
        <f t="shared" si="1"/>
        <v>2008Lung (C33–C34)MaleAllEthNumber</v>
      </c>
      <c r="B109" s="118">
        <v>2008</v>
      </c>
      <c r="C109" s="118" t="s">
        <v>93</v>
      </c>
      <c r="D109" s="118" t="s">
        <v>1</v>
      </c>
      <c r="E109" s="118">
        <v>986</v>
      </c>
    </row>
    <row r="110" spans="1:5">
      <c r="A110" s="118" t="str">
        <f t="shared" si="1"/>
        <v>2009Lung (C33–C34)AllSexAllEthNumber</v>
      </c>
      <c r="B110" s="118">
        <v>2009</v>
      </c>
      <c r="C110" s="118" t="s">
        <v>93</v>
      </c>
      <c r="D110" s="118" t="s">
        <v>4</v>
      </c>
      <c r="E110" s="118">
        <v>2008</v>
      </c>
    </row>
    <row r="111" spans="1:5">
      <c r="A111" s="118" t="str">
        <f t="shared" si="1"/>
        <v>2009Lung (C33–C34)FemaleAllEthNumber</v>
      </c>
      <c r="B111" s="118">
        <v>2009</v>
      </c>
      <c r="C111" s="118" t="s">
        <v>93</v>
      </c>
      <c r="D111" s="118" t="s">
        <v>0</v>
      </c>
      <c r="E111" s="118">
        <v>903</v>
      </c>
    </row>
    <row r="112" spans="1:5">
      <c r="A112" s="118" t="str">
        <f t="shared" si="1"/>
        <v>2009Lung (C33–C34)MaleAllEthNumber</v>
      </c>
      <c r="B112" s="118">
        <v>2009</v>
      </c>
      <c r="C112" s="118" t="s">
        <v>93</v>
      </c>
      <c r="D112" s="118" t="s">
        <v>1</v>
      </c>
      <c r="E112" s="118">
        <v>1105</v>
      </c>
    </row>
    <row r="113" spans="1:5">
      <c r="A113" s="118" t="str">
        <f t="shared" si="1"/>
        <v>2010Lung (C33–C34)AllSexAllEthNumber</v>
      </c>
      <c r="B113" s="118">
        <v>2010</v>
      </c>
      <c r="C113" s="118" t="s">
        <v>93</v>
      </c>
      <c r="D113" s="118" t="s">
        <v>4</v>
      </c>
      <c r="E113" s="118">
        <v>1942</v>
      </c>
    </row>
    <row r="114" spans="1:5">
      <c r="A114" s="118" t="str">
        <f t="shared" si="1"/>
        <v>2010Lung (C33–C34)FemaleAllEthNumber</v>
      </c>
      <c r="B114" s="118">
        <v>2010</v>
      </c>
      <c r="C114" s="118" t="s">
        <v>93</v>
      </c>
      <c r="D114" s="118" t="s">
        <v>0</v>
      </c>
      <c r="E114" s="118">
        <v>896</v>
      </c>
    </row>
    <row r="115" spans="1:5">
      <c r="A115" s="118" t="str">
        <f t="shared" si="1"/>
        <v>2010Lung (C33–C34)MaleAllEthNumber</v>
      </c>
      <c r="B115" s="118">
        <v>2010</v>
      </c>
      <c r="C115" s="118" t="s">
        <v>93</v>
      </c>
      <c r="D115" s="118" t="s">
        <v>1</v>
      </c>
      <c r="E115" s="118">
        <v>1046</v>
      </c>
    </row>
    <row r="116" spans="1:5">
      <c r="A116" s="118" t="str">
        <f t="shared" si="1"/>
        <v>2011Lung (C33–C34)AllSexAllEthNumber</v>
      </c>
      <c r="B116" s="118">
        <v>2011</v>
      </c>
      <c r="C116" s="118" t="s">
        <v>93</v>
      </c>
      <c r="D116" s="118" t="s">
        <v>4</v>
      </c>
      <c r="E116" s="118">
        <v>2016</v>
      </c>
    </row>
    <row r="117" spans="1:5">
      <c r="A117" s="118" t="str">
        <f t="shared" si="1"/>
        <v>2011Lung (C33–C34)FemaleAllEthNumber</v>
      </c>
      <c r="B117" s="118">
        <v>2011</v>
      </c>
      <c r="C117" s="118" t="s">
        <v>93</v>
      </c>
      <c r="D117" s="118" t="s">
        <v>0</v>
      </c>
      <c r="E117" s="118">
        <v>970</v>
      </c>
    </row>
    <row r="118" spans="1:5">
      <c r="A118" s="118" t="str">
        <f t="shared" si="1"/>
        <v>2011Lung (C33–C34)MaleAllEthNumber</v>
      </c>
      <c r="B118" s="118">
        <v>2011</v>
      </c>
      <c r="C118" s="118" t="s">
        <v>93</v>
      </c>
      <c r="D118" s="118" t="s">
        <v>1</v>
      </c>
      <c r="E118" s="118">
        <v>1046</v>
      </c>
    </row>
    <row r="119" spans="1:5">
      <c r="A119" s="118" t="str">
        <f t="shared" si="1"/>
        <v>2012Lung (C33–C34)AllSexAllEthNumber</v>
      </c>
      <c r="B119" s="118">
        <v>2012</v>
      </c>
      <c r="C119" s="118" t="s">
        <v>93</v>
      </c>
      <c r="D119" s="118" t="s">
        <v>4</v>
      </c>
      <c r="E119" s="118">
        <v>2027</v>
      </c>
    </row>
    <row r="120" spans="1:5">
      <c r="A120" s="118" t="str">
        <f t="shared" si="1"/>
        <v>2012Lung (C33–C34)FemaleAllEthNumber</v>
      </c>
      <c r="B120" s="118">
        <v>2012</v>
      </c>
      <c r="C120" s="118" t="s">
        <v>93</v>
      </c>
      <c r="D120" s="118" t="s">
        <v>0</v>
      </c>
      <c r="E120" s="118">
        <v>968</v>
      </c>
    </row>
    <row r="121" spans="1:5">
      <c r="A121" s="118" t="str">
        <f t="shared" si="1"/>
        <v>2012Lung (C33–C34)MaleAllEthNumber</v>
      </c>
      <c r="B121" s="118">
        <v>2012</v>
      </c>
      <c r="C121" s="118" t="s">
        <v>93</v>
      </c>
      <c r="D121" s="118" t="s">
        <v>1</v>
      </c>
      <c r="E121" s="118">
        <v>1059</v>
      </c>
    </row>
    <row r="122" spans="1:5">
      <c r="A122" s="118" t="str">
        <f t="shared" si="1"/>
        <v>2003Melanoma (C43)AllSexAllEthNumber</v>
      </c>
      <c r="B122" s="118">
        <v>2003</v>
      </c>
      <c r="C122" s="118" t="s">
        <v>99</v>
      </c>
      <c r="D122" s="118" t="s">
        <v>4</v>
      </c>
      <c r="E122" s="118">
        <v>1847</v>
      </c>
    </row>
    <row r="123" spans="1:5">
      <c r="A123" s="118" t="str">
        <f t="shared" si="1"/>
        <v>2003Melanoma (C43)FemaleAllEthNumber</v>
      </c>
      <c r="B123" s="118">
        <v>2003</v>
      </c>
      <c r="C123" s="118" t="s">
        <v>99</v>
      </c>
      <c r="D123" s="118" t="s">
        <v>0</v>
      </c>
      <c r="E123" s="118">
        <v>888</v>
      </c>
    </row>
    <row r="124" spans="1:5">
      <c r="A124" s="118" t="str">
        <f t="shared" si="1"/>
        <v>2003Melanoma (C43)MaleAllEthNumber</v>
      </c>
      <c r="B124" s="118">
        <v>2003</v>
      </c>
      <c r="C124" s="118" t="s">
        <v>99</v>
      </c>
      <c r="D124" s="118" t="s">
        <v>1</v>
      </c>
      <c r="E124" s="118">
        <v>959</v>
      </c>
    </row>
    <row r="125" spans="1:5">
      <c r="A125" s="118" t="str">
        <f t="shared" si="1"/>
        <v>2004Melanoma (C43)AllSexAllEthNumber</v>
      </c>
      <c r="B125" s="118">
        <v>2004</v>
      </c>
      <c r="C125" s="118" t="s">
        <v>99</v>
      </c>
      <c r="D125" s="118" t="s">
        <v>4</v>
      </c>
      <c r="E125" s="118">
        <v>1887</v>
      </c>
    </row>
    <row r="126" spans="1:5">
      <c r="A126" s="118" t="str">
        <f t="shared" si="1"/>
        <v>2004Melanoma (C43)FemaleAllEthNumber</v>
      </c>
      <c r="B126" s="118">
        <v>2004</v>
      </c>
      <c r="C126" s="118" t="s">
        <v>99</v>
      </c>
      <c r="D126" s="118" t="s">
        <v>0</v>
      </c>
      <c r="E126" s="118">
        <v>942</v>
      </c>
    </row>
    <row r="127" spans="1:5">
      <c r="A127" s="118" t="str">
        <f t="shared" si="1"/>
        <v>2004Melanoma (C43)MaleAllEthNumber</v>
      </c>
      <c r="B127" s="118">
        <v>2004</v>
      </c>
      <c r="C127" s="118" t="s">
        <v>99</v>
      </c>
      <c r="D127" s="118" t="s">
        <v>1</v>
      </c>
      <c r="E127" s="118">
        <v>945</v>
      </c>
    </row>
    <row r="128" spans="1:5">
      <c r="A128" s="118" t="str">
        <f t="shared" si="1"/>
        <v>2005Melanoma (C43)AllSexAllEthNumber</v>
      </c>
      <c r="B128" s="118">
        <v>2005</v>
      </c>
      <c r="C128" s="118" t="s">
        <v>99</v>
      </c>
      <c r="D128" s="118" t="s">
        <v>4</v>
      </c>
      <c r="E128" s="118">
        <v>2029</v>
      </c>
    </row>
    <row r="129" spans="1:5">
      <c r="A129" s="118" t="str">
        <f t="shared" si="1"/>
        <v>2005Melanoma (C43)FemaleAllEthNumber</v>
      </c>
      <c r="B129" s="118">
        <v>2005</v>
      </c>
      <c r="C129" s="118" t="s">
        <v>99</v>
      </c>
      <c r="D129" s="118" t="s">
        <v>0</v>
      </c>
      <c r="E129" s="118">
        <v>915</v>
      </c>
    </row>
    <row r="130" spans="1:5">
      <c r="A130" s="118" t="str">
        <f t="shared" ref="A130:A193" si="2">B130&amp;C130&amp;D130&amp;$A$1&amp;$E$1</f>
        <v>2005Melanoma (C43)MaleAllEthNumber</v>
      </c>
      <c r="B130" s="118">
        <v>2005</v>
      </c>
      <c r="C130" s="118" t="s">
        <v>99</v>
      </c>
      <c r="D130" s="118" t="s">
        <v>1</v>
      </c>
      <c r="E130" s="118">
        <v>1114</v>
      </c>
    </row>
    <row r="131" spans="1:5">
      <c r="A131" s="118" t="str">
        <f t="shared" si="2"/>
        <v>2006Melanoma (C43)AllSexAllEthNumber</v>
      </c>
      <c r="B131" s="118">
        <v>2006</v>
      </c>
      <c r="C131" s="118" t="s">
        <v>99</v>
      </c>
      <c r="D131" s="118" t="s">
        <v>4</v>
      </c>
      <c r="E131" s="118">
        <v>1998</v>
      </c>
    </row>
    <row r="132" spans="1:5">
      <c r="A132" s="118" t="str">
        <f t="shared" si="2"/>
        <v>2006Melanoma (C43)FemaleAllEthNumber</v>
      </c>
      <c r="B132" s="118">
        <v>2006</v>
      </c>
      <c r="C132" s="118" t="s">
        <v>99</v>
      </c>
      <c r="D132" s="118" t="s">
        <v>0</v>
      </c>
      <c r="E132" s="118">
        <v>938</v>
      </c>
    </row>
    <row r="133" spans="1:5">
      <c r="A133" s="118" t="str">
        <f t="shared" si="2"/>
        <v>2006Melanoma (C43)MaleAllEthNumber</v>
      </c>
      <c r="B133" s="118">
        <v>2006</v>
      </c>
      <c r="C133" s="118" t="s">
        <v>99</v>
      </c>
      <c r="D133" s="118" t="s">
        <v>1</v>
      </c>
      <c r="E133" s="118">
        <v>1060</v>
      </c>
    </row>
    <row r="134" spans="1:5">
      <c r="A134" s="118" t="str">
        <f t="shared" si="2"/>
        <v>2007Melanoma (C43)AllSexAllEthNumber</v>
      </c>
      <c r="B134" s="118">
        <v>2007</v>
      </c>
      <c r="C134" s="118" t="s">
        <v>99</v>
      </c>
      <c r="D134" s="118" t="s">
        <v>4</v>
      </c>
      <c r="E134" s="118">
        <v>2173</v>
      </c>
    </row>
    <row r="135" spans="1:5">
      <c r="A135" s="118" t="str">
        <f t="shared" si="2"/>
        <v>2007Melanoma (C43)FemaleAllEthNumber</v>
      </c>
      <c r="B135" s="118">
        <v>2007</v>
      </c>
      <c r="C135" s="118" t="s">
        <v>99</v>
      </c>
      <c r="D135" s="118" t="s">
        <v>0</v>
      </c>
      <c r="E135" s="118">
        <v>1050</v>
      </c>
    </row>
    <row r="136" spans="1:5">
      <c r="A136" s="118" t="str">
        <f t="shared" si="2"/>
        <v>2007Melanoma (C43)MaleAllEthNumber</v>
      </c>
      <c r="B136" s="118">
        <v>2007</v>
      </c>
      <c r="C136" s="118" t="s">
        <v>99</v>
      </c>
      <c r="D136" s="118" t="s">
        <v>1</v>
      </c>
      <c r="E136" s="118">
        <v>1123</v>
      </c>
    </row>
    <row r="137" spans="1:5">
      <c r="A137" s="118" t="str">
        <f t="shared" si="2"/>
        <v>2008Melanoma (C43)AllSexAllEthNumber</v>
      </c>
      <c r="B137" s="118">
        <v>2008</v>
      </c>
      <c r="C137" s="118" t="s">
        <v>99</v>
      </c>
      <c r="D137" s="118" t="s">
        <v>4</v>
      </c>
      <c r="E137" s="118">
        <v>2256</v>
      </c>
    </row>
    <row r="138" spans="1:5">
      <c r="A138" s="118" t="str">
        <f t="shared" si="2"/>
        <v>2008Melanoma (C43)FemaleAllEthNumber</v>
      </c>
      <c r="B138" s="118">
        <v>2008</v>
      </c>
      <c r="C138" s="118" t="s">
        <v>99</v>
      </c>
      <c r="D138" s="118" t="s">
        <v>0</v>
      </c>
      <c r="E138" s="118">
        <v>1076</v>
      </c>
    </row>
    <row r="139" spans="1:5">
      <c r="A139" s="118" t="str">
        <f t="shared" si="2"/>
        <v>2008Melanoma (C43)MaleAllEthNumber</v>
      </c>
      <c r="B139" s="118">
        <v>2008</v>
      </c>
      <c r="C139" s="118" t="s">
        <v>99</v>
      </c>
      <c r="D139" s="118" t="s">
        <v>1</v>
      </c>
      <c r="E139" s="118">
        <v>1180</v>
      </c>
    </row>
    <row r="140" spans="1:5">
      <c r="A140" s="118" t="str">
        <f t="shared" si="2"/>
        <v>2009Melanoma (C43)AllSexAllEthNumber</v>
      </c>
      <c r="B140" s="118">
        <v>2009</v>
      </c>
      <c r="C140" s="118" t="s">
        <v>99</v>
      </c>
      <c r="D140" s="118" t="s">
        <v>4</v>
      </c>
      <c r="E140" s="118">
        <v>2212</v>
      </c>
    </row>
    <row r="141" spans="1:5">
      <c r="A141" s="118" t="str">
        <f t="shared" si="2"/>
        <v>2009Melanoma (C43)FemaleAllEthNumber</v>
      </c>
      <c r="B141" s="118">
        <v>2009</v>
      </c>
      <c r="C141" s="118" t="s">
        <v>99</v>
      </c>
      <c r="D141" s="118" t="s">
        <v>0</v>
      </c>
      <c r="E141" s="118">
        <v>1015</v>
      </c>
    </row>
    <row r="142" spans="1:5">
      <c r="A142" s="118" t="str">
        <f t="shared" si="2"/>
        <v>2009Melanoma (C43)MaleAllEthNumber</v>
      </c>
      <c r="B142" s="118">
        <v>2009</v>
      </c>
      <c r="C142" s="118" t="s">
        <v>99</v>
      </c>
      <c r="D142" s="118" t="s">
        <v>1</v>
      </c>
      <c r="E142" s="118">
        <v>1197</v>
      </c>
    </row>
    <row r="143" spans="1:5">
      <c r="A143" s="118" t="str">
        <f t="shared" si="2"/>
        <v>2010Melanoma (C43)AllSexAllEthNumber</v>
      </c>
      <c r="B143" s="118">
        <v>2010</v>
      </c>
      <c r="C143" s="118" t="s">
        <v>99</v>
      </c>
      <c r="D143" s="118" t="s">
        <v>4</v>
      </c>
      <c r="E143" s="118">
        <v>2341</v>
      </c>
    </row>
    <row r="144" spans="1:5">
      <c r="A144" s="118" t="str">
        <f t="shared" si="2"/>
        <v>2010Melanoma (C43)FemaleAllEthNumber</v>
      </c>
      <c r="B144" s="118">
        <v>2010</v>
      </c>
      <c r="C144" s="118" t="s">
        <v>99</v>
      </c>
      <c r="D144" s="118" t="s">
        <v>0</v>
      </c>
      <c r="E144" s="118">
        <v>1100</v>
      </c>
    </row>
    <row r="145" spans="1:5">
      <c r="A145" s="118" t="str">
        <f t="shared" si="2"/>
        <v>2010Melanoma (C43)MaleAllEthNumber</v>
      </c>
      <c r="B145" s="118">
        <v>2010</v>
      </c>
      <c r="C145" s="118" t="s">
        <v>99</v>
      </c>
      <c r="D145" s="118" t="s">
        <v>1</v>
      </c>
      <c r="E145" s="118">
        <v>1241</v>
      </c>
    </row>
    <row r="146" spans="1:5">
      <c r="A146" s="118" t="str">
        <f t="shared" si="2"/>
        <v>2011Melanoma (C43)AllSexAllEthNumber</v>
      </c>
      <c r="B146" s="118">
        <v>2011</v>
      </c>
      <c r="C146" s="118" t="s">
        <v>99</v>
      </c>
      <c r="D146" s="118" t="s">
        <v>4</v>
      </c>
      <c r="E146" s="118">
        <v>2204</v>
      </c>
    </row>
    <row r="147" spans="1:5">
      <c r="A147" s="118" t="str">
        <f t="shared" si="2"/>
        <v>2011Melanoma (C43)FemaleAllEthNumber</v>
      </c>
      <c r="B147" s="118">
        <v>2011</v>
      </c>
      <c r="C147" s="118" t="s">
        <v>99</v>
      </c>
      <c r="D147" s="118" t="s">
        <v>0</v>
      </c>
      <c r="E147" s="118">
        <v>1005</v>
      </c>
    </row>
    <row r="148" spans="1:5">
      <c r="A148" s="118" t="str">
        <f t="shared" si="2"/>
        <v>2011Melanoma (C43)MaleAllEthNumber</v>
      </c>
      <c r="B148" s="118">
        <v>2011</v>
      </c>
      <c r="C148" s="118" t="s">
        <v>99</v>
      </c>
      <c r="D148" s="118" t="s">
        <v>1</v>
      </c>
      <c r="E148" s="118">
        <v>1199</v>
      </c>
    </row>
    <row r="149" spans="1:5">
      <c r="A149" s="118" t="str">
        <f t="shared" si="2"/>
        <v>2012Melanoma (C43)AllSexAllEthNumber</v>
      </c>
      <c r="B149" s="118">
        <v>2012</v>
      </c>
      <c r="C149" s="118" t="s">
        <v>99</v>
      </c>
      <c r="D149" s="118" t="s">
        <v>4</v>
      </c>
      <c r="E149" s="118">
        <v>2324</v>
      </c>
    </row>
    <row r="150" spans="1:5">
      <c r="A150" s="118" t="str">
        <f t="shared" si="2"/>
        <v>2012Melanoma (C43)FemaleAllEthNumber</v>
      </c>
      <c r="B150" s="118">
        <v>2012</v>
      </c>
      <c r="C150" s="118" t="s">
        <v>99</v>
      </c>
      <c r="D150" s="118" t="s">
        <v>0</v>
      </c>
      <c r="E150" s="118">
        <v>1096</v>
      </c>
    </row>
    <row r="151" spans="1:5">
      <c r="A151" s="118" t="str">
        <f t="shared" si="2"/>
        <v>2012Melanoma (C43)MaleAllEthNumber</v>
      </c>
      <c r="B151" s="118">
        <v>2012</v>
      </c>
      <c r="C151" s="118" t="s">
        <v>99</v>
      </c>
      <c r="D151" s="118" t="s">
        <v>1</v>
      </c>
      <c r="E151" s="118">
        <v>1228</v>
      </c>
    </row>
    <row r="152" spans="1:5">
      <c r="A152" s="118" t="str">
        <f t="shared" si="2"/>
        <v>2003Bladder (C67)AllSexAllEthNumber</v>
      </c>
      <c r="B152" s="118">
        <v>2003</v>
      </c>
      <c r="C152" s="118" t="s">
        <v>118</v>
      </c>
      <c r="D152" s="118" t="s">
        <v>4</v>
      </c>
      <c r="E152" s="118">
        <v>597</v>
      </c>
    </row>
    <row r="153" spans="1:5">
      <c r="A153" s="118" t="str">
        <f t="shared" si="2"/>
        <v>2003Bladder (C67)FemaleAllEthNumber</v>
      </c>
      <c r="B153" s="118">
        <v>2003</v>
      </c>
      <c r="C153" s="118" t="s">
        <v>118</v>
      </c>
      <c r="D153" s="118" t="s">
        <v>0</v>
      </c>
      <c r="E153" s="118">
        <v>150</v>
      </c>
    </row>
    <row r="154" spans="1:5">
      <c r="A154" s="118" t="str">
        <f t="shared" si="2"/>
        <v>2003Bladder (C67)MaleAllEthNumber</v>
      </c>
      <c r="B154" s="118">
        <v>2003</v>
      </c>
      <c r="C154" s="118" t="s">
        <v>118</v>
      </c>
      <c r="D154" s="118" t="s">
        <v>1</v>
      </c>
      <c r="E154" s="118">
        <v>447</v>
      </c>
    </row>
    <row r="155" spans="1:5">
      <c r="A155" s="118" t="str">
        <f t="shared" si="2"/>
        <v>2004Bladder (C67)AllSexAllEthNumber</v>
      </c>
      <c r="B155" s="118">
        <v>2004</v>
      </c>
      <c r="C155" s="118" t="s">
        <v>118</v>
      </c>
      <c r="D155" s="118" t="s">
        <v>4</v>
      </c>
      <c r="E155" s="118">
        <v>604</v>
      </c>
    </row>
    <row r="156" spans="1:5">
      <c r="A156" s="118" t="str">
        <f t="shared" si="2"/>
        <v>2004Bladder (C67)FemaleAllEthNumber</v>
      </c>
      <c r="B156" s="118">
        <v>2004</v>
      </c>
      <c r="C156" s="118" t="s">
        <v>118</v>
      </c>
      <c r="D156" s="118" t="s">
        <v>0</v>
      </c>
      <c r="E156" s="118">
        <v>156</v>
      </c>
    </row>
    <row r="157" spans="1:5">
      <c r="A157" s="118" t="str">
        <f t="shared" si="2"/>
        <v>2004Bladder (C67)MaleAllEthNumber</v>
      </c>
      <c r="B157" s="118">
        <v>2004</v>
      </c>
      <c r="C157" s="118" t="s">
        <v>118</v>
      </c>
      <c r="D157" s="118" t="s">
        <v>1</v>
      </c>
      <c r="E157" s="118">
        <v>448</v>
      </c>
    </row>
    <row r="158" spans="1:5">
      <c r="A158" s="118" t="str">
        <f t="shared" si="2"/>
        <v>2005Bladder (C67)AllSexAllEthNumber</v>
      </c>
      <c r="B158" s="118">
        <v>2005</v>
      </c>
      <c r="C158" s="118" t="s">
        <v>118</v>
      </c>
      <c r="D158" s="118" t="s">
        <v>4</v>
      </c>
      <c r="E158" s="118">
        <v>332</v>
      </c>
    </row>
    <row r="159" spans="1:5">
      <c r="A159" s="118" t="str">
        <f t="shared" si="2"/>
        <v>2005Bladder (C67)FemaleAllEthNumber</v>
      </c>
      <c r="B159" s="118">
        <v>2005</v>
      </c>
      <c r="C159" s="118" t="s">
        <v>118</v>
      </c>
      <c r="D159" s="118" t="s">
        <v>0</v>
      </c>
      <c r="E159" s="118">
        <v>79</v>
      </c>
    </row>
    <row r="160" spans="1:5">
      <c r="A160" s="118" t="str">
        <f t="shared" si="2"/>
        <v>2005Bladder (C67)MaleAllEthNumber</v>
      </c>
      <c r="B160" s="118">
        <v>2005</v>
      </c>
      <c r="C160" s="118" t="s">
        <v>118</v>
      </c>
      <c r="D160" s="118" t="s">
        <v>1</v>
      </c>
      <c r="E160" s="118">
        <v>253</v>
      </c>
    </row>
    <row r="161" spans="1:5">
      <c r="A161" s="118" t="str">
        <f t="shared" si="2"/>
        <v>2006Bladder (C67)AllSexAllEthNumber</v>
      </c>
      <c r="B161" s="118">
        <v>2006</v>
      </c>
      <c r="C161" s="118" t="s">
        <v>118</v>
      </c>
      <c r="D161" s="118" t="s">
        <v>4</v>
      </c>
      <c r="E161" s="118">
        <v>320</v>
      </c>
    </row>
    <row r="162" spans="1:5">
      <c r="A162" s="118" t="str">
        <f t="shared" si="2"/>
        <v>2006Bladder (C67)FemaleAllEthNumber</v>
      </c>
      <c r="B162" s="118">
        <v>2006</v>
      </c>
      <c r="C162" s="118" t="s">
        <v>118</v>
      </c>
      <c r="D162" s="118" t="s">
        <v>0</v>
      </c>
      <c r="E162" s="118">
        <v>80</v>
      </c>
    </row>
    <row r="163" spans="1:5">
      <c r="A163" s="118" t="str">
        <f t="shared" si="2"/>
        <v>2006Bladder (C67)MaleAllEthNumber</v>
      </c>
      <c r="B163" s="118">
        <v>2006</v>
      </c>
      <c r="C163" s="118" t="s">
        <v>118</v>
      </c>
      <c r="D163" s="118" t="s">
        <v>1</v>
      </c>
      <c r="E163" s="118">
        <v>240</v>
      </c>
    </row>
    <row r="164" spans="1:5">
      <c r="A164" s="118" t="str">
        <f t="shared" si="2"/>
        <v>2007Bladder (C67)AllSexAllEthNumber</v>
      </c>
      <c r="B164" s="118">
        <v>2007</v>
      </c>
      <c r="C164" s="118" t="s">
        <v>118</v>
      </c>
      <c r="D164" s="118" t="s">
        <v>4</v>
      </c>
      <c r="E164" s="118">
        <v>369</v>
      </c>
    </row>
    <row r="165" spans="1:5">
      <c r="A165" s="118" t="str">
        <f t="shared" si="2"/>
        <v>2007Bladder (C67)FemaleAllEthNumber</v>
      </c>
      <c r="B165" s="118">
        <v>2007</v>
      </c>
      <c r="C165" s="118" t="s">
        <v>118</v>
      </c>
      <c r="D165" s="118" t="s">
        <v>0</v>
      </c>
      <c r="E165" s="118">
        <v>97</v>
      </c>
    </row>
    <row r="166" spans="1:5">
      <c r="A166" s="118" t="str">
        <f t="shared" si="2"/>
        <v>2007Bladder (C67)MaleAllEthNumber</v>
      </c>
      <c r="B166" s="118">
        <v>2007</v>
      </c>
      <c r="C166" s="118" t="s">
        <v>118</v>
      </c>
      <c r="D166" s="118" t="s">
        <v>1</v>
      </c>
      <c r="E166" s="118">
        <v>272</v>
      </c>
    </row>
    <row r="167" spans="1:5">
      <c r="A167" s="118" t="str">
        <f t="shared" si="2"/>
        <v>2008Bladder (C67)AllSexAllEthNumber</v>
      </c>
      <c r="B167" s="118">
        <v>2008</v>
      </c>
      <c r="C167" s="118" t="s">
        <v>118</v>
      </c>
      <c r="D167" s="118" t="s">
        <v>4</v>
      </c>
      <c r="E167" s="118">
        <v>357</v>
      </c>
    </row>
    <row r="168" spans="1:5">
      <c r="A168" s="118" t="str">
        <f t="shared" si="2"/>
        <v>2008Bladder (C67)FemaleAllEthNumber</v>
      </c>
      <c r="B168" s="118">
        <v>2008</v>
      </c>
      <c r="C168" s="118" t="s">
        <v>118</v>
      </c>
      <c r="D168" s="118" t="s">
        <v>0</v>
      </c>
      <c r="E168" s="118">
        <v>119</v>
      </c>
    </row>
    <row r="169" spans="1:5">
      <c r="A169" s="118" t="str">
        <f t="shared" si="2"/>
        <v>2008Bladder (C67)MaleAllEthNumber</v>
      </c>
      <c r="B169" s="118">
        <v>2008</v>
      </c>
      <c r="C169" s="118" t="s">
        <v>118</v>
      </c>
      <c r="D169" s="118" t="s">
        <v>1</v>
      </c>
      <c r="E169" s="118">
        <v>238</v>
      </c>
    </row>
    <row r="170" spans="1:5">
      <c r="A170" s="118" t="str">
        <f t="shared" si="2"/>
        <v>2009Bladder (C67)AllSexAllEthNumber</v>
      </c>
      <c r="B170" s="118">
        <v>2009</v>
      </c>
      <c r="C170" s="118" t="s">
        <v>118</v>
      </c>
      <c r="D170" s="118" t="s">
        <v>4</v>
      </c>
      <c r="E170" s="118">
        <v>361</v>
      </c>
    </row>
    <row r="171" spans="1:5">
      <c r="A171" s="118" t="str">
        <f t="shared" si="2"/>
        <v>2009Bladder (C67)FemaleAllEthNumber</v>
      </c>
      <c r="B171" s="118">
        <v>2009</v>
      </c>
      <c r="C171" s="118" t="s">
        <v>118</v>
      </c>
      <c r="D171" s="118" t="s">
        <v>0</v>
      </c>
      <c r="E171" s="118">
        <v>110</v>
      </c>
    </row>
    <row r="172" spans="1:5">
      <c r="A172" s="118" t="str">
        <f t="shared" si="2"/>
        <v>2009Bladder (C67)MaleAllEthNumber</v>
      </c>
      <c r="B172" s="118">
        <v>2009</v>
      </c>
      <c r="C172" s="118" t="s">
        <v>118</v>
      </c>
      <c r="D172" s="118" t="s">
        <v>1</v>
      </c>
      <c r="E172" s="118">
        <v>251</v>
      </c>
    </row>
    <row r="173" spans="1:5">
      <c r="A173" s="118" t="str">
        <f t="shared" si="2"/>
        <v>2010Bladder (C67)AllSexAllEthNumber</v>
      </c>
      <c r="B173" s="118">
        <v>2010</v>
      </c>
      <c r="C173" s="118" t="s">
        <v>118</v>
      </c>
      <c r="D173" s="118" t="s">
        <v>4</v>
      </c>
      <c r="E173" s="118">
        <v>389</v>
      </c>
    </row>
    <row r="174" spans="1:5">
      <c r="A174" s="118" t="str">
        <f t="shared" si="2"/>
        <v>2010Bladder (C67)FemaleAllEthNumber</v>
      </c>
      <c r="B174" s="118">
        <v>2010</v>
      </c>
      <c r="C174" s="118" t="s">
        <v>118</v>
      </c>
      <c r="D174" s="118" t="s">
        <v>0</v>
      </c>
      <c r="E174" s="118">
        <v>103</v>
      </c>
    </row>
    <row r="175" spans="1:5">
      <c r="A175" s="118" t="str">
        <f t="shared" si="2"/>
        <v>2010Bladder (C67)MaleAllEthNumber</v>
      </c>
      <c r="B175" s="118">
        <v>2010</v>
      </c>
      <c r="C175" s="118" t="s">
        <v>118</v>
      </c>
      <c r="D175" s="118" t="s">
        <v>1</v>
      </c>
      <c r="E175" s="118">
        <v>286</v>
      </c>
    </row>
    <row r="176" spans="1:5">
      <c r="A176" s="118" t="str">
        <f t="shared" si="2"/>
        <v>2011Bladder (C67)AllSexAllEthNumber</v>
      </c>
      <c r="B176" s="118">
        <v>2011</v>
      </c>
      <c r="C176" s="118" t="s">
        <v>118</v>
      </c>
      <c r="D176" s="118" t="s">
        <v>4</v>
      </c>
      <c r="E176" s="118">
        <v>324</v>
      </c>
    </row>
    <row r="177" spans="1:5">
      <c r="A177" s="118" t="str">
        <f t="shared" si="2"/>
        <v>2011Bladder (C67)FemaleAllEthNumber</v>
      </c>
      <c r="B177" s="118">
        <v>2011</v>
      </c>
      <c r="C177" s="118" t="s">
        <v>118</v>
      </c>
      <c r="D177" s="118" t="s">
        <v>0</v>
      </c>
      <c r="E177" s="118">
        <v>92</v>
      </c>
    </row>
    <row r="178" spans="1:5">
      <c r="A178" s="118" t="str">
        <f t="shared" si="2"/>
        <v>2011Bladder (C67)MaleAllEthNumber</v>
      </c>
      <c r="B178" s="118">
        <v>2011</v>
      </c>
      <c r="C178" s="118" t="s">
        <v>118</v>
      </c>
      <c r="D178" s="118" t="s">
        <v>1</v>
      </c>
      <c r="E178" s="118">
        <v>232</v>
      </c>
    </row>
    <row r="179" spans="1:5">
      <c r="A179" s="118" t="str">
        <f t="shared" si="2"/>
        <v>2012Bladder (C67)AllSexAllEthNumber</v>
      </c>
      <c r="B179" s="118">
        <v>2012</v>
      </c>
      <c r="C179" s="118" t="s">
        <v>118</v>
      </c>
      <c r="D179" s="118" t="s">
        <v>4</v>
      </c>
      <c r="E179" s="118">
        <v>320</v>
      </c>
    </row>
    <row r="180" spans="1:5">
      <c r="A180" s="118" t="str">
        <f t="shared" si="2"/>
        <v>2012Bladder (C67)FemaleAllEthNumber</v>
      </c>
      <c r="B180" s="118">
        <v>2012</v>
      </c>
      <c r="C180" s="118" t="s">
        <v>118</v>
      </c>
      <c r="D180" s="118" t="s">
        <v>0</v>
      </c>
      <c r="E180" s="118">
        <v>89</v>
      </c>
    </row>
    <row r="181" spans="1:5">
      <c r="A181" s="118" t="str">
        <f t="shared" si="2"/>
        <v>2012Bladder (C67)MaleAllEthNumber</v>
      </c>
      <c r="B181" s="118">
        <v>2012</v>
      </c>
      <c r="C181" s="118" t="s">
        <v>118</v>
      </c>
      <c r="D181" s="118" t="s">
        <v>1</v>
      </c>
      <c r="E181" s="118">
        <v>231</v>
      </c>
    </row>
    <row r="182" spans="1:5">
      <c r="A182" s="118" t="str">
        <f t="shared" si="2"/>
        <v>2003Non-Hodgkin lymphoma (C82–C85, C96)AllSexAllEthNumber</v>
      </c>
      <c r="B182" s="118">
        <v>2003</v>
      </c>
      <c r="C182" s="118" t="s">
        <v>133</v>
      </c>
      <c r="D182" s="118" t="s">
        <v>4</v>
      </c>
      <c r="E182" s="118">
        <v>625</v>
      </c>
    </row>
    <row r="183" spans="1:5">
      <c r="A183" s="118" t="str">
        <f t="shared" si="2"/>
        <v>2003Non-Hodgkin lymphoma (C82–C85, C96)FemaleAllEthNumber</v>
      </c>
      <c r="B183" s="118">
        <v>2003</v>
      </c>
      <c r="C183" s="118" t="s">
        <v>133</v>
      </c>
      <c r="D183" s="118" t="s">
        <v>0</v>
      </c>
      <c r="E183" s="118">
        <v>273</v>
      </c>
    </row>
    <row r="184" spans="1:5">
      <c r="A184" s="118" t="str">
        <f t="shared" si="2"/>
        <v>2003Non-Hodgkin lymphoma (C82–C85, C96)MaleAllEthNumber</v>
      </c>
      <c r="B184" s="118">
        <v>2003</v>
      </c>
      <c r="C184" s="118" t="s">
        <v>133</v>
      </c>
      <c r="D184" s="118" t="s">
        <v>1</v>
      </c>
      <c r="E184" s="118">
        <v>352</v>
      </c>
    </row>
    <row r="185" spans="1:5">
      <c r="A185" s="118" t="str">
        <f t="shared" si="2"/>
        <v>2004Non-Hodgkin lymphoma (C82–C85, C96)AllSexAllEthNumber</v>
      </c>
      <c r="B185" s="118">
        <v>2004</v>
      </c>
      <c r="C185" s="118" t="s">
        <v>133</v>
      </c>
      <c r="D185" s="118" t="s">
        <v>4</v>
      </c>
      <c r="E185" s="118">
        <v>651</v>
      </c>
    </row>
    <row r="186" spans="1:5">
      <c r="A186" s="118" t="str">
        <f t="shared" si="2"/>
        <v>2004Non-Hodgkin lymphoma (C82–C85, C96)FemaleAllEthNumber</v>
      </c>
      <c r="B186" s="118">
        <v>2004</v>
      </c>
      <c r="C186" s="118" t="s">
        <v>133</v>
      </c>
      <c r="D186" s="118" t="s">
        <v>0</v>
      </c>
      <c r="E186" s="118">
        <v>301</v>
      </c>
    </row>
    <row r="187" spans="1:5">
      <c r="A187" s="118" t="str">
        <f t="shared" si="2"/>
        <v>2004Non-Hodgkin lymphoma (C82–C85, C96)MaleAllEthNumber</v>
      </c>
      <c r="B187" s="118">
        <v>2004</v>
      </c>
      <c r="C187" s="118" t="s">
        <v>133</v>
      </c>
      <c r="D187" s="118" t="s">
        <v>1</v>
      </c>
      <c r="E187" s="118">
        <v>350</v>
      </c>
    </row>
    <row r="188" spans="1:5">
      <c r="A188" s="118" t="str">
        <f t="shared" si="2"/>
        <v>2005Non-Hodgkin lymphoma (C82–C85, C96)AllSexAllEthNumber</v>
      </c>
      <c r="B188" s="118">
        <v>2005</v>
      </c>
      <c r="C188" s="118" t="s">
        <v>133</v>
      </c>
      <c r="D188" s="118" t="s">
        <v>4</v>
      </c>
      <c r="E188" s="118">
        <v>688</v>
      </c>
    </row>
    <row r="189" spans="1:5">
      <c r="A189" s="118" t="str">
        <f t="shared" si="2"/>
        <v>2005Non-Hodgkin lymphoma (C82–C85, C96)FemaleAllEthNumber</v>
      </c>
      <c r="B189" s="118">
        <v>2005</v>
      </c>
      <c r="C189" s="118" t="s">
        <v>133</v>
      </c>
      <c r="D189" s="118" t="s">
        <v>0</v>
      </c>
      <c r="E189" s="118">
        <v>313</v>
      </c>
    </row>
    <row r="190" spans="1:5">
      <c r="A190" s="118" t="str">
        <f t="shared" si="2"/>
        <v>2005Non-Hodgkin lymphoma (C82–C85, C96)MaleAllEthNumber</v>
      </c>
      <c r="B190" s="118">
        <v>2005</v>
      </c>
      <c r="C190" s="118" t="s">
        <v>133</v>
      </c>
      <c r="D190" s="118" t="s">
        <v>1</v>
      </c>
      <c r="E190" s="118">
        <v>375</v>
      </c>
    </row>
    <row r="191" spans="1:5">
      <c r="A191" s="118" t="str">
        <f t="shared" si="2"/>
        <v>2006Non-Hodgkin lymphoma (C82–C85, C96)AllSexAllEthNumber</v>
      </c>
      <c r="B191" s="118">
        <v>2006</v>
      </c>
      <c r="C191" s="118" t="s">
        <v>133</v>
      </c>
      <c r="D191" s="118" t="s">
        <v>4</v>
      </c>
      <c r="E191" s="118">
        <v>699</v>
      </c>
    </row>
    <row r="192" spans="1:5">
      <c r="A192" s="118" t="str">
        <f t="shared" si="2"/>
        <v>2006Non-Hodgkin lymphoma (C82–C85, C96)FemaleAllEthNumber</v>
      </c>
      <c r="B192" s="118">
        <v>2006</v>
      </c>
      <c r="C192" s="118" t="s">
        <v>133</v>
      </c>
      <c r="D192" s="118" t="s">
        <v>0</v>
      </c>
      <c r="E192" s="118">
        <v>301</v>
      </c>
    </row>
    <row r="193" spans="1:5">
      <c r="A193" s="118" t="str">
        <f t="shared" si="2"/>
        <v>2006Non-Hodgkin lymphoma (C82–C85, C96)MaleAllEthNumber</v>
      </c>
      <c r="B193" s="118">
        <v>2006</v>
      </c>
      <c r="C193" s="118" t="s">
        <v>133</v>
      </c>
      <c r="D193" s="118" t="s">
        <v>1</v>
      </c>
      <c r="E193" s="118">
        <v>398</v>
      </c>
    </row>
    <row r="194" spans="1:5">
      <c r="A194" s="118" t="str">
        <f t="shared" ref="A194:A257" si="3">B194&amp;C194&amp;D194&amp;$A$1&amp;$E$1</f>
        <v>2007Non-Hodgkin lymphoma (C82–C85, C96)AllSexAllEthNumber</v>
      </c>
      <c r="B194" s="118">
        <v>2007</v>
      </c>
      <c r="C194" s="118" t="s">
        <v>133</v>
      </c>
      <c r="D194" s="118" t="s">
        <v>4</v>
      </c>
      <c r="E194" s="118">
        <v>701</v>
      </c>
    </row>
    <row r="195" spans="1:5">
      <c r="A195" s="118" t="str">
        <f t="shared" si="3"/>
        <v>2007Non-Hodgkin lymphoma (C82–C85, C96)FemaleAllEthNumber</v>
      </c>
      <c r="B195" s="118">
        <v>2007</v>
      </c>
      <c r="C195" s="118" t="s">
        <v>133</v>
      </c>
      <c r="D195" s="118" t="s">
        <v>0</v>
      </c>
      <c r="E195" s="118">
        <v>331</v>
      </c>
    </row>
    <row r="196" spans="1:5">
      <c r="A196" s="118" t="str">
        <f t="shared" si="3"/>
        <v>2007Non-Hodgkin lymphoma (C82–C85, C96)MaleAllEthNumber</v>
      </c>
      <c r="B196" s="118">
        <v>2007</v>
      </c>
      <c r="C196" s="118" t="s">
        <v>133</v>
      </c>
      <c r="D196" s="118" t="s">
        <v>1</v>
      </c>
      <c r="E196" s="118">
        <v>370</v>
      </c>
    </row>
    <row r="197" spans="1:5">
      <c r="A197" s="118" t="str">
        <f t="shared" si="3"/>
        <v>2008Non-Hodgkin lymphoma (C82–C85, C96)AllSexAllEthNumber</v>
      </c>
      <c r="B197" s="118">
        <v>2008</v>
      </c>
      <c r="C197" s="118" t="s">
        <v>133</v>
      </c>
      <c r="D197" s="118" t="s">
        <v>4</v>
      </c>
      <c r="E197" s="118">
        <v>771</v>
      </c>
    </row>
    <row r="198" spans="1:5">
      <c r="A198" s="118" t="str">
        <f t="shared" si="3"/>
        <v>2008Non-Hodgkin lymphoma (C82–C85, C96)FemaleAllEthNumber</v>
      </c>
      <c r="B198" s="118">
        <v>2008</v>
      </c>
      <c r="C198" s="118" t="s">
        <v>133</v>
      </c>
      <c r="D198" s="118" t="s">
        <v>0</v>
      </c>
      <c r="E198" s="118">
        <v>352</v>
      </c>
    </row>
    <row r="199" spans="1:5">
      <c r="A199" s="118" t="str">
        <f t="shared" si="3"/>
        <v>2008Non-Hodgkin lymphoma (C82–C85, C96)MaleAllEthNumber</v>
      </c>
      <c r="B199" s="118">
        <v>2008</v>
      </c>
      <c r="C199" s="118" t="s">
        <v>133</v>
      </c>
      <c r="D199" s="118" t="s">
        <v>1</v>
      </c>
      <c r="E199" s="118">
        <v>419</v>
      </c>
    </row>
    <row r="200" spans="1:5">
      <c r="A200" s="118" t="str">
        <f t="shared" si="3"/>
        <v>2009Non-Hodgkin lymphoma (C82–C85, C96)AllSexAllEthNumber</v>
      </c>
      <c r="B200" s="118">
        <v>2009</v>
      </c>
      <c r="C200" s="118" t="s">
        <v>133</v>
      </c>
      <c r="D200" s="118" t="s">
        <v>4</v>
      </c>
      <c r="E200" s="118">
        <v>769</v>
      </c>
    </row>
    <row r="201" spans="1:5">
      <c r="A201" s="118" t="str">
        <f t="shared" si="3"/>
        <v>2009Non-Hodgkin lymphoma (C82–C85, C96)FemaleAllEthNumber</v>
      </c>
      <c r="B201" s="118">
        <v>2009</v>
      </c>
      <c r="C201" s="118" t="s">
        <v>133</v>
      </c>
      <c r="D201" s="118" t="s">
        <v>0</v>
      </c>
      <c r="E201" s="118">
        <v>329</v>
      </c>
    </row>
    <row r="202" spans="1:5">
      <c r="A202" s="118" t="str">
        <f t="shared" si="3"/>
        <v>2009Non-Hodgkin lymphoma (C82–C85, C96)MaleAllEthNumber</v>
      </c>
      <c r="B202" s="118">
        <v>2009</v>
      </c>
      <c r="C202" s="118" t="s">
        <v>133</v>
      </c>
      <c r="D202" s="118" t="s">
        <v>1</v>
      </c>
      <c r="E202" s="118">
        <v>440</v>
      </c>
    </row>
    <row r="203" spans="1:5">
      <c r="A203" s="118" t="str">
        <f t="shared" si="3"/>
        <v>2010Non-Hodgkin lymphoma (C82–C85, C96)AllSexAllEthNumber</v>
      </c>
      <c r="B203" s="118">
        <v>2010</v>
      </c>
      <c r="C203" s="118" t="s">
        <v>133</v>
      </c>
      <c r="D203" s="118" t="s">
        <v>4</v>
      </c>
      <c r="E203" s="118">
        <v>780</v>
      </c>
    </row>
    <row r="204" spans="1:5">
      <c r="A204" s="118" t="str">
        <f t="shared" si="3"/>
        <v>2010Non-Hodgkin lymphoma (C82–C85, C96)FemaleAllEthNumber</v>
      </c>
      <c r="B204" s="118">
        <v>2010</v>
      </c>
      <c r="C204" s="118" t="s">
        <v>133</v>
      </c>
      <c r="D204" s="118" t="s">
        <v>0</v>
      </c>
      <c r="E204" s="118">
        <v>339</v>
      </c>
    </row>
    <row r="205" spans="1:5">
      <c r="A205" s="118" t="str">
        <f t="shared" si="3"/>
        <v>2010Non-Hodgkin lymphoma (C82–C85, C96)MaleAllEthNumber</v>
      </c>
      <c r="B205" s="118">
        <v>2010</v>
      </c>
      <c r="C205" s="118" t="s">
        <v>133</v>
      </c>
      <c r="D205" s="118" t="s">
        <v>1</v>
      </c>
      <c r="E205" s="118">
        <v>441</v>
      </c>
    </row>
    <row r="206" spans="1:5">
      <c r="A206" s="118" t="str">
        <f t="shared" si="3"/>
        <v>2011Non-Hodgkin lymphoma (C82–C85, C96)AllSexAllEthNumber</v>
      </c>
      <c r="B206" s="118">
        <v>2011</v>
      </c>
      <c r="C206" s="118" t="s">
        <v>133</v>
      </c>
      <c r="D206" s="118" t="s">
        <v>4</v>
      </c>
      <c r="E206" s="118">
        <v>729</v>
      </c>
    </row>
    <row r="207" spans="1:5">
      <c r="A207" s="118" t="str">
        <f t="shared" si="3"/>
        <v>2011Non-Hodgkin lymphoma (C82–C85, C96)FemaleAllEthNumber</v>
      </c>
      <c r="B207" s="118">
        <v>2011</v>
      </c>
      <c r="C207" s="118" t="s">
        <v>133</v>
      </c>
      <c r="D207" s="118" t="s">
        <v>0</v>
      </c>
      <c r="E207" s="118">
        <v>350</v>
      </c>
    </row>
    <row r="208" spans="1:5">
      <c r="A208" s="118" t="str">
        <f t="shared" si="3"/>
        <v>2011Non-Hodgkin lymphoma (C82–C85, C96)MaleAllEthNumber</v>
      </c>
      <c r="B208" s="118">
        <v>2011</v>
      </c>
      <c r="C208" s="118" t="s">
        <v>133</v>
      </c>
      <c r="D208" s="118" t="s">
        <v>1</v>
      </c>
      <c r="E208" s="118">
        <v>379</v>
      </c>
    </row>
    <row r="209" spans="1:5">
      <c r="A209" s="118" t="str">
        <f t="shared" si="3"/>
        <v>2012Non-Hodgkin lymphoma (C82–C85, C96)AllSexAllEthNumber</v>
      </c>
      <c r="B209" s="118">
        <v>2012</v>
      </c>
      <c r="C209" s="118" t="s">
        <v>133</v>
      </c>
      <c r="D209" s="118" t="s">
        <v>4</v>
      </c>
      <c r="E209" s="118">
        <v>742</v>
      </c>
    </row>
    <row r="210" spans="1:5">
      <c r="A210" s="118" t="str">
        <f t="shared" si="3"/>
        <v>2012Non-Hodgkin lymphoma (C82–C85, C96)FemaleAllEthNumber</v>
      </c>
      <c r="B210" s="118">
        <v>2012</v>
      </c>
      <c r="C210" s="118" t="s">
        <v>133</v>
      </c>
      <c r="D210" s="118" t="s">
        <v>0</v>
      </c>
      <c r="E210" s="118">
        <v>310</v>
      </c>
    </row>
    <row r="211" spans="1:5">
      <c r="A211" s="118" t="str">
        <f t="shared" si="3"/>
        <v>2012Non-Hodgkin lymphoma (C82–C85, C96)MaleAllEthNumber</v>
      </c>
      <c r="B211" s="118">
        <v>2012</v>
      </c>
      <c r="C211" s="118" t="s">
        <v>133</v>
      </c>
      <c r="D211" s="118" t="s">
        <v>1</v>
      </c>
      <c r="E211" s="118">
        <v>432</v>
      </c>
    </row>
    <row r="212" spans="1:5">
      <c r="A212" s="118" t="str">
        <f t="shared" si="3"/>
        <v>2003Leukaemia (C91–C95)AllSexAllEthNumber</v>
      </c>
      <c r="B212" s="118">
        <v>2003</v>
      </c>
      <c r="C212" s="118" t="s">
        <v>136</v>
      </c>
      <c r="D212" s="118" t="s">
        <v>4</v>
      </c>
      <c r="E212" s="118">
        <v>764</v>
      </c>
    </row>
    <row r="213" spans="1:5">
      <c r="A213" s="118" t="str">
        <f t="shared" si="3"/>
        <v>2003Leukaemia (C91–C95)FemaleAllEthNumber</v>
      </c>
      <c r="B213" s="118">
        <v>2003</v>
      </c>
      <c r="C213" s="118" t="s">
        <v>136</v>
      </c>
      <c r="D213" s="118" t="s">
        <v>0</v>
      </c>
      <c r="E213" s="118">
        <v>326</v>
      </c>
    </row>
    <row r="214" spans="1:5">
      <c r="A214" s="118" t="str">
        <f t="shared" si="3"/>
        <v>2003Leukaemia (C91–C95)MaleAllEthNumber</v>
      </c>
      <c r="B214" s="118">
        <v>2003</v>
      </c>
      <c r="C214" s="118" t="s">
        <v>136</v>
      </c>
      <c r="D214" s="118" t="s">
        <v>1</v>
      </c>
      <c r="E214" s="118">
        <v>438</v>
      </c>
    </row>
    <row r="215" spans="1:5">
      <c r="A215" s="118" t="str">
        <f t="shared" si="3"/>
        <v>2004Leukaemia (C91–C95)AllSexAllEthNumber</v>
      </c>
      <c r="B215" s="118">
        <v>2004</v>
      </c>
      <c r="C215" s="118" t="s">
        <v>136</v>
      </c>
      <c r="D215" s="118" t="s">
        <v>4</v>
      </c>
      <c r="E215" s="118">
        <v>680</v>
      </c>
    </row>
    <row r="216" spans="1:5">
      <c r="A216" s="118" t="str">
        <f t="shared" si="3"/>
        <v>2004Leukaemia (C91–C95)FemaleAllEthNumber</v>
      </c>
      <c r="B216" s="118">
        <v>2004</v>
      </c>
      <c r="C216" s="118" t="s">
        <v>136</v>
      </c>
      <c r="D216" s="118" t="s">
        <v>0</v>
      </c>
      <c r="E216" s="118">
        <v>307</v>
      </c>
    </row>
    <row r="217" spans="1:5">
      <c r="A217" s="118" t="str">
        <f t="shared" si="3"/>
        <v>2004Leukaemia (C91–C95)MaleAllEthNumber</v>
      </c>
      <c r="B217" s="118">
        <v>2004</v>
      </c>
      <c r="C217" s="118" t="s">
        <v>136</v>
      </c>
      <c r="D217" s="118" t="s">
        <v>1</v>
      </c>
      <c r="E217" s="118">
        <v>373</v>
      </c>
    </row>
    <row r="218" spans="1:5">
      <c r="A218" s="118" t="str">
        <f t="shared" si="3"/>
        <v>2005Leukaemia (C91–C95)AllSexAllEthNumber</v>
      </c>
      <c r="B218" s="118">
        <v>2005</v>
      </c>
      <c r="C218" s="118" t="s">
        <v>136</v>
      </c>
      <c r="D218" s="118" t="s">
        <v>4</v>
      </c>
      <c r="E218" s="118">
        <v>586</v>
      </c>
    </row>
    <row r="219" spans="1:5">
      <c r="A219" s="118" t="str">
        <f t="shared" si="3"/>
        <v>2005Leukaemia (C91–C95)FemaleAllEthNumber</v>
      </c>
      <c r="B219" s="118">
        <v>2005</v>
      </c>
      <c r="C219" s="118" t="s">
        <v>136</v>
      </c>
      <c r="D219" s="118" t="s">
        <v>0</v>
      </c>
      <c r="E219" s="118">
        <v>250</v>
      </c>
    </row>
    <row r="220" spans="1:5">
      <c r="A220" s="118" t="str">
        <f t="shared" si="3"/>
        <v>2005Leukaemia (C91–C95)MaleAllEthNumber</v>
      </c>
      <c r="B220" s="118">
        <v>2005</v>
      </c>
      <c r="C220" s="118" t="s">
        <v>136</v>
      </c>
      <c r="D220" s="118" t="s">
        <v>1</v>
      </c>
      <c r="E220" s="118">
        <v>336</v>
      </c>
    </row>
    <row r="221" spans="1:5">
      <c r="A221" s="118" t="str">
        <f t="shared" si="3"/>
        <v>2006Leukaemia (C91–C95)AllSexAllEthNumber</v>
      </c>
      <c r="B221" s="118">
        <v>2006</v>
      </c>
      <c r="C221" s="118" t="s">
        <v>136</v>
      </c>
      <c r="D221" s="118" t="s">
        <v>4</v>
      </c>
      <c r="E221" s="118">
        <v>535</v>
      </c>
    </row>
    <row r="222" spans="1:5">
      <c r="A222" s="118" t="str">
        <f t="shared" si="3"/>
        <v>2006Leukaemia (C91–C95)FemaleAllEthNumber</v>
      </c>
      <c r="B222" s="118">
        <v>2006</v>
      </c>
      <c r="C222" s="118" t="s">
        <v>136</v>
      </c>
      <c r="D222" s="118" t="s">
        <v>0</v>
      </c>
      <c r="E222" s="118">
        <v>233</v>
      </c>
    </row>
    <row r="223" spans="1:5">
      <c r="A223" s="118" t="str">
        <f t="shared" si="3"/>
        <v>2006Leukaemia (C91–C95)MaleAllEthNumber</v>
      </c>
      <c r="B223" s="118">
        <v>2006</v>
      </c>
      <c r="C223" s="118" t="s">
        <v>136</v>
      </c>
      <c r="D223" s="118" t="s">
        <v>1</v>
      </c>
      <c r="E223" s="118">
        <v>302</v>
      </c>
    </row>
    <row r="224" spans="1:5">
      <c r="A224" s="118" t="str">
        <f t="shared" si="3"/>
        <v>2007Leukaemia (C91–C95)AllSexAllEthNumber</v>
      </c>
      <c r="B224" s="118">
        <v>2007</v>
      </c>
      <c r="C224" s="118" t="s">
        <v>136</v>
      </c>
      <c r="D224" s="118" t="s">
        <v>4</v>
      </c>
      <c r="E224" s="118">
        <v>563</v>
      </c>
    </row>
    <row r="225" spans="1:5">
      <c r="A225" s="118" t="str">
        <f t="shared" si="3"/>
        <v>2007Leukaemia (C91–C95)FemaleAllEthNumber</v>
      </c>
      <c r="B225" s="118">
        <v>2007</v>
      </c>
      <c r="C225" s="118" t="s">
        <v>136</v>
      </c>
      <c r="D225" s="118" t="s">
        <v>0</v>
      </c>
      <c r="E225" s="118">
        <v>246</v>
      </c>
    </row>
    <row r="226" spans="1:5">
      <c r="A226" s="118" t="str">
        <f t="shared" si="3"/>
        <v>2007Leukaemia (C91–C95)MaleAllEthNumber</v>
      </c>
      <c r="B226" s="118">
        <v>2007</v>
      </c>
      <c r="C226" s="118" t="s">
        <v>136</v>
      </c>
      <c r="D226" s="118" t="s">
        <v>1</v>
      </c>
      <c r="E226" s="118">
        <v>317</v>
      </c>
    </row>
    <row r="227" spans="1:5">
      <c r="A227" s="118" t="str">
        <f t="shared" si="3"/>
        <v>2008Leukaemia (C91–C95)AllSexAllEthNumber</v>
      </c>
      <c r="B227" s="118">
        <v>2008</v>
      </c>
      <c r="C227" s="118" t="s">
        <v>136</v>
      </c>
      <c r="D227" s="118" t="s">
        <v>4</v>
      </c>
      <c r="E227" s="118">
        <v>591</v>
      </c>
    </row>
    <row r="228" spans="1:5">
      <c r="A228" s="118" t="str">
        <f t="shared" si="3"/>
        <v>2008Leukaemia (C91–C95)FemaleAllEthNumber</v>
      </c>
      <c r="B228" s="118">
        <v>2008</v>
      </c>
      <c r="C228" s="118" t="s">
        <v>136</v>
      </c>
      <c r="D228" s="118" t="s">
        <v>0</v>
      </c>
      <c r="E228" s="118">
        <v>251</v>
      </c>
    </row>
    <row r="229" spans="1:5">
      <c r="A229" s="118" t="str">
        <f t="shared" si="3"/>
        <v>2008Leukaemia (C91–C95)MaleAllEthNumber</v>
      </c>
      <c r="B229" s="118">
        <v>2008</v>
      </c>
      <c r="C229" s="118" t="s">
        <v>136</v>
      </c>
      <c r="D229" s="118" t="s">
        <v>1</v>
      </c>
      <c r="E229" s="118">
        <v>340</v>
      </c>
    </row>
    <row r="230" spans="1:5">
      <c r="A230" s="118" t="str">
        <f t="shared" si="3"/>
        <v>2009Leukaemia (C91–C95)AllSexAllEthNumber</v>
      </c>
      <c r="B230" s="118">
        <v>2009</v>
      </c>
      <c r="C230" s="118" t="s">
        <v>136</v>
      </c>
      <c r="D230" s="118" t="s">
        <v>4</v>
      </c>
      <c r="E230" s="118">
        <v>574</v>
      </c>
    </row>
    <row r="231" spans="1:5">
      <c r="A231" s="118" t="str">
        <f t="shared" si="3"/>
        <v>2009Leukaemia (C91–C95)FemaleAllEthNumber</v>
      </c>
      <c r="B231" s="118">
        <v>2009</v>
      </c>
      <c r="C231" s="118" t="s">
        <v>136</v>
      </c>
      <c r="D231" s="118" t="s">
        <v>0</v>
      </c>
      <c r="E231" s="118">
        <v>246</v>
      </c>
    </row>
    <row r="232" spans="1:5">
      <c r="A232" s="118" t="str">
        <f t="shared" si="3"/>
        <v>2009Leukaemia (C91–C95)MaleAllEthNumber</v>
      </c>
      <c r="B232" s="118">
        <v>2009</v>
      </c>
      <c r="C232" s="118" t="s">
        <v>136</v>
      </c>
      <c r="D232" s="118" t="s">
        <v>1</v>
      </c>
      <c r="E232" s="118">
        <v>328</v>
      </c>
    </row>
    <row r="233" spans="1:5">
      <c r="A233" s="118" t="str">
        <f t="shared" si="3"/>
        <v>2010Leukaemia (C91–C95)AllSexAllEthNumber</v>
      </c>
      <c r="B233" s="118">
        <v>2010</v>
      </c>
      <c r="C233" s="118" t="s">
        <v>136</v>
      </c>
      <c r="D233" s="118" t="s">
        <v>4</v>
      </c>
      <c r="E233" s="118">
        <v>591</v>
      </c>
    </row>
    <row r="234" spans="1:5">
      <c r="A234" s="118" t="str">
        <f t="shared" si="3"/>
        <v>2010Leukaemia (C91–C95)FemaleAllEthNumber</v>
      </c>
      <c r="B234" s="118">
        <v>2010</v>
      </c>
      <c r="C234" s="118" t="s">
        <v>136</v>
      </c>
      <c r="D234" s="118" t="s">
        <v>0</v>
      </c>
      <c r="E234" s="118">
        <v>239</v>
      </c>
    </row>
    <row r="235" spans="1:5">
      <c r="A235" s="118" t="str">
        <f t="shared" si="3"/>
        <v>2010Leukaemia (C91–C95)MaleAllEthNumber</v>
      </c>
      <c r="B235" s="118">
        <v>2010</v>
      </c>
      <c r="C235" s="118" t="s">
        <v>136</v>
      </c>
      <c r="D235" s="118" t="s">
        <v>1</v>
      </c>
      <c r="E235" s="118">
        <v>352</v>
      </c>
    </row>
    <row r="236" spans="1:5">
      <c r="A236" s="118" t="str">
        <f t="shared" si="3"/>
        <v>2011Leukaemia (C91–C95)AllSexAllEthNumber</v>
      </c>
      <c r="B236" s="118">
        <v>2011</v>
      </c>
      <c r="C236" s="118" t="s">
        <v>136</v>
      </c>
      <c r="D236" s="118" t="s">
        <v>4</v>
      </c>
      <c r="E236" s="118">
        <v>563</v>
      </c>
    </row>
    <row r="237" spans="1:5">
      <c r="A237" s="118" t="str">
        <f t="shared" si="3"/>
        <v>2011Leukaemia (C91–C95)FemaleAllEthNumber</v>
      </c>
      <c r="B237" s="118">
        <v>2011</v>
      </c>
      <c r="C237" s="118" t="s">
        <v>136</v>
      </c>
      <c r="D237" s="118" t="s">
        <v>0</v>
      </c>
      <c r="E237" s="118">
        <v>235</v>
      </c>
    </row>
    <row r="238" spans="1:5">
      <c r="A238" s="118" t="str">
        <f t="shared" si="3"/>
        <v>2011Leukaemia (C91–C95)MaleAllEthNumber</v>
      </c>
      <c r="B238" s="118">
        <v>2011</v>
      </c>
      <c r="C238" s="118" t="s">
        <v>136</v>
      </c>
      <c r="D238" s="118" t="s">
        <v>1</v>
      </c>
      <c r="E238" s="118">
        <v>328</v>
      </c>
    </row>
    <row r="239" spans="1:5">
      <c r="A239" s="118" t="str">
        <f t="shared" si="3"/>
        <v>2012Leukaemia (C91–C95)AllSexAllEthNumber</v>
      </c>
      <c r="B239" s="118">
        <v>2012</v>
      </c>
      <c r="C239" s="118" t="s">
        <v>136</v>
      </c>
      <c r="D239" s="118" t="s">
        <v>4</v>
      </c>
      <c r="E239" s="118">
        <v>595</v>
      </c>
    </row>
    <row r="240" spans="1:5">
      <c r="A240" s="118" t="str">
        <f t="shared" si="3"/>
        <v>2012Leukaemia (C91–C95)FemaleAllEthNumber</v>
      </c>
      <c r="B240" s="118">
        <v>2012</v>
      </c>
      <c r="C240" s="118" t="s">
        <v>136</v>
      </c>
      <c r="D240" s="118" t="s">
        <v>0</v>
      </c>
      <c r="E240" s="118">
        <v>242</v>
      </c>
    </row>
    <row r="241" spans="1:5">
      <c r="A241" s="118" t="str">
        <f t="shared" si="3"/>
        <v>2012Leukaemia (C91–C95)MaleAllEthNumber</v>
      </c>
      <c r="B241" s="118">
        <v>2012</v>
      </c>
      <c r="C241" s="118" t="s">
        <v>136</v>
      </c>
      <c r="D241" s="118" t="s">
        <v>1</v>
      </c>
      <c r="E241" s="118">
        <v>353</v>
      </c>
    </row>
    <row r="242" spans="1:5">
      <c r="A242" s="118" t="str">
        <f t="shared" si="3"/>
        <v>2003Breast - female (C50)FemaleAllEthNumber</v>
      </c>
      <c r="B242" s="118">
        <v>2003</v>
      </c>
      <c r="C242" s="118" t="s">
        <v>155</v>
      </c>
      <c r="D242" s="118" t="s">
        <v>0</v>
      </c>
      <c r="E242" s="118">
        <v>2335</v>
      </c>
    </row>
    <row r="243" spans="1:5">
      <c r="A243" s="118" t="str">
        <f t="shared" si="3"/>
        <v>2003Cervix (C53)FemaleAllEthNumber</v>
      </c>
      <c r="B243" s="118">
        <v>2003</v>
      </c>
      <c r="C243" s="118" t="s">
        <v>108</v>
      </c>
      <c r="D243" s="118" t="s">
        <v>0</v>
      </c>
      <c r="E243" s="118">
        <v>178</v>
      </c>
    </row>
    <row r="244" spans="1:5">
      <c r="A244" s="118" t="str">
        <f t="shared" si="3"/>
        <v>2003Uterus (C54–C55)FemaleAllEthNumber</v>
      </c>
      <c r="B244" s="118">
        <v>2003</v>
      </c>
      <c r="C244" s="118" t="s">
        <v>358</v>
      </c>
      <c r="D244" s="118" t="s">
        <v>0</v>
      </c>
      <c r="E244" s="118">
        <v>326</v>
      </c>
    </row>
    <row r="245" spans="1:5">
      <c r="A245" s="118" t="str">
        <f t="shared" si="3"/>
        <v>2003Ovary (C56)FemaleAllEthNumber</v>
      </c>
      <c r="B245" s="118">
        <v>2003</v>
      </c>
      <c r="C245" s="118" t="s">
        <v>109</v>
      </c>
      <c r="D245" s="118" t="s">
        <v>0</v>
      </c>
      <c r="E245" s="118">
        <v>253</v>
      </c>
    </row>
    <row r="246" spans="1:5">
      <c r="A246" s="118" t="str">
        <f t="shared" si="3"/>
        <v>2004Breast - female (C50)FemaleAllEthNumber</v>
      </c>
      <c r="B246" s="118">
        <v>2004</v>
      </c>
      <c r="C246" s="118" t="s">
        <v>155</v>
      </c>
      <c r="D246" s="118" t="s">
        <v>0</v>
      </c>
      <c r="E246" s="118">
        <v>2346</v>
      </c>
    </row>
    <row r="247" spans="1:5">
      <c r="A247" s="118" t="str">
        <f t="shared" si="3"/>
        <v>2004Cervix (C53)FemaleAllEthNumber</v>
      </c>
      <c r="B247" s="118">
        <v>2004</v>
      </c>
      <c r="C247" s="118" t="s">
        <v>108</v>
      </c>
      <c r="D247" s="118" t="s">
        <v>0</v>
      </c>
      <c r="E247" s="118">
        <v>157</v>
      </c>
    </row>
    <row r="248" spans="1:5">
      <c r="A248" s="118" t="str">
        <f t="shared" si="3"/>
        <v>2004Uterus (C54–C55)FemaleAllEthNumber</v>
      </c>
      <c r="B248" s="118">
        <v>2004</v>
      </c>
      <c r="C248" s="118" t="s">
        <v>358</v>
      </c>
      <c r="D248" s="118" t="s">
        <v>0</v>
      </c>
      <c r="E248" s="118">
        <v>343</v>
      </c>
    </row>
    <row r="249" spans="1:5">
      <c r="A249" s="118" t="str">
        <f t="shared" si="3"/>
        <v>2004Ovary (C56)FemaleAllEthNumber</v>
      </c>
      <c r="B249" s="118">
        <v>2004</v>
      </c>
      <c r="C249" s="118" t="s">
        <v>109</v>
      </c>
      <c r="D249" s="118" t="s">
        <v>0</v>
      </c>
      <c r="E249" s="118">
        <v>285</v>
      </c>
    </row>
    <row r="250" spans="1:5">
      <c r="A250" s="118" t="str">
        <f t="shared" si="3"/>
        <v>2005Breast - female (C50)FemaleAllEthNumber</v>
      </c>
      <c r="B250" s="118">
        <v>2005</v>
      </c>
      <c r="C250" s="118" t="s">
        <v>155</v>
      </c>
      <c r="D250" s="118" t="s">
        <v>0</v>
      </c>
      <c r="E250" s="118">
        <v>2474</v>
      </c>
    </row>
    <row r="251" spans="1:5">
      <c r="A251" s="118" t="str">
        <f t="shared" si="3"/>
        <v>2005Cervix (C53)FemaleAllEthNumber</v>
      </c>
      <c r="B251" s="118">
        <v>2005</v>
      </c>
      <c r="C251" s="118" t="s">
        <v>108</v>
      </c>
      <c r="D251" s="118" t="s">
        <v>0</v>
      </c>
      <c r="E251" s="118">
        <v>154</v>
      </c>
    </row>
    <row r="252" spans="1:5">
      <c r="A252" s="118" t="str">
        <f t="shared" si="3"/>
        <v>2005Uterus (C54–C55)FemaleAllEthNumber</v>
      </c>
      <c r="B252" s="118">
        <v>2005</v>
      </c>
      <c r="C252" s="118" t="s">
        <v>358</v>
      </c>
      <c r="D252" s="118" t="s">
        <v>0</v>
      </c>
      <c r="E252" s="118">
        <v>388</v>
      </c>
    </row>
    <row r="253" spans="1:5">
      <c r="A253" s="118" t="str">
        <f t="shared" si="3"/>
        <v>2005Ovary (C56)FemaleAllEthNumber</v>
      </c>
      <c r="B253" s="118">
        <v>2005</v>
      </c>
      <c r="C253" s="118" t="s">
        <v>109</v>
      </c>
      <c r="D253" s="118" t="s">
        <v>0</v>
      </c>
      <c r="E253" s="118">
        <v>301</v>
      </c>
    </row>
    <row r="254" spans="1:5">
      <c r="A254" s="118" t="str">
        <f t="shared" si="3"/>
        <v>2006Breast - female (C50)FemaleAllEthNumber</v>
      </c>
      <c r="B254" s="118">
        <v>2006</v>
      </c>
      <c r="C254" s="118" t="s">
        <v>155</v>
      </c>
      <c r="D254" s="118" t="s">
        <v>0</v>
      </c>
      <c r="E254" s="118">
        <v>2556</v>
      </c>
    </row>
    <row r="255" spans="1:5">
      <c r="A255" s="118" t="str">
        <f t="shared" si="3"/>
        <v>2006Cervix (C53)FemaleAllEthNumber</v>
      </c>
      <c r="B255" s="118">
        <v>2006</v>
      </c>
      <c r="C255" s="118" t="s">
        <v>108</v>
      </c>
      <c r="D255" s="118" t="s">
        <v>0</v>
      </c>
      <c r="E255" s="118">
        <v>160</v>
      </c>
    </row>
    <row r="256" spans="1:5">
      <c r="A256" s="118" t="str">
        <f t="shared" si="3"/>
        <v>2006Uterus (C54–C55)FemaleAllEthNumber</v>
      </c>
      <c r="B256" s="118">
        <v>2006</v>
      </c>
      <c r="C256" s="118" t="s">
        <v>358</v>
      </c>
      <c r="D256" s="118" t="s">
        <v>0</v>
      </c>
      <c r="E256" s="118">
        <v>365</v>
      </c>
    </row>
    <row r="257" spans="1:5">
      <c r="A257" s="118" t="str">
        <f t="shared" si="3"/>
        <v>2006Ovary (C56)FemaleAllEthNumber</v>
      </c>
      <c r="B257" s="118">
        <v>2006</v>
      </c>
      <c r="C257" s="118" t="s">
        <v>109</v>
      </c>
      <c r="D257" s="118" t="s">
        <v>0</v>
      </c>
      <c r="E257" s="118">
        <v>270</v>
      </c>
    </row>
    <row r="258" spans="1:5">
      <c r="A258" s="118" t="str">
        <f t="shared" ref="A258:A292" si="4">B258&amp;C258&amp;D258&amp;$A$1&amp;$E$1</f>
        <v>2007Breast - female (C50)FemaleAllEthNumber</v>
      </c>
      <c r="B258" s="118">
        <v>2007</v>
      </c>
      <c r="C258" s="118" t="s">
        <v>155</v>
      </c>
      <c r="D258" s="118" t="s">
        <v>0</v>
      </c>
      <c r="E258" s="118">
        <v>2565</v>
      </c>
    </row>
    <row r="259" spans="1:5">
      <c r="A259" s="118" t="str">
        <f t="shared" si="4"/>
        <v>2007Cervix (C53)FemaleAllEthNumber</v>
      </c>
      <c r="B259" s="118">
        <v>2007</v>
      </c>
      <c r="C259" s="118" t="s">
        <v>108</v>
      </c>
      <c r="D259" s="118" t="s">
        <v>0</v>
      </c>
      <c r="E259" s="118">
        <v>159</v>
      </c>
    </row>
    <row r="260" spans="1:5">
      <c r="A260" s="118" t="str">
        <f t="shared" si="4"/>
        <v>2007Uterus (C54–C55)FemaleAllEthNumber</v>
      </c>
      <c r="B260" s="118">
        <v>2007</v>
      </c>
      <c r="C260" s="118" t="s">
        <v>358</v>
      </c>
      <c r="D260" s="118" t="s">
        <v>0</v>
      </c>
      <c r="E260" s="118">
        <v>403</v>
      </c>
    </row>
    <row r="261" spans="1:5">
      <c r="A261" s="118" t="str">
        <f t="shared" si="4"/>
        <v>2007Ovary (C56)FemaleAllEthNumber</v>
      </c>
      <c r="B261" s="118">
        <v>2007</v>
      </c>
      <c r="C261" s="118" t="s">
        <v>109</v>
      </c>
      <c r="D261" s="118" t="s">
        <v>0</v>
      </c>
      <c r="E261" s="118">
        <v>233</v>
      </c>
    </row>
    <row r="262" spans="1:5">
      <c r="A262" s="118" t="str">
        <f t="shared" si="4"/>
        <v>2008Breast - female (C50)FemaleAllEthNumber</v>
      </c>
      <c r="B262" s="118">
        <v>2008</v>
      </c>
      <c r="C262" s="118" t="s">
        <v>155</v>
      </c>
      <c r="D262" s="118" t="s">
        <v>0</v>
      </c>
      <c r="E262" s="118">
        <v>2713</v>
      </c>
    </row>
    <row r="263" spans="1:5">
      <c r="A263" s="118" t="str">
        <f t="shared" si="4"/>
        <v>2008Cervix (C53)FemaleAllEthNumber</v>
      </c>
      <c r="B263" s="118">
        <v>2008</v>
      </c>
      <c r="C263" s="118" t="s">
        <v>108</v>
      </c>
      <c r="D263" s="118" t="s">
        <v>0</v>
      </c>
      <c r="E263" s="118">
        <v>175</v>
      </c>
    </row>
    <row r="264" spans="1:5">
      <c r="A264" s="118" t="str">
        <f t="shared" si="4"/>
        <v>2008Uterus (C54–C55)FemaleAllEthNumber</v>
      </c>
      <c r="B264" s="118">
        <v>2008</v>
      </c>
      <c r="C264" s="118" t="s">
        <v>358</v>
      </c>
      <c r="D264" s="118" t="s">
        <v>0</v>
      </c>
      <c r="E264" s="118">
        <v>424</v>
      </c>
    </row>
    <row r="265" spans="1:5">
      <c r="A265" s="118" t="str">
        <f t="shared" si="4"/>
        <v>2008Ovary (C56)FemaleAllEthNumber</v>
      </c>
      <c r="B265" s="118">
        <v>2008</v>
      </c>
      <c r="C265" s="118" t="s">
        <v>109</v>
      </c>
      <c r="D265" s="118" t="s">
        <v>0</v>
      </c>
      <c r="E265" s="118">
        <v>294</v>
      </c>
    </row>
    <row r="266" spans="1:5">
      <c r="A266" s="118" t="str">
        <f t="shared" si="4"/>
        <v>2009Breast - female (C50)FemaleAllEthNumber</v>
      </c>
      <c r="B266" s="118">
        <v>2009</v>
      </c>
      <c r="C266" s="118" t="s">
        <v>155</v>
      </c>
      <c r="D266" s="118" t="s">
        <v>0</v>
      </c>
      <c r="E266" s="118">
        <v>2759</v>
      </c>
    </row>
    <row r="267" spans="1:5">
      <c r="A267" s="118" t="str">
        <f t="shared" si="4"/>
        <v>2009Cervix (C53)FemaleAllEthNumber</v>
      </c>
      <c r="B267" s="118">
        <v>2009</v>
      </c>
      <c r="C267" s="118" t="s">
        <v>108</v>
      </c>
      <c r="D267" s="118" t="s">
        <v>0</v>
      </c>
      <c r="E267" s="118">
        <v>141</v>
      </c>
    </row>
    <row r="268" spans="1:5">
      <c r="A268" s="118" t="str">
        <f t="shared" si="4"/>
        <v>2009Uterus (C54–C55)FemaleAllEthNumber</v>
      </c>
      <c r="B268" s="118">
        <v>2009</v>
      </c>
      <c r="C268" s="118" t="s">
        <v>358</v>
      </c>
      <c r="D268" s="118" t="s">
        <v>0</v>
      </c>
      <c r="E268" s="118">
        <v>436</v>
      </c>
    </row>
    <row r="269" spans="1:5">
      <c r="A269" s="118" t="str">
        <f t="shared" si="4"/>
        <v>2009Ovary (C56)FemaleAllEthNumber</v>
      </c>
      <c r="B269" s="118">
        <v>2009</v>
      </c>
      <c r="C269" s="118" t="s">
        <v>109</v>
      </c>
      <c r="D269" s="118" t="s">
        <v>0</v>
      </c>
      <c r="E269" s="118">
        <v>298</v>
      </c>
    </row>
    <row r="270" spans="1:5">
      <c r="A270" s="118" t="str">
        <f t="shared" si="4"/>
        <v>2010Breast - female (C50)FemaleAllEthNumber</v>
      </c>
      <c r="B270" s="118">
        <v>2010</v>
      </c>
      <c r="C270" s="118" t="s">
        <v>155</v>
      </c>
      <c r="D270" s="118" t="s">
        <v>0</v>
      </c>
      <c r="E270" s="118">
        <v>2791</v>
      </c>
    </row>
    <row r="271" spans="1:5">
      <c r="A271" s="118" t="str">
        <f t="shared" si="4"/>
        <v>2010Cervix (C53)FemaleAllEthNumber</v>
      </c>
      <c r="B271" s="118">
        <v>2010</v>
      </c>
      <c r="C271" s="118" t="s">
        <v>108</v>
      </c>
      <c r="D271" s="118" t="s">
        <v>0</v>
      </c>
      <c r="E271" s="118">
        <v>180</v>
      </c>
    </row>
    <row r="272" spans="1:5">
      <c r="A272" s="118" t="str">
        <f t="shared" si="4"/>
        <v>2010Uterus (C54–C55)FemaleAllEthNumber</v>
      </c>
      <c r="B272" s="118">
        <v>2010</v>
      </c>
      <c r="C272" s="118" t="s">
        <v>358</v>
      </c>
      <c r="D272" s="118" t="s">
        <v>0</v>
      </c>
      <c r="E272" s="118">
        <v>499</v>
      </c>
    </row>
    <row r="273" spans="1:5">
      <c r="A273" s="118" t="str">
        <f t="shared" si="4"/>
        <v>2010Ovary (C56)FemaleAllEthNumber</v>
      </c>
      <c r="B273" s="118">
        <v>2010</v>
      </c>
      <c r="C273" s="118" t="s">
        <v>109</v>
      </c>
      <c r="D273" s="118" t="s">
        <v>0</v>
      </c>
      <c r="E273" s="118">
        <v>303</v>
      </c>
    </row>
    <row r="274" spans="1:5">
      <c r="A274" s="118" t="str">
        <f t="shared" si="4"/>
        <v>2011Breast - female (C50)FemaleAllEthNumber</v>
      </c>
      <c r="B274" s="118">
        <v>2011</v>
      </c>
      <c r="C274" s="118" t="s">
        <v>155</v>
      </c>
      <c r="D274" s="118" t="s">
        <v>0</v>
      </c>
      <c r="E274" s="118">
        <v>2867</v>
      </c>
    </row>
    <row r="275" spans="1:5">
      <c r="A275" s="118" t="str">
        <f t="shared" si="4"/>
        <v>2011Cervix (C53)FemaleAllEthNumber</v>
      </c>
      <c r="B275" s="118">
        <v>2011</v>
      </c>
      <c r="C275" s="118" t="s">
        <v>108</v>
      </c>
      <c r="D275" s="118" t="s">
        <v>0</v>
      </c>
      <c r="E275" s="118">
        <v>165</v>
      </c>
    </row>
    <row r="276" spans="1:5">
      <c r="A276" s="118" t="str">
        <f t="shared" si="4"/>
        <v>2011Uterus (C54–C55)FemaleAllEthNumber</v>
      </c>
      <c r="B276" s="118">
        <v>2011</v>
      </c>
      <c r="C276" s="118" t="s">
        <v>358</v>
      </c>
      <c r="D276" s="118" t="s">
        <v>0</v>
      </c>
      <c r="E276" s="118">
        <v>454</v>
      </c>
    </row>
    <row r="277" spans="1:5">
      <c r="A277" s="118" t="str">
        <f t="shared" si="4"/>
        <v>2011Ovary (C56)FemaleAllEthNumber</v>
      </c>
      <c r="B277" s="118">
        <v>2011</v>
      </c>
      <c r="C277" s="118" t="s">
        <v>109</v>
      </c>
      <c r="D277" s="118" t="s">
        <v>0</v>
      </c>
      <c r="E277" s="118">
        <v>276</v>
      </c>
    </row>
    <row r="278" spans="1:5">
      <c r="A278" s="118" t="str">
        <f t="shared" si="4"/>
        <v>2012Breast - female (C50)FemaleAllEthNumber</v>
      </c>
      <c r="B278" s="118">
        <v>2012</v>
      </c>
      <c r="C278" s="118" t="s">
        <v>155</v>
      </c>
      <c r="D278" s="118" t="s">
        <v>0</v>
      </c>
      <c r="E278" s="118">
        <v>3025</v>
      </c>
    </row>
    <row r="279" spans="1:5">
      <c r="A279" s="118" t="str">
        <f t="shared" si="4"/>
        <v>2012Cervix (C53)FemaleAllEthNumber</v>
      </c>
      <c r="B279" s="118">
        <v>2012</v>
      </c>
      <c r="C279" s="118" t="s">
        <v>108</v>
      </c>
      <c r="D279" s="118" t="s">
        <v>0</v>
      </c>
      <c r="E279" s="118">
        <v>166</v>
      </c>
    </row>
    <row r="280" spans="1:5">
      <c r="A280" s="118" t="str">
        <f t="shared" si="4"/>
        <v>2012Uterus (C54–C55)FemaleAllEthNumber</v>
      </c>
      <c r="B280" s="118">
        <v>2012</v>
      </c>
      <c r="C280" s="118" t="s">
        <v>358</v>
      </c>
      <c r="D280" s="118" t="s">
        <v>0</v>
      </c>
      <c r="E280" s="118">
        <v>513</v>
      </c>
    </row>
    <row r="281" spans="1:5">
      <c r="A281" s="118" t="str">
        <f t="shared" si="4"/>
        <v>2012Ovary (C56)FemaleAllEthNumber</v>
      </c>
      <c r="B281" s="118">
        <v>2012</v>
      </c>
      <c r="C281" s="118" t="s">
        <v>109</v>
      </c>
      <c r="D281" s="118" t="s">
        <v>0</v>
      </c>
      <c r="E281" s="118">
        <v>266</v>
      </c>
    </row>
    <row r="282" spans="1:5">
      <c r="A282" s="118" t="str">
        <f t="shared" si="4"/>
        <v>2003Prostate (C61)MaleAllEthNumber</v>
      </c>
      <c r="B282" s="118">
        <v>2003</v>
      </c>
      <c r="C282" s="118" t="s">
        <v>112</v>
      </c>
      <c r="D282" s="118" t="s">
        <v>1</v>
      </c>
      <c r="E282" s="118">
        <v>2719</v>
      </c>
    </row>
    <row r="283" spans="1:5">
      <c r="A283" s="118" t="str">
        <f t="shared" si="4"/>
        <v>2004Prostate (C61)MaleAllEthNumber</v>
      </c>
      <c r="B283" s="118">
        <v>2004</v>
      </c>
      <c r="C283" s="118" t="s">
        <v>112</v>
      </c>
      <c r="D283" s="118" t="s">
        <v>1</v>
      </c>
      <c r="E283" s="118">
        <v>2720</v>
      </c>
    </row>
    <row r="284" spans="1:5">
      <c r="A284" s="118" t="str">
        <f t="shared" si="4"/>
        <v>2005Prostate (C61)MaleAllEthNumber</v>
      </c>
      <c r="B284" s="118">
        <v>2005</v>
      </c>
      <c r="C284" s="118" t="s">
        <v>112</v>
      </c>
      <c r="D284" s="118" t="s">
        <v>1</v>
      </c>
      <c r="E284" s="118">
        <v>2531</v>
      </c>
    </row>
    <row r="285" spans="1:5">
      <c r="A285" s="118" t="str">
        <f t="shared" si="4"/>
        <v>2006Prostate (C61)MaleAllEthNumber</v>
      </c>
      <c r="B285" s="118">
        <v>2006</v>
      </c>
      <c r="C285" s="118" t="s">
        <v>112</v>
      </c>
      <c r="D285" s="118" t="s">
        <v>1</v>
      </c>
      <c r="E285" s="118">
        <v>2484</v>
      </c>
    </row>
    <row r="286" spans="1:5">
      <c r="A286" s="118" t="str">
        <f t="shared" si="4"/>
        <v>2007Prostate (C61)MaleAllEthNumber</v>
      </c>
      <c r="B286" s="118">
        <v>2007</v>
      </c>
      <c r="C286" s="118" t="s">
        <v>112</v>
      </c>
      <c r="D286" s="118" t="s">
        <v>1</v>
      </c>
      <c r="E286" s="118">
        <v>2954</v>
      </c>
    </row>
    <row r="287" spans="1:5">
      <c r="A287" s="118" t="str">
        <f t="shared" si="4"/>
        <v>2008Prostate (C61)MaleAllEthNumber</v>
      </c>
      <c r="B287" s="118">
        <v>2008</v>
      </c>
      <c r="C287" s="118" t="s">
        <v>112</v>
      </c>
      <c r="D287" s="118" t="s">
        <v>1</v>
      </c>
      <c r="E287" s="118">
        <v>2939</v>
      </c>
    </row>
    <row r="288" spans="1:5">
      <c r="A288" s="118" t="str">
        <f t="shared" si="4"/>
        <v>2009Prostate (C61)MaleAllEthNumber</v>
      </c>
      <c r="B288" s="118">
        <v>2009</v>
      </c>
      <c r="C288" s="118" t="s">
        <v>112</v>
      </c>
      <c r="D288" s="118" t="s">
        <v>1</v>
      </c>
      <c r="E288" s="118">
        <v>3369</v>
      </c>
    </row>
    <row r="289" spans="1:5">
      <c r="A289" s="118" t="str">
        <f t="shared" si="4"/>
        <v>2010Prostate (C61)MaleAllEthNumber</v>
      </c>
      <c r="B289" s="118">
        <v>2010</v>
      </c>
      <c r="C289" s="118" t="s">
        <v>112</v>
      </c>
      <c r="D289" s="118" t="s">
        <v>1</v>
      </c>
      <c r="E289" s="118">
        <v>2988</v>
      </c>
    </row>
    <row r="290" spans="1:5">
      <c r="A290" s="118" t="str">
        <f t="shared" si="4"/>
        <v>2011Prostate (C61)MaleAllEthNumber</v>
      </c>
      <c r="B290" s="118">
        <v>2011</v>
      </c>
      <c r="C290" s="118" t="s">
        <v>112</v>
      </c>
      <c r="D290" s="118" t="s">
        <v>1</v>
      </c>
      <c r="E290" s="118">
        <v>3023</v>
      </c>
    </row>
    <row r="291" spans="1:5">
      <c r="A291" s="118" t="str">
        <f t="shared" si="4"/>
        <v>2012Prostate (C61)MaleAllEthNumber</v>
      </c>
      <c r="B291" s="118">
        <v>2012</v>
      </c>
      <c r="C291" s="118" t="s">
        <v>112</v>
      </c>
      <c r="D291" s="118" t="s">
        <v>1</v>
      </c>
      <c r="E291" s="118">
        <v>3129</v>
      </c>
    </row>
    <row r="292" spans="1:5">
      <c r="A292" s="118" t="str">
        <f t="shared" si="4"/>
        <v>YearSubgroupSexAllEthNumber</v>
      </c>
      <c r="B292" s="118" t="s">
        <v>5</v>
      </c>
      <c r="C292" s="118" t="s">
        <v>11</v>
      </c>
      <c r="D292" s="118" t="s">
        <v>3</v>
      </c>
      <c r="E292" s="118" t="s">
        <v>8</v>
      </c>
    </row>
    <row r="293" spans="1:5">
      <c r="A293" s="118" t="str">
        <f t="shared" ref="A293:A356" si="5">B293&amp;C293&amp;D293&amp;$A$1&amp;$E$292</f>
        <v>2003Stomach (C16)AllSexAllEthRate</v>
      </c>
      <c r="B293" s="118">
        <v>2003</v>
      </c>
      <c r="C293" s="118" t="s">
        <v>82</v>
      </c>
      <c r="D293" s="118" t="s">
        <v>4</v>
      </c>
      <c r="E293" s="118">
        <v>7.0936454787507799</v>
      </c>
    </row>
    <row r="294" spans="1:5">
      <c r="A294" s="118" t="str">
        <f t="shared" si="5"/>
        <v>2003Stomach (C16)FemaleAllEthRate</v>
      </c>
      <c r="B294" s="118">
        <v>2003</v>
      </c>
      <c r="C294" s="118" t="s">
        <v>82</v>
      </c>
      <c r="D294" s="118" t="s">
        <v>0</v>
      </c>
      <c r="E294" s="118">
        <v>4.5757915309509203</v>
      </c>
    </row>
    <row r="295" spans="1:5">
      <c r="A295" s="118" t="str">
        <f t="shared" si="5"/>
        <v>2003Stomach (C16)MaleAllEthRate</v>
      </c>
      <c r="B295" s="118">
        <v>2003</v>
      </c>
      <c r="C295" s="118" t="s">
        <v>82</v>
      </c>
      <c r="D295" s="118" t="s">
        <v>1</v>
      </c>
      <c r="E295" s="118">
        <v>10.080208095441501</v>
      </c>
    </row>
    <row r="296" spans="1:5">
      <c r="A296" s="118" t="str">
        <f t="shared" si="5"/>
        <v>2004Stomach (C16)AllSexAllEthRate</v>
      </c>
      <c r="B296" s="118">
        <v>2004</v>
      </c>
      <c r="C296" s="118" t="s">
        <v>82</v>
      </c>
      <c r="D296" s="118" t="s">
        <v>4</v>
      </c>
      <c r="E296" s="118">
        <v>6.6589161091669098</v>
      </c>
    </row>
    <row r="297" spans="1:5">
      <c r="A297" s="118" t="str">
        <f t="shared" si="5"/>
        <v>2004Stomach (C16)FemaleAllEthRate</v>
      </c>
      <c r="B297" s="118">
        <v>2004</v>
      </c>
      <c r="C297" s="118" t="s">
        <v>82</v>
      </c>
      <c r="D297" s="118" t="s">
        <v>0</v>
      </c>
      <c r="E297" s="118">
        <v>4.9420829927881202</v>
      </c>
    </row>
    <row r="298" spans="1:5">
      <c r="A298" s="118" t="str">
        <f t="shared" si="5"/>
        <v>2004Stomach (C16)MaleAllEthRate</v>
      </c>
      <c r="B298" s="118">
        <v>2004</v>
      </c>
      <c r="C298" s="118" t="s">
        <v>82</v>
      </c>
      <c r="D298" s="118" t="s">
        <v>1</v>
      </c>
      <c r="E298" s="118">
        <v>8.5539165956429706</v>
      </c>
    </row>
    <row r="299" spans="1:5">
      <c r="A299" s="118" t="str">
        <f t="shared" si="5"/>
        <v>2005Stomach (C16)AllSexAllEthRate</v>
      </c>
      <c r="B299" s="118">
        <v>2005</v>
      </c>
      <c r="C299" s="118" t="s">
        <v>82</v>
      </c>
      <c r="D299" s="118" t="s">
        <v>4</v>
      </c>
      <c r="E299" s="118">
        <v>6.0240576019650396</v>
      </c>
    </row>
    <row r="300" spans="1:5">
      <c r="A300" s="118" t="str">
        <f t="shared" si="5"/>
        <v>2005Stomach (C16)FemaleAllEthRate</v>
      </c>
      <c r="B300" s="118">
        <v>2005</v>
      </c>
      <c r="C300" s="118" t="s">
        <v>82</v>
      </c>
      <c r="D300" s="118" t="s">
        <v>0</v>
      </c>
      <c r="E300" s="118">
        <v>4.44857112714634</v>
      </c>
    </row>
    <row r="301" spans="1:5">
      <c r="A301" s="118" t="str">
        <f t="shared" si="5"/>
        <v>2005Stomach (C16)MaleAllEthRate</v>
      </c>
      <c r="B301" s="118">
        <v>2005</v>
      </c>
      <c r="C301" s="118" t="s">
        <v>82</v>
      </c>
      <c r="D301" s="118" t="s">
        <v>1</v>
      </c>
      <c r="E301" s="118">
        <v>7.8619262625260502</v>
      </c>
    </row>
    <row r="302" spans="1:5">
      <c r="A302" s="118" t="str">
        <f t="shared" si="5"/>
        <v>2006Stomach (C16)AllSexAllEthRate</v>
      </c>
      <c r="B302" s="118">
        <v>2006</v>
      </c>
      <c r="C302" s="118" t="s">
        <v>82</v>
      </c>
      <c r="D302" s="118" t="s">
        <v>4</v>
      </c>
      <c r="E302" s="118">
        <v>6.3161512747204496</v>
      </c>
    </row>
    <row r="303" spans="1:5">
      <c r="A303" s="118" t="str">
        <f t="shared" si="5"/>
        <v>2006Stomach (C16)FemaleAllEthRate</v>
      </c>
      <c r="B303" s="118">
        <v>2006</v>
      </c>
      <c r="C303" s="118" t="s">
        <v>82</v>
      </c>
      <c r="D303" s="118" t="s">
        <v>0</v>
      </c>
      <c r="E303" s="118">
        <v>4.3346785184032299</v>
      </c>
    </row>
    <row r="304" spans="1:5">
      <c r="A304" s="118" t="str">
        <f t="shared" si="5"/>
        <v>2006Stomach (C16)MaleAllEthRate</v>
      </c>
      <c r="B304" s="118">
        <v>2006</v>
      </c>
      <c r="C304" s="118" t="s">
        <v>82</v>
      </c>
      <c r="D304" s="118" t="s">
        <v>1</v>
      </c>
      <c r="E304" s="118">
        <v>8.6928282462721</v>
      </c>
    </row>
    <row r="305" spans="1:5">
      <c r="A305" s="118" t="str">
        <f t="shared" si="5"/>
        <v>2007Stomach (C16)AllSexAllEthRate</v>
      </c>
      <c r="B305" s="118">
        <v>2007</v>
      </c>
      <c r="C305" s="118" t="s">
        <v>82</v>
      </c>
      <c r="D305" s="118" t="s">
        <v>4</v>
      </c>
      <c r="E305" s="118">
        <v>6.3237803874218601</v>
      </c>
    </row>
    <row r="306" spans="1:5">
      <c r="A306" s="118" t="str">
        <f t="shared" si="5"/>
        <v>2007Stomach (C16)FemaleAllEthRate</v>
      </c>
      <c r="B306" s="118">
        <v>2007</v>
      </c>
      <c r="C306" s="118" t="s">
        <v>82</v>
      </c>
      <c r="D306" s="118" t="s">
        <v>0</v>
      </c>
      <c r="E306" s="118">
        <v>4.5143198439646204</v>
      </c>
    </row>
    <row r="307" spans="1:5">
      <c r="A307" s="118" t="str">
        <f t="shared" si="5"/>
        <v>2007Stomach (C16)MaleAllEthRate</v>
      </c>
      <c r="B307" s="118">
        <v>2007</v>
      </c>
      <c r="C307" s="118" t="s">
        <v>82</v>
      </c>
      <c r="D307" s="118" t="s">
        <v>1</v>
      </c>
      <c r="E307" s="118">
        <v>8.4593618607089294</v>
      </c>
    </row>
    <row r="308" spans="1:5">
      <c r="A308" s="118" t="str">
        <f t="shared" si="5"/>
        <v>2008Stomach (C16)AllSexAllEthRate</v>
      </c>
      <c r="B308" s="118">
        <v>2008</v>
      </c>
      <c r="C308" s="118" t="s">
        <v>82</v>
      </c>
      <c r="D308" s="118" t="s">
        <v>4</v>
      </c>
      <c r="E308" s="118">
        <v>6.09308050887749</v>
      </c>
    </row>
    <row r="309" spans="1:5">
      <c r="A309" s="118" t="str">
        <f t="shared" si="5"/>
        <v>2008Stomach (C16)FemaleAllEthRate</v>
      </c>
      <c r="B309" s="118">
        <v>2008</v>
      </c>
      <c r="C309" s="118" t="s">
        <v>82</v>
      </c>
      <c r="D309" s="118" t="s">
        <v>0</v>
      </c>
      <c r="E309" s="118">
        <v>3.7892341168490402</v>
      </c>
    </row>
    <row r="310" spans="1:5">
      <c r="A310" s="118" t="str">
        <f t="shared" si="5"/>
        <v>2008Stomach (C16)MaleAllEthRate</v>
      </c>
      <c r="B310" s="118">
        <v>2008</v>
      </c>
      <c r="C310" s="118" t="s">
        <v>82</v>
      </c>
      <c r="D310" s="118" t="s">
        <v>1</v>
      </c>
      <c r="E310" s="118">
        <v>8.6822208779921297</v>
      </c>
    </row>
    <row r="311" spans="1:5">
      <c r="A311" s="118" t="str">
        <f t="shared" si="5"/>
        <v>2009Stomach (C16)AllSexAllEthRate</v>
      </c>
      <c r="B311" s="118">
        <v>2009</v>
      </c>
      <c r="C311" s="118" t="s">
        <v>82</v>
      </c>
      <c r="D311" s="118" t="s">
        <v>4</v>
      </c>
      <c r="E311" s="118">
        <v>5.8649819014234197</v>
      </c>
    </row>
    <row r="312" spans="1:5">
      <c r="A312" s="118" t="str">
        <f t="shared" si="5"/>
        <v>2009Stomach (C16)FemaleAllEthRate</v>
      </c>
      <c r="B312" s="118">
        <v>2009</v>
      </c>
      <c r="C312" s="118" t="s">
        <v>82</v>
      </c>
      <c r="D312" s="118" t="s">
        <v>0</v>
      </c>
      <c r="E312" s="118">
        <v>3.83655579628756</v>
      </c>
    </row>
    <row r="313" spans="1:5">
      <c r="A313" s="118" t="str">
        <f t="shared" si="5"/>
        <v>2009Stomach (C16)MaleAllEthRate</v>
      </c>
      <c r="B313" s="118">
        <v>2009</v>
      </c>
      <c r="C313" s="118" t="s">
        <v>82</v>
      </c>
      <c r="D313" s="118" t="s">
        <v>1</v>
      </c>
      <c r="E313" s="118">
        <v>8.2666364004194204</v>
      </c>
    </row>
    <row r="314" spans="1:5">
      <c r="A314" s="118" t="str">
        <f t="shared" si="5"/>
        <v>2010Stomach (C16)AllSexAllEthRate</v>
      </c>
      <c r="B314" s="118">
        <v>2010</v>
      </c>
      <c r="C314" s="118" t="s">
        <v>82</v>
      </c>
      <c r="D314" s="118" t="s">
        <v>4</v>
      </c>
      <c r="E314" s="118">
        <v>5.8965566046444096</v>
      </c>
    </row>
    <row r="315" spans="1:5">
      <c r="A315" s="118" t="str">
        <f t="shared" si="5"/>
        <v>2010Stomach (C16)FemaleAllEthRate</v>
      </c>
      <c r="B315" s="118">
        <v>2010</v>
      </c>
      <c r="C315" s="118" t="s">
        <v>82</v>
      </c>
      <c r="D315" s="118" t="s">
        <v>0</v>
      </c>
      <c r="E315" s="118">
        <v>4.0811644199710404</v>
      </c>
    </row>
    <row r="316" spans="1:5">
      <c r="A316" s="118" t="str">
        <f t="shared" si="5"/>
        <v>2010Stomach (C16)MaleAllEthRate</v>
      </c>
      <c r="B316" s="118">
        <v>2010</v>
      </c>
      <c r="C316" s="118" t="s">
        <v>82</v>
      </c>
      <c r="D316" s="118" t="s">
        <v>1</v>
      </c>
      <c r="E316" s="118">
        <v>8.0073851915558496</v>
      </c>
    </row>
    <row r="317" spans="1:5">
      <c r="A317" s="118" t="str">
        <f t="shared" si="5"/>
        <v>2011Stomach (C16)AllSexAllEthRate</v>
      </c>
      <c r="B317" s="118">
        <v>2011</v>
      </c>
      <c r="C317" s="118" t="s">
        <v>82</v>
      </c>
      <c r="D317" s="118" t="s">
        <v>4</v>
      </c>
      <c r="E317" s="118">
        <v>6.0404606382484003</v>
      </c>
    </row>
    <row r="318" spans="1:5">
      <c r="A318" s="118" t="str">
        <f t="shared" si="5"/>
        <v>2011Stomach (C16)FemaleAllEthRate</v>
      </c>
      <c r="B318" s="118">
        <v>2011</v>
      </c>
      <c r="C318" s="118" t="s">
        <v>82</v>
      </c>
      <c r="D318" s="118" t="s">
        <v>0</v>
      </c>
      <c r="E318" s="118">
        <v>4.2964481157499401</v>
      </c>
    </row>
    <row r="319" spans="1:5">
      <c r="A319" s="118" t="str">
        <f t="shared" si="5"/>
        <v>2011Stomach (C16)MaleAllEthRate</v>
      </c>
      <c r="B319" s="118">
        <v>2011</v>
      </c>
      <c r="C319" s="118" t="s">
        <v>82</v>
      </c>
      <c r="D319" s="118" t="s">
        <v>1</v>
      </c>
      <c r="E319" s="118">
        <v>8.0888190184808195</v>
      </c>
    </row>
    <row r="320" spans="1:5">
      <c r="A320" s="118" t="str">
        <f t="shared" si="5"/>
        <v>2012Stomach (C16)AllSexAllEthRate</v>
      </c>
      <c r="B320" s="118">
        <v>2012</v>
      </c>
      <c r="C320" s="118" t="s">
        <v>82</v>
      </c>
      <c r="D320" s="118" t="s">
        <v>4</v>
      </c>
      <c r="E320" s="118">
        <v>5.6373899226635</v>
      </c>
    </row>
    <row r="321" spans="1:5">
      <c r="A321" s="118" t="str">
        <f t="shared" si="5"/>
        <v>2012Stomach (C16)FemaleAllEthRate</v>
      </c>
      <c r="B321" s="118">
        <v>2012</v>
      </c>
      <c r="C321" s="118" t="s">
        <v>82</v>
      </c>
      <c r="D321" s="118" t="s">
        <v>0</v>
      </c>
      <c r="E321" s="118">
        <v>4.0602491805327796</v>
      </c>
    </row>
    <row r="322" spans="1:5">
      <c r="A322" s="118" t="str">
        <f t="shared" si="5"/>
        <v>2012Stomach (C16)MaleAllEthRate</v>
      </c>
      <c r="B322" s="118">
        <v>2012</v>
      </c>
      <c r="C322" s="118" t="s">
        <v>82</v>
      </c>
      <c r="D322" s="118" t="s">
        <v>1</v>
      </c>
      <c r="E322" s="118">
        <v>7.4950660079288296</v>
      </c>
    </row>
    <row r="323" spans="1:5">
      <c r="A323" s="118" t="str">
        <f t="shared" si="5"/>
        <v>2003Colorectum and anus (C18–C21)AllSexAllEthRate</v>
      </c>
      <c r="B323" s="118">
        <v>2003</v>
      </c>
      <c r="C323" s="118" t="s">
        <v>84</v>
      </c>
      <c r="D323" s="118" t="s">
        <v>4</v>
      </c>
      <c r="E323" s="118">
        <v>49.067605567202101</v>
      </c>
    </row>
    <row r="324" spans="1:5">
      <c r="A324" s="118" t="str">
        <f t="shared" si="5"/>
        <v>2003Colorectum and anus (C18–C21)FemaleAllEthRate</v>
      </c>
      <c r="B324" s="118">
        <v>2003</v>
      </c>
      <c r="C324" s="118" t="s">
        <v>84</v>
      </c>
      <c r="D324" s="118" t="s">
        <v>0</v>
      </c>
      <c r="E324" s="118">
        <v>43.896672251396502</v>
      </c>
    </row>
    <row r="325" spans="1:5">
      <c r="A325" s="118" t="str">
        <f t="shared" si="5"/>
        <v>2003Colorectum and anus (C18–C21)MaleAllEthRate</v>
      </c>
      <c r="B325" s="118">
        <v>2003</v>
      </c>
      <c r="C325" s="118" t="s">
        <v>84</v>
      </c>
      <c r="D325" s="118" t="s">
        <v>1</v>
      </c>
      <c r="E325" s="118">
        <v>54.976910140559603</v>
      </c>
    </row>
    <row r="326" spans="1:5">
      <c r="A326" s="118" t="str">
        <f t="shared" si="5"/>
        <v>2004Colorectum and anus (C18–C21)AllSexAllEthRate</v>
      </c>
      <c r="B326" s="118">
        <v>2004</v>
      </c>
      <c r="C326" s="118" t="s">
        <v>84</v>
      </c>
      <c r="D326" s="118" t="s">
        <v>4</v>
      </c>
      <c r="E326" s="118">
        <v>48.558573166902498</v>
      </c>
    </row>
    <row r="327" spans="1:5">
      <c r="A327" s="118" t="str">
        <f t="shared" si="5"/>
        <v>2004Colorectum and anus (C18–C21)FemaleAllEthRate</v>
      </c>
      <c r="B327" s="118">
        <v>2004</v>
      </c>
      <c r="C327" s="118" t="s">
        <v>84</v>
      </c>
      <c r="D327" s="118" t="s">
        <v>0</v>
      </c>
      <c r="E327" s="118">
        <v>44.470132667559703</v>
      </c>
    </row>
    <row r="328" spans="1:5">
      <c r="A328" s="118" t="str">
        <f t="shared" si="5"/>
        <v>2004Colorectum and anus (C18–C21)MaleAllEthRate</v>
      </c>
      <c r="B328" s="118">
        <v>2004</v>
      </c>
      <c r="C328" s="118" t="s">
        <v>84</v>
      </c>
      <c r="D328" s="118" t="s">
        <v>1</v>
      </c>
      <c r="E328" s="118">
        <v>53.636678676114798</v>
      </c>
    </row>
    <row r="329" spans="1:5">
      <c r="A329" s="118" t="str">
        <f t="shared" si="5"/>
        <v>2005Colorectum and anus (C18–C21)AllSexAllEthRate</v>
      </c>
      <c r="B329" s="118">
        <v>2005</v>
      </c>
      <c r="C329" s="118" t="s">
        <v>84</v>
      </c>
      <c r="D329" s="118" t="s">
        <v>4</v>
      </c>
      <c r="E329" s="118">
        <v>47.1602719248055</v>
      </c>
    </row>
    <row r="330" spans="1:5">
      <c r="A330" s="118" t="str">
        <f t="shared" si="5"/>
        <v>2005Colorectum and anus (C18–C21)FemaleAllEthRate</v>
      </c>
      <c r="B330" s="118">
        <v>2005</v>
      </c>
      <c r="C330" s="118" t="s">
        <v>84</v>
      </c>
      <c r="D330" s="118" t="s">
        <v>0</v>
      </c>
      <c r="E330" s="118">
        <v>43.928611926016799</v>
      </c>
    </row>
    <row r="331" spans="1:5">
      <c r="A331" s="118" t="str">
        <f t="shared" si="5"/>
        <v>2005Colorectum and anus (C18–C21)MaleAllEthRate</v>
      </c>
      <c r="B331" s="118">
        <v>2005</v>
      </c>
      <c r="C331" s="118" t="s">
        <v>84</v>
      </c>
      <c r="D331" s="118" t="s">
        <v>1</v>
      </c>
      <c r="E331" s="118">
        <v>50.764342091579501</v>
      </c>
    </row>
    <row r="332" spans="1:5">
      <c r="A332" s="118" t="str">
        <f t="shared" si="5"/>
        <v>2006Colorectum and anus (C18–C21)AllSexAllEthRate</v>
      </c>
      <c r="B332" s="118">
        <v>2006</v>
      </c>
      <c r="C332" s="118" t="s">
        <v>84</v>
      </c>
      <c r="D332" s="118" t="s">
        <v>4</v>
      </c>
      <c r="E332" s="118">
        <v>47.398605067106601</v>
      </c>
    </row>
    <row r="333" spans="1:5">
      <c r="A333" s="118" t="str">
        <f t="shared" si="5"/>
        <v>2006Colorectum and anus (C18–C21)FemaleAllEthRate</v>
      </c>
      <c r="B333" s="118">
        <v>2006</v>
      </c>
      <c r="C333" s="118" t="s">
        <v>84</v>
      </c>
      <c r="D333" s="118" t="s">
        <v>0</v>
      </c>
      <c r="E333" s="118">
        <v>40.645766378249199</v>
      </c>
    </row>
    <row r="334" spans="1:5">
      <c r="A334" s="118" t="str">
        <f t="shared" si="5"/>
        <v>2006Colorectum and anus (C18–C21)MaleAllEthRate</v>
      </c>
      <c r="B334" s="118">
        <v>2006</v>
      </c>
      <c r="C334" s="118" t="s">
        <v>84</v>
      </c>
      <c r="D334" s="118" t="s">
        <v>1</v>
      </c>
      <c r="E334" s="118">
        <v>55.063847669846098</v>
      </c>
    </row>
    <row r="335" spans="1:5">
      <c r="A335" s="118" t="str">
        <f t="shared" si="5"/>
        <v>2007Colorectum and anus (C18–C21)AllSexAllEthRate</v>
      </c>
      <c r="B335" s="118">
        <v>2007</v>
      </c>
      <c r="C335" s="118" t="s">
        <v>84</v>
      </c>
      <c r="D335" s="118" t="s">
        <v>4</v>
      </c>
      <c r="E335" s="118">
        <v>45.6883305765461</v>
      </c>
    </row>
    <row r="336" spans="1:5">
      <c r="A336" s="118" t="str">
        <f t="shared" si="5"/>
        <v>2007Colorectum and anus (C18–C21)FemaleAllEthRate</v>
      </c>
      <c r="B336" s="118">
        <v>2007</v>
      </c>
      <c r="C336" s="118" t="s">
        <v>84</v>
      </c>
      <c r="D336" s="118" t="s">
        <v>0</v>
      </c>
      <c r="E336" s="118">
        <v>40.442143482025003</v>
      </c>
    </row>
    <row r="337" spans="1:5">
      <c r="A337" s="118" t="str">
        <f t="shared" si="5"/>
        <v>2007Colorectum and anus (C18–C21)MaleAllEthRate</v>
      </c>
      <c r="B337" s="118">
        <v>2007</v>
      </c>
      <c r="C337" s="118" t="s">
        <v>84</v>
      </c>
      <c r="D337" s="118" t="s">
        <v>1</v>
      </c>
      <c r="E337" s="118">
        <v>51.849792828385297</v>
      </c>
    </row>
    <row r="338" spans="1:5">
      <c r="A338" s="118" t="str">
        <f t="shared" si="5"/>
        <v>2008Colorectum and anus (C18–C21)AllSexAllEthRate</v>
      </c>
      <c r="B338" s="118">
        <v>2008</v>
      </c>
      <c r="C338" s="118" t="s">
        <v>84</v>
      </c>
      <c r="D338" s="118" t="s">
        <v>4</v>
      </c>
      <c r="E338" s="118">
        <v>44.513984244289801</v>
      </c>
    </row>
    <row r="339" spans="1:5">
      <c r="A339" s="118" t="str">
        <f t="shared" si="5"/>
        <v>2008Colorectum and anus (C18–C21)FemaleAllEthRate</v>
      </c>
      <c r="B339" s="118">
        <v>2008</v>
      </c>
      <c r="C339" s="118" t="s">
        <v>84</v>
      </c>
      <c r="D339" s="118" t="s">
        <v>0</v>
      </c>
      <c r="E339" s="118">
        <v>39.818174408179502</v>
      </c>
    </row>
    <row r="340" spans="1:5">
      <c r="A340" s="118" t="str">
        <f t="shared" si="5"/>
        <v>2008Colorectum and anus (C18–C21)MaleAllEthRate</v>
      </c>
      <c r="B340" s="118">
        <v>2008</v>
      </c>
      <c r="C340" s="118" t="s">
        <v>84</v>
      </c>
      <c r="D340" s="118" t="s">
        <v>1</v>
      </c>
      <c r="E340" s="118">
        <v>49.963900462155401</v>
      </c>
    </row>
    <row r="341" spans="1:5">
      <c r="A341" s="118" t="str">
        <f t="shared" si="5"/>
        <v>2009Colorectum and anus (C18–C21)AllSexAllEthRate</v>
      </c>
      <c r="B341" s="118">
        <v>2009</v>
      </c>
      <c r="C341" s="118" t="s">
        <v>84</v>
      </c>
      <c r="D341" s="118" t="s">
        <v>4</v>
      </c>
      <c r="E341" s="118">
        <v>44.452393866329103</v>
      </c>
    </row>
    <row r="342" spans="1:5">
      <c r="A342" s="118" t="str">
        <f t="shared" si="5"/>
        <v>2009Colorectum and anus (C18–C21)FemaleAllEthRate</v>
      </c>
      <c r="B342" s="118">
        <v>2009</v>
      </c>
      <c r="C342" s="118" t="s">
        <v>84</v>
      </c>
      <c r="D342" s="118" t="s">
        <v>0</v>
      </c>
      <c r="E342" s="118">
        <v>39.555723445794698</v>
      </c>
    </row>
    <row r="343" spans="1:5">
      <c r="A343" s="118" t="str">
        <f t="shared" si="5"/>
        <v>2009Colorectum and anus (C18–C21)MaleAllEthRate</v>
      </c>
      <c r="B343" s="118">
        <v>2009</v>
      </c>
      <c r="C343" s="118" t="s">
        <v>84</v>
      </c>
      <c r="D343" s="118" t="s">
        <v>1</v>
      </c>
      <c r="E343" s="118">
        <v>49.8784880903507</v>
      </c>
    </row>
    <row r="344" spans="1:5">
      <c r="A344" s="118" t="str">
        <f t="shared" si="5"/>
        <v>2010Colorectum and anus (C18–C21)AllSexAllEthRate</v>
      </c>
      <c r="B344" s="118">
        <v>2010</v>
      </c>
      <c r="C344" s="118" t="s">
        <v>84</v>
      </c>
      <c r="D344" s="118" t="s">
        <v>4</v>
      </c>
      <c r="E344" s="118">
        <v>45.277545234522897</v>
      </c>
    </row>
    <row r="345" spans="1:5">
      <c r="A345" s="118" t="str">
        <f t="shared" si="5"/>
        <v>2010Colorectum and anus (C18–C21)FemaleAllEthRate</v>
      </c>
      <c r="B345" s="118">
        <v>2010</v>
      </c>
      <c r="C345" s="118" t="s">
        <v>84</v>
      </c>
      <c r="D345" s="118" t="s">
        <v>0</v>
      </c>
      <c r="E345" s="118">
        <v>41.280999912455201</v>
      </c>
    </row>
    <row r="346" spans="1:5">
      <c r="A346" s="118" t="str">
        <f t="shared" si="5"/>
        <v>2010Colorectum and anus (C18–C21)MaleAllEthRate</v>
      </c>
      <c r="B346" s="118">
        <v>2010</v>
      </c>
      <c r="C346" s="118" t="s">
        <v>84</v>
      </c>
      <c r="D346" s="118" t="s">
        <v>1</v>
      </c>
      <c r="E346" s="118">
        <v>49.773782797937997</v>
      </c>
    </row>
    <row r="347" spans="1:5">
      <c r="A347" s="118" t="str">
        <f t="shared" si="5"/>
        <v>2011Colorectum and anus (C18–C21)AllSexAllEthRate</v>
      </c>
      <c r="B347" s="118">
        <v>2011</v>
      </c>
      <c r="C347" s="118" t="s">
        <v>84</v>
      </c>
      <c r="D347" s="118" t="s">
        <v>4</v>
      </c>
      <c r="E347" s="118">
        <v>44.576607948860598</v>
      </c>
    </row>
    <row r="348" spans="1:5">
      <c r="A348" s="118" t="str">
        <f t="shared" si="5"/>
        <v>2011Colorectum and anus (C18–C21)FemaleAllEthRate</v>
      </c>
      <c r="B348" s="118">
        <v>2011</v>
      </c>
      <c r="C348" s="118" t="s">
        <v>84</v>
      </c>
      <c r="D348" s="118" t="s">
        <v>0</v>
      </c>
      <c r="E348" s="118">
        <v>37.5444211627591</v>
      </c>
    </row>
    <row r="349" spans="1:5">
      <c r="A349" s="118" t="str">
        <f t="shared" si="5"/>
        <v>2011Colorectum and anus (C18–C21)MaleAllEthRate</v>
      </c>
      <c r="B349" s="118">
        <v>2011</v>
      </c>
      <c r="C349" s="118" t="s">
        <v>84</v>
      </c>
      <c r="D349" s="118" t="s">
        <v>1</v>
      </c>
      <c r="E349" s="118">
        <v>52.400662673273601</v>
      </c>
    </row>
    <row r="350" spans="1:5">
      <c r="A350" s="118" t="str">
        <f t="shared" si="5"/>
        <v>2012Colorectum and anus (C18–C21)AllSexAllEthRate</v>
      </c>
      <c r="B350" s="118">
        <v>2012</v>
      </c>
      <c r="C350" s="118" t="s">
        <v>84</v>
      </c>
      <c r="D350" s="118" t="s">
        <v>4</v>
      </c>
      <c r="E350" s="118">
        <v>43.519990761231902</v>
      </c>
    </row>
    <row r="351" spans="1:5">
      <c r="A351" s="118" t="str">
        <f t="shared" si="5"/>
        <v>2012Colorectum and anus (C18–C21)FemaleAllEthRate</v>
      </c>
      <c r="B351" s="118">
        <v>2012</v>
      </c>
      <c r="C351" s="118" t="s">
        <v>84</v>
      </c>
      <c r="D351" s="118" t="s">
        <v>0</v>
      </c>
      <c r="E351" s="118">
        <v>38.558209160365699</v>
      </c>
    </row>
    <row r="352" spans="1:5">
      <c r="A352" s="118" t="str">
        <f t="shared" si="5"/>
        <v>2012Colorectum and anus (C18–C21)MaleAllEthRate</v>
      </c>
      <c r="B352" s="118">
        <v>2012</v>
      </c>
      <c r="C352" s="118" t="s">
        <v>84</v>
      </c>
      <c r="D352" s="118" t="s">
        <v>1</v>
      </c>
      <c r="E352" s="118">
        <v>49.099680904988297</v>
      </c>
    </row>
    <row r="353" spans="1:5">
      <c r="A353" s="118" t="str">
        <f t="shared" si="5"/>
        <v>2003Pancreas (C25)AllSexAllEthRate</v>
      </c>
      <c r="B353" s="118">
        <v>2003</v>
      </c>
      <c r="C353" s="118" t="s">
        <v>88</v>
      </c>
      <c r="D353" s="118" t="s">
        <v>4</v>
      </c>
      <c r="E353" s="118">
        <v>6.1394134780310701</v>
      </c>
    </row>
    <row r="354" spans="1:5">
      <c r="A354" s="118" t="str">
        <f t="shared" si="5"/>
        <v>2003Pancreas (C25)FemaleAllEthRate</v>
      </c>
      <c r="B354" s="118">
        <v>2003</v>
      </c>
      <c r="C354" s="118" t="s">
        <v>88</v>
      </c>
      <c r="D354" s="118" t="s">
        <v>0</v>
      </c>
      <c r="E354" s="118">
        <v>5.3113321851837298</v>
      </c>
    </row>
    <row r="355" spans="1:5">
      <c r="A355" s="118" t="str">
        <f t="shared" si="5"/>
        <v>2003Pancreas (C25)MaleAllEthRate</v>
      </c>
      <c r="B355" s="118">
        <v>2003</v>
      </c>
      <c r="C355" s="118" t="s">
        <v>88</v>
      </c>
      <c r="D355" s="118" t="s">
        <v>1</v>
      </c>
      <c r="E355" s="118">
        <v>7.0232297175793201</v>
      </c>
    </row>
    <row r="356" spans="1:5">
      <c r="A356" s="118" t="str">
        <f t="shared" si="5"/>
        <v>2004Pancreas (C25)AllSexAllEthRate</v>
      </c>
      <c r="B356" s="118">
        <v>2004</v>
      </c>
      <c r="C356" s="118" t="s">
        <v>88</v>
      </c>
      <c r="D356" s="118" t="s">
        <v>4</v>
      </c>
      <c r="E356" s="118">
        <v>6.4030843924990597</v>
      </c>
    </row>
    <row r="357" spans="1:5">
      <c r="A357" s="118" t="str">
        <f t="shared" ref="A357:A420" si="6">B357&amp;C357&amp;D357&amp;$A$1&amp;$E$292</f>
        <v>2004Pancreas (C25)FemaleAllEthRate</v>
      </c>
      <c r="B357" s="118">
        <v>2004</v>
      </c>
      <c r="C357" s="118" t="s">
        <v>88</v>
      </c>
      <c r="D357" s="118" t="s">
        <v>0</v>
      </c>
      <c r="E357" s="118">
        <v>5.7007803610946102</v>
      </c>
    </row>
    <row r="358" spans="1:5">
      <c r="A358" s="118" t="str">
        <f t="shared" si="6"/>
        <v>2004Pancreas (C25)MaleAllEthRate</v>
      </c>
      <c r="B358" s="118">
        <v>2004</v>
      </c>
      <c r="C358" s="118" t="s">
        <v>88</v>
      </c>
      <c r="D358" s="118" t="s">
        <v>1</v>
      </c>
      <c r="E358" s="118">
        <v>7.0920270602174904</v>
      </c>
    </row>
    <row r="359" spans="1:5">
      <c r="A359" s="118" t="str">
        <f t="shared" si="6"/>
        <v>2005Pancreas (C25)AllSexAllEthRate</v>
      </c>
      <c r="B359" s="118">
        <v>2005</v>
      </c>
      <c r="C359" s="118" t="s">
        <v>88</v>
      </c>
      <c r="D359" s="118" t="s">
        <v>4</v>
      </c>
      <c r="E359" s="118">
        <v>6.8972258332829899</v>
      </c>
    </row>
    <row r="360" spans="1:5">
      <c r="A360" s="118" t="str">
        <f t="shared" si="6"/>
        <v>2005Pancreas (C25)FemaleAllEthRate</v>
      </c>
      <c r="B360" s="118">
        <v>2005</v>
      </c>
      <c r="C360" s="118" t="s">
        <v>88</v>
      </c>
      <c r="D360" s="118" t="s">
        <v>0</v>
      </c>
      <c r="E360" s="118">
        <v>6.3824737354797803</v>
      </c>
    </row>
    <row r="361" spans="1:5">
      <c r="A361" s="118" t="str">
        <f t="shared" si="6"/>
        <v>2005Pancreas (C25)MaleAllEthRate</v>
      </c>
      <c r="B361" s="118">
        <v>2005</v>
      </c>
      <c r="C361" s="118" t="s">
        <v>88</v>
      </c>
      <c r="D361" s="118" t="s">
        <v>1</v>
      </c>
      <c r="E361" s="118">
        <v>7.4837066679331397</v>
      </c>
    </row>
    <row r="362" spans="1:5">
      <c r="A362" s="118" t="str">
        <f t="shared" si="6"/>
        <v>2006Pancreas (C25)AllSexAllEthRate</v>
      </c>
      <c r="B362" s="118">
        <v>2006</v>
      </c>
      <c r="C362" s="118" t="s">
        <v>88</v>
      </c>
      <c r="D362" s="118" t="s">
        <v>4</v>
      </c>
      <c r="E362" s="118">
        <v>6.3266725288175998</v>
      </c>
    </row>
    <row r="363" spans="1:5">
      <c r="A363" s="118" t="str">
        <f t="shared" si="6"/>
        <v>2006Pancreas (C25)FemaleAllEthRate</v>
      </c>
      <c r="B363" s="118">
        <v>2006</v>
      </c>
      <c r="C363" s="118" t="s">
        <v>88</v>
      </c>
      <c r="D363" s="118" t="s">
        <v>0</v>
      </c>
      <c r="E363" s="118">
        <v>6.0500778112524696</v>
      </c>
    </row>
    <row r="364" spans="1:5">
      <c r="A364" s="118" t="str">
        <f t="shared" si="6"/>
        <v>2006Pancreas (C25)MaleAllEthRate</v>
      </c>
      <c r="B364" s="118">
        <v>2006</v>
      </c>
      <c r="C364" s="118" t="s">
        <v>88</v>
      </c>
      <c r="D364" s="118" t="s">
        <v>1</v>
      </c>
      <c r="E364" s="118">
        <v>6.4912168796650596</v>
      </c>
    </row>
    <row r="365" spans="1:5">
      <c r="A365" s="118" t="str">
        <f t="shared" si="6"/>
        <v>2007Pancreas (C25)AllSexAllEthRate</v>
      </c>
      <c r="B365" s="118">
        <v>2007</v>
      </c>
      <c r="C365" s="118" t="s">
        <v>88</v>
      </c>
      <c r="D365" s="118" t="s">
        <v>4</v>
      </c>
      <c r="E365" s="118">
        <v>6.7113014439982903</v>
      </c>
    </row>
    <row r="366" spans="1:5">
      <c r="A366" s="118" t="str">
        <f t="shared" si="6"/>
        <v>2007Pancreas (C25)FemaleAllEthRate</v>
      </c>
      <c r="B366" s="118">
        <v>2007</v>
      </c>
      <c r="C366" s="118" t="s">
        <v>88</v>
      </c>
      <c r="D366" s="118" t="s">
        <v>0</v>
      </c>
      <c r="E366" s="118">
        <v>5.7551162743359701</v>
      </c>
    </row>
    <row r="367" spans="1:5">
      <c r="A367" s="118" t="str">
        <f t="shared" si="6"/>
        <v>2007Pancreas (C25)MaleAllEthRate</v>
      </c>
      <c r="B367" s="118">
        <v>2007</v>
      </c>
      <c r="C367" s="118" t="s">
        <v>88</v>
      </c>
      <c r="D367" s="118" t="s">
        <v>1</v>
      </c>
      <c r="E367" s="118">
        <v>7.8357961941339402</v>
      </c>
    </row>
    <row r="368" spans="1:5">
      <c r="A368" s="118" t="str">
        <f t="shared" si="6"/>
        <v>2008Pancreas (C25)AllSexAllEthRate</v>
      </c>
      <c r="B368" s="118">
        <v>2008</v>
      </c>
      <c r="C368" s="118" t="s">
        <v>88</v>
      </c>
      <c r="D368" s="118" t="s">
        <v>4</v>
      </c>
      <c r="E368" s="118">
        <v>6.8681788285318799</v>
      </c>
    </row>
    <row r="369" spans="1:5">
      <c r="A369" s="118" t="str">
        <f t="shared" si="6"/>
        <v>2008Pancreas (C25)FemaleAllEthRate</v>
      </c>
      <c r="B369" s="118">
        <v>2008</v>
      </c>
      <c r="C369" s="118" t="s">
        <v>88</v>
      </c>
      <c r="D369" s="118" t="s">
        <v>0</v>
      </c>
      <c r="E369" s="118">
        <v>6.4897054220519399</v>
      </c>
    </row>
    <row r="370" spans="1:5">
      <c r="A370" s="118" t="str">
        <f t="shared" si="6"/>
        <v>2008Pancreas (C25)MaleAllEthRate</v>
      </c>
      <c r="B370" s="118">
        <v>2008</v>
      </c>
      <c r="C370" s="118" t="s">
        <v>88</v>
      </c>
      <c r="D370" s="118" t="s">
        <v>1</v>
      </c>
      <c r="E370" s="118">
        <v>7.2796096195434004</v>
      </c>
    </row>
    <row r="371" spans="1:5">
      <c r="A371" s="118" t="str">
        <f t="shared" si="6"/>
        <v>2009Pancreas (C25)AllSexAllEthRate</v>
      </c>
      <c r="B371" s="118">
        <v>2009</v>
      </c>
      <c r="C371" s="118" t="s">
        <v>88</v>
      </c>
      <c r="D371" s="118" t="s">
        <v>4</v>
      </c>
      <c r="E371" s="118">
        <v>7.1358986950811403</v>
      </c>
    </row>
    <row r="372" spans="1:5">
      <c r="A372" s="118" t="str">
        <f t="shared" si="6"/>
        <v>2009Pancreas (C25)FemaleAllEthRate</v>
      </c>
      <c r="B372" s="118">
        <v>2009</v>
      </c>
      <c r="C372" s="118" t="s">
        <v>88</v>
      </c>
      <c r="D372" s="118" t="s">
        <v>0</v>
      </c>
      <c r="E372" s="118">
        <v>6.4764629617077603</v>
      </c>
    </row>
    <row r="373" spans="1:5">
      <c r="A373" s="118" t="str">
        <f t="shared" si="6"/>
        <v>2009Pancreas (C25)MaleAllEthRate</v>
      </c>
      <c r="B373" s="118">
        <v>2009</v>
      </c>
      <c r="C373" s="118" t="s">
        <v>88</v>
      </c>
      <c r="D373" s="118" t="s">
        <v>1</v>
      </c>
      <c r="E373" s="118">
        <v>7.8315759222023704</v>
      </c>
    </row>
    <row r="374" spans="1:5">
      <c r="A374" s="118" t="str">
        <f t="shared" si="6"/>
        <v>2010Pancreas (C25)AllSexAllEthRate</v>
      </c>
      <c r="B374" s="118">
        <v>2010</v>
      </c>
      <c r="C374" s="118" t="s">
        <v>88</v>
      </c>
      <c r="D374" s="118" t="s">
        <v>4</v>
      </c>
      <c r="E374" s="118">
        <v>7.3392039653374699</v>
      </c>
    </row>
    <row r="375" spans="1:5">
      <c r="A375" s="118" t="str">
        <f t="shared" si="6"/>
        <v>2010Pancreas (C25)FemaleAllEthRate</v>
      </c>
      <c r="B375" s="118">
        <v>2010</v>
      </c>
      <c r="C375" s="118" t="s">
        <v>88</v>
      </c>
      <c r="D375" s="118" t="s">
        <v>0</v>
      </c>
      <c r="E375" s="118">
        <v>6.3726764957148303</v>
      </c>
    </row>
    <row r="376" spans="1:5">
      <c r="A376" s="118" t="str">
        <f t="shared" si="6"/>
        <v>2010Pancreas (C25)MaleAllEthRate</v>
      </c>
      <c r="B376" s="118">
        <v>2010</v>
      </c>
      <c r="C376" s="118" t="s">
        <v>88</v>
      </c>
      <c r="D376" s="118" t="s">
        <v>1</v>
      </c>
      <c r="E376" s="118">
        <v>8.3743900993275506</v>
      </c>
    </row>
    <row r="377" spans="1:5">
      <c r="A377" s="118" t="str">
        <f t="shared" si="6"/>
        <v>2011Pancreas (C25)AllSexAllEthRate</v>
      </c>
      <c r="B377" s="118">
        <v>2011</v>
      </c>
      <c r="C377" s="118" t="s">
        <v>88</v>
      </c>
      <c r="D377" s="118" t="s">
        <v>4</v>
      </c>
      <c r="E377" s="118">
        <v>6.5286319177912802</v>
      </c>
    </row>
    <row r="378" spans="1:5">
      <c r="A378" s="118" t="str">
        <f t="shared" si="6"/>
        <v>2011Pancreas (C25)FemaleAllEthRate</v>
      </c>
      <c r="B378" s="118">
        <v>2011</v>
      </c>
      <c r="C378" s="118" t="s">
        <v>88</v>
      </c>
      <c r="D378" s="118" t="s">
        <v>0</v>
      </c>
      <c r="E378" s="118">
        <v>6.0873400211116699</v>
      </c>
    </row>
    <row r="379" spans="1:5">
      <c r="A379" s="118" t="str">
        <f t="shared" si="6"/>
        <v>2011Pancreas (C25)MaleAllEthRate</v>
      </c>
      <c r="B379" s="118">
        <v>2011</v>
      </c>
      <c r="C379" s="118" t="s">
        <v>88</v>
      </c>
      <c r="D379" s="118" t="s">
        <v>1</v>
      </c>
      <c r="E379" s="118">
        <v>7.12708865776764</v>
      </c>
    </row>
    <row r="380" spans="1:5">
      <c r="A380" s="118" t="str">
        <f t="shared" si="6"/>
        <v>2012Pancreas (C25)AllSexAllEthRate</v>
      </c>
      <c r="B380" s="118">
        <v>2012</v>
      </c>
      <c r="C380" s="118" t="s">
        <v>88</v>
      </c>
      <c r="D380" s="118" t="s">
        <v>4</v>
      </c>
      <c r="E380" s="118">
        <v>7.6717694113097501</v>
      </c>
    </row>
    <row r="381" spans="1:5">
      <c r="A381" s="118" t="str">
        <f t="shared" si="6"/>
        <v>2012Pancreas (C25)FemaleAllEthRate</v>
      </c>
      <c r="B381" s="118">
        <v>2012</v>
      </c>
      <c r="C381" s="118" t="s">
        <v>88</v>
      </c>
      <c r="D381" s="118" t="s">
        <v>0</v>
      </c>
      <c r="E381" s="118">
        <v>7.2198264844217501</v>
      </c>
    </row>
    <row r="382" spans="1:5">
      <c r="A382" s="118" t="str">
        <f t="shared" si="6"/>
        <v>2012Pancreas (C25)MaleAllEthRate</v>
      </c>
      <c r="B382" s="118">
        <v>2012</v>
      </c>
      <c r="C382" s="118" t="s">
        <v>88</v>
      </c>
      <c r="D382" s="118" t="s">
        <v>1</v>
      </c>
      <c r="E382" s="118">
        <v>8.2027630068479205</v>
      </c>
    </row>
    <row r="383" spans="1:5">
      <c r="A383" s="118" t="str">
        <f t="shared" si="6"/>
        <v>2003Lung (C33–C34)AllSexAllEthRate</v>
      </c>
      <c r="B383" s="118">
        <v>2003</v>
      </c>
      <c r="C383" s="118" t="s">
        <v>93</v>
      </c>
      <c r="D383" s="118" t="s">
        <v>4</v>
      </c>
      <c r="E383" s="118">
        <v>33.528200970822397</v>
      </c>
    </row>
    <row r="384" spans="1:5">
      <c r="A384" s="118" t="str">
        <f t="shared" si="6"/>
        <v>2003Lung (C33–C34)FemaleAllEthRate</v>
      </c>
      <c r="B384" s="118">
        <v>2003</v>
      </c>
      <c r="C384" s="118" t="s">
        <v>93</v>
      </c>
      <c r="D384" s="118" t="s">
        <v>0</v>
      </c>
      <c r="E384" s="118">
        <v>28.0222959745571</v>
      </c>
    </row>
    <row r="385" spans="1:5">
      <c r="A385" s="118" t="str">
        <f t="shared" si="6"/>
        <v>2003Lung (C33–C34)MaleAllEthRate</v>
      </c>
      <c r="B385" s="118">
        <v>2003</v>
      </c>
      <c r="C385" s="118" t="s">
        <v>93</v>
      </c>
      <c r="D385" s="118" t="s">
        <v>1</v>
      </c>
      <c r="E385" s="118">
        <v>41.117265545602102</v>
      </c>
    </row>
    <row r="386" spans="1:5">
      <c r="A386" s="118" t="str">
        <f t="shared" si="6"/>
        <v>2004Lung (C33–C34)AllSexAllEthRate</v>
      </c>
      <c r="B386" s="118">
        <v>2004</v>
      </c>
      <c r="C386" s="118" t="s">
        <v>93</v>
      </c>
      <c r="D386" s="118" t="s">
        <v>4</v>
      </c>
      <c r="E386" s="118">
        <v>33.471191452276003</v>
      </c>
    </row>
    <row r="387" spans="1:5">
      <c r="A387" s="118" t="str">
        <f t="shared" si="6"/>
        <v>2004Lung (C33–C34)FemaleAllEthRate</v>
      </c>
      <c r="B387" s="118">
        <v>2004</v>
      </c>
      <c r="C387" s="118" t="s">
        <v>93</v>
      </c>
      <c r="D387" s="118" t="s">
        <v>0</v>
      </c>
      <c r="E387" s="118">
        <v>26.3403494428537</v>
      </c>
    </row>
    <row r="388" spans="1:5">
      <c r="A388" s="118" t="str">
        <f t="shared" si="6"/>
        <v>2004Lung (C33–C34)MaleAllEthRate</v>
      </c>
      <c r="B388" s="118">
        <v>2004</v>
      </c>
      <c r="C388" s="118" t="s">
        <v>93</v>
      </c>
      <c r="D388" s="118" t="s">
        <v>1</v>
      </c>
      <c r="E388" s="118">
        <v>42.422021859606197</v>
      </c>
    </row>
    <row r="389" spans="1:5">
      <c r="A389" s="118" t="str">
        <f t="shared" si="6"/>
        <v>2005Lung (C33–C34)AllSexAllEthRate</v>
      </c>
      <c r="B389" s="118">
        <v>2005</v>
      </c>
      <c r="C389" s="118" t="s">
        <v>93</v>
      </c>
      <c r="D389" s="118" t="s">
        <v>4</v>
      </c>
      <c r="E389" s="118">
        <v>29.4931261828897</v>
      </c>
    </row>
    <row r="390" spans="1:5">
      <c r="A390" s="118" t="str">
        <f t="shared" si="6"/>
        <v>2005Lung (C33–C34)FemaleAllEthRate</v>
      </c>
      <c r="B390" s="118">
        <v>2005</v>
      </c>
      <c r="C390" s="118" t="s">
        <v>93</v>
      </c>
      <c r="D390" s="118" t="s">
        <v>0</v>
      </c>
      <c r="E390" s="118">
        <v>24.2591220081007</v>
      </c>
    </row>
    <row r="391" spans="1:5">
      <c r="A391" s="118" t="str">
        <f t="shared" si="6"/>
        <v>2005Lung (C33–C34)MaleAllEthRate</v>
      </c>
      <c r="B391" s="118">
        <v>2005</v>
      </c>
      <c r="C391" s="118" t="s">
        <v>93</v>
      </c>
      <c r="D391" s="118" t="s">
        <v>1</v>
      </c>
      <c r="E391" s="118">
        <v>36.055554979038199</v>
      </c>
    </row>
    <row r="392" spans="1:5">
      <c r="A392" s="118" t="str">
        <f t="shared" si="6"/>
        <v>2006Lung (C33–C34)AllSexAllEthRate</v>
      </c>
      <c r="B392" s="118">
        <v>2006</v>
      </c>
      <c r="C392" s="118" t="s">
        <v>93</v>
      </c>
      <c r="D392" s="118" t="s">
        <v>4</v>
      </c>
      <c r="E392" s="118">
        <v>29.323965591519201</v>
      </c>
    </row>
    <row r="393" spans="1:5">
      <c r="A393" s="118" t="str">
        <f t="shared" si="6"/>
        <v>2006Lung (C33–C34)FemaleAllEthRate</v>
      </c>
      <c r="B393" s="118">
        <v>2006</v>
      </c>
      <c r="C393" s="118" t="s">
        <v>93</v>
      </c>
      <c r="D393" s="118" t="s">
        <v>0</v>
      </c>
      <c r="E393" s="118">
        <v>25.317748232983</v>
      </c>
    </row>
    <row r="394" spans="1:5">
      <c r="A394" s="118" t="str">
        <f t="shared" si="6"/>
        <v>2006Lung (C33–C34)MaleAllEthRate</v>
      </c>
      <c r="B394" s="118">
        <v>2006</v>
      </c>
      <c r="C394" s="118" t="s">
        <v>93</v>
      </c>
      <c r="D394" s="118" t="s">
        <v>1</v>
      </c>
      <c r="E394" s="118">
        <v>34.366181784110601</v>
      </c>
    </row>
    <row r="395" spans="1:5">
      <c r="A395" s="118" t="str">
        <f t="shared" si="6"/>
        <v>2007Lung (C33–C34)AllSexAllEthRate</v>
      </c>
      <c r="B395" s="118">
        <v>2007</v>
      </c>
      <c r="C395" s="118" t="s">
        <v>93</v>
      </c>
      <c r="D395" s="118" t="s">
        <v>4</v>
      </c>
      <c r="E395" s="118">
        <v>29.985603608740998</v>
      </c>
    </row>
    <row r="396" spans="1:5">
      <c r="A396" s="118" t="str">
        <f t="shared" si="6"/>
        <v>2007Lung (C33–C34)FemaleAllEthRate</v>
      </c>
      <c r="B396" s="118">
        <v>2007</v>
      </c>
      <c r="C396" s="118" t="s">
        <v>93</v>
      </c>
      <c r="D396" s="118" t="s">
        <v>0</v>
      </c>
      <c r="E396" s="118">
        <v>25.157838623824599</v>
      </c>
    </row>
    <row r="397" spans="1:5">
      <c r="A397" s="118" t="str">
        <f t="shared" si="6"/>
        <v>2007Lung (C33–C34)MaleAllEthRate</v>
      </c>
      <c r="B397" s="118">
        <v>2007</v>
      </c>
      <c r="C397" s="118" t="s">
        <v>93</v>
      </c>
      <c r="D397" s="118" t="s">
        <v>1</v>
      </c>
      <c r="E397" s="118">
        <v>36.387072398999102</v>
      </c>
    </row>
    <row r="398" spans="1:5">
      <c r="A398" s="118" t="str">
        <f t="shared" si="6"/>
        <v>2008Lung (C33–C34)AllSexAllEthRate</v>
      </c>
      <c r="B398" s="118">
        <v>2008</v>
      </c>
      <c r="C398" s="118" t="s">
        <v>93</v>
      </c>
      <c r="D398" s="118" t="s">
        <v>4</v>
      </c>
      <c r="E398" s="118">
        <v>30.054840135465099</v>
      </c>
    </row>
    <row r="399" spans="1:5">
      <c r="A399" s="118" t="str">
        <f t="shared" si="6"/>
        <v>2008Lung (C33–C34)FemaleAllEthRate</v>
      </c>
      <c r="B399" s="118">
        <v>2008</v>
      </c>
      <c r="C399" s="118" t="s">
        <v>93</v>
      </c>
      <c r="D399" s="118" t="s">
        <v>0</v>
      </c>
      <c r="E399" s="118">
        <v>27.274635766004899</v>
      </c>
    </row>
    <row r="400" spans="1:5">
      <c r="A400" s="118" t="str">
        <f t="shared" si="6"/>
        <v>2008Lung (C33–C34)MaleAllEthRate</v>
      </c>
      <c r="B400" s="118">
        <v>2008</v>
      </c>
      <c r="C400" s="118" t="s">
        <v>93</v>
      </c>
      <c r="D400" s="118" t="s">
        <v>1</v>
      </c>
      <c r="E400" s="118">
        <v>33.879024848015703</v>
      </c>
    </row>
    <row r="401" spans="1:5">
      <c r="A401" s="118" t="str">
        <f t="shared" si="6"/>
        <v>2009Lung (C33–C34)AllSexAllEthRate</v>
      </c>
      <c r="B401" s="118">
        <v>2009</v>
      </c>
      <c r="C401" s="118" t="s">
        <v>93</v>
      </c>
      <c r="D401" s="118" t="s">
        <v>4</v>
      </c>
      <c r="E401" s="118">
        <v>31.409220450551299</v>
      </c>
    </row>
    <row r="402" spans="1:5">
      <c r="A402" s="118" t="str">
        <f t="shared" si="6"/>
        <v>2009Lung (C33–C34)FemaleAllEthRate</v>
      </c>
      <c r="B402" s="118">
        <v>2009</v>
      </c>
      <c r="C402" s="118" t="s">
        <v>93</v>
      </c>
      <c r="D402" s="118" t="s">
        <v>0</v>
      </c>
      <c r="E402" s="118">
        <v>27.156195244224602</v>
      </c>
    </row>
    <row r="403" spans="1:5">
      <c r="A403" s="118" t="str">
        <f t="shared" si="6"/>
        <v>2009Lung (C33–C34)MaleAllEthRate</v>
      </c>
      <c r="B403" s="118">
        <v>2009</v>
      </c>
      <c r="C403" s="118" t="s">
        <v>93</v>
      </c>
      <c r="D403" s="118" t="s">
        <v>1</v>
      </c>
      <c r="E403" s="118">
        <v>36.857296292159901</v>
      </c>
    </row>
    <row r="404" spans="1:5">
      <c r="A404" s="118" t="str">
        <f t="shared" si="6"/>
        <v>2010Lung (C33–C34)AllSexAllEthRate</v>
      </c>
      <c r="B404" s="118">
        <v>2010</v>
      </c>
      <c r="C404" s="118" t="s">
        <v>93</v>
      </c>
      <c r="D404" s="118" t="s">
        <v>4</v>
      </c>
      <c r="E404" s="118">
        <v>29.616295853009198</v>
      </c>
    </row>
    <row r="405" spans="1:5">
      <c r="A405" s="118" t="str">
        <f t="shared" si="6"/>
        <v>2010Lung (C33–C34)FemaleAllEthRate</v>
      </c>
      <c r="B405" s="118">
        <v>2010</v>
      </c>
      <c r="C405" s="118" t="s">
        <v>93</v>
      </c>
      <c r="D405" s="118" t="s">
        <v>0</v>
      </c>
      <c r="E405" s="118">
        <v>25.8652705197734</v>
      </c>
    </row>
    <row r="406" spans="1:5">
      <c r="A406" s="118" t="str">
        <f t="shared" si="6"/>
        <v>2010Lung (C33–C34)MaleAllEthRate</v>
      </c>
      <c r="B406" s="118">
        <v>2010</v>
      </c>
      <c r="C406" s="118" t="s">
        <v>93</v>
      </c>
      <c r="D406" s="118" t="s">
        <v>1</v>
      </c>
      <c r="E406" s="118">
        <v>34.153818355729399</v>
      </c>
    </row>
    <row r="407" spans="1:5">
      <c r="A407" s="118" t="str">
        <f t="shared" si="6"/>
        <v>2011Lung (C33–C34)AllSexAllEthRate</v>
      </c>
      <c r="B407" s="118">
        <v>2011</v>
      </c>
      <c r="C407" s="118" t="s">
        <v>93</v>
      </c>
      <c r="D407" s="118" t="s">
        <v>4</v>
      </c>
      <c r="E407" s="118">
        <v>29.962126224782999</v>
      </c>
    </row>
    <row r="408" spans="1:5">
      <c r="A408" s="118" t="str">
        <f t="shared" si="6"/>
        <v>2011Lung (C33–C34)FemaleAllEthRate</v>
      </c>
      <c r="B408" s="118">
        <v>2011</v>
      </c>
      <c r="C408" s="118" t="s">
        <v>93</v>
      </c>
      <c r="D408" s="118" t="s">
        <v>0</v>
      </c>
      <c r="E408" s="118">
        <v>27.6570652297324</v>
      </c>
    </row>
    <row r="409" spans="1:5">
      <c r="A409" s="118" t="str">
        <f t="shared" si="6"/>
        <v>2011Lung (C33–C34)MaleAllEthRate</v>
      </c>
      <c r="B409" s="118">
        <v>2011</v>
      </c>
      <c r="C409" s="118" t="s">
        <v>93</v>
      </c>
      <c r="D409" s="118" t="s">
        <v>1</v>
      </c>
      <c r="E409" s="118">
        <v>33.066461318232399</v>
      </c>
    </row>
    <row r="410" spans="1:5">
      <c r="A410" s="118" t="str">
        <f t="shared" si="6"/>
        <v>2012Lung (C33–C34)AllSexAllEthRate</v>
      </c>
      <c r="B410" s="118">
        <v>2012</v>
      </c>
      <c r="C410" s="118" t="s">
        <v>93</v>
      </c>
      <c r="D410" s="118" t="s">
        <v>4</v>
      </c>
      <c r="E410" s="118">
        <v>29.3514172657427</v>
      </c>
    </row>
    <row r="411" spans="1:5">
      <c r="A411" s="118" t="str">
        <f t="shared" si="6"/>
        <v>2012Lung (C33–C34)FemaleAllEthRate</v>
      </c>
      <c r="B411" s="118">
        <v>2012</v>
      </c>
      <c r="C411" s="118" t="s">
        <v>93</v>
      </c>
      <c r="D411" s="118" t="s">
        <v>0</v>
      </c>
      <c r="E411" s="118">
        <v>26.878301208930001</v>
      </c>
    </row>
    <row r="412" spans="1:5">
      <c r="A412" s="118" t="str">
        <f t="shared" si="6"/>
        <v>2012Lung (C33–C34)MaleAllEthRate</v>
      </c>
      <c r="B412" s="118">
        <v>2012</v>
      </c>
      <c r="C412" s="118" t="s">
        <v>93</v>
      </c>
      <c r="D412" s="118" t="s">
        <v>1</v>
      </c>
      <c r="E412" s="118">
        <v>32.4863681851092</v>
      </c>
    </row>
    <row r="413" spans="1:5">
      <c r="A413" s="118" t="str">
        <f t="shared" si="6"/>
        <v>2003Melanoma (C43)AllSexAllEthRate</v>
      </c>
      <c r="B413" s="118">
        <v>2003</v>
      </c>
      <c r="C413" s="118" t="s">
        <v>99</v>
      </c>
      <c r="D413" s="118" t="s">
        <v>4</v>
      </c>
      <c r="E413" s="118">
        <v>37.149411839723498</v>
      </c>
    </row>
    <row r="414" spans="1:5">
      <c r="A414" s="118" t="str">
        <f t="shared" si="6"/>
        <v>2003Melanoma (C43)FemaleAllEthRate</v>
      </c>
      <c r="B414" s="118">
        <v>2003</v>
      </c>
      <c r="C414" s="118" t="s">
        <v>99</v>
      </c>
      <c r="D414" s="118" t="s">
        <v>0</v>
      </c>
      <c r="E414" s="118">
        <v>34.835784568422802</v>
      </c>
    </row>
    <row r="415" spans="1:5">
      <c r="A415" s="118" t="str">
        <f t="shared" si="6"/>
        <v>2003Melanoma (C43)MaleAllEthRate</v>
      </c>
      <c r="B415" s="118">
        <v>2003</v>
      </c>
      <c r="C415" s="118" t="s">
        <v>99</v>
      </c>
      <c r="D415" s="118" t="s">
        <v>1</v>
      </c>
      <c r="E415" s="118">
        <v>40.237906762296703</v>
      </c>
    </row>
    <row r="416" spans="1:5">
      <c r="A416" s="118" t="str">
        <f t="shared" si="6"/>
        <v>2004Melanoma (C43)AllSexAllEthRate</v>
      </c>
      <c r="B416" s="118">
        <v>2004</v>
      </c>
      <c r="C416" s="118" t="s">
        <v>99</v>
      </c>
      <c r="D416" s="118" t="s">
        <v>4</v>
      </c>
      <c r="E416" s="118">
        <v>36.743629561985998</v>
      </c>
    </row>
    <row r="417" spans="1:5">
      <c r="A417" s="118" t="str">
        <f t="shared" si="6"/>
        <v>2004Melanoma (C43)FemaleAllEthRate</v>
      </c>
      <c r="B417" s="118">
        <v>2004</v>
      </c>
      <c r="C417" s="118" t="s">
        <v>99</v>
      </c>
      <c r="D417" s="118" t="s">
        <v>0</v>
      </c>
      <c r="E417" s="118">
        <v>35.505496301849298</v>
      </c>
    </row>
    <row r="418" spans="1:5">
      <c r="A418" s="118" t="str">
        <f t="shared" si="6"/>
        <v>2004Melanoma (C43)MaleAllEthRate</v>
      </c>
      <c r="B418" s="118">
        <v>2004</v>
      </c>
      <c r="C418" s="118" t="s">
        <v>99</v>
      </c>
      <c r="D418" s="118" t="s">
        <v>1</v>
      </c>
      <c r="E418" s="118">
        <v>38.624710804537997</v>
      </c>
    </row>
    <row r="419" spans="1:5">
      <c r="A419" s="118" t="str">
        <f t="shared" si="6"/>
        <v>2005Melanoma (C43)AllSexAllEthRate</v>
      </c>
      <c r="B419" s="118">
        <v>2005</v>
      </c>
      <c r="C419" s="118" t="s">
        <v>99</v>
      </c>
      <c r="D419" s="118" t="s">
        <v>4</v>
      </c>
      <c r="E419" s="118">
        <v>38.748824614805002</v>
      </c>
    </row>
    <row r="420" spans="1:5">
      <c r="A420" s="118" t="str">
        <f t="shared" si="6"/>
        <v>2005Melanoma (C43)FemaleAllEthRate</v>
      </c>
      <c r="B420" s="118">
        <v>2005</v>
      </c>
      <c r="C420" s="118" t="s">
        <v>99</v>
      </c>
      <c r="D420" s="118" t="s">
        <v>0</v>
      </c>
      <c r="E420" s="118">
        <v>34.120559511684199</v>
      </c>
    </row>
    <row r="421" spans="1:5">
      <c r="A421" s="118" t="str">
        <f t="shared" ref="A421:A484" si="7">B421&amp;C421&amp;D421&amp;$A$1&amp;$E$292</f>
        <v>2005Melanoma (C43)MaleAllEthRate</v>
      </c>
      <c r="B421" s="118">
        <v>2005</v>
      </c>
      <c r="C421" s="118" t="s">
        <v>99</v>
      </c>
      <c r="D421" s="118" t="s">
        <v>1</v>
      </c>
      <c r="E421" s="118">
        <v>44.445973284336702</v>
      </c>
    </row>
    <row r="422" spans="1:5">
      <c r="A422" s="118" t="str">
        <f t="shared" si="7"/>
        <v>2006Melanoma (C43)AllSexAllEthRate</v>
      </c>
      <c r="B422" s="118">
        <v>2006</v>
      </c>
      <c r="C422" s="118" t="s">
        <v>99</v>
      </c>
      <c r="D422" s="118" t="s">
        <v>4</v>
      </c>
      <c r="E422" s="118">
        <v>36.927011795786299</v>
      </c>
    </row>
    <row r="423" spans="1:5">
      <c r="A423" s="118" t="str">
        <f t="shared" si="7"/>
        <v>2006Melanoma (C43)FemaleAllEthRate</v>
      </c>
      <c r="B423" s="118">
        <v>2006</v>
      </c>
      <c r="C423" s="118" t="s">
        <v>99</v>
      </c>
      <c r="D423" s="118" t="s">
        <v>0</v>
      </c>
      <c r="E423" s="118">
        <v>33.415899993097497</v>
      </c>
    </row>
    <row r="424" spans="1:5">
      <c r="A424" s="118" t="str">
        <f t="shared" si="7"/>
        <v>2006Melanoma (C43)MaleAllEthRate</v>
      </c>
      <c r="B424" s="118">
        <v>2006</v>
      </c>
      <c r="C424" s="118" t="s">
        <v>99</v>
      </c>
      <c r="D424" s="118" t="s">
        <v>1</v>
      </c>
      <c r="E424" s="118">
        <v>41.1831159965339</v>
      </c>
    </row>
    <row r="425" spans="1:5">
      <c r="A425" s="118" t="str">
        <f t="shared" si="7"/>
        <v>2007Melanoma (C43)AllSexAllEthRate</v>
      </c>
      <c r="B425" s="118">
        <v>2007</v>
      </c>
      <c r="C425" s="118" t="s">
        <v>99</v>
      </c>
      <c r="D425" s="118" t="s">
        <v>4</v>
      </c>
      <c r="E425" s="118">
        <v>39.114040750739697</v>
      </c>
    </row>
    <row r="426" spans="1:5">
      <c r="A426" s="118" t="str">
        <f t="shared" si="7"/>
        <v>2007Melanoma (C43)FemaleAllEthRate</v>
      </c>
      <c r="B426" s="118">
        <v>2007</v>
      </c>
      <c r="C426" s="118" t="s">
        <v>99</v>
      </c>
      <c r="D426" s="118" t="s">
        <v>0</v>
      </c>
      <c r="E426" s="118">
        <v>36.469865127171502</v>
      </c>
    </row>
    <row r="427" spans="1:5">
      <c r="A427" s="118" t="str">
        <f t="shared" si="7"/>
        <v>2007Melanoma (C43)MaleAllEthRate</v>
      </c>
      <c r="B427" s="118">
        <v>2007</v>
      </c>
      <c r="C427" s="118" t="s">
        <v>99</v>
      </c>
      <c r="D427" s="118" t="s">
        <v>1</v>
      </c>
      <c r="E427" s="118">
        <v>42.426761884087902</v>
      </c>
    </row>
    <row r="428" spans="1:5">
      <c r="A428" s="118" t="str">
        <f t="shared" si="7"/>
        <v>2008Melanoma (C43)AllSexAllEthRate</v>
      </c>
      <c r="B428" s="118">
        <v>2008</v>
      </c>
      <c r="C428" s="118" t="s">
        <v>99</v>
      </c>
      <c r="D428" s="118" t="s">
        <v>4</v>
      </c>
      <c r="E428" s="118">
        <v>39.781235178767901</v>
      </c>
    </row>
    <row r="429" spans="1:5">
      <c r="A429" s="118" t="str">
        <f t="shared" si="7"/>
        <v>2008Melanoma (C43)FemaleAllEthRate</v>
      </c>
      <c r="B429" s="118">
        <v>2008</v>
      </c>
      <c r="C429" s="118" t="s">
        <v>99</v>
      </c>
      <c r="D429" s="118" t="s">
        <v>0</v>
      </c>
      <c r="E429" s="118">
        <v>37.382650486214203</v>
      </c>
    </row>
    <row r="430" spans="1:5">
      <c r="A430" s="118" t="str">
        <f t="shared" si="7"/>
        <v>2008Melanoma (C43)MaleAllEthRate</v>
      </c>
      <c r="B430" s="118">
        <v>2008</v>
      </c>
      <c r="C430" s="118" t="s">
        <v>99</v>
      </c>
      <c r="D430" s="118" t="s">
        <v>1</v>
      </c>
      <c r="E430" s="118">
        <v>43.120953961932003</v>
      </c>
    </row>
    <row r="431" spans="1:5">
      <c r="A431" s="118" t="str">
        <f t="shared" si="7"/>
        <v>2009Melanoma (C43)AllSexAllEthRate</v>
      </c>
      <c r="B431" s="118">
        <v>2009</v>
      </c>
      <c r="C431" s="118" t="s">
        <v>99</v>
      </c>
      <c r="D431" s="118" t="s">
        <v>4</v>
      </c>
      <c r="E431" s="118">
        <v>37.886366719752601</v>
      </c>
    </row>
    <row r="432" spans="1:5">
      <c r="A432" s="118" t="str">
        <f t="shared" si="7"/>
        <v>2009Melanoma (C43)FemaleAllEthRate</v>
      </c>
      <c r="B432" s="118">
        <v>2009</v>
      </c>
      <c r="C432" s="118" t="s">
        <v>99</v>
      </c>
      <c r="D432" s="118" t="s">
        <v>0</v>
      </c>
      <c r="E432" s="118">
        <v>33.6555795966377</v>
      </c>
    </row>
    <row r="433" spans="1:5">
      <c r="A433" s="118" t="str">
        <f t="shared" si="7"/>
        <v>2009Melanoma (C43)MaleAllEthRate</v>
      </c>
      <c r="B433" s="118">
        <v>2009</v>
      </c>
      <c r="C433" s="118" t="s">
        <v>99</v>
      </c>
      <c r="D433" s="118" t="s">
        <v>1</v>
      </c>
      <c r="E433" s="118">
        <v>42.967289953727203</v>
      </c>
    </row>
    <row r="434" spans="1:5">
      <c r="A434" s="118" t="str">
        <f t="shared" si="7"/>
        <v>2010Melanoma (C43)AllSexAllEthRate</v>
      </c>
      <c r="B434" s="118">
        <v>2010</v>
      </c>
      <c r="C434" s="118" t="s">
        <v>99</v>
      </c>
      <c r="D434" s="118" t="s">
        <v>4</v>
      </c>
      <c r="E434" s="118">
        <v>39.503952555283398</v>
      </c>
    </row>
    <row r="435" spans="1:5">
      <c r="A435" s="118" t="str">
        <f t="shared" si="7"/>
        <v>2010Melanoma (C43)FemaleAllEthRate</v>
      </c>
      <c r="B435" s="118">
        <v>2010</v>
      </c>
      <c r="C435" s="118" t="s">
        <v>99</v>
      </c>
      <c r="D435" s="118" t="s">
        <v>0</v>
      </c>
      <c r="E435" s="118">
        <v>36.1259140621017</v>
      </c>
    </row>
    <row r="436" spans="1:5">
      <c r="A436" s="118" t="str">
        <f t="shared" si="7"/>
        <v>2010Melanoma (C43)MaleAllEthRate</v>
      </c>
      <c r="B436" s="118">
        <v>2010</v>
      </c>
      <c r="C436" s="118" t="s">
        <v>99</v>
      </c>
      <c r="D436" s="118" t="s">
        <v>1</v>
      </c>
      <c r="E436" s="118">
        <v>43.6698801616566</v>
      </c>
    </row>
    <row r="437" spans="1:5">
      <c r="A437" s="118" t="str">
        <f t="shared" si="7"/>
        <v>2011Melanoma (C43)AllSexAllEthRate</v>
      </c>
      <c r="B437" s="118">
        <v>2011</v>
      </c>
      <c r="C437" s="118" t="s">
        <v>99</v>
      </c>
      <c r="D437" s="118" t="s">
        <v>4</v>
      </c>
      <c r="E437" s="118">
        <v>36.250394158117203</v>
      </c>
    </row>
    <row r="438" spans="1:5">
      <c r="A438" s="118" t="str">
        <f t="shared" si="7"/>
        <v>2011Melanoma (C43)FemaleAllEthRate</v>
      </c>
      <c r="B438" s="118">
        <v>2011</v>
      </c>
      <c r="C438" s="118" t="s">
        <v>99</v>
      </c>
      <c r="D438" s="118" t="s">
        <v>0</v>
      </c>
      <c r="E438" s="118">
        <v>33.029850719581901</v>
      </c>
    </row>
    <row r="439" spans="1:5">
      <c r="A439" s="118" t="str">
        <f t="shared" si="7"/>
        <v>2011Melanoma (C43)MaleAllEthRate</v>
      </c>
      <c r="B439" s="118">
        <v>2011</v>
      </c>
      <c r="C439" s="118" t="s">
        <v>99</v>
      </c>
      <c r="D439" s="118" t="s">
        <v>1</v>
      </c>
      <c r="E439" s="118">
        <v>40.358942551831902</v>
      </c>
    </row>
    <row r="440" spans="1:5">
      <c r="A440" s="118" t="str">
        <f t="shared" si="7"/>
        <v>2012Melanoma (C43)AllSexAllEthRate</v>
      </c>
      <c r="B440" s="118">
        <v>2012</v>
      </c>
      <c r="C440" s="118" t="s">
        <v>99</v>
      </c>
      <c r="D440" s="118" t="s">
        <v>4</v>
      </c>
      <c r="E440" s="118">
        <v>36.876249232933503</v>
      </c>
    </row>
    <row r="441" spans="1:5">
      <c r="A441" s="118" t="str">
        <f t="shared" si="7"/>
        <v>2012Melanoma (C43)FemaleAllEthRate</v>
      </c>
      <c r="B441" s="118">
        <v>2012</v>
      </c>
      <c r="C441" s="118" t="s">
        <v>99</v>
      </c>
      <c r="D441" s="118" t="s">
        <v>0</v>
      </c>
      <c r="E441" s="118">
        <v>33.770369743286203</v>
      </c>
    </row>
    <row r="442" spans="1:5">
      <c r="A442" s="118" t="str">
        <f t="shared" si="7"/>
        <v>2012Melanoma (C43)MaleAllEthRate</v>
      </c>
      <c r="B442" s="118">
        <v>2012</v>
      </c>
      <c r="C442" s="118" t="s">
        <v>99</v>
      </c>
      <c r="D442" s="118" t="s">
        <v>1</v>
      </c>
      <c r="E442" s="118">
        <v>40.434454182253603</v>
      </c>
    </row>
    <row r="443" spans="1:5">
      <c r="A443" s="118" t="str">
        <f t="shared" si="7"/>
        <v>2003Bladder (C67)AllSexAllEthRate</v>
      </c>
      <c r="B443" s="118">
        <v>2003</v>
      </c>
      <c r="C443" s="118" t="s">
        <v>118</v>
      </c>
      <c r="D443" s="118" t="s">
        <v>4</v>
      </c>
      <c r="E443" s="118">
        <v>10.5470511189809</v>
      </c>
    </row>
    <row r="444" spans="1:5">
      <c r="A444" s="118" t="str">
        <f t="shared" si="7"/>
        <v>2003Bladder (C67)FemaleAllEthRate</v>
      </c>
      <c r="B444" s="118">
        <v>2003</v>
      </c>
      <c r="C444" s="118" t="s">
        <v>118</v>
      </c>
      <c r="D444" s="118" t="s">
        <v>0</v>
      </c>
      <c r="E444" s="118">
        <v>4.9404975075152597</v>
      </c>
    </row>
    <row r="445" spans="1:5">
      <c r="A445" s="118" t="str">
        <f t="shared" si="7"/>
        <v>2003Bladder (C67)MaleAllEthRate</v>
      </c>
      <c r="B445" s="118">
        <v>2003</v>
      </c>
      <c r="C445" s="118" t="s">
        <v>118</v>
      </c>
      <c r="D445" s="118" t="s">
        <v>1</v>
      </c>
      <c r="E445" s="118">
        <v>17.586072077140098</v>
      </c>
    </row>
    <row r="446" spans="1:5">
      <c r="A446" s="118" t="str">
        <f t="shared" si="7"/>
        <v>2004Bladder (C67)AllSexAllEthRate</v>
      </c>
      <c r="B446" s="118">
        <v>2004</v>
      </c>
      <c r="C446" s="118" t="s">
        <v>118</v>
      </c>
      <c r="D446" s="118" t="s">
        <v>4</v>
      </c>
      <c r="E446" s="118">
        <v>10.360794353098701</v>
      </c>
    </row>
    <row r="447" spans="1:5">
      <c r="A447" s="118" t="str">
        <f t="shared" si="7"/>
        <v>2004Bladder (C67)FemaleAllEthRate</v>
      </c>
      <c r="B447" s="118">
        <v>2004</v>
      </c>
      <c r="C447" s="118" t="s">
        <v>118</v>
      </c>
      <c r="D447" s="118" t="s">
        <v>0</v>
      </c>
      <c r="E447" s="118">
        <v>4.8603530321652899</v>
      </c>
    </row>
    <row r="448" spans="1:5">
      <c r="A448" s="118" t="str">
        <f t="shared" si="7"/>
        <v>2004Bladder (C67)MaleAllEthRate</v>
      </c>
      <c r="B448" s="118">
        <v>2004</v>
      </c>
      <c r="C448" s="118" t="s">
        <v>118</v>
      </c>
      <c r="D448" s="118" t="s">
        <v>1</v>
      </c>
      <c r="E448" s="118">
        <v>17.160277778294901</v>
      </c>
    </row>
    <row r="449" spans="1:5">
      <c r="A449" s="118" t="str">
        <f t="shared" si="7"/>
        <v>2005Bladder (C67)AllSexAllEthRate</v>
      </c>
      <c r="B449" s="118">
        <v>2005</v>
      </c>
      <c r="C449" s="118" t="s">
        <v>118</v>
      </c>
      <c r="D449" s="118" t="s">
        <v>4</v>
      </c>
      <c r="E449" s="118">
        <v>5.4090758444343701</v>
      </c>
    </row>
    <row r="450" spans="1:5">
      <c r="A450" s="118" t="str">
        <f t="shared" si="7"/>
        <v>2005Bladder (C67)FemaleAllEthRate</v>
      </c>
      <c r="B450" s="118">
        <v>2005</v>
      </c>
      <c r="C450" s="118" t="s">
        <v>118</v>
      </c>
      <c r="D450" s="118" t="s">
        <v>0</v>
      </c>
      <c r="E450" s="118">
        <v>2.1606250241713898</v>
      </c>
    </row>
    <row r="451" spans="1:5">
      <c r="A451" s="118" t="str">
        <f t="shared" si="7"/>
        <v>2005Bladder (C67)MaleAllEthRate</v>
      </c>
      <c r="B451" s="118">
        <v>2005</v>
      </c>
      <c r="C451" s="118" t="s">
        <v>118</v>
      </c>
      <c r="D451" s="118" t="s">
        <v>1</v>
      </c>
      <c r="E451" s="118">
        <v>9.3448777926822704</v>
      </c>
    </row>
    <row r="452" spans="1:5">
      <c r="A452" s="118" t="str">
        <f t="shared" si="7"/>
        <v>2006Bladder (C67)AllSexAllEthRate</v>
      </c>
      <c r="B452" s="118">
        <v>2006</v>
      </c>
      <c r="C452" s="118" t="s">
        <v>118</v>
      </c>
      <c r="D452" s="118" t="s">
        <v>4</v>
      </c>
      <c r="E452" s="118">
        <v>5.1256564030625702</v>
      </c>
    </row>
    <row r="453" spans="1:5">
      <c r="A453" s="118" t="str">
        <f t="shared" si="7"/>
        <v>2006Bladder (C67)FemaleAllEthRate</v>
      </c>
      <c r="B453" s="118">
        <v>2006</v>
      </c>
      <c r="C453" s="118" t="s">
        <v>118</v>
      </c>
      <c r="D453" s="118" t="s">
        <v>0</v>
      </c>
      <c r="E453" s="118">
        <v>2.2670347651251501</v>
      </c>
    </row>
    <row r="454" spans="1:5">
      <c r="A454" s="118" t="str">
        <f t="shared" si="7"/>
        <v>2006Bladder (C67)MaleAllEthRate</v>
      </c>
      <c r="B454" s="118">
        <v>2006</v>
      </c>
      <c r="C454" s="118" t="s">
        <v>118</v>
      </c>
      <c r="D454" s="118" t="s">
        <v>1</v>
      </c>
      <c r="E454" s="118">
        <v>8.6406677112612797</v>
      </c>
    </row>
    <row r="455" spans="1:5">
      <c r="A455" s="118" t="str">
        <f t="shared" si="7"/>
        <v>2007Bladder (C67)AllSexAllEthRate</v>
      </c>
      <c r="B455" s="118">
        <v>2007</v>
      </c>
      <c r="C455" s="118" t="s">
        <v>118</v>
      </c>
      <c r="D455" s="118" t="s">
        <v>4</v>
      </c>
      <c r="E455" s="118">
        <v>5.6639626224825799</v>
      </c>
    </row>
    <row r="456" spans="1:5">
      <c r="A456" s="118" t="str">
        <f t="shared" si="7"/>
        <v>2007Bladder (C67)FemaleAllEthRate</v>
      </c>
      <c r="B456" s="118">
        <v>2007</v>
      </c>
      <c r="C456" s="118" t="s">
        <v>118</v>
      </c>
      <c r="D456" s="118" t="s">
        <v>0</v>
      </c>
      <c r="E456" s="118">
        <v>2.6515969742132901</v>
      </c>
    </row>
    <row r="457" spans="1:5">
      <c r="A457" s="118" t="str">
        <f t="shared" si="7"/>
        <v>2007Bladder (C67)MaleAllEthRate</v>
      </c>
      <c r="B457" s="118">
        <v>2007</v>
      </c>
      <c r="C457" s="118" t="s">
        <v>118</v>
      </c>
      <c r="D457" s="118" t="s">
        <v>1</v>
      </c>
      <c r="E457" s="118">
        <v>9.3806493248714098</v>
      </c>
    </row>
    <row r="458" spans="1:5">
      <c r="A458" s="118" t="str">
        <f t="shared" si="7"/>
        <v>2008Bladder (C67)AllSexAllEthRate</v>
      </c>
      <c r="B458" s="118">
        <v>2008</v>
      </c>
      <c r="C458" s="118" t="s">
        <v>118</v>
      </c>
      <c r="D458" s="118" t="s">
        <v>4</v>
      </c>
      <c r="E458" s="118">
        <v>5.3957378701994996</v>
      </c>
    </row>
    <row r="459" spans="1:5">
      <c r="A459" s="118" t="str">
        <f t="shared" si="7"/>
        <v>2008Bladder (C67)FemaleAllEthRate</v>
      </c>
      <c r="B459" s="118">
        <v>2008</v>
      </c>
      <c r="C459" s="118" t="s">
        <v>118</v>
      </c>
      <c r="D459" s="118" t="s">
        <v>0</v>
      </c>
      <c r="E459" s="118">
        <v>3.2218772579406498</v>
      </c>
    </row>
    <row r="460" spans="1:5">
      <c r="A460" s="118" t="str">
        <f t="shared" si="7"/>
        <v>2008Bladder (C67)MaleAllEthRate</v>
      </c>
      <c r="B460" s="118">
        <v>2008</v>
      </c>
      <c r="C460" s="118" t="s">
        <v>118</v>
      </c>
      <c r="D460" s="118" t="s">
        <v>1</v>
      </c>
      <c r="E460" s="118">
        <v>8.0295976534439308</v>
      </c>
    </row>
    <row r="461" spans="1:5">
      <c r="A461" s="118" t="str">
        <f t="shared" si="7"/>
        <v>2009Bladder (C67)AllSexAllEthRate</v>
      </c>
      <c r="B461" s="118">
        <v>2009</v>
      </c>
      <c r="C461" s="118" t="s">
        <v>118</v>
      </c>
      <c r="D461" s="118" t="s">
        <v>4</v>
      </c>
      <c r="E461" s="118">
        <v>5.2573089295789304</v>
      </c>
    </row>
    <row r="462" spans="1:5">
      <c r="A462" s="118" t="str">
        <f t="shared" si="7"/>
        <v>2009Bladder (C67)FemaleAllEthRate</v>
      </c>
      <c r="B462" s="118">
        <v>2009</v>
      </c>
      <c r="C462" s="118" t="s">
        <v>118</v>
      </c>
      <c r="D462" s="118" t="s">
        <v>0</v>
      </c>
      <c r="E462" s="118">
        <v>2.9203757199644498</v>
      </c>
    </row>
    <row r="463" spans="1:5">
      <c r="A463" s="118" t="str">
        <f t="shared" si="7"/>
        <v>2009Bladder (C67)MaleAllEthRate</v>
      </c>
      <c r="B463" s="118">
        <v>2009</v>
      </c>
      <c r="C463" s="118" t="s">
        <v>118</v>
      </c>
      <c r="D463" s="118" t="s">
        <v>1</v>
      </c>
      <c r="E463" s="118">
        <v>8.1766938631852</v>
      </c>
    </row>
    <row r="464" spans="1:5">
      <c r="A464" s="118" t="str">
        <f t="shared" si="7"/>
        <v>2010Bladder (C67)AllSexAllEthRate</v>
      </c>
      <c r="B464" s="118">
        <v>2010</v>
      </c>
      <c r="C464" s="118" t="s">
        <v>118</v>
      </c>
      <c r="D464" s="118" t="s">
        <v>4</v>
      </c>
      <c r="E464" s="118">
        <v>5.4543371890371102</v>
      </c>
    </row>
    <row r="465" spans="1:5">
      <c r="A465" s="118" t="str">
        <f t="shared" si="7"/>
        <v>2010Bladder (C67)FemaleAllEthRate</v>
      </c>
      <c r="B465" s="118">
        <v>2010</v>
      </c>
      <c r="C465" s="118" t="s">
        <v>118</v>
      </c>
      <c r="D465" s="118" t="s">
        <v>0</v>
      </c>
      <c r="E465" s="118">
        <v>2.60488747723489</v>
      </c>
    </row>
    <row r="466" spans="1:5">
      <c r="A466" s="118" t="str">
        <f t="shared" si="7"/>
        <v>2010Bladder (C67)MaleAllEthRate</v>
      </c>
      <c r="B466" s="118">
        <v>2010</v>
      </c>
      <c r="C466" s="118" t="s">
        <v>118</v>
      </c>
      <c r="D466" s="118" t="s">
        <v>1</v>
      </c>
      <c r="E466" s="118">
        <v>8.9505284948160604</v>
      </c>
    </row>
    <row r="467" spans="1:5">
      <c r="A467" s="118" t="str">
        <f t="shared" si="7"/>
        <v>2011Bladder (C67)AllSexAllEthRate</v>
      </c>
      <c r="B467" s="118">
        <v>2011</v>
      </c>
      <c r="C467" s="118" t="s">
        <v>118</v>
      </c>
      <c r="D467" s="118" t="s">
        <v>4</v>
      </c>
      <c r="E467" s="118">
        <v>4.5722776705725501</v>
      </c>
    </row>
    <row r="468" spans="1:5">
      <c r="A468" s="118" t="str">
        <f t="shared" si="7"/>
        <v>2011Bladder (C67)FemaleAllEthRate</v>
      </c>
      <c r="B468" s="118">
        <v>2011</v>
      </c>
      <c r="C468" s="118" t="s">
        <v>118</v>
      </c>
      <c r="D468" s="118" t="s">
        <v>0</v>
      </c>
      <c r="E468" s="118">
        <v>2.3086825728122502</v>
      </c>
    </row>
    <row r="469" spans="1:5">
      <c r="A469" s="118" t="str">
        <f t="shared" si="7"/>
        <v>2011Bladder (C67)MaleAllEthRate</v>
      </c>
      <c r="B469" s="118">
        <v>2011</v>
      </c>
      <c r="C469" s="118" t="s">
        <v>118</v>
      </c>
      <c r="D469" s="118" t="s">
        <v>1</v>
      </c>
      <c r="E469" s="118">
        <v>7.2398209209872197</v>
      </c>
    </row>
    <row r="470" spans="1:5">
      <c r="A470" s="118" t="str">
        <f t="shared" si="7"/>
        <v>2012Bladder (C67)AllSexAllEthRate</v>
      </c>
      <c r="B470" s="118">
        <v>2012</v>
      </c>
      <c r="C470" s="118" t="s">
        <v>118</v>
      </c>
      <c r="D470" s="118" t="s">
        <v>4</v>
      </c>
      <c r="E470" s="118">
        <v>4.3159543620652396</v>
      </c>
    </row>
    <row r="471" spans="1:5">
      <c r="A471" s="118" t="str">
        <f t="shared" si="7"/>
        <v>2012Bladder (C67)FemaleAllEthRate</v>
      </c>
      <c r="B471" s="118">
        <v>2012</v>
      </c>
      <c r="C471" s="118" t="s">
        <v>118</v>
      </c>
      <c r="D471" s="118" t="s">
        <v>0</v>
      </c>
      <c r="E471" s="118">
        <v>2.0682726062871599</v>
      </c>
    </row>
    <row r="472" spans="1:5">
      <c r="A472" s="118" t="str">
        <f t="shared" si="7"/>
        <v>2012Bladder (C67)MaleAllEthRate</v>
      </c>
      <c r="B472" s="118">
        <v>2012</v>
      </c>
      <c r="C472" s="118" t="s">
        <v>118</v>
      </c>
      <c r="D472" s="118" t="s">
        <v>1</v>
      </c>
      <c r="E472" s="118">
        <v>6.9662388995915103</v>
      </c>
    </row>
    <row r="473" spans="1:5">
      <c r="A473" s="118" t="str">
        <f t="shared" si="7"/>
        <v>2003Non-Hodgkin lymphoma (C82–C85, C96)AllSexAllEthRate</v>
      </c>
      <c r="B473" s="118">
        <v>2003</v>
      </c>
      <c r="C473" s="118" t="s">
        <v>133</v>
      </c>
      <c r="D473" s="118" t="s">
        <v>4</v>
      </c>
      <c r="E473" s="118">
        <v>12.084495855717799</v>
      </c>
    </row>
    <row r="474" spans="1:5">
      <c r="A474" s="118" t="str">
        <f t="shared" si="7"/>
        <v>2003Non-Hodgkin lymphoma (C82–C85, C96)FemaleAllEthRate</v>
      </c>
      <c r="B474" s="118">
        <v>2003</v>
      </c>
      <c r="C474" s="118" t="s">
        <v>133</v>
      </c>
      <c r="D474" s="118" t="s">
        <v>0</v>
      </c>
      <c r="E474" s="118">
        <v>9.7947501016263203</v>
      </c>
    </row>
    <row r="475" spans="1:5">
      <c r="A475" s="118" t="str">
        <f t="shared" si="7"/>
        <v>2003Non-Hodgkin lymphoma (C82–C85, C96)MaleAllEthRate</v>
      </c>
      <c r="B475" s="118">
        <v>2003</v>
      </c>
      <c r="C475" s="118" t="s">
        <v>133</v>
      </c>
      <c r="D475" s="118" t="s">
        <v>1</v>
      </c>
      <c r="E475" s="118">
        <v>14.7641853744692</v>
      </c>
    </row>
    <row r="476" spans="1:5">
      <c r="A476" s="118" t="str">
        <f t="shared" si="7"/>
        <v>2004Non-Hodgkin lymphoma (C82–C85, C96)AllSexAllEthRate</v>
      </c>
      <c r="B476" s="118">
        <v>2004</v>
      </c>
      <c r="C476" s="118" t="s">
        <v>133</v>
      </c>
      <c r="D476" s="118" t="s">
        <v>4</v>
      </c>
      <c r="E476" s="118">
        <v>12.3313522917006</v>
      </c>
    </row>
    <row r="477" spans="1:5">
      <c r="A477" s="118" t="str">
        <f t="shared" si="7"/>
        <v>2004Non-Hodgkin lymphoma (C82–C85, C96)FemaleAllEthRate</v>
      </c>
      <c r="B477" s="118">
        <v>2004</v>
      </c>
      <c r="C477" s="118" t="s">
        <v>133</v>
      </c>
      <c r="D477" s="118" t="s">
        <v>0</v>
      </c>
      <c r="E477" s="118">
        <v>10.5646036457421</v>
      </c>
    </row>
    <row r="478" spans="1:5">
      <c r="A478" s="118" t="str">
        <f t="shared" si="7"/>
        <v>2004Non-Hodgkin lymphoma (C82–C85, C96)MaleAllEthRate</v>
      </c>
      <c r="B478" s="118">
        <v>2004</v>
      </c>
      <c r="C478" s="118" t="s">
        <v>133</v>
      </c>
      <c r="D478" s="118" t="s">
        <v>1</v>
      </c>
      <c r="E478" s="118">
        <v>14.3584174797216</v>
      </c>
    </row>
    <row r="479" spans="1:5">
      <c r="A479" s="118" t="str">
        <f t="shared" si="7"/>
        <v>2005Non-Hodgkin lymphoma (C82–C85, C96)AllSexAllEthRate</v>
      </c>
      <c r="B479" s="118">
        <v>2005</v>
      </c>
      <c r="C479" s="118" t="s">
        <v>133</v>
      </c>
      <c r="D479" s="118" t="s">
        <v>4</v>
      </c>
      <c r="E479" s="118">
        <v>12.623126138055399</v>
      </c>
    </row>
    <row r="480" spans="1:5">
      <c r="A480" s="118" t="str">
        <f t="shared" si="7"/>
        <v>2005Non-Hodgkin lymphoma (C82–C85, C96)FemaleAllEthRate</v>
      </c>
      <c r="B480" s="118">
        <v>2005</v>
      </c>
      <c r="C480" s="118" t="s">
        <v>133</v>
      </c>
      <c r="D480" s="118" t="s">
        <v>0</v>
      </c>
      <c r="E480" s="118">
        <v>10.5386867249596</v>
      </c>
    </row>
    <row r="481" spans="1:5">
      <c r="A481" s="118" t="str">
        <f t="shared" si="7"/>
        <v>2005Non-Hodgkin lymphoma (C82–C85, C96)MaleAllEthRate</v>
      </c>
      <c r="B481" s="118">
        <v>2005</v>
      </c>
      <c r="C481" s="118" t="s">
        <v>133</v>
      </c>
      <c r="D481" s="118" t="s">
        <v>1</v>
      </c>
      <c r="E481" s="118">
        <v>14.9520989242708</v>
      </c>
    </row>
    <row r="482" spans="1:5">
      <c r="A482" s="118" t="str">
        <f t="shared" si="7"/>
        <v>2006Non-Hodgkin lymphoma (C82–C85, C96)AllSexAllEthRate</v>
      </c>
      <c r="B482" s="118">
        <v>2006</v>
      </c>
      <c r="C482" s="118" t="s">
        <v>133</v>
      </c>
      <c r="D482" s="118" t="s">
        <v>4</v>
      </c>
      <c r="E482" s="118">
        <v>12.790896484358701</v>
      </c>
    </row>
    <row r="483" spans="1:5">
      <c r="A483" s="118" t="str">
        <f t="shared" si="7"/>
        <v>2006Non-Hodgkin lymphoma (C82–C85, C96)FemaleAllEthRate</v>
      </c>
      <c r="B483" s="118">
        <v>2006</v>
      </c>
      <c r="C483" s="118" t="s">
        <v>133</v>
      </c>
      <c r="D483" s="118" t="s">
        <v>0</v>
      </c>
      <c r="E483" s="118">
        <v>10.1678217130384</v>
      </c>
    </row>
    <row r="484" spans="1:5">
      <c r="A484" s="118" t="str">
        <f t="shared" si="7"/>
        <v>2006Non-Hodgkin lymphoma (C82–C85, C96)MaleAllEthRate</v>
      </c>
      <c r="B484" s="118">
        <v>2006</v>
      </c>
      <c r="C484" s="118" t="s">
        <v>133</v>
      </c>
      <c r="D484" s="118" t="s">
        <v>1</v>
      </c>
      <c r="E484" s="118">
        <v>15.707614096257601</v>
      </c>
    </row>
    <row r="485" spans="1:5">
      <c r="A485" s="118" t="str">
        <f t="shared" ref="A485:A548" si="8">B485&amp;C485&amp;D485&amp;$A$1&amp;$E$292</f>
        <v>2007Non-Hodgkin lymphoma (C82–C85, C96)AllSexAllEthRate</v>
      </c>
      <c r="B485" s="118">
        <v>2007</v>
      </c>
      <c r="C485" s="118" t="s">
        <v>133</v>
      </c>
      <c r="D485" s="118" t="s">
        <v>4</v>
      </c>
      <c r="E485" s="118">
        <v>12.256806097543601</v>
      </c>
    </row>
    <row r="486" spans="1:5">
      <c r="A486" s="118" t="str">
        <f t="shared" si="8"/>
        <v>2007Non-Hodgkin lymphoma (C82–C85, C96)FemaleAllEthRate</v>
      </c>
      <c r="B486" s="118">
        <v>2007</v>
      </c>
      <c r="C486" s="118" t="s">
        <v>133</v>
      </c>
      <c r="D486" s="118" t="s">
        <v>0</v>
      </c>
      <c r="E486" s="118">
        <v>10.798304232707901</v>
      </c>
    </row>
    <row r="487" spans="1:5">
      <c r="A487" s="118" t="str">
        <f t="shared" si="8"/>
        <v>2007Non-Hodgkin lymphoma (C82–C85, C96)MaleAllEthRate</v>
      </c>
      <c r="B487" s="118">
        <v>2007</v>
      </c>
      <c r="C487" s="118" t="s">
        <v>133</v>
      </c>
      <c r="D487" s="118" t="s">
        <v>1</v>
      </c>
      <c r="E487" s="118">
        <v>13.9073894204148</v>
      </c>
    </row>
    <row r="488" spans="1:5">
      <c r="A488" s="118" t="str">
        <f t="shared" si="8"/>
        <v>2008Non-Hodgkin lymphoma (C82–C85, C96)AllSexAllEthRate</v>
      </c>
      <c r="B488" s="118">
        <v>2008</v>
      </c>
      <c r="C488" s="118" t="s">
        <v>133</v>
      </c>
      <c r="D488" s="118" t="s">
        <v>4</v>
      </c>
      <c r="E488" s="118">
        <v>13.3099132622037</v>
      </c>
    </row>
    <row r="489" spans="1:5">
      <c r="A489" s="118" t="str">
        <f t="shared" si="8"/>
        <v>2008Non-Hodgkin lymphoma (C82–C85, C96)FemaleAllEthRate</v>
      </c>
      <c r="B489" s="118">
        <v>2008</v>
      </c>
      <c r="C489" s="118" t="s">
        <v>133</v>
      </c>
      <c r="D489" s="118" t="s">
        <v>0</v>
      </c>
      <c r="E489" s="118">
        <v>11.3314733710585</v>
      </c>
    </row>
    <row r="490" spans="1:5">
      <c r="A490" s="118" t="str">
        <f t="shared" si="8"/>
        <v>2008Non-Hodgkin lymphoma (C82–C85, C96)MaleAllEthRate</v>
      </c>
      <c r="B490" s="118">
        <v>2008</v>
      </c>
      <c r="C490" s="118" t="s">
        <v>133</v>
      </c>
      <c r="D490" s="118" t="s">
        <v>1</v>
      </c>
      <c r="E490" s="118">
        <v>15.5281885094193</v>
      </c>
    </row>
    <row r="491" spans="1:5">
      <c r="A491" s="118" t="str">
        <f t="shared" si="8"/>
        <v>2009Non-Hodgkin lymphoma (C82–C85, C96)AllSexAllEthRate</v>
      </c>
      <c r="B491" s="118">
        <v>2009</v>
      </c>
      <c r="C491" s="118" t="s">
        <v>133</v>
      </c>
      <c r="D491" s="118" t="s">
        <v>4</v>
      </c>
      <c r="E491" s="118">
        <v>12.9812044108634</v>
      </c>
    </row>
    <row r="492" spans="1:5">
      <c r="A492" s="118" t="str">
        <f t="shared" si="8"/>
        <v>2009Non-Hodgkin lymphoma (C82–C85, C96)FemaleAllEthRate</v>
      </c>
      <c r="B492" s="118">
        <v>2009</v>
      </c>
      <c r="C492" s="118" t="s">
        <v>133</v>
      </c>
      <c r="D492" s="118" t="s">
        <v>0</v>
      </c>
      <c r="E492" s="118">
        <v>10.217463172261899</v>
      </c>
    </row>
    <row r="493" spans="1:5">
      <c r="A493" s="118" t="str">
        <f t="shared" si="8"/>
        <v>2009Non-Hodgkin lymphoma (C82–C85, C96)MaleAllEthRate</v>
      </c>
      <c r="B493" s="118">
        <v>2009</v>
      </c>
      <c r="C493" s="118" t="s">
        <v>133</v>
      </c>
      <c r="D493" s="118" t="s">
        <v>1</v>
      </c>
      <c r="E493" s="118">
        <v>16.032111073664201</v>
      </c>
    </row>
    <row r="494" spans="1:5">
      <c r="A494" s="118" t="str">
        <f t="shared" si="8"/>
        <v>2010Non-Hodgkin lymphoma (C82–C85, C96)AllSexAllEthRate</v>
      </c>
      <c r="B494" s="118">
        <v>2010</v>
      </c>
      <c r="C494" s="118" t="s">
        <v>133</v>
      </c>
      <c r="D494" s="118" t="s">
        <v>4</v>
      </c>
      <c r="E494" s="118">
        <v>12.807227613230101</v>
      </c>
    </row>
    <row r="495" spans="1:5">
      <c r="A495" s="118" t="str">
        <f t="shared" si="8"/>
        <v>2010Non-Hodgkin lymphoma (C82–C85, C96)FemaleAllEthRate</v>
      </c>
      <c r="B495" s="118">
        <v>2010</v>
      </c>
      <c r="C495" s="118" t="s">
        <v>133</v>
      </c>
      <c r="D495" s="118" t="s">
        <v>0</v>
      </c>
      <c r="E495" s="118">
        <v>10.3809752528391</v>
      </c>
    </row>
    <row r="496" spans="1:5">
      <c r="A496" s="118" t="str">
        <f t="shared" si="8"/>
        <v>2010Non-Hodgkin lymphoma (C82–C85, C96)MaleAllEthRate</v>
      </c>
      <c r="B496" s="118">
        <v>2010</v>
      </c>
      <c r="C496" s="118" t="s">
        <v>133</v>
      </c>
      <c r="D496" s="118" t="s">
        <v>1</v>
      </c>
      <c r="E496" s="118">
        <v>15.555083134004301</v>
      </c>
    </row>
    <row r="497" spans="1:5">
      <c r="A497" s="118" t="str">
        <f t="shared" si="8"/>
        <v>2011Non-Hodgkin lymphoma (C82–C85, C96)AllSexAllEthRate</v>
      </c>
      <c r="B497" s="118">
        <v>2011</v>
      </c>
      <c r="C497" s="118" t="s">
        <v>133</v>
      </c>
      <c r="D497" s="118" t="s">
        <v>4</v>
      </c>
      <c r="E497" s="118">
        <v>11.654647573817901</v>
      </c>
    </row>
    <row r="498" spans="1:5">
      <c r="A498" s="118" t="str">
        <f t="shared" si="8"/>
        <v>2011Non-Hodgkin lymphoma (C82–C85, C96)FemaleAllEthRate</v>
      </c>
      <c r="B498" s="118">
        <v>2011</v>
      </c>
      <c r="C498" s="118" t="s">
        <v>133</v>
      </c>
      <c r="D498" s="118" t="s">
        <v>0</v>
      </c>
      <c r="E498" s="118">
        <v>10.5795597940152</v>
      </c>
    </row>
    <row r="499" spans="1:5">
      <c r="A499" s="118" t="str">
        <f t="shared" si="8"/>
        <v>2011Non-Hodgkin lymphoma (C82–C85, C96)MaleAllEthRate</v>
      </c>
      <c r="B499" s="118">
        <v>2011</v>
      </c>
      <c r="C499" s="118" t="s">
        <v>133</v>
      </c>
      <c r="D499" s="118" t="s">
        <v>1</v>
      </c>
      <c r="E499" s="118">
        <v>12.959880977874001</v>
      </c>
    </row>
    <row r="500" spans="1:5">
      <c r="A500" s="118" t="str">
        <f t="shared" si="8"/>
        <v>2012Non-Hodgkin lymphoma (C82–C85, C96)AllSexAllEthRate</v>
      </c>
      <c r="B500" s="118">
        <v>2012</v>
      </c>
      <c r="C500" s="118" t="s">
        <v>133</v>
      </c>
      <c r="D500" s="118" t="s">
        <v>4</v>
      </c>
      <c r="E500" s="118">
        <v>11.5462402854061</v>
      </c>
    </row>
    <row r="501" spans="1:5">
      <c r="A501" s="118" t="str">
        <f t="shared" si="8"/>
        <v>2012Non-Hodgkin lymphoma (C82–C85, C96)FemaleAllEthRate</v>
      </c>
      <c r="B501" s="118">
        <v>2012</v>
      </c>
      <c r="C501" s="118" t="s">
        <v>133</v>
      </c>
      <c r="D501" s="118" t="s">
        <v>0</v>
      </c>
      <c r="E501" s="118">
        <v>9.3543234683443703</v>
      </c>
    </row>
    <row r="502" spans="1:5">
      <c r="A502" s="118" t="str">
        <f t="shared" si="8"/>
        <v>2012Non-Hodgkin lymphoma (C82–C85, C96)MaleAllEthRate</v>
      </c>
      <c r="B502" s="118">
        <v>2012</v>
      </c>
      <c r="C502" s="118" t="s">
        <v>133</v>
      </c>
      <c r="D502" s="118" t="s">
        <v>1</v>
      </c>
      <c r="E502" s="118">
        <v>14.094644859591</v>
      </c>
    </row>
    <row r="503" spans="1:5">
      <c r="A503" s="118" t="str">
        <f t="shared" si="8"/>
        <v>2003Leukaemia (C91–C95)AllSexAllEthRate</v>
      </c>
      <c r="B503" s="118">
        <v>2003</v>
      </c>
      <c r="C503" s="118" t="s">
        <v>136</v>
      </c>
      <c r="D503" s="118" t="s">
        <v>4</v>
      </c>
      <c r="E503" s="118">
        <v>14.629930184731201</v>
      </c>
    </row>
    <row r="504" spans="1:5">
      <c r="A504" s="118" t="str">
        <f t="shared" si="8"/>
        <v>2003Leukaemia (C91–C95)FemaleAllEthRate</v>
      </c>
      <c r="B504" s="118">
        <v>2003</v>
      </c>
      <c r="C504" s="118" t="s">
        <v>136</v>
      </c>
      <c r="D504" s="118" t="s">
        <v>0</v>
      </c>
      <c r="E504" s="118">
        <v>11.7582182039696</v>
      </c>
    </row>
    <row r="505" spans="1:5">
      <c r="A505" s="118" t="str">
        <f t="shared" si="8"/>
        <v>2003Leukaemia (C91–C95)MaleAllEthRate</v>
      </c>
      <c r="B505" s="118">
        <v>2003</v>
      </c>
      <c r="C505" s="118" t="s">
        <v>136</v>
      </c>
      <c r="D505" s="118" t="s">
        <v>1</v>
      </c>
      <c r="E505" s="118">
        <v>18.177554429314501</v>
      </c>
    </row>
    <row r="506" spans="1:5">
      <c r="A506" s="118" t="str">
        <f t="shared" si="8"/>
        <v>2004Leukaemia (C91–C95)AllSexAllEthRate</v>
      </c>
      <c r="B506" s="118">
        <v>2004</v>
      </c>
      <c r="C506" s="118" t="s">
        <v>136</v>
      </c>
      <c r="D506" s="118" t="s">
        <v>4</v>
      </c>
      <c r="E506" s="118">
        <v>12.8699668809414</v>
      </c>
    </row>
    <row r="507" spans="1:5">
      <c r="A507" s="118" t="str">
        <f t="shared" si="8"/>
        <v>2004Leukaemia (C91–C95)FemaleAllEthRate</v>
      </c>
      <c r="B507" s="118">
        <v>2004</v>
      </c>
      <c r="C507" s="118" t="s">
        <v>136</v>
      </c>
      <c r="D507" s="118" t="s">
        <v>0</v>
      </c>
      <c r="E507" s="118">
        <v>11.205509941342999</v>
      </c>
    </row>
    <row r="508" spans="1:5">
      <c r="A508" s="118" t="str">
        <f t="shared" si="8"/>
        <v>2004Leukaemia (C91–C95)MaleAllEthRate</v>
      </c>
      <c r="B508" s="118">
        <v>2004</v>
      </c>
      <c r="C508" s="118" t="s">
        <v>136</v>
      </c>
      <c r="D508" s="118" t="s">
        <v>1</v>
      </c>
      <c r="E508" s="118">
        <v>15.136704760444299</v>
      </c>
    </row>
    <row r="509" spans="1:5">
      <c r="A509" s="118" t="str">
        <f t="shared" si="8"/>
        <v>2005Leukaemia (C91–C95)AllSexAllEthRate</v>
      </c>
      <c r="B509" s="118">
        <v>2005</v>
      </c>
      <c r="C509" s="118" t="s">
        <v>136</v>
      </c>
      <c r="D509" s="118" t="s">
        <v>4</v>
      </c>
      <c r="E509" s="118">
        <v>10.8491965423379</v>
      </c>
    </row>
    <row r="510" spans="1:5">
      <c r="A510" s="118" t="str">
        <f t="shared" si="8"/>
        <v>2005Leukaemia (C91–C95)FemaleAllEthRate</v>
      </c>
      <c r="B510" s="118">
        <v>2005</v>
      </c>
      <c r="C510" s="118" t="s">
        <v>136</v>
      </c>
      <c r="D510" s="118" t="s">
        <v>0</v>
      </c>
      <c r="E510" s="118">
        <v>8.6126101279441194</v>
      </c>
    </row>
    <row r="511" spans="1:5">
      <c r="A511" s="118" t="str">
        <f t="shared" si="8"/>
        <v>2005Leukaemia (C91–C95)MaleAllEthRate</v>
      </c>
      <c r="B511" s="118">
        <v>2005</v>
      </c>
      <c r="C511" s="118" t="s">
        <v>136</v>
      </c>
      <c r="D511" s="118" t="s">
        <v>1</v>
      </c>
      <c r="E511" s="118">
        <v>13.526389319056401</v>
      </c>
    </row>
    <row r="512" spans="1:5">
      <c r="A512" s="118" t="str">
        <f t="shared" si="8"/>
        <v>2006Leukaemia (C91–C95)AllSexAllEthRate</v>
      </c>
      <c r="B512" s="118">
        <v>2006</v>
      </c>
      <c r="C512" s="118" t="s">
        <v>136</v>
      </c>
      <c r="D512" s="118" t="s">
        <v>4</v>
      </c>
      <c r="E512" s="118">
        <v>9.9659202415147092</v>
      </c>
    </row>
    <row r="513" spans="1:5">
      <c r="A513" s="118" t="str">
        <f t="shared" si="8"/>
        <v>2006Leukaemia (C91–C95)FemaleAllEthRate</v>
      </c>
      <c r="B513" s="118">
        <v>2006</v>
      </c>
      <c r="C513" s="118" t="s">
        <v>136</v>
      </c>
      <c r="D513" s="118" t="s">
        <v>0</v>
      </c>
      <c r="E513" s="118">
        <v>7.9497001909292404</v>
      </c>
    </row>
    <row r="514" spans="1:5">
      <c r="A514" s="118" t="str">
        <f t="shared" si="8"/>
        <v>2006Leukaemia (C91–C95)MaleAllEthRate</v>
      </c>
      <c r="B514" s="118">
        <v>2006</v>
      </c>
      <c r="C514" s="118" t="s">
        <v>136</v>
      </c>
      <c r="D514" s="118" t="s">
        <v>1</v>
      </c>
      <c r="E514" s="118">
        <v>12.245407201837599</v>
      </c>
    </row>
    <row r="515" spans="1:5">
      <c r="A515" s="118" t="str">
        <f t="shared" si="8"/>
        <v>2007Leukaemia (C91–C95)AllSexAllEthRate</v>
      </c>
      <c r="B515" s="118">
        <v>2007</v>
      </c>
      <c r="C515" s="118" t="s">
        <v>136</v>
      </c>
      <c r="D515" s="118" t="s">
        <v>4</v>
      </c>
      <c r="E515" s="118">
        <v>10.140847497732899</v>
      </c>
    </row>
    <row r="516" spans="1:5">
      <c r="A516" s="118" t="str">
        <f t="shared" si="8"/>
        <v>2007Leukaemia (C91–C95)FemaleAllEthRate</v>
      </c>
      <c r="B516" s="118">
        <v>2007</v>
      </c>
      <c r="C516" s="118" t="s">
        <v>136</v>
      </c>
      <c r="D516" s="118" t="s">
        <v>0</v>
      </c>
      <c r="E516" s="118">
        <v>8.4429957059430194</v>
      </c>
    </row>
    <row r="517" spans="1:5">
      <c r="A517" s="118" t="str">
        <f t="shared" si="8"/>
        <v>2007Leukaemia (C91–C95)MaleAllEthRate</v>
      </c>
      <c r="B517" s="118">
        <v>2007</v>
      </c>
      <c r="C517" s="118" t="s">
        <v>136</v>
      </c>
      <c r="D517" s="118" t="s">
        <v>1</v>
      </c>
      <c r="E517" s="118">
        <v>12.1986639507956</v>
      </c>
    </row>
    <row r="518" spans="1:5">
      <c r="A518" s="118" t="str">
        <f t="shared" si="8"/>
        <v>2008Leukaemia (C91–C95)AllSexAllEthRate</v>
      </c>
      <c r="B518" s="118">
        <v>2008</v>
      </c>
      <c r="C518" s="118" t="s">
        <v>136</v>
      </c>
      <c r="D518" s="118" t="s">
        <v>4</v>
      </c>
      <c r="E518" s="118">
        <v>10.6761260484411</v>
      </c>
    </row>
    <row r="519" spans="1:5">
      <c r="A519" s="118" t="str">
        <f t="shared" si="8"/>
        <v>2008Leukaemia (C91–C95)FemaleAllEthRate</v>
      </c>
      <c r="B519" s="118">
        <v>2008</v>
      </c>
      <c r="C519" s="118" t="s">
        <v>136</v>
      </c>
      <c r="D519" s="118" t="s">
        <v>0</v>
      </c>
      <c r="E519" s="118">
        <v>8.7193562133158498</v>
      </c>
    </row>
    <row r="520" spans="1:5">
      <c r="A520" s="118" t="str">
        <f t="shared" si="8"/>
        <v>2008Leukaemia (C91–C95)MaleAllEthRate</v>
      </c>
      <c r="B520" s="118">
        <v>2008</v>
      </c>
      <c r="C520" s="118" t="s">
        <v>136</v>
      </c>
      <c r="D520" s="118" t="s">
        <v>1</v>
      </c>
      <c r="E520" s="118">
        <v>12.9909852808293</v>
      </c>
    </row>
    <row r="521" spans="1:5">
      <c r="A521" s="118" t="str">
        <f t="shared" si="8"/>
        <v>2009Leukaemia (C91–C95)AllSexAllEthRate</v>
      </c>
      <c r="B521" s="118">
        <v>2009</v>
      </c>
      <c r="C521" s="118" t="s">
        <v>136</v>
      </c>
      <c r="D521" s="118" t="s">
        <v>4</v>
      </c>
      <c r="E521" s="118">
        <v>10.092474497426901</v>
      </c>
    </row>
    <row r="522" spans="1:5">
      <c r="A522" s="118" t="str">
        <f t="shared" si="8"/>
        <v>2009Leukaemia (C91–C95)FemaleAllEthRate</v>
      </c>
      <c r="B522" s="118">
        <v>2009</v>
      </c>
      <c r="C522" s="118" t="s">
        <v>136</v>
      </c>
      <c r="D522" s="118" t="s">
        <v>0</v>
      </c>
      <c r="E522" s="118">
        <v>7.8053115891629998</v>
      </c>
    </row>
    <row r="523" spans="1:5">
      <c r="A523" s="118" t="str">
        <f t="shared" si="8"/>
        <v>2009Leukaemia (C91–C95)MaleAllEthRate</v>
      </c>
      <c r="B523" s="118">
        <v>2009</v>
      </c>
      <c r="C523" s="118" t="s">
        <v>136</v>
      </c>
      <c r="D523" s="118" t="s">
        <v>1</v>
      </c>
      <c r="E523" s="118">
        <v>12.5250825045421</v>
      </c>
    </row>
    <row r="524" spans="1:5">
      <c r="A524" s="118" t="str">
        <f t="shared" si="8"/>
        <v>2010Leukaemia (C91–C95)AllSexAllEthRate</v>
      </c>
      <c r="B524" s="118">
        <v>2010</v>
      </c>
      <c r="C524" s="118" t="s">
        <v>136</v>
      </c>
      <c r="D524" s="118" t="s">
        <v>4</v>
      </c>
      <c r="E524" s="118">
        <v>10.1958984636534</v>
      </c>
    </row>
    <row r="525" spans="1:5">
      <c r="A525" s="118" t="str">
        <f t="shared" si="8"/>
        <v>2010Leukaemia (C91–C95)FemaleAllEthRate</v>
      </c>
      <c r="B525" s="118">
        <v>2010</v>
      </c>
      <c r="C525" s="118" t="s">
        <v>136</v>
      </c>
      <c r="D525" s="118" t="s">
        <v>0</v>
      </c>
      <c r="E525" s="118">
        <v>7.7273657384435399</v>
      </c>
    </row>
    <row r="526" spans="1:5">
      <c r="A526" s="118" t="str">
        <f t="shared" si="8"/>
        <v>2010Leukaemia (C91–C95)MaleAllEthRate</v>
      </c>
      <c r="B526" s="118">
        <v>2010</v>
      </c>
      <c r="C526" s="118" t="s">
        <v>136</v>
      </c>
      <c r="D526" s="118" t="s">
        <v>1</v>
      </c>
      <c r="E526" s="118">
        <v>12.899619402656</v>
      </c>
    </row>
    <row r="527" spans="1:5">
      <c r="A527" s="118" t="str">
        <f t="shared" si="8"/>
        <v>2011Leukaemia (C91–C95)AllSexAllEthRate</v>
      </c>
      <c r="B527" s="118">
        <v>2011</v>
      </c>
      <c r="C527" s="118" t="s">
        <v>136</v>
      </c>
      <c r="D527" s="118" t="s">
        <v>4</v>
      </c>
      <c r="E527" s="118">
        <v>9.5755069844133107</v>
      </c>
    </row>
    <row r="528" spans="1:5">
      <c r="A528" s="118" t="str">
        <f t="shared" si="8"/>
        <v>2011Leukaemia (C91–C95)FemaleAllEthRate</v>
      </c>
      <c r="B528" s="118">
        <v>2011</v>
      </c>
      <c r="C528" s="118" t="s">
        <v>136</v>
      </c>
      <c r="D528" s="118" t="s">
        <v>0</v>
      </c>
      <c r="E528" s="118">
        <v>7.67565122872728</v>
      </c>
    </row>
    <row r="529" spans="1:5">
      <c r="A529" s="118" t="str">
        <f t="shared" si="8"/>
        <v>2011Leukaemia (C91–C95)MaleAllEthRate</v>
      </c>
      <c r="B529" s="118">
        <v>2011</v>
      </c>
      <c r="C529" s="118" t="s">
        <v>136</v>
      </c>
      <c r="D529" s="118" t="s">
        <v>1</v>
      </c>
      <c r="E529" s="118">
        <v>11.6918398671462</v>
      </c>
    </row>
    <row r="530" spans="1:5">
      <c r="A530" s="118" t="str">
        <f t="shared" si="8"/>
        <v>2012Leukaemia (C91–C95)AllSexAllEthRate</v>
      </c>
      <c r="B530" s="118">
        <v>2012</v>
      </c>
      <c r="C530" s="118" t="s">
        <v>136</v>
      </c>
      <c r="D530" s="118" t="s">
        <v>4</v>
      </c>
      <c r="E530" s="118">
        <v>9.8206255617230696</v>
      </c>
    </row>
    <row r="531" spans="1:5">
      <c r="A531" s="118" t="str">
        <f t="shared" si="8"/>
        <v>2012Leukaemia (C91–C95)FemaleAllEthRate</v>
      </c>
      <c r="B531" s="118">
        <v>2012</v>
      </c>
      <c r="C531" s="118" t="s">
        <v>136</v>
      </c>
      <c r="D531" s="118" t="s">
        <v>0</v>
      </c>
      <c r="E531" s="118">
        <v>7.6927118245533803</v>
      </c>
    </row>
    <row r="532" spans="1:5">
      <c r="A532" s="118" t="str">
        <f t="shared" si="8"/>
        <v>2012Leukaemia (C91–C95)MaleAllEthRate</v>
      </c>
      <c r="B532" s="118">
        <v>2012</v>
      </c>
      <c r="C532" s="118" t="s">
        <v>136</v>
      </c>
      <c r="D532" s="118" t="s">
        <v>1</v>
      </c>
      <c r="E532" s="118">
        <v>12.2292733693246</v>
      </c>
    </row>
    <row r="533" spans="1:5">
      <c r="A533" s="118" t="str">
        <f t="shared" si="8"/>
        <v>2003Breast - female (C50)FemaleAllEthRate</v>
      </c>
      <c r="B533" s="118">
        <v>2003</v>
      </c>
      <c r="C533" s="118" t="s">
        <v>155</v>
      </c>
      <c r="D533" s="118" t="s">
        <v>0</v>
      </c>
      <c r="E533" s="118">
        <v>89.128940367603306</v>
      </c>
    </row>
    <row r="534" spans="1:5">
      <c r="A534" s="118" t="str">
        <f t="shared" si="8"/>
        <v>2003Cervix (C53)FemaleAllEthRate</v>
      </c>
      <c r="B534" s="118">
        <v>2003</v>
      </c>
      <c r="C534" s="118" t="s">
        <v>108</v>
      </c>
      <c r="D534" s="118" t="s">
        <v>0</v>
      </c>
      <c r="E534" s="118">
        <v>7.6523061438444797</v>
      </c>
    </row>
    <row r="535" spans="1:5">
      <c r="A535" s="118" t="str">
        <f t="shared" si="8"/>
        <v>2003Uterus (C54–C55)FemaleAllEthRate</v>
      </c>
      <c r="B535" s="118">
        <v>2003</v>
      </c>
      <c r="C535" s="118" t="s">
        <v>358</v>
      </c>
      <c r="D535" s="118" t="s">
        <v>0</v>
      </c>
      <c r="E535" s="118">
        <v>12.2778966342242</v>
      </c>
    </row>
    <row r="536" spans="1:5">
      <c r="A536" s="118" t="str">
        <f t="shared" si="8"/>
        <v>2003Ovary (C56)FemaleAllEthRate</v>
      </c>
      <c r="B536" s="118">
        <v>2003</v>
      </c>
      <c r="C536" s="118" t="s">
        <v>109</v>
      </c>
      <c r="D536" s="118" t="s">
        <v>0</v>
      </c>
      <c r="E536" s="118">
        <v>9.5177258469988395</v>
      </c>
    </row>
    <row r="537" spans="1:5">
      <c r="A537" s="118" t="str">
        <f t="shared" si="8"/>
        <v>2004Breast - female (C50)FemaleAllEthRate</v>
      </c>
      <c r="B537" s="118">
        <v>2004</v>
      </c>
      <c r="C537" s="118" t="s">
        <v>155</v>
      </c>
      <c r="D537" s="118" t="s">
        <v>0</v>
      </c>
      <c r="E537" s="118">
        <v>88.020088195804107</v>
      </c>
    </row>
    <row r="538" spans="1:5">
      <c r="A538" s="118" t="str">
        <f t="shared" si="8"/>
        <v>2004Cervix (C53)FemaleAllEthRate</v>
      </c>
      <c r="B538" s="118">
        <v>2004</v>
      </c>
      <c r="C538" s="118" t="s">
        <v>108</v>
      </c>
      <c r="D538" s="118" t="s">
        <v>0</v>
      </c>
      <c r="E538" s="118">
        <v>6.5176822067617897</v>
      </c>
    </row>
    <row r="539" spans="1:5">
      <c r="A539" s="118" t="str">
        <f t="shared" si="8"/>
        <v>2004Uterus (C54–C55)FemaleAllEthRate</v>
      </c>
      <c r="B539" s="118">
        <v>2004</v>
      </c>
      <c r="C539" s="118" t="s">
        <v>358</v>
      </c>
      <c r="D539" s="118" t="s">
        <v>0</v>
      </c>
      <c r="E539" s="118">
        <v>12.6997723771025</v>
      </c>
    </row>
    <row r="540" spans="1:5">
      <c r="A540" s="118" t="str">
        <f t="shared" si="8"/>
        <v>2004Ovary (C56)FemaleAllEthRate</v>
      </c>
      <c r="B540" s="118">
        <v>2004</v>
      </c>
      <c r="C540" s="118" t="s">
        <v>109</v>
      </c>
      <c r="D540" s="118" t="s">
        <v>0</v>
      </c>
      <c r="E540" s="118">
        <v>10.1393889512266</v>
      </c>
    </row>
    <row r="541" spans="1:5">
      <c r="A541" s="118" t="str">
        <f t="shared" si="8"/>
        <v>2005Breast - female (C50)FemaleAllEthRate</v>
      </c>
      <c r="B541" s="118">
        <v>2005</v>
      </c>
      <c r="C541" s="118" t="s">
        <v>155</v>
      </c>
      <c r="D541" s="118" t="s">
        <v>0</v>
      </c>
      <c r="E541" s="118">
        <v>91.593189856887804</v>
      </c>
    </row>
    <row r="542" spans="1:5">
      <c r="A542" s="118" t="str">
        <f t="shared" si="8"/>
        <v>2005Cervix (C53)FemaleAllEthRate</v>
      </c>
      <c r="B542" s="118">
        <v>2005</v>
      </c>
      <c r="C542" s="118" t="s">
        <v>108</v>
      </c>
      <c r="D542" s="118" t="s">
        <v>0</v>
      </c>
      <c r="E542" s="118">
        <v>6.0676789227306802</v>
      </c>
    </row>
    <row r="543" spans="1:5">
      <c r="A543" s="118" t="str">
        <f t="shared" si="8"/>
        <v>2005Uterus (C54–C55)FemaleAllEthRate</v>
      </c>
      <c r="B543" s="118">
        <v>2005</v>
      </c>
      <c r="C543" s="118" t="s">
        <v>358</v>
      </c>
      <c r="D543" s="118" t="s">
        <v>0</v>
      </c>
      <c r="E543" s="118">
        <v>13.812022733505399</v>
      </c>
    </row>
    <row r="544" spans="1:5">
      <c r="A544" s="118" t="str">
        <f t="shared" si="8"/>
        <v>2005Ovary (C56)FemaleAllEthRate</v>
      </c>
      <c r="B544" s="118">
        <v>2005</v>
      </c>
      <c r="C544" s="118" t="s">
        <v>109</v>
      </c>
      <c r="D544" s="118" t="s">
        <v>0</v>
      </c>
      <c r="E544" s="118">
        <v>10.412814896086999</v>
      </c>
    </row>
    <row r="545" spans="1:5">
      <c r="A545" s="118" t="str">
        <f t="shared" si="8"/>
        <v>2006Breast - female (C50)FemaleAllEthRate</v>
      </c>
      <c r="B545" s="118">
        <v>2006</v>
      </c>
      <c r="C545" s="118" t="s">
        <v>155</v>
      </c>
      <c r="D545" s="118" t="s">
        <v>0</v>
      </c>
      <c r="E545" s="118">
        <v>92.082111813931107</v>
      </c>
    </row>
    <row r="546" spans="1:5">
      <c r="A546" s="118" t="str">
        <f t="shared" si="8"/>
        <v>2006Cervix (C53)FemaleAllEthRate</v>
      </c>
      <c r="B546" s="118">
        <v>2006</v>
      </c>
      <c r="C546" s="118" t="s">
        <v>108</v>
      </c>
      <c r="D546" s="118" t="s">
        <v>0</v>
      </c>
      <c r="E546" s="118">
        <v>6.4760841551277597</v>
      </c>
    </row>
    <row r="547" spans="1:5">
      <c r="A547" s="118" t="str">
        <f t="shared" si="8"/>
        <v>2006Uterus (C54–C55)FemaleAllEthRate</v>
      </c>
      <c r="B547" s="118">
        <v>2006</v>
      </c>
      <c r="C547" s="118" t="s">
        <v>358</v>
      </c>
      <c r="D547" s="118" t="s">
        <v>0</v>
      </c>
      <c r="E547" s="118">
        <v>12.756985297528701</v>
      </c>
    </row>
    <row r="548" spans="1:5">
      <c r="A548" s="118" t="str">
        <f t="shared" si="8"/>
        <v>2006Ovary (C56)FemaleAllEthRate</v>
      </c>
      <c r="B548" s="118">
        <v>2006</v>
      </c>
      <c r="C548" s="118" t="s">
        <v>109</v>
      </c>
      <c r="D548" s="118" t="s">
        <v>0</v>
      </c>
      <c r="E548" s="118">
        <v>9.2654422316478993</v>
      </c>
    </row>
    <row r="549" spans="1:5">
      <c r="A549" s="118" t="str">
        <f t="shared" ref="A549:A582" si="9">B549&amp;C549&amp;D549&amp;$A$1&amp;$E$292</f>
        <v>2007Breast - female (C50)FemaleAllEthRate</v>
      </c>
      <c r="B549" s="118">
        <v>2007</v>
      </c>
      <c r="C549" s="118" t="s">
        <v>155</v>
      </c>
      <c r="D549" s="118" t="s">
        <v>0</v>
      </c>
      <c r="E549" s="118">
        <v>90.311452486751193</v>
      </c>
    </row>
    <row r="550" spans="1:5">
      <c r="A550" s="118" t="str">
        <f t="shared" si="9"/>
        <v>2007Cervix (C53)FemaleAllEthRate</v>
      </c>
      <c r="B550" s="118">
        <v>2007</v>
      </c>
      <c r="C550" s="118" t="s">
        <v>108</v>
      </c>
      <c r="D550" s="118" t="s">
        <v>0</v>
      </c>
      <c r="E550" s="118">
        <v>6.3179448346140799</v>
      </c>
    </row>
    <row r="551" spans="1:5">
      <c r="A551" s="118" t="str">
        <f t="shared" si="9"/>
        <v>2007Uterus (C54–C55)FemaleAllEthRate</v>
      </c>
      <c r="B551" s="118">
        <v>2007</v>
      </c>
      <c r="C551" s="118" t="s">
        <v>358</v>
      </c>
      <c r="D551" s="118" t="s">
        <v>0</v>
      </c>
      <c r="E551" s="118">
        <v>13.9087918856206</v>
      </c>
    </row>
    <row r="552" spans="1:5">
      <c r="A552" s="118" t="str">
        <f t="shared" si="9"/>
        <v>2007Ovary (C56)FemaleAllEthRate</v>
      </c>
      <c r="B552" s="118">
        <v>2007</v>
      </c>
      <c r="C552" s="118" t="s">
        <v>109</v>
      </c>
      <c r="D552" s="118" t="s">
        <v>0</v>
      </c>
      <c r="E552" s="118">
        <v>7.8048898742577002</v>
      </c>
    </row>
    <row r="553" spans="1:5">
      <c r="A553" s="118" t="str">
        <f t="shared" si="9"/>
        <v>2008Breast - female (C50)FemaleAllEthRate</v>
      </c>
      <c r="B553" s="118">
        <v>2008</v>
      </c>
      <c r="C553" s="118" t="s">
        <v>155</v>
      </c>
      <c r="D553" s="118" t="s">
        <v>0</v>
      </c>
      <c r="E553" s="118">
        <v>93.207201114483198</v>
      </c>
    </row>
    <row r="554" spans="1:5">
      <c r="A554" s="118" t="str">
        <f t="shared" si="9"/>
        <v>2008Cervix (C53)FemaleAllEthRate</v>
      </c>
      <c r="B554" s="118">
        <v>2008</v>
      </c>
      <c r="C554" s="118" t="s">
        <v>108</v>
      </c>
      <c r="D554" s="118" t="s">
        <v>0</v>
      </c>
      <c r="E554" s="118">
        <v>7.0769483182112998</v>
      </c>
    </row>
    <row r="555" spans="1:5">
      <c r="A555" s="118" t="str">
        <f t="shared" si="9"/>
        <v>2008Uterus (C54–C55)FemaleAllEthRate</v>
      </c>
      <c r="B555" s="118">
        <v>2008</v>
      </c>
      <c r="C555" s="118" t="s">
        <v>358</v>
      </c>
      <c r="D555" s="118" t="s">
        <v>0</v>
      </c>
      <c r="E555" s="118">
        <v>14.4503525818039</v>
      </c>
    </row>
    <row r="556" spans="1:5">
      <c r="A556" s="118" t="str">
        <f t="shared" si="9"/>
        <v>2008Ovary (C56)FemaleAllEthRate</v>
      </c>
      <c r="B556" s="118">
        <v>2008</v>
      </c>
      <c r="C556" s="118" t="s">
        <v>109</v>
      </c>
      <c r="D556" s="118" t="s">
        <v>0</v>
      </c>
      <c r="E556" s="118">
        <v>9.9429879495001092</v>
      </c>
    </row>
    <row r="557" spans="1:5">
      <c r="A557" s="118" t="str">
        <f t="shared" si="9"/>
        <v>2009Breast - female (C50)FemaleAllEthRate</v>
      </c>
      <c r="B557" s="118">
        <v>2009</v>
      </c>
      <c r="C557" s="118" t="s">
        <v>155</v>
      </c>
      <c r="D557" s="118" t="s">
        <v>0</v>
      </c>
      <c r="E557" s="118">
        <v>92.923280903701595</v>
      </c>
    </row>
    <row r="558" spans="1:5">
      <c r="A558" s="118" t="str">
        <f t="shared" si="9"/>
        <v>2009Cervix (C53)FemaleAllEthRate</v>
      </c>
      <c r="B558" s="118">
        <v>2009</v>
      </c>
      <c r="C558" s="118" t="s">
        <v>108</v>
      </c>
      <c r="D558" s="118" t="s">
        <v>0</v>
      </c>
      <c r="E558" s="118">
        <v>5.4270482489780303</v>
      </c>
    </row>
    <row r="559" spans="1:5">
      <c r="A559" s="118" t="str">
        <f t="shared" si="9"/>
        <v>2009Uterus (C54–C55)FemaleAllEthRate</v>
      </c>
      <c r="B559" s="118">
        <v>2009</v>
      </c>
      <c r="C559" s="118" t="s">
        <v>358</v>
      </c>
      <c r="D559" s="118" t="s">
        <v>0</v>
      </c>
      <c r="E559" s="118">
        <v>14.553454928145401</v>
      </c>
    </row>
    <row r="560" spans="1:5">
      <c r="A560" s="118" t="str">
        <f t="shared" si="9"/>
        <v>2009Ovary (C56)FemaleAllEthRate</v>
      </c>
      <c r="B560" s="118">
        <v>2009</v>
      </c>
      <c r="C560" s="118" t="s">
        <v>109</v>
      </c>
      <c r="D560" s="118" t="s">
        <v>0</v>
      </c>
      <c r="E560" s="118">
        <v>9.5833135831957694</v>
      </c>
    </row>
    <row r="561" spans="1:5">
      <c r="A561" s="118" t="str">
        <f t="shared" si="9"/>
        <v>2010Breast - female (C50)FemaleAllEthRate</v>
      </c>
      <c r="B561" s="118">
        <v>2010</v>
      </c>
      <c r="C561" s="118" t="s">
        <v>155</v>
      </c>
      <c r="D561" s="118" t="s">
        <v>0</v>
      </c>
      <c r="E561" s="118">
        <v>91.860392695857598</v>
      </c>
    </row>
    <row r="562" spans="1:5">
      <c r="A562" s="118" t="str">
        <f t="shared" si="9"/>
        <v>2010Cervix (C53)FemaleAllEthRate</v>
      </c>
      <c r="B562" s="118">
        <v>2010</v>
      </c>
      <c r="C562" s="118" t="s">
        <v>108</v>
      </c>
      <c r="D562" s="118" t="s">
        <v>0</v>
      </c>
      <c r="E562" s="118">
        <v>7.0725498236169901</v>
      </c>
    </row>
    <row r="563" spans="1:5">
      <c r="A563" s="118" t="str">
        <f t="shared" si="9"/>
        <v>2010Uterus (C54–C55)FemaleAllEthRate</v>
      </c>
      <c r="B563" s="118">
        <v>2010</v>
      </c>
      <c r="C563" s="118" t="s">
        <v>358</v>
      </c>
      <c r="D563" s="118" t="s">
        <v>0</v>
      </c>
      <c r="E563" s="118">
        <v>16.1787052625432</v>
      </c>
    </row>
    <row r="564" spans="1:5">
      <c r="A564" s="118" t="str">
        <f t="shared" si="9"/>
        <v>2010Ovary (C56)FemaleAllEthRate</v>
      </c>
      <c r="B564" s="118">
        <v>2010</v>
      </c>
      <c r="C564" s="118" t="s">
        <v>109</v>
      </c>
      <c r="D564" s="118" t="s">
        <v>0</v>
      </c>
      <c r="E564" s="118">
        <v>9.5862780123842803</v>
      </c>
    </row>
    <row r="565" spans="1:5">
      <c r="A565" s="118" t="str">
        <f t="shared" si="9"/>
        <v>2011Breast - female (C50)FemaleAllEthRate</v>
      </c>
      <c r="B565" s="118">
        <v>2011</v>
      </c>
      <c r="C565" s="118" t="s">
        <v>155</v>
      </c>
      <c r="D565" s="118" t="s">
        <v>0</v>
      </c>
      <c r="E565" s="118">
        <v>92.299629790776194</v>
      </c>
    </row>
    <row r="566" spans="1:5">
      <c r="A566" s="118" t="str">
        <f t="shared" si="9"/>
        <v>2011Cervix (C53)FemaleAllEthRate</v>
      </c>
      <c r="B566" s="118">
        <v>2011</v>
      </c>
      <c r="C566" s="118" t="s">
        <v>108</v>
      </c>
      <c r="D566" s="118" t="s">
        <v>0</v>
      </c>
      <c r="E566" s="118">
        <v>6.6354663624767998</v>
      </c>
    </row>
    <row r="567" spans="1:5">
      <c r="A567" s="118" t="str">
        <f t="shared" si="9"/>
        <v>2011Uterus (C54–C55)FemaleAllEthRate</v>
      </c>
      <c r="B567" s="118">
        <v>2011</v>
      </c>
      <c r="C567" s="118" t="s">
        <v>358</v>
      </c>
      <c r="D567" s="118" t="s">
        <v>0</v>
      </c>
      <c r="E567" s="118">
        <v>14.3761733284793</v>
      </c>
    </row>
    <row r="568" spans="1:5">
      <c r="A568" s="118" t="str">
        <f t="shared" si="9"/>
        <v>2011Ovary (C56)FemaleAllEthRate</v>
      </c>
      <c r="B568" s="118">
        <v>2011</v>
      </c>
      <c r="C568" s="118" t="s">
        <v>109</v>
      </c>
      <c r="D568" s="118" t="s">
        <v>0</v>
      </c>
      <c r="E568" s="118">
        <v>8.6258711676771593</v>
      </c>
    </row>
    <row r="569" spans="1:5">
      <c r="A569" s="118" t="str">
        <f t="shared" si="9"/>
        <v>2012Breast - female (C50)FemaleAllEthRate</v>
      </c>
      <c r="B569" s="118">
        <v>2012</v>
      </c>
      <c r="C569" s="118" t="s">
        <v>155</v>
      </c>
      <c r="D569" s="118" t="s">
        <v>0</v>
      </c>
      <c r="E569" s="118">
        <v>96.8565018782176</v>
      </c>
    </row>
    <row r="570" spans="1:5">
      <c r="A570" s="118" t="str">
        <f t="shared" si="9"/>
        <v>2012Cervix (C53)FemaleAllEthRate</v>
      </c>
      <c r="B570" s="118">
        <v>2012</v>
      </c>
      <c r="C570" s="118" t="s">
        <v>108</v>
      </c>
      <c r="D570" s="118" t="s">
        <v>0</v>
      </c>
      <c r="E570" s="118">
        <v>6.2970143618037397</v>
      </c>
    </row>
    <row r="571" spans="1:5">
      <c r="A571" s="118" t="str">
        <f t="shared" si="9"/>
        <v>2012Uterus (C54–C55)FemaleAllEthRate</v>
      </c>
      <c r="B571" s="118">
        <v>2012</v>
      </c>
      <c r="C571" s="118" t="s">
        <v>358</v>
      </c>
      <c r="D571" s="118" t="s">
        <v>0</v>
      </c>
      <c r="E571" s="118">
        <v>16.180995683079999</v>
      </c>
    </row>
    <row r="572" spans="1:5">
      <c r="A572" s="118" t="str">
        <f t="shared" si="9"/>
        <v>2012Ovary (C56)FemaleAllEthRate</v>
      </c>
      <c r="B572" s="118">
        <v>2012</v>
      </c>
      <c r="C572" s="118" t="s">
        <v>109</v>
      </c>
      <c r="D572" s="118" t="s">
        <v>0</v>
      </c>
      <c r="E572" s="118">
        <v>7.9710613295753801</v>
      </c>
    </row>
    <row r="573" spans="1:5">
      <c r="A573" s="118" t="str">
        <f t="shared" si="9"/>
        <v>2003Prostate (C61)MaleAllEthRate</v>
      </c>
      <c r="B573" s="118">
        <v>2003</v>
      </c>
      <c r="C573" s="118" t="s">
        <v>112</v>
      </c>
      <c r="D573" s="118" t="s">
        <v>1</v>
      </c>
      <c r="E573" s="118">
        <v>110.104374293791</v>
      </c>
    </row>
    <row r="574" spans="1:5">
      <c r="A574" s="118" t="str">
        <f t="shared" si="9"/>
        <v>2004Prostate (C61)MaleAllEthRate</v>
      </c>
      <c r="B574" s="118">
        <v>2004</v>
      </c>
      <c r="C574" s="118" t="s">
        <v>112</v>
      </c>
      <c r="D574" s="118" t="s">
        <v>1</v>
      </c>
      <c r="E574" s="118">
        <v>107.037633127834</v>
      </c>
    </row>
    <row r="575" spans="1:5">
      <c r="A575" s="118" t="str">
        <f t="shared" si="9"/>
        <v>2005Prostate (C61)MaleAllEthRate</v>
      </c>
      <c r="B575" s="118">
        <v>2005</v>
      </c>
      <c r="C575" s="118" t="s">
        <v>112</v>
      </c>
      <c r="D575" s="118" t="s">
        <v>1</v>
      </c>
      <c r="E575" s="118">
        <v>97.151243523057403</v>
      </c>
    </row>
    <row r="576" spans="1:5">
      <c r="A576" s="118" t="str">
        <f t="shared" si="9"/>
        <v>2006Prostate (C61)MaleAllEthRate</v>
      </c>
      <c r="B576" s="118">
        <v>2006</v>
      </c>
      <c r="C576" s="118" t="s">
        <v>112</v>
      </c>
      <c r="D576" s="118" t="s">
        <v>1</v>
      </c>
      <c r="E576" s="118">
        <v>91.855202072367803</v>
      </c>
    </row>
    <row r="577" spans="1:5">
      <c r="A577" s="118" t="str">
        <f t="shared" si="9"/>
        <v>2007Prostate (C61)MaleAllEthRate</v>
      </c>
      <c r="B577" s="118">
        <v>2007</v>
      </c>
      <c r="C577" s="118" t="s">
        <v>112</v>
      </c>
      <c r="D577" s="118" t="s">
        <v>1</v>
      </c>
      <c r="E577" s="118">
        <v>106.640582413649</v>
      </c>
    </row>
    <row r="578" spans="1:5">
      <c r="A578" s="118" t="str">
        <f t="shared" si="9"/>
        <v>2008Prostate (C61)MaleAllEthRate</v>
      </c>
      <c r="B578" s="118">
        <v>2008</v>
      </c>
      <c r="C578" s="118" t="s">
        <v>112</v>
      </c>
      <c r="D578" s="118" t="s">
        <v>1</v>
      </c>
      <c r="E578" s="118">
        <v>103.517746321415</v>
      </c>
    </row>
    <row r="579" spans="1:5">
      <c r="A579" s="118" t="str">
        <f t="shared" si="9"/>
        <v>2009Prostate (C61)MaleAllEthRate</v>
      </c>
      <c r="B579" s="118">
        <v>2009</v>
      </c>
      <c r="C579" s="118" t="s">
        <v>112</v>
      </c>
      <c r="D579" s="118" t="s">
        <v>1</v>
      </c>
      <c r="E579" s="118">
        <v>115.757893411308</v>
      </c>
    </row>
    <row r="580" spans="1:5">
      <c r="A580" s="118" t="str">
        <f t="shared" si="9"/>
        <v>2010Prostate (C61)MaleAllEthRate</v>
      </c>
      <c r="B580" s="118">
        <v>2010</v>
      </c>
      <c r="C580" s="118" t="s">
        <v>112</v>
      </c>
      <c r="D580" s="118" t="s">
        <v>1</v>
      </c>
      <c r="E580" s="118">
        <v>99.342957965110898</v>
      </c>
    </row>
    <row r="581" spans="1:5">
      <c r="A581" s="118" t="str">
        <f t="shared" si="9"/>
        <v>2011Prostate (C61)MaleAllEthRate</v>
      </c>
      <c r="B581" s="118">
        <v>2011</v>
      </c>
      <c r="C581" s="118" t="s">
        <v>112</v>
      </c>
      <c r="D581" s="118" t="s">
        <v>1</v>
      </c>
      <c r="E581" s="118">
        <v>97.796580634374394</v>
      </c>
    </row>
    <row r="582" spans="1:5">
      <c r="A582" s="118" t="str">
        <f t="shared" si="9"/>
        <v>2012Prostate (C61)MaleAllEthRate</v>
      </c>
      <c r="B582" s="118">
        <v>2012</v>
      </c>
      <c r="C582" s="118" t="s">
        <v>112</v>
      </c>
      <c r="D582" s="118" t="s">
        <v>1</v>
      </c>
      <c r="E582" s="118">
        <v>98.155491135673998</v>
      </c>
    </row>
    <row r="583" spans="1:5">
      <c r="A583" s="118" t="s">
        <v>157</v>
      </c>
      <c r="B583" s="118" t="s">
        <v>5</v>
      </c>
      <c r="C583" s="118" t="s">
        <v>11</v>
      </c>
      <c r="D583" s="118" t="s">
        <v>3</v>
      </c>
      <c r="E583" s="118" t="s">
        <v>8</v>
      </c>
    </row>
    <row r="584" spans="1:5">
      <c r="A584" s="118" t="str">
        <f t="shared" ref="A584:A647" si="10">B584&amp;C584&amp;D584&amp;$A$583&amp;$E$583</f>
        <v>2003Stomach (C16)AllSexMāoriRate</v>
      </c>
      <c r="B584" s="118">
        <v>2003</v>
      </c>
      <c r="C584" s="118" t="s">
        <v>82</v>
      </c>
      <c r="D584" s="118" t="s">
        <v>4</v>
      </c>
      <c r="E584" s="118">
        <v>18.476700573708001</v>
      </c>
    </row>
    <row r="585" spans="1:5">
      <c r="A585" s="118" t="str">
        <f t="shared" si="10"/>
        <v>2003Stomach (C16)FemaleMāoriRate</v>
      </c>
      <c r="B585" s="118">
        <v>2003</v>
      </c>
      <c r="C585" s="118" t="s">
        <v>82</v>
      </c>
      <c r="D585" s="118" t="s">
        <v>0</v>
      </c>
      <c r="E585" s="118">
        <v>12.894379025941101</v>
      </c>
    </row>
    <row r="586" spans="1:5">
      <c r="A586" s="118" t="str">
        <f t="shared" si="10"/>
        <v>2003Stomach (C16)MaleMāoriRate</v>
      </c>
      <c r="B586" s="118">
        <v>2003</v>
      </c>
      <c r="C586" s="118" t="s">
        <v>82</v>
      </c>
      <c r="D586" s="118" t="s">
        <v>1</v>
      </c>
      <c r="E586" s="118">
        <v>25.129319942460398</v>
      </c>
    </row>
    <row r="587" spans="1:5">
      <c r="A587" s="118" t="str">
        <f t="shared" si="10"/>
        <v>2004Stomach (C16)AllSexMāoriRate</v>
      </c>
      <c r="B587" s="118">
        <v>2004</v>
      </c>
      <c r="C587" s="118" t="s">
        <v>82</v>
      </c>
      <c r="D587" s="118" t="s">
        <v>4</v>
      </c>
      <c r="E587" s="118">
        <v>16.835224761510101</v>
      </c>
    </row>
    <row r="588" spans="1:5">
      <c r="A588" s="118" t="str">
        <f t="shared" si="10"/>
        <v>2004Stomach (C16)FemaleMāoriRate</v>
      </c>
      <c r="B588" s="118">
        <v>2004</v>
      </c>
      <c r="C588" s="118" t="s">
        <v>82</v>
      </c>
      <c r="D588" s="118" t="s">
        <v>0</v>
      </c>
      <c r="E588" s="118">
        <v>14.337782364832799</v>
      </c>
    </row>
    <row r="589" spans="1:5">
      <c r="A589" s="118" t="str">
        <f t="shared" si="10"/>
        <v>2004Stomach (C16)MaleMāoriRate</v>
      </c>
      <c r="B589" s="118">
        <v>2004</v>
      </c>
      <c r="C589" s="118" t="s">
        <v>82</v>
      </c>
      <c r="D589" s="118" t="s">
        <v>1</v>
      </c>
      <c r="E589" s="118">
        <v>19.294011228513</v>
      </c>
    </row>
    <row r="590" spans="1:5">
      <c r="A590" s="118" t="str">
        <f t="shared" si="10"/>
        <v>2005Stomach (C16)AllSexMāoriRate</v>
      </c>
      <c r="B590" s="118">
        <v>2005</v>
      </c>
      <c r="C590" s="118" t="s">
        <v>82</v>
      </c>
      <c r="D590" s="118" t="s">
        <v>4</v>
      </c>
      <c r="E590" s="118">
        <v>16.762488857236999</v>
      </c>
    </row>
    <row r="591" spans="1:5">
      <c r="A591" s="118" t="str">
        <f t="shared" si="10"/>
        <v>2005Stomach (C16)FemaleMāoriRate</v>
      </c>
      <c r="B591" s="118">
        <v>2005</v>
      </c>
      <c r="C591" s="118" t="s">
        <v>82</v>
      </c>
      <c r="D591" s="118" t="s">
        <v>0</v>
      </c>
      <c r="E591" s="118">
        <v>15.6203553864291</v>
      </c>
    </row>
    <row r="592" spans="1:5">
      <c r="A592" s="118" t="str">
        <f t="shared" si="10"/>
        <v>2005Stomach (C16)MaleMāoriRate</v>
      </c>
      <c r="B592" s="118">
        <v>2005</v>
      </c>
      <c r="C592" s="118" t="s">
        <v>82</v>
      </c>
      <c r="D592" s="118" t="s">
        <v>1</v>
      </c>
      <c r="E592" s="118">
        <v>17.7503160236875</v>
      </c>
    </row>
    <row r="593" spans="1:5">
      <c r="A593" s="118" t="str">
        <f t="shared" si="10"/>
        <v>2006Stomach (C16)AllSexMāoriRate</v>
      </c>
      <c r="B593" s="118">
        <v>2006</v>
      </c>
      <c r="C593" s="118" t="s">
        <v>82</v>
      </c>
      <c r="D593" s="118" t="s">
        <v>4</v>
      </c>
      <c r="E593" s="118">
        <v>17.134278638652798</v>
      </c>
    </row>
    <row r="594" spans="1:5">
      <c r="A594" s="118" t="str">
        <f t="shared" si="10"/>
        <v>2006Stomach (C16)FemaleMāoriRate</v>
      </c>
      <c r="B594" s="118">
        <v>2006</v>
      </c>
      <c r="C594" s="118" t="s">
        <v>82</v>
      </c>
      <c r="D594" s="118" t="s">
        <v>0</v>
      </c>
      <c r="E594" s="118">
        <v>13.172768596435899</v>
      </c>
    </row>
    <row r="595" spans="1:5">
      <c r="A595" s="118" t="str">
        <f t="shared" si="10"/>
        <v>2006Stomach (C16)MaleMāoriRate</v>
      </c>
      <c r="B595" s="118">
        <v>2006</v>
      </c>
      <c r="C595" s="118" t="s">
        <v>82</v>
      </c>
      <c r="D595" s="118" t="s">
        <v>1</v>
      </c>
      <c r="E595" s="118">
        <v>22.559204919110901</v>
      </c>
    </row>
    <row r="596" spans="1:5">
      <c r="A596" s="118" t="str">
        <f t="shared" si="10"/>
        <v>2007Stomach (C16)AllSexMāoriRate</v>
      </c>
      <c r="B596" s="118">
        <v>2007</v>
      </c>
      <c r="C596" s="118" t="s">
        <v>82</v>
      </c>
      <c r="D596" s="118" t="s">
        <v>4</v>
      </c>
      <c r="E596" s="118">
        <v>19.269782226570602</v>
      </c>
    </row>
    <row r="597" spans="1:5">
      <c r="A597" s="118" t="str">
        <f t="shared" si="10"/>
        <v>2007Stomach (C16)FemaleMāoriRate</v>
      </c>
      <c r="B597" s="118">
        <v>2007</v>
      </c>
      <c r="C597" s="118" t="s">
        <v>82</v>
      </c>
      <c r="D597" s="118" t="s">
        <v>0</v>
      </c>
      <c r="E597" s="118">
        <v>16.7763543427481</v>
      </c>
    </row>
    <row r="598" spans="1:5">
      <c r="A598" s="118" t="str">
        <f t="shared" si="10"/>
        <v>2007Stomach (C16)MaleMāoriRate</v>
      </c>
      <c r="B598" s="118">
        <v>2007</v>
      </c>
      <c r="C598" s="118" t="s">
        <v>82</v>
      </c>
      <c r="D598" s="118" t="s">
        <v>1</v>
      </c>
      <c r="E598" s="118">
        <v>21.770394103652901</v>
      </c>
    </row>
    <row r="599" spans="1:5">
      <c r="A599" s="118" t="str">
        <f t="shared" si="10"/>
        <v>2008Stomach (C16)AllSexMāoriRate</v>
      </c>
      <c r="B599" s="118">
        <v>2008</v>
      </c>
      <c r="C599" s="118" t="s">
        <v>82</v>
      </c>
      <c r="D599" s="118" t="s">
        <v>4</v>
      </c>
      <c r="E599" s="118">
        <v>15.0152236501792</v>
      </c>
    </row>
    <row r="600" spans="1:5">
      <c r="A600" s="118" t="str">
        <f t="shared" si="10"/>
        <v>2008Stomach (C16)FemaleMāoriRate</v>
      </c>
      <c r="B600" s="118">
        <v>2008</v>
      </c>
      <c r="C600" s="118" t="s">
        <v>82</v>
      </c>
      <c r="D600" s="118" t="s">
        <v>0</v>
      </c>
      <c r="E600" s="118">
        <v>12.3541541748288</v>
      </c>
    </row>
    <row r="601" spans="1:5">
      <c r="A601" s="118" t="str">
        <f t="shared" si="10"/>
        <v>2008Stomach (C16)MaleMāoriRate</v>
      </c>
      <c r="B601" s="118">
        <v>2008</v>
      </c>
      <c r="C601" s="118" t="s">
        <v>82</v>
      </c>
      <c r="D601" s="118" t="s">
        <v>1</v>
      </c>
      <c r="E601" s="118">
        <v>17.766798135740299</v>
      </c>
    </row>
    <row r="602" spans="1:5">
      <c r="A602" s="118" t="str">
        <f t="shared" si="10"/>
        <v>2009Stomach (C16)AllSexMāoriRate</v>
      </c>
      <c r="B602" s="118">
        <v>2009</v>
      </c>
      <c r="C602" s="118" t="s">
        <v>82</v>
      </c>
      <c r="D602" s="118" t="s">
        <v>4</v>
      </c>
      <c r="E602" s="118">
        <v>17.0658731866449</v>
      </c>
    </row>
    <row r="603" spans="1:5">
      <c r="A603" s="118" t="str">
        <f t="shared" si="10"/>
        <v>2009Stomach (C16)FemaleMāoriRate</v>
      </c>
      <c r="B603" s="118">
        <v>2009</v>
      </c>
      <c r="C603" s="118" t="s">
        <v>82</v>
      </c>
      <c r="D603" s="118" t="s">
        <v>0</v>
      </c>
      <c r="E603" s="118">
        <v>15.154283347300099</v>
      </c>
    </row>
    <row r="604" spans="1:5">
      <c r="A604" s="118" t="str">
        <f t="shared" si="10"/>
        <v>2009Stomach (C16)MaleMāoriRate</v>
      </c>
      <c r="B604" s="118">
        <v>2009</v>
      </c>
      <c r="C604" s="118" t="s">
        <v>82</v>
      </c>
      <c r="D604" s="118" t="s">
        <v>1</v>
      </c>
      <c r="E604" s="118">
        <v>19.339534255625502</v>
      </c>
    </row>
    <row r="605" spans="1:5">
      <c r="A605" s="118" t="str">
        <f t="shared" si="10"/>
        <v>2010Stomach (C16)AllSexMāoriRate</v>
      </c>
      <c r="B605" s="118">
        <v>2010</v>
      </c>
      <c r="C605" s="118" t="s">
        <v>82</v>
      </c>
      <c r="D605" s="118" t="s">
        <v>4</v>
      </c>
      <c r="E605" s="118">
        <v>14.869957760929299</v>
      </c>
    </row>
    <row r="606" spans="1:5">
      <c r="A606" s="118" t="str">
        <f t="shared" si="10"/>
        <v>2010Stomach (C16)FemaleMāoriRate</v>
      </c>
      <c r="B606" s="118">
        <v>2010</v>
      </c>
      <c r="C606" s="118" t="s">
        <v>82</v>
      </c>
      <c r="D606" s="118" t="s">
        <v>0</v>
      </c>
      <c r="E606" s="118">
        <v>13.3333502478146</v>
      </c>
    </row>
    <row r="607" spans="1:5">
      <c r="A607" s="118" t="str">
        <f t="shared" si="10"/>
        <v>2010Stomach (C16)MaleMāoriRate</v>
      </c>
      <c r="B607" s="118">
        <v>2010</v>
      </c>
      <c r="C607" s="118" t="s">
        <v>82</v>
      </c>
      <c r="D607" s="118" t="s">
        <v>1</v>
      </c>
      <c r="E607" s="118">
        <v>16.663650759454601</v>
      </c>
    </row>
    <row r="608" spans="1:5">
      <c r="A608" s="118" t="str">
        <f t="shared" si="10"/>
        <v>2011Stomach (C16)AllSexMāoriRate</v>
      </c>
      <c r="B608" s="118">
        <v>2011</v>
      </c>
      <c r="C608" s="118" t="s">
        <v>82</v>
      </c>
      <c r="D608" s="118" t="s">
        <v>4</v>
      </c>
      <c r="E608" s="118">
        <v>16.417166346614501</v>
      </c>
    </row>
    <row r="609" spans="1:5">
      <c r="A609" s="118" t="str">
        <f t="shared" si="10"/>
        <v>2011Stomach (C16)FemaleMāoriRate</v>
      </c>
      <c r="B609" s="118">
        <v>2011</v>
      </c>
      <c r="C609" s="118" t="s">
        <v>82</v>
      </c>
      <c r="D609" s="118" t="s">
        <v>0</v>
      </c>
      <c r="E609" s="118">
        <v>14.8654708128878</v>
      </c>
    </row>
    <row r="610" spans="1:5">
      <c r="A610" s="118" t="str">
        <f t="shared" si="10"/>
        <v>2011Stomach (C16)MaleMāoriRate</v>
      </c>
      <c r="B610" s="118">
        <v>2011</v>
      </c>
      <c r="C610" s="118" t="s">
        <v>82</v>
      </c>
      <c r="D610" s="118" t="s">
        <v>1</v>
      </c>
      <c r="E610" s="118">
        <v>18.575349033285502</v>
      </c>
    </row>
    <row r="611" spans="1:5">
      <c r="A611" s="118" t="str">
        <f t="shared" si="10"/>
        <v>2012Stomach (C16)AllSexMāoriRate</v>
      </c>
      <c r="B611" s="118">
        <v>2012</v>
      </c>
      <c r="C611" s="118" t="s">
        <v>82</v>
      </c>
      <c r="D611" s="118" t="s">
        <v>4</v>
      </c>
      <c r="E611" s="118">
        <v>15.7720709715607</v>
      </c>
    </row>
    <row r="612" spans="1:5">
      <c r="A612" s="118" t="str">
        <f t="shared" si="10"/>
        <v>2012Stomach (C16)FemaleMāoriRate</v>
      </c>
      <c r="B612" s="118">
        <v>2012</v>
      </c>
      <c r="C612" s="118" t="s">
        <v>82</v>
      </c>
      <c r="D612" s="118" t="s">
        <v>0</v>
      </c>
      <c r="E612" s="118">
        <v>9.7632705165325699</v>
      </c>
    </row>
    <row r="613" spans="1:5">
      <c r="A613" s="118" t="str">
        <f t="shared" si="10"/>
        <v>2012Stomach (C16)MaleMāoriRate</v>
      </c>
      <c r="B613" s="118">
        <v>2012</v>
      </c>
      <c r="C613" s="118" t="s">
        <v>82</v>
      </c>
      <c r="D613" s="118" t="s">
        <v>1</v>
      </c>
      <c r="E613" s="118">
        <v>23.278565932905501</v>
      </c>
    </row>
    <row r="614" spans="1:5">
      <c r="A614" s="118" t="str">
        <f t="shared" si="10"/>
        <v>2003Colorectum and anus (C18–C21)AllSexMāoriRate</v>
      </c>
      <c r="B614" s="118">
        <v>2003</v>
      </c>
      <c r="C614" s="118" t="s">
        <v>84</v>
      </c>
      <c r="D614" s="118" t="s">
        <v>4</v>
      </c>
      <c r="E614" s="118">
        <v>33.984022913382603</v>
      </c>
    </row>
    <row r="615" spans="1:5">
      <c r="A615" s="118" t="str">
        <f t="shared" si="10"/>
        <v>2003Colorectum and anus (C18–C21)FemaleMāoriRate</v>
      </c>
      <c r="B615" s="118">
        <v>2003</v>
      </c>
      <c r="C615" s="118" t="s">
        <v>84</v>
      </c>
      <c r="D615" s="118" t="s">
        <v>0</v>
      </c>
      <c r="E615" s="118">
        <v>29.0144102345612</v>
      </c>
    </row>
    <row r="616" spans="1:5">
      <c r="A616" s="118" t="str">
        <f t="shared" si="10"/>
        <v>2003Colorectum and anus (C18–C21)MaleMāoriRate</v>
      </c>
      <c r="B616" s="118">
        <v>2003</v>
      </c>
      <c r="C616" s="118" t="s">
        <v>84</v>
      </c>
      <c r="D616" s="118" t="s">
        <v>1</v>
      </c>
      <c r="E616" s="118">
        <v>38.947259232732797</v>
      </c>
    </row>
    <row r="617" spans="1:5">
      <c r="A617" s="118" t="str">
        <f t="shared" si="10"/>
        <v>2004Colorectum and anus (C18–C21)AllSexMāoriRate</v>
      </c>
      <c r="B617" s="118">
        <v>2004</v>
      </c>
      <c r="C617" s="118" t="s">
        <v>84</v>
      </c>
      <c r="D617" s="118" t="s">
        <v>4</v>
      </c>
      <c r="E617" s="118">
        <v>30.294980457892599</v>
      </c>
    </row>
    <row r="618" spans="1:5">
      <c r="A618" s="118" t="str">
        <f t="shared" si="10"/>
        <v>2004Colorectum and anus (C18–C21)FemaleMāoriRate</v>
      </c>
      <c r="B618" s="118">
        <v>2004</v>
      </c>
      <c r="C618" s="118" t="s">
        <v>84</v>
      </c>
      <c r="D618" s="118" t="s">
        <v>0</v>
      </c>
      <c r="E618" s="118">
        <v>26.721088294750999</v>
      </c>
    </row>
    <row r="619" spans="1:5">
      <c r="A619" s="118" t="str">
        <f t="shared" si="10"/>
        <v>2004Colorectum and anus (C18–C21)MaleMāoriRate</v>
      </c>
      <c r="B619" s="118">
        <v>2004</v>
      </c>
      <c r="C619" s="118" t="s">
        <v>84</v>
      </c>
      <c r="D619" s="118" t="s">
        <v>1</v>
      </c>
      <c r="E619" s="118">
        <v>35.174581217671701</v>
      </c>
    </row>
    <row r="620" spans="1:5">
      <c r="A620" s="118" t="str">
        <f t="shared" si="10"/>
        <v>2005Colorectum and anus (C18–C21)AllSexMāoriRate</v>
      </c>
      <c r="B620" s="118">
        <v>2005</v>
      </c>
      <c r="C620" s="118" t="s">
        <v>84</v>
      </c>
      <c r="D620" s="118" t="s">
        <v>4</v>
      </c>
      <c r="E620" s="118">
        <v>33.706237945720197</v>
      </c>
    </row>
    <row r="621" spans="1:5">
      <c r="A621" s="118" t="str">
        <f t="shared" si="10"/>
        <v>2005Colorectum and anus (C18–C21)FemaleMāoriRate</v>
      </c>
      <c r="B621" s="118">
        <v>2005</v>
      </c>
      <c r="C621" s="118" t="s">
        <v>84</v>
      </c>
      <c r="D621" s="118" t="s">
        <v>0</v>
      </c>
      <c r="E621" s="118">
        <v>28.096295951875099</v>
      </c>
    </row>
    <row r="622" spans="1:5">
      <c r="A622" s="118" t="str">
        <f t="shared" si="10"/>
        <v>2005Colorectum and anus (C18–C21)MaleMāoriRate</v>
      </c>
      <c r="B622" s="118">
        <v>2005</v>
      </c>
      <c r="C622" s="118" t="s">
        <v>84</v>
      </c>
      <c r="D622" s="118" t="s">
        <v>1</v>
      </c>
      <c r="E622" s="118">
        <v>39.631278234684402</v>
      </c>
    </row>
    <row r="623" spans="1:5">
      <c r="A623" s="118" t="str">
        <f t="shared" si="10"/>
        <v>2006Colorectum and anus (C18–C21)AllSexMāoriRate</v>
      </c>
      <c r="B623" s="118">
        <v>2006</v>
      </c>
      <c r="C623" s="118" t="s">
        <v>84</v>
      </c>
      <c r="D623" s="118" t="s">
        <v>4</v>
      </c>
      <c r="E623" s="118">
        <v>36.579539358452799</v>
      </c>
    </row>
    <row r="624" spans="1:5">
      <c r="A624" s="118" t="str">
        <f t="shared" si="10"/>
        <v>2006Colorectum and anus (C18–C21)FemaleMāoriRate</v>
      </c>
      <c r="B624" s="118">
        <v>2006</v>
      </c>
      <c r="C624" s="118" t="s">
        <v>84</v>
      </c>
      <c r="D624" s="118" t="s">
        <v>0</v>
      </c>
      <c r="E624" s="118">
        <v>31.8185181203085</v>
      </c>
    </row>
    <row r="625" spans="1:5">
      <c r="A625" s="118" t="str">
        <f t="shared" si="10"/>
        <v>2006Colorectum and anus (C18–C21)MaleMāoriRate</v>
      </c>
      <c r="B625" s="118">
        <v>2006</v>
      </c>
      <c r="C625" s="118" t="s">
        <v>84</v>
      </c>
      <c r="D625" s="118" t="s">
        <v>1</v>
      </c>
      <c r="E625" s="118">
        <v>42.487710005534701</v>
      </c>
    </row>
    <row r="626" spans="1:5">
      <c r="A626" s="118" t="str">
        <f t="shared" si="10"/>
        <v>2007Colorectum and anus (C18–C21)AllSexMāoriRate</v>
      </c>
      <c r="B626" s="118">
        <v>2007</v>
      </c>
      <c r="C626" s="118" t="s">
        <v>84</v>
      </c>
      <c r="D626" s="118" t="s">
        <v>4</v>
      </c>
      <c r="E626" s="118">
        <v>34.936362602540598</v>
      </c>
    </row>
    <row r="627" spans="1:5">
      <c r="A627" s="118" t="str">
        <f t="shared" si="10"/>
        <v>2007Colorectum and anus (C18–C21)FemaleMāoriRate</v>
      </c>
      <c r="B627" s="118">
        <v>2007</v>
      </c>
      <c r="C627" s="118" t="s">
        <v>84</v>
      </c>
      <c r="D627" s="118" t="s">
        <v>0</v>
      </c>
      <c r="E627" s="118">
        <v>31.0404758212117</v>
      </c>
    </row>
    <row r="628" spans="1:5">
      <c r="A628" s="118" t="str">
        <f t="shared" si="10"/>
        <v>2007Colorectum and anus (C18–C21)MaleMāoriRate</v>
      </c>
      <c r="B628" s="118">
        <v>2007</v>
      </c>
      <c r="C628" s="118" t="s">
        <v>84</v>
      </c>
      <c r="D628" s="118" t="s">
        <v>1</v>
      </c>
      <c r="E628" s="118">
        <v>38.889081880134697</v>
      </c>
    </row>
    <row r="629" spans="1:5">
      <c r="A629" s="118" t="str">
        <f t="shared" si="10"/>
        <v>2008Colorectum and anus (C18–C21)AllSexMāoriRate</v>
      </c>
      <c r="B629" s="118">
        <v>2008</v>
      </c>
      <c r="C629" s="118" t="s">
        <v>84</v>
      </c>
      <c r="D629" s="118" t="s">
        <v>4</v>
      </c>
      <c r="E629" s="118">
        <v>29.2649644231842</v>
      </c>
    </row>
    <row r="630" spans="1:5">
      <c r="A630" s="118" t="str">
        <f t="shared" si="10"/>
        <v>2008Colorectum and anus (C18–C21)FemaleMāoriRate</v>
      </c>
      <c r="B630" s="118">
        <v>2008</v>
      </c>
      <c r="C630" s="118" t="s">
        <v>84</v>
      </c>
      <c r="D630" s="118" t="s">
        <v>0</v>
      </c>
      <c r="E630" s="118">
        <v>23.628055986951601</v>
      </c>
    </row>
    <row r="631" spans="1:5">
      <c r="A631" s="118" t="str">
        <f t="shared" si="10"/>
        <v>2008Colorectum and anus (C18–C21)MaleMāoriRate</v>
      </c>
      <c r="B631" s="118">
        <v>2008</v>
      </c>
      <c r="C631" s="118" t="s">
        <v>84</v>
      </c>
      <c r="D631" s="118" t="s">
        <v>1</v>
      </c>
      <c r="E631" s="118">
        <v>36.591157209082397</v>
      </c>
    </row>
    <row r="632" spans="1:5">
      <c r="A632" s="118" t="str">
        <f t="shared" si="10"/>
        <v>2009Colorectum and anus (C18–C21)AllSexMāoriRate</v>
      </c>
      <c r="B632" s="118">
        <v>2009</v>
      </c>
      <c r="C632" s="118" t="s">
        <v>84</v>
      </c>
      <c r="D632" s="118" t="s">
        <v>4</v>
      </c>
      <c r="E632" s="118">
        <v>36.602140096695997</v>
      </c>
    </row>
    <row r="633" spans="1:5">
      <c r="A633" s="118" t="str">
        <f t="shared" si="10"/>
        <v>2009Colorectum and anus (C18–C21)FemaleMāoriRate</v>
      </c>
      <c r="B633" s="118">
        <v>2009</v>
      </c>
      <c r="C633" s="118" t="s">
        <v>84</v>
      </c>
      <c r="D633" s="118" t="s">
        <v>0</v>
      </c>
      <c r="E633" s="118">
        <v>27.758172530901899</v>
      </c>
    </row>
    <row r="634" spans="1:5">
      <c r="A634" s="118" t="str">
        <f t="shared" si="10"/>
        <v>2009Colorectum and anus (C18–C21)MaleMāoriRate</v>
      </c>
      <c r="B634" s="118">
        <v>2009</v>
      </c>
      <c r="C634" s="118" t="s">
        <v>84</v>
      </c>
      <c r="D634" s="118" t="s">
        <v>1</v>
      </c>
      <c r="E634" s="118">
        <v>46.5460666922516</v>
      </c>
    </row>
    <row r="635" spans="1:5">
      <c r="A635" s="118" t="str">
        <f t="shared" si="10"/>
        <v>2010Colorectum and anus (C18–C21)AllSexMāoriRate</v>
      </c>
      <c r="B635" s="118">
        <v>2010</v>
      </c>
      <c r="C635" s="118" t="s">
        <v>84</v>
      </c>
      <c r="D635" s="118" t="s">
        <v>4</v>
      </c>
      <c r="E635" s="118">
        <v>35.512011504002203</v>
      </c>
    </row>
    <row r="636" spans="1:5">
      <c r="A636" s="118" t="str">
        <f t="shared" si="10"/>
        <v>2010Colorectum and anus (C18–C21)FemaleMāoriRate</v>
      </c>
      <c r="B636" s="118">
        <v>2010</v>
      </c>
      <c r="C636" s="118" t="s">
        <v>84</v>
      </c>
      <c r="D636" s="118" t="s">
        <v>0</v>
      </c>
      <c r="E636" s="118">
        <v>34.363030219524802</v>
      </c>
    </row>
    <row r="637" spans="1:5">
      <c r="A637" s="118" t="str">
        <f t="shared" si="10"/>
        <v>2010Colorectum and anus (C18–C21)MaleMāoriRate</v>
      </c>
      <c r="B637" s="118">
        <v>2010</v>
      </c>
      <c r="C637" s="118" t="s">
        <v>84</v>
      </c>
      <c r="D637" s="118" t="s">
        <v>1</v>
      </c>
      <c r="E637" s="118">
        <v>35.893005891188103</v>
      </c>
    </row>
    <row r="638" spans="1:5">
      <c r="A638" s="118" t="str">
        <f t="shared" si="10"/>
        <v>2011Colorectum and anus (C18–C21)AllSexMāoriRate</v>
      </c>
      <c r="B638" s="118">
        <v>2011</v>
      </c>
      <c r="C638" s="118" t="s">
        <v>84</v>
      </c>
      <c r="D638" s="118" t="s">
        <v>4</v>
      </c>
      <c r="E638" s="118">
        <v>34.927270365280798</v>
      </c>
    </row>
    <row r="639" spans="1:5">
      <c r="A639" s="118" t="str">
        <f t="shared" si="10"/>
        <v>2011Colorectum and anus (C18–C21)FemaleMāoriRate</v>
      </c>
      <c r="B639" s="118">
        <v>2011</v>
      </c>
      <c r="C639" s="118" t="s">
        <v>84</v>
      </c>
      <c r="D639" s="118" t="s">
        <v>0</v>
      </c>
      <c r="E639" s="118">
        <v>32.568023867480001</v>
      </c>
    </row>
    <row r="640" spans="1:5">
      <c r="A640" s="118" t="str">
        <f t="shared" si="10"/>
        <v>2011Colorectum and anus (C18–C21)MaleMāoriRate</v>
      </c>
      <c r="B640" s="118">
        <v>2011</v>
      </c>
      <c r="C640" s="118" t="s">
        <v>84</v>
      </c>
      <c r="D640" s="118" t="s">
        <v>1</v>
      </c>
      <c r="E640" s="118">
        <v>37.084132898400199</v>
      </c>
    </row>
    <row r="641" spans="1:5">
      <c r="A641" s="118" t="str">
        <f t="shared" si="10"/>
        <v>2012Colorectum and anus (C18–C21)AllSexMāoriRate</v>
      </c>
      <c r="B641" s="118">
        <v>2012</v>
      </c>
      <c r="C641" s="118" t="s">
        <v>84</v>
      </c>
      <c r="D641" s="118" t="s">
        <v>4</v>
      </c>
      <c r="E641" s="118">
        <v>34.298637880205099</v>
      </c>
    </row>
    <row r="642" spans="1:5">
      <c r="A642" s="118" t="str">
        <f t="shared" si="10"/>
        <v>2012Colorectum and anus (C18–C21)FemaleMāoriRate</v>
      </c>
      <c r="B642" s="118">
        <v>2012</v>
      </c>
      <c r="C642" s="118" t="s">
        <v>84</v>
      </c>
      <c r="D642" s="118" t="s">
        <v>0</v>
      </c>
      <c r="E642" s="118">
        <v>29.181896017610299</v>
      </c>
    </row>
    <row r="643" spans="1:5">
      <c r="A643" s="118" t="str">
        <f t="shared" si="10"/>
        <v>2012Colorectum and anus (C18–C21)MaleMāoriRate</v>
      </c>
      <c r="B643" s="118">
        <v>2012</v>
      </c>
      <c r="C643" s="118" t="s">
        <v>84</v>
      </c>
      <c r="D643" s="118" t="s">
        <v>1</v>
      </c>
      <c r="E643" s="118">
        <v>40.832825092731902</v>
      </c>
    </row>
    <row r="644" spans="1:5">
      <c r="A644" s="118" t="str">
        <f t="shared" si="10"/>
        <v>2003Pancreas (C25)AllSexMāoriRate</v>
      </c>
      <c r="B644" s="118">
        <v>2003</v>
      </c>
      <c r="C644" s="118" t="s">
        <v>88</v>
      </c>
      <c r="D644" s="118" t="s">
        <v>4</v>
      </c>
      <c r="E644" s="118">
        <v>8.3359391023697196</v>
      </c>
    </row>
    <row r="645" spans="1:5">
      <c r="A645" s="118" t="str">
        <f t="shared" si="10"/>
        <v>2003Pancreas (C25)FemaleMāoriRate</v>
      </c>
      <c r="B645" s="118">
        <v>2003</v>
      </c>
      <c r="C645" s="118" t="s">
        <v>88</v>
      </c>
      <c r="D645" s="118" t="s">
        <v>0</v>
      </c>
      <c r="E645" s="118">
        <v>8.3853691311117302</v>
      </c>
    </row>
    <row r="646" spans="1:5">
      <c r="A646" s="118" t="str">
        <f t="shared" si="10"/>
        <v>2003Pancreas (C25)MaleMāoriRate</v>
      </c>
      <c r="B646" s="118">
        <v>2003</v>
      </c>
      <c r="C646" s="118" t="s">
        <v>88</v>
      </c>
      <c r="D646" s="118" t="s">
        <v>1</v>
      </c>
      <c r="E646" s="118">
        <v>7.5709901628763703</v>
      </c>
    </row>
    <row r="647" spans="1:5">
      <c r="A647" s="118" t="str">
        <f t="shared" si="10"/>
        <v>2004Pancreas (C25)AllSexMāoriRate</v>
      </c>
      <c r="B647" s="118">
        <v>2004</v>
      </c>
      <c r="C647" s="118" t="s">
        <v>88</v>
      </c>
      <c r="D647" s="118" t="s">
        <v>4</v>
      </c>
      <c r="E647" s="118">
        <v>12.199257635741301</v>
      </c>
    </row>
    <row r="648" spans="1:5">
      <c r="A648" s="118" t="str">
        <f t="shared" ref="A648:A711" si="11">B648&amp;C648&amp;D648&amp;$A$583&amp;$E$583</f>
        <v>2004Pancreas (C25)FemaleMāoriRate</v>
      </c>
      <c r="B648" s="118">
        <v>2004</v>
      </c>
      <c r="C648" s="118" t="s">
        <v>88</v>
      </c>
      <c r="D648" s="118" t="s">
        <v>0</v>
      </c>
      <c r="E648" s="118">
        <v>12.2537090149769</v>
      </c>
    </row>
    <row r="649" spans="1:5">
      <c r="A649" s="118" t="str">
        <f t="shared" si="11"/>
        <v>2004Pancreas (C25)MaleMāoriRate</v>
      </c>
      <c r="B649" s="118">
        <v>2004</v>
      </c>
      <c r="C649" s="118" t="s">
        <v>88</v>
      </c>
      <c r="D649" s="118" t="s">
        <v>1</v>
      </c>
      <c r="E649" s="118">
        <v>11.4197762954255</v>
      </c>
    </row>
    <row r="650" spans="1:5">
      <c r="A650" s="118" t="str">
        <f t="shared" si="11"/>
        <v>2005Pancreas (C25)AllSexMāoriRate</v>
      </c>
      <c r="B650" s="118">
        <v>2005</v>
      </c>
      <c r="C650" s="118" t="s">
        <v>88</v>
      </c>
      <c r="D650" s="118" t="s">
        <v>4</v>
      </c>
      <c r="E650" s="118">
        <v>15.130676995717099</v>
      </c>
    </row>
    <row r="651" spans="1:5">
      <c r="A651" s="118" t="str">
        <f t="shared" si="11"/>
        <v>2005Pancreas (C25)FemaleMāoriRate</v>
      </c>
      <c r="B651" s="118">
        <v>2005</v>
      </c>
      <c r="C651" s="118" t="s">
        <v>88</v>
      </c>
      <c r="D651" s="118" t="s">
        <v>0</v>
      </c>
      <c r="E651" s="118">
        <v>16.795828642725201</v>
      </c>
    </row>
    <row r="652" spans="1:5">
      <c r="A652" s="118" t="str">
        <f t="shared" si="11"/>
        <v>2005Pancreas (C25)MaleMāoriRate</v>
      </c>
      <c r="B652" s="118">
        <v>2005</v>
      </c>
      <c r="C652" s="118" t="s">
        <v>88</v>
      </c>
      <c r="D652" s="118" t="s">
        <v>1</v>
      </c>
      <c r="E652" s="118">
        <v>12.207126900339199</v>
      </c>
    </row>
    <row r="653" spans="1:5">
      <c r="A653" s="118" t="str">
        <f t="shared" si="11"/>
        <v>2006Pancreas (C25)AllSexMāoriRate</v>
      </c>
      <c r="B653" s="118">
        <v>2006</v>
      </c>
      <c r="C653" s="118" t="s">
        <v>88</v>
      </c>
      <c r="D653" s="118" t="s">
        <v>4</v>
      </c>
      <c r="E653" s="118">
        <v>11.9504366473088</v>
      </c>
    </row>
    <row r="654" spans="1:5">
      <c r="A654" s="118" t="str">
        <f t="shared" si="11"/>
        <v>2006Pancreas (C25)FemaleMāoriRate</v>
      </c>
      <c r="B654" s="118">
        <v>2006</v>
      </c>
      <c r="C654" s="118" t="s">
        <v>88</v>
      </c>
      <c r="D654" s="118" t="s">
        <v>0</v>
      </c>
      <c r="E654" s="118">
        <v>12.801290383527601</v>
      </c>
    </row>
    <row r="655" spans="1:5">
      <c r="A655" s="118" t="str">
        <f t="shared" si="11"/>
        <v>2006Pancreas (C25)MaleMāoriRate</v>
      </c>
      <c r="B655" s="118">
        <v>2006</v>
      </c>
      <c r="C655" s="118" t="s">
        <v>88</v>
      </c>
      <c r="D655" s="118" t="s">
        <v>1</v>
      </c>
      <c r="E655" s="118">
        <v>11.144170094040801</v>
      </c>
    </row>
    <row r="656" spans="1:5">
      <c r="A656" s="118" t="str">
        <f t="shared" si="11"/>
        <v>2007Pancreas (C25)AllSexMāoriRate</v>
      </c>
      <c r="B656" s="118">
        <v>2007</v>
      </c>
      <c r="C656" s="118" t="s">
        <v>88</v>
      </c>
      <c r="D656" s="118" t="s">
        <v>4</v>
      </c>
      <c r="E656" s="118">
        <v>9.7344541591921594</v>
      </c>
    </row>
    <row r="657" spans="1:5">
      <c r="A657" s="118" t="str">
        <f t="shared" si="11"/>
        <v>2007Pancreas (C25)FemaleMāoriRate</v>
      </c>
      <c r="B657" s="118">
        <v>2007</v>
      </c>
      <c r="C657" s="118" t="s">
        <v>88</v>
      </c>
      <c r="D657" s="118" t="s">
        <v>0</v>
      </c>
      <c r="E657" s="118">
        <v>7.9547320133137598</v>
      </c>
    </row>
    <row r="658" spans="1:5">
      <c r="A658" s="118" t="str">
        <f t="shared" si="11"/>
        <v>2007Pancreas (C25)MaleMāoriRate</v>
      </c>
      <c r="B658" s="118">
        <v>2007</v>
      </c>
      <c r="C658" s="118" t="s">
        <v>88</v>
      </c>
      <c r="D658" s="118" t="s">
        <v>1</v>
      </c>
      <c r="E658" s="118">
        <v>11.591052666771001</v>
      </c>
    </row>
    <row r="659" spans="1:5">
      <c r="A659" s="118" t="str">
        <f t="shared" si="11"/>
        <v>2008Pancreas (C25)AllSexMāoriRate</v>
      </c>
      <c r="B659" s="118">
        <v>2008</v>
      </c>
      <c r="C659" s="118" t="s">
        <v>88</v>
      </c>
      <c r="D659" s="118" t="s">
        <v>4</v>
      </c>
      <c r="E659" s="118">
        <v>13.470110538078799</v>
      </c>
    </row>
    <row r="660" spans="1:5">
      <c r="A660" s="118" t="str">
        <f t="shared" si="11"/>
        <v>2008Pancreas (C25)FemaleMāoriRate</v>
      </c>
      <c r="B660" s="118">
        <v>2008</v>
      </c>
      <c r="C660" s="118" t="s">
        <v>88</v>
      </c>
      <c r="D660" s="118" t="s">
        <v>0</v>
      </c>
      <c r="E660" s="118">
        <v>14.009389071242399</v>
      </c>
    </row>
    <row r="661" spans="1:5">
      <c r="A661" s="118" t="str">
        <f t="shared" si="11"/>
        <v>2008Pancreas (C25)MaleMāoriRate</v>
      </c>
      <c r="B661" s="118">
        <v>2008</v>
      </c>
      <c r="C661" s="118" t="s">
        <v>88</v>
      </c>
      <c r="D661" s="118" t="s">
        <v>1</v>
      </c>
      <c r="E661" s="118">
        <v>12.4150824690399</v>
      </c>
    </row>
    <row r="662" spans="1:5">
      <c r="A662" s="118" t="str">
        <f t="shared" si="11"/>
        <v>2009Pancreas (C25)AllSexMāoriRate</v>
      </c>
      <c r="B662" s="118">
        <v>2009</v>
      </c>
      <c r="C662" s="118" t="s">
        <v>88</v>
      </c>
      <c r="D662" s="118" t="s">
        <v>4</v>
      </c>
      <c r="E662" s="118">
        <v>11.360785615081999</v>
      </c>
    </row>
    <row r="663" spans="1:5">
      <c r="A663" s="118" t="str">
        <f t="shared" si="11"/>
        <v>2009Pancreas (C25)FemaleMāoriRate</v>
      </c>
      <c r="B663" s="118">
        <v>2009</v>
      </c>
      <c r="C663" s="118" t="s">
        <v>88</v>
      </c>
      <c r="D663" s="118" t="s">
        <v>0</v>
      </c>
      <c r="E663" s="118">
        <v>12.199505692099899</v>
      </c>
    </row>
    <row r="664" spans="1:5">
      <c r="A664" s="118" t="str">
        <f t="shared" si="11"/>
        <v>2009Pancreas (C25)MaleMāoriRate</v>
      </c>
      <c r="B664" s="118">
        <v>2009</v>
      </c>
      <c r="C664" s="118" t="s">
        <v>88</v>
      </c>
      <c r="D664" s="118" t="s">
        <v>1</v>
      </c>
      <c r="E664" s="118">
        <v>9.7163209716500898</v>
      </c>
    </row>
    <row r="665" spans="1:5">
      <c r="A665" s="118" t="str">
        <f t="shared" si="11"/>
        <v>2010Pancreas (C25)AllSexMāoriRate</v>
      </c>
      <c r="B665" s="118">
        <v>2010</v>
      </c>
      <c r="C665" s="118" t="s">
        <v>88</v>
      </c>
      <c r="D665" s="118" t="s">
        <v>4</v>
      </c>
      <c r="E665" s="118">
        <v>11.2909794659844</v>
      </c>
    </row>
    <row r="666" spans="1:5">
      <c r="A666" s="118" t="str">
        <f t="shared" si="11"/>
        <v>2010Pancreas (C25)FemaleMāoriRate</v>
      </c>
      <c r="B666" s="118">
        <v>2010</v>
      </c>
      <c r="C666" s="118" t="s">
        <v>88</v>
      </c>
      <c r="D666" s="118" t="s">
        <v>0</v>
      </c>
      <c r="E666" s="118">
        <v>8.9574117577322703</v>
      </c>
    </row>
    <row r="667" spans="1:5">
      <c r="A667" s="118" t="str">
        <f t="shared" si="11"/>
        <v>2010Pancreas (C25)MaleMāoriRate</v>
      </c>
      <c r="B667" s="118">
        <v>2010</v>
      </c>
      <c r="C667" s="118" t="s">
        <v>88</v>
      </c>
      <c r="D667" s="118" t="s">
        <v>1</v>
      </c>
      <c r="E667" s="118">
        <v>14.0118945931961</v>
      </c>
    </row>
    <row r="668" spans="1:5">
      <c r="A668" s="118" t="str">
        <f t="shared" si="11"/>
        <v>2011Pancreas (C25)AllSexMāoriRate</v>
      </c>
      <c r="B668" s="118">
        <v>2011</v>
      </c>
      <c r="C668" s="118" t="s">
        <v>88</v>
      </c>
      <c r="D668" s="118" t="s">
        <v>4</v>
      </c>
      <c r="E668" s="118">
        <v>10.216794271093701</v>
      </c>
    </row>
    <row r="669" spans="1:5">
      <c r="A669" s="118" t="str">
        <f t="shared" si="11"/>
        <v>2011Pancreas (C25)FemaleMāoriRate</v>
      </c>
      <c r="B669" s="118">
        <v>2011</v>
      </c>
      <c r="C669" s="118" t="s">
        <v>88</v>
      </c>
      <c r="D669" s="118" t="s">
        <v>0</v>
      </c>
      <c r="E669" s="118">
        <v>11.2412754824547</v>
      </c>
    </row>
    <row r="670" spans="1:5">
      <c r="A670" s="118" t="str">
        <f t="shared" si="11"/>
        <v>2011Pancreas (C25)MaleMāoriRate</v>
      </c>
      <c r="B670" s="118">
        <v>2011</v>
      </c>
      <c r="C670" s="118" t="s">
        <v>88</v>
      </c>
      <c r="D670" s="118" t="s">
        <v>1</v>
      </c>
      <c r="E670" s="118">
        <v>9.0193352521317092</v>
      </c>
    </row>
    <row r="671" spans="1:5">
      <c r="A671" s="118" t="str">
        <f t="shared" si="11"/>
        <v>2012Pancreas (C25)AllSexMāoriRate</v>
      </c>
      <c r="B671" s="118">
        <v>2012</v>
      </c>
      <c r="C671" s="118" t="s">
        <v>88</v>
      </c>
      <c r="D671" s="118" t="s">
        <v>4</v>
      </c>
      <c r="E671" s="118">
        <v>12.131813332514501</v>
      </c>
    </row>
    <row r="672" spans="1:5">
      <c r="A672" s="118" t="str">
        <f t="shared" si="11"/>
        <v>2012Pancreas (C25)FemaleMāoriRate</v>
      </c>
      <c r="B672" s="118">
        <v>2012</v>
      </c>
      <c r="C672" s="118" t="s">
        <v>88</v>
      </c>
      <c r="D672" s="118" t="s">
        <v>0</v>
      </c>
      <c r="E672" s="118">
        <v>12.9205414249887</v>
      </c>
    </row>
    <row r="673" spans="1:5">
      <c r="A673" s="118" t="str">
        <f t="shared" si="11"/>
        <v>2012Pancreas (C25)MaleMāoriRate</v>
      </c>
      <c r="B673" s="118">
        <v>2012</v>
      </c>
      <c r="C673" s="118" t="s">
        <v>88</v>
      </c>
      <c r="D673" s="118" t="s">
        <v>1</v>
      </c>
      <c r="E673" s="118">
        <v>10.862577135244001</v>
      </c>
    </row>
    <row r="674" spans="1:5">
      <c r="A674" s="118" t="str">
        <f t="shared" si="11"/>
        <v>2003Lung (C33–C34)AllSexMāoriRate</v>
      </c>
      <c r="B674" s="118">
        <v>2003</v>
      </c>
      <c r="C674" s="118" t="s">
        <v>93</v>
      </c>
      <c r="D674" s="118" t="s">
        <v>4</v>
      </c>
      <c r="E674" s="118">
        <v>91.864394155522803</v>
      </c>
    </row>
    <row r="675" spans="1:5">
      <c r="A675" s="118" t="str">
        <f t="shared" si="11"/>
        <v>2003Lung (C33–C34)FemaleMāoriRate</v>
      </c>
      <c r="B675" s="118">
        <v>2003</v>
      </c>
      <c r="C675" s="118" t="s">
        <v>93</v>
      </c>
      <c r="D675" s="118" t="s">
        <v>0</v>
      </c>
      <c r="E675" s="118">
        <v>100.261868626253</v>
      </c>
    </row>
    <row r="676" spans="1:5">
      <c r="A676" s="118" t="str">
        <f t="shared" si="11"/>
        <v>2003Lung (C33–C34)MaleMāoriRate</v>
      </c>
      <c r="B676" s="118">
        <v>2003</v>
      </c>
      <c r="C676" s="118" t="s">
        <v>93</v>
      </c>
      <c r="D676" s="118" t="s">
        <v>1</v>
      </c>
      <c r="E676" s="118">
        <v>82.961303608174902</v>
      </c>
    </row>
    <row r="677" spans="1:5">
      <c r="A677" s="118" t="str">
        <f t="shared" si="11"/>
        <v>2003Melanoma (C43)AllSexMāoriRate</v>
      </c>
      <c r="B677" s="118">
        <v>2003</v>
      </c>
      <c r="C677" s="118" t="s">
        <v>99</v>
      </c>
      <c r="D677" s="118" t="s">
        <v>4</v>
      </c>
      <c r="E677" s="118">
        <v>5.7506951381918503</v>
      </c>
    </row>
    <row r="678" spans="1:5">
      <c r="A678" s="118" t="str">
        <f t="shared" si="11"/>
        <v>2003Melanoma (C43)FemaleMāoriRate</v>
      </c>
      <c r="B678" s="118">
        <v>2003</v>
      </c>
      <c r="C678" s="118" t="s">
        <v>99</v>
      </c>
      <c r="D678" s="118" t="s">
        <v>0</v>
      </c>
      <c r="E678" s="118">
        <v>5.7160320264222104</v>
      </c>
    </row>
    <row r="679" spans="1:5">
      <c r="A679" s="118" t="str">
        <f t="shared" si="11"/>
        <v>2003Melanoma (C43)MaleMāoriRate</v>
      </c>
      <c r="B679" s="118">
        <v>2003</v>
      </c>
      <c r="C679" s="118" t="s">
        <v>99</v>
      </c>
      <c r="D679" s="118" t="s">
        <v>1</v>
      </c>
      <c r="E679" s="118">
        <v>5.7034228011786698</v>
      </c>
    </row>
    <row r="680" spans="1:5">
      <c r="A680" s="118" t="str">
        <f t="shared" si="11"/>
        <v>2003Non-Hodgkin lymphoma (C82–C85, C96)AllSexMāoriRate</v>
      </c>
      <c r="B680" s="118">
        <v>2003</v>
      </c>
      <c r="C680" s="118" t="s">
        <v>133</v>
      </c>
      <c r="D680" s="118" t="s">
        <v>4</v>
      </c>
      <c r="E680" s="118">
        <v>14.7630989533021</v>
      </c>
    </row>
    <row r="681" spans="1:5">
      <c r="A681" s="118" t="str">
        <f t="shared" si="11"/>
        <v>2003Non-Hodgkin lymphoma (C82–C85, C96)FemaleMāoriRate</v>
      </c>
      <c r="B681" s="118">
        <v>2003</v>
      </c>
      <c r="C681" s="118" t="s">
        <v>133</v>
      </c>
      <c r="D681" s="118" t="s">
        <v>0</v>
      </c>
      <c r="E681" s="118">
        <v>15.7050432172044</v>
      </c>
    </row>
    <row r="682" spans="1:5">
      <c r="A682" s="118" t="str">
        <f t="shared" si="11"/>
        <v>2003Non-Hodgkin lymphoma (C82–C85, C96)MaleMāoriRate</v>
      </c>
      <c r="B682" s="118">
        <v>2003</v>
      </c>
      <c r="C682" s="118" t="s">
        <v>133</v>
      </c>
      <c r="D682" s="118" t="s">
        <v>1</v>
      </c>
      <c r="E682" s="118">
        <v>13.920527084962799</v>
      </c>
    </row>
    <row r="683" spans="1:5">
      <c r="A683" s="118" t="str">
        <f t="shared" si="11"/>
        <v>2003Leukaemia (C91–C95)AllSexMāoriRate</v>
      </c>
      <c r="B683" s="118">
        <v>2003</v>
      </c>
      <c r="C683" s="118" t="s">
        <v>136</v>
      </c>
      <c r="D683" s="118" t="s">
        <v>4</v>
      </c>
      <c r="E683" s="118">
        <v>15.0940680107981</v>
      </c>
    </row>
    <row r="684" spans="1:5">
      <c r="A684" s="118" t="str">
        <f t="shared" si="11"/>
        <v>2003Leukaemia (C91–C95)FemaleMāoriRate</v>
      </c>
      <c r="B684" s="118">
        <v>2003</v>
      </c>
      <c r="C684" s="118" t="s">
        <v>136</v>
      </c>
      <c r="D684" s="118" t="s">
        <v>0</v>
      </c>
      <c r="E684" s="118">
        <v>10.2007260946618</v>
      </c>
    </row>
    <row r="685" spans="1:5">
      <c r="A685" s="118" t="str">
        <f t="shared" si="11"/>
        <v>2003Leukaemia (C91–C95)MaleMāoriRate</v>
      </c>
      <c r="B685" s="118">
        <v>2003</v>
      </c>
      <c r="C685" s="118" t="s">
        <v>136</v>
      </c>
      <c r="D685" s="118" t="s">
        <v>1</v>
      </c>
      <c r="E685" s="118">
        <v>21.376396013887501</v>
      </c>
    </row>
    <row r="686" spans="1:5">
      <c r="A686" s="118" t="str">
        <f t="shared" si="11"/>
        <v>2004Lung (C33–C34)AllSexMāoriRate</v>
      </c>
      <c r="B686" s="118">
        <v>2004</v>
      </c>
      <c r="C686" s="118" t="s">
        <v>93</v>
      </c>
      <c r="D686" s="118" t="s">
        <v>4</v>
      </c>
      <c r="E686" s="118">
        <v>96.165141369295995</v>
      </c>
    </row>
    <row r="687" spans="1:5">
      <c r="A687" s="118" t="str">
        <f t="shared" si="11"/>
        <v>2004Lung (C33–C34)FemaleMāoriRate</v>
      </c>
      <c r="B687" s="118">
        <v>2004</v>
      </c>
      <c r="C687" s="118" t="s">
        <v>93</v>
      </c>
      <c r="D687" s="118" t="s">
        <v>0</v>
      </c>
      <c r="E687" s="118">
        <v>90.189816922864793</v>
      </c>
    </row>
    <row r="688" spans="1:5">
      <c r="A688" s="118" t="str">
        <f t="shared" si="11"/>
        <v>2004Lung (C33–C34)MaleMāoriRate</v>
      </c>
      <c r="B688" s="118">
        <v>2004</v>
      </c>
      <c r="C688" s="118" t="s">
        <v>93</v>
      </c>
      <c r="D688" s="118" t="s">
        <v>1</v>
      </c>
      <c r="E688" s="118">
        <v>106.29119906104999</v>
      </c>
    </row>
    <row r="689" spans="1:5">
      <c r="A689" s="118" t="str">
        <f t="shared" si="11"/>
        <v>2004Melanoma (C43)AllSexMāoriRate</v>
      </c>
      <c r="B689" s="118">
        <v>2004</v>
      </c>
      <c r="C689" s="118" t="s">
        <v>99</v>
      </c>
      <c r="D689" s="118" t="s">
        <v>4</v>
      </c>
      <c r="E689" s="118">
        <v>6.3568026681991503</v>
      </c>
    </row>
    <row r="690" spans="1:5">
      <c r="A690" s="118" t="str">
        <f t="shared" si="11"/>
        <v>2004Melanoma (C43)FemaleMāoriRate</v>
      </c>
      <c r="B690" s="118">
        <v>2004</v>
      </c>
      <c r="C690" s="118" t="s">
        <v>99</v>
      </c>
      <c r="D690" s="118" t="s">
        <v>0</v>
      </c>
      <c r="E690" s="118">
        <v>7.7980909517824397</v>
      </c>
    </row>
    <row r="691" spans="1:5">
      <c r="A691" s="118" t="str">
        <f t="shared" si="11"/>
        <v>2004Melanoma (C43)MaleMāoriRate</v>
      </c>
      <c r="B691" s="118">
        <v>2004</v>
      </c>
      <c r="C691" s="118" t="s">
        <v>99</v>
      </c>
      <c r="D691" s="118" t="s">
        <v>1</v>
      </c>
      <c r="E691" s="118">
        <v>4.5077249522446996</v>
      </c>
    </row>
    <row r="692" spans="1:5">
      <c r="A692" s="118" t="str">
        <f t="shared" si="11"/>
        <v>2004Non-Hodgkin lymphoma (C82–C85, C96)AllSexMāoriRate</v>
      </c>
      <c r="B692" s="118">
        <v>2004</v>
      </c>
      <c r="C692" s="118" t="s">
        <v>133</v>
      </c>
      <c r="D692" s="118" t="s">
        <v>4</v>
      </c>
      <c r="E692" s="118">
        <v>8.5499589959753806</v>
      </c>
    </row>
    <row r="693" spans="1:5">
      <c r="A693" s="118" t="str">
        <f t="shared" si="11"/>
        <v>2004Non-Hodgkin lymphoma (C82–C85, C96)FemaleMāoriRate</v>
      </c>
      <c r="B693" s="118">
        <v>2004</v>
      </c>
      <c r="C693" s="118" t="s">
        <v>133</v>
      </c>
      <c r="D693" s="118" t="s">
        <v>0</v>
      </c>
      <c r="E693" s="118">
        <v>5.9470632748038597</v>
      </c>
    </row>
    <row r="694" spans="1:5">
      <c r="A694" s="118" t="str">
        <f t="shared" si="11"/>
        <v>2004Non-Hodgkin lymphoma (C82–C85, C96)MaleMāoriRate</v>
      </c>
      <c r="B694" s="118">
        <v>2004</v>
      </c>
      <c r="C694" s="118" t="s">
        <v>133</v>
      </c>
      <c r="D694" s="118" t="s">
        <v>1</v>
      </c>
      <c r="E694" s="118">
        <v>11.5001671028236</v>
      </c>
    </row>
    <row r="695" spans="1:5">
      <c r="A695" s="118" t="str">
        <f t="shared" si="11"/>
        <v>2004Leukaemia (C91–C95)AllSexMāoriRate</v>
      </c>
      <c r="B695" s="118">
        <v>2004</v>
      </c>
      <c r="C695" s="118" t="s">
        <v>136</v>
      </c>
      <c r="D695" s="118" t="s">
        <v>4</v>
      </c>
      <c r="E695" s="118">
        <v>13.719581528787</v>
      </c>
    </row>
    <row r="696" spans="1:5">
      <c r="A696" s="118" t="str">
        <f t="shared" si="11"/>
        <v>2004Leukaemia (C91–C95)FemaleMāoriRate</v>
      </c>
      <c r="B696" s="118">
        <v>2004</v>
      </c>
      <c r="C696" s="118" t="s">
        <v>136</v>
      </c>
      <c r="D696" s="118" t="s">
        <v>0</v>
      </c>
      <c r="E696" s="118">
        <v>15.1308679867926</v>
      </c>
    </row>
    <row r="697" spans="1:5">
      <c r="A697" s="118" t="str">
        <f t="shared" si="11"/>
        <v>2004Leukaemia (C91–C95)MaleMāoriRate</v>
      </c>
      <c r="B697" s="118">
        <v>2004</v>
      </c>
      <c r="C697" s="118" t="s">
        <v>136</v>
      </c>
      <c r="D697" s="118" t="s">
        <v>1</v>
      </c>
      <c r="E697" s="118">
        <v>12.839461038554401</v>
      </c>
    </row>
    <row r="698" spans="1:5">
      <c r="A698" s="118" t="str">
        <f t="shared" si="11"/>
        <v>2005Lung (C33–C34)AllSexMāoriRate</v>
      </c>
      <c r="B698" s="118">
        <v>2005</v>
      </c>
      <c r="C698" s="118" t="s">
        <v>93</v>
      </c>
      <c r="D698" s="118" t="s">
        <v>4</v>
      </c>
      <c r="E698" s="118">
        <v>78.281028522244398</v>
      </c>
    </row>
    <row r="699" spans="1:5">
      <c r="A699" s="118" t="str">
        <f t="shared" si="11"/>
        <v>2005Lung (C33–C34)FemaleMāoriRate</v>
      </c>
      <c r="B699" s="118">
        <v>2005</v>
      </c>
      <c r="C699" s="118" t="s">
        <v>93</v>
      </c>
      <c r="D699" s="118" t="s">
        <v>0</v>
      </c>
      <c r="E699" s="118">
        <v>79.775813834397496</v>
      </c>
    </row>
    <row r="700" spans="1:5">
      <c r="A700" s="118" t="str">
        <f t="shared" si="11"/>
        <v>2005Lung (C33–C34)MaleMāoriRate</v>
      </c>
      <c r="B700" s="118">
        <v>2005</v>
      </c>
      <c r="C700" s="118" t="s">
        <v>93</v>
      </c>
      <c r="D700" s="118" t="s">
        <v>1</v>
      </c>
      <c r="E700" s="118">
        <v>75.788771010593507</v>
      </c>
    </row>
    <row r="701" spans="1:5">
      <c r="A701" s="118" t="str">
        <f t="shared" si="11"/>
        <v>2005Melanoma (C43)AllSexMāoriRate</v>
      </c>
      <c r="B701" s="118">
        <v>2005</v>
      </c>
      <c r="C701" s="118" t="s">
        <v>99</v>
      </c>
      <c r="D701" s="118" t="s">
        <v>4</v>
      </c>
      <c r="E701" s="118">
        <v>7.3114490911154304</v>
      </c>
    </row>
    <row r="702" spans="1:5">
      <c r="A702" s="118" t="str">
        <f t="shared" si="11"/>
        <v>2005Melanoma (C43)FemaleMāoriRate</v>
      </c>
      <c r="B702" s="118">
        <v>2005</v>
      </c>
      <c r="C702" s="118" t="s">
        <v>99</v>
      </c>
      <c r="D702" s="118" t="s">
        <v>0</v>
      </c>
      <c r="E702" s="118">
        <v>6.0491535596329502</v>
      </c>
    </row>
    <row r="703" spans="1:5">
      <c r="A703" s="118" t="str">
        <f t="shared" si="11"/>
        <v>2005Melanoma (C43)MaleMāoriRate</v>
      </c>
      <c r="B703" s="118">
        <v>2005</v>
      </c>
      <c r="C703" s="118" t="s">
        <v>99</v>
      </c>
      <c r="D703" s="118" t="s">
        <v>1</v>
      </c>
      <c r="E703" s="118">
        <v>8.4294697624745307</v>
      </c>
    </row>
    <row r="704" spans="1:5">
      <c r="A704" s="118" t="str">
        <f t="shared" si="11"/>
        <v>2005Non-Hodgkin lymphoma (C82–C85, C96)AllSexMāoriRate</v>
      </c>
      <c r="B704" s="118">
        <v>2005</v>
      </c>
      <c r="C704" s="118" t="s">
        <v>133</v>
      </c>
      <c r="D704" s="118" t="s">
        <v>4</v>
      </c>
      <c r="E704" s="118">
        <v>9.5240552107927705</v>
      </c>
    </row>
    <row r="705" spans="1:5">
      <c r="A705" s="118" t="str">
        <f t="shared" si="11"/>
        <v>2005Non-Hodgkin lymphoma (C82–C85, C96)FemaleMāoriRate</v>
      </c>
      <c r="B705" s="118">
        <v>2005</v>
      </c>
      <c r="C705" s="118" t="s">
        <v>133</v>
      </c>
      <c r="D705" s="118" t="s">
        <v>0</v>
      </c>
      <c r="E705" s="118">
        <v>6.6215009229501103</v>
      </c>
    </row>
    <row r="706" spans="1:5">
      <c r="A706" s="118" t="str">
        <f t="shared" si="11"/>
        <v>2005Non-Hodgkin lymphoma (C82–C85, C96)MaleMāoriRate</v>
      </c>
      <c r="B706" s="118">
        <v>2005</v>
      </c>
      <c r="C706" s="118" t="s">
        <v>133</v>
      </c>
      <c r="D706" s="118" t="s">
        <v>1</v>
      </c>
      <c r="E706" s="118">
        <v>13.8487635772298</v>
      </c>
    </row>
    <row r="707" spans="1:5">
      <c r="A707" s="118" t="str">
        <f t="shared" si="11"/>
        <v>2005Leukaemia (C91–C95)AllSexMāoriRate</v>
      </c>
      <c r="B707" s="118">
        <v>2005</v>
      </c>
      <c r="C707" s="118" t="s">
        <v>136</v>
      </c>
      <c r="D707" s="118" t="s">
        <v>4</v>
      </c>
      <c r="E707" s="118">
        <v>11.855932353004301</v>
      </c>
    </row>
    <row r="708" spans="1:5">
      <c r="A708" s="118" t="str">
        <f t="shared" si="11"/>
        <v>2005Leukaemia (C91–C95)FemaleMāoriRate</v>
      </c>
      <c r="B708" s="118">
        <v>2005</v>
      </c>
      <c r="C708" s="118" t="s">
        <v>136</v>
      </c>
      <c r="D708" s="118" t="s">
        <v>0</v>
      </c>
      <c r="E708" s="118">
        <v>9.4412714178357504</v>
      </c>
    </row>
    <row r="709" spans="1:5">
      <c r="A709" s="118" t="str">
        <f t="shared" si="11"/>
        <v>2005Leukaemia (C91–C95)MaleMāoriRate</v>
      </c>
      <c r="B709" s="118">
        <v>2005</v>
      </c>
      <c r="C709" s="118" t="s">
        <v>136</v>
      </c>
      <c r="D709" s="118" t="s">
        <v>1</v>
      </c>
      <c r="E709" s="118">
        <v>15.067913236534199</v>
      </c>
    </row>
    <row r="710" spans="1:5">
      <c r="A710" s="118" t="str">
        <f t="shared" si="11"/>
        <v>2006Lung (C33–C34)AllSexMāoriRate</v>
      </c>
      <c r="B710" s="118">
        <v>2006</v>
      </c>
      <c r="C710" s="118" t="s">
        <v>93</v>
      </c>
      <c r="D710" s="118" t="s">
        <v>4</v>
      </c>
      <c r="E710" s="118">
        <v>85.637335926199697</v>
      </c>
    </row>
    <row r="711" spans="1:5">
      <c r="A711" s="118" t="str">
        <f t="shared" si="11"/>
        <v>2006Lung (C33–C34)FemaleMāoriRate</v>
      </c>
      <c r="B711" s="118">
        <v>2006</v>
      </c>
      <c r="C711" s="118" t="s">
        <v>93</v>
      </c>
      <c r="D711" s="118" t="s">
        <v>0</v>
      </c>
      <c r="E711" s="118">
        <v>86.481615035724801</v>
      </c>
    </row>
    <row r="712" spans="1:5">
      <c r="A712" s="118" t="str">
        <f t="shared" ref="A712:A775" si="12">B712&amp;C712&amp;D712&amp;$A$583&amp;$E$583</f>
        <v>2006Lung (C33–C34)MaleMāoriRate</v>
      </c>
      <c r="B712" s="118">
        <v>2006</v>
      </c>
      <c r="C712" s="118" t="s">
        <v>93</v>
      </c>
      <c r="D712" s="118" t="s">
        <v>1</v>
      </c>
      <c r="E712" s="118">
        <v>85.450936367508305</v>
      </c>
    </row>
    <row r="713" spans="1:5">
      <c r="A713" s="118" t="str">
        <f t="shared" si="12"/>
        <v>2006Melanoma (C43)AllSexMāoriRate</v>
      </c>
      <c r="B713" s="118">
        <v>2006</v>
      </c>
      <c r="C713" s="118" t="s">
        <v>99</v>
      </c>
      <c r="D713" s="118" t="s">
        <v>4</v>
      </c>
      <c r="E713" s="118">
        <v>5.1305609411610096</v>
      </c>
    </row>
    <row r="714" spans="1:5">
      <c r="A714" s="118" t="str">
        <f t="shared" si="12"/>
        <v>2006Melanoma (C43)FemaleMāoriRate</v>
      </c>
      <c r="B714" s="118">
        <v>2006</v>
      </c>
      <c r="C714" s="118" t="s">
        <v>99</v>
      </c>
      <c r="D714" s="118" t="s">
        <v>0</v>
      </c>
      <c r="E714" s="118">
        <v>6.6639205892873896</v>
      </c>
    </row>
    <row r="715" spans="1:5">
      <c r="A715" s="118" t="str">
        <f t="shared" si="12"/>
        <v>2006Melanoma (C43)MaleMāoriRate</v>
      </c>
      <c r="B715" s="118">
        <v>2006</v>
      </c>
      <c r="C715" s="118" t="s">
        <v>99</v>
      </c>
      <c r="D715" s="118" t="s">
        <v>1</v>
      </c>
      <c r="E715" s="118">
        <v>3.19300915593365</v>
      </c>
    </row>
    <row r="716" spans="1:5">
      <c r="A716" s="118" t="str">
        <f t="shared" si="12"/>
        <v>2006Non-Hodgkin lymphoma (C82–C85, C96)AllSexMāoriRate</v>
      </c>
      <c r="B716" s="118">
        <v>2006</v>
      </c>
      <c r="C716" s="118" t="s">
        <v>133</v>
      </c>
      <c r="D716" s="118" t="s">
        <v>4</v>
      </c>
      <c r="E716" s="118">
        <v>11.201678622118401</v>
      </c>
    </row>
    <row r="717" spans="1:5">
      <c r="A717" s="118" t="str">
        <f t="shared" si="12"/>
        <v>2006Non-Hodgkin lymphoma (C82–C85, C96)FemaleMāoriRate</v>
      </c>
      <c r="B717" s="118">
        <v>2006</v>
      </c>
      <c r="C717" s="118" t="s">
        <v>133</v>
      </c>
      <c r="D717" s="118" t="s">
        <v>0</v>
      </c>
      <c r="E717" s="118">
        <v>8.9787863864889204</v>
      </c>
    </row>
    <row r="718" spans="1:5">
      <c r="A718" s="118" t="str">
        <f t="shared" si="12"/>
        <v>2006Non-Hodgkin lymphoma (C82–C85, C96)MaleMāoriRate</v>
      </c>
      <c r="B718" s="118">
        <v>2006</v>
      </c>
      <c r="C718" s="118" t="s">
        <v>133</v>
      </c>
      <c r="D718" s="118" t="s">
        <v>1</v>
      </c>
      <c r="E718" s="118">
        <v>14.1497367579413</v>
      </c>
    </row>
    <row r="719" spans="1:5">
      <c r="A719" s="118" t="str">
        <f t="shared" si="12"/>
        <v>2006Leukaemia (C91–C95)AllSexMāoriRate</v>
      </c>
      <c r="B719" s="118">
        <v>2006</v>
      </c>
      <c r="C719" s="118" t="s">
        <v>136</v>
      </c>
      <c r="D719" s="118" t="s">
        <v>4</v>
      </c>
      <c r="E719" s="118">
        <v>12.263427907373</v>
      </c>
    </row>
    <row r="720" spans="1:5">
      <c r="A720" s="118" t="str">
        <f t="shared" si="12"/>
        <v>2006Leukaemia (C91–C95)FemaleMāoriRate</v>
      </c>
      <c r="B720" s="118">
        <v>2006</v>
      </c>
      <c r="C720" s="118" t="s">
        <v>136</v>
      </c>
      <c r="D720" s="118" t="s">
        <v>0</v>
      </c>
      <c r="E720" s="118">
        <v>8.5476015937026997</v>
      </c>
    </row>
    <row r="721" spans="1:5">
      <c r="A721" s="118" t="str">
        <f t="shared" si="12"/>
        <v>2006Leukaemia (C91–C95)MaleMāoriRate</v>
      </c>
      <c r="B721" s="118">
        <v>2006</v>
      </c>
      <c r="C721" s="118" t="s">
        <v>136</v>
      </c>
      <c r="D721" s="118" t="s">
        <v>1</v>
      </c>
      <c r="E721" s="118">
        <v>15.992649226327799</v>
      </c>
    </row>
    <row r="722" spans="1:5">
      <c r="A722" s="118" t="str">
        <f t="shared" si="12"/>
        <v>2007Lung (C33–C34)AllSexMāoriRate</v>
      </c>
      <c r="B722" s="118">
        <v>2007</v>
      </c>
      <c r="C722" s="118" t="s">
        <v>93</v>
      </c>
      <c r="D722" s="118" t="s">
        <v>4</v>
      </c>
      <c r="E722" s="118">
        <v>82.837200013621796</v>
      </c>
    </row>
    <row r="723" spans="1:5">
      <c r="A723" s="118" t="str">
        <f t="shared" si="12"/>
        <v>2007Lung (C33–C34)FemaleMāoriRate</v>
      </c>
      <c r="B723" s="118">
        <v>2007</v>
      </c>
      <c r="C723" s="118" t="s">
        <v>93</v>
      </c>
      <c r="D723" s="118" t="s">
        <v>0</v>
      </c>
      <c r="E723" s="118">
        <v>78.305138053721393</v>
      </c>
    </row>
    <row r="724" spans="1:5">
      <c r="A724" s="118" t="str">
        <f t="shared" si="12"/>
        <v>2007Lung (C33–C34)MaleMāoriRate</v>
      </c>
      <c r="B724" s="118">
        <v>2007</v>
      </c>
      <c r="C724" s="118" t="s">
        <v>93</v>
      </c>
      <c r="D724" s="118" t="s">
        <v>1</v>
      </c>
      <c r="E724" s="118">
        <v>87.5538040402663</v>
      </c>
    </row>
    <row r="725" spans="1:5">
      <c r="A725" s="118" t="str">
        <f t="shared" si="12"/>
        <v>2007Melanoma (C43)AllSexMāoriRate</v>
      </c>
      <c r="B725" s="118">
        <v>2007</v>
      </c>
      <c r="C725" s="118" t="s">
        <v>99</v>
      </c>
      <c r="D725" s="118" t="s">
        <v>4</v>
      </c>
      <c r="E725" s="118">
        <v>6.62624732244534</v>
      </c>
    </row>
    <row r="726" spans="1:5">
      <c r="A726" s="118" t="str">
        <f t="shared" si="12"/>
        <v>2007Melanoma (C43)FemaleMāoriRate</v>
      </c>
      <c r="B726" s="118">
        <v>2007</v>
      </c>
      <c r="C726" s="118" t="s">
        <v>99</v>
      </c>
      <c r="D726" s="118" t="s">
        <v>0</v>
      </c>
      <c r="E726" s="118">
        <v>7.2817003237434301</v>
      </c>
    </row>
    <row r="727" spans="1:5">
      <c r="A727" s="118" t="str">
        <f t="shared" si="12"/>
        <v>2007Melanoma (C43)MaleMāoriRate</v>
      </c>
      <c r="B727" s="118">
        <v>2007</v>
      </c>
      <c r="C727" s="118" t="s">
        <v>99</v>
      </c>
      <c r="D727" s="118" t="s">
        <v>1</v>
      </c>
      <c r="E727" s="118">
        <v>6.74868355061062</v>
      </c>
    </row>
    <row r="728" spans="1:5">
      <c r="A728" s="118" t="str">
        <f t="shared" si="12"/>
        <v>2007Non-Hodgkin lymphoma (C82–C85, C96)AllSexMāoriRate</v>
      </c>
      <c r="B728" s="118">
        <v>2007</v>
      </c>
      <c r="C728" s="118" t="s">
        <v>133</v>
      </c>
      <c r="D728" s="118" t="s">
        <v>4</v>
      </c>
      <c r="E728" s="118">
        <v>11.801042821722801</v>
      </c>
    </row>
    <row r="729" spans="1:5">
      <c r="A729" s="118" t="str">
        <f t="shared" si="12"/>
        <v>2007Non-Hodgkin lymphoma (C82–C85, C96)FemaleMāoriRate</v>
      </c>
      <c r="B729" s="118">
        <v>2007</v>
      </c>
      <c r="C729" s="118" t="s">
        <v>133</v>
      </c>
      <c r="D729" s="118" t="s">
        <v>0</v>
      </c>
      <c r="E729" s="118">
        <v>9.5824802524025099</v>
      </c>
    </row>
    <row r="730" spans="1:5">
      <c r="A730" s="118" t="str">
        <f t="shared" si="12"/>
        <v>2007Non-Hodgkin lymphoma (C82–C85, C96)MaleMāoriRate</v>
      </c>
      <c r="B730" s="118">
        <v>2007</v>
      </c>
      <c r="C730" s="118" t="s">
        <v>133</v>
      </c>
      <c r="D730" s="118" t="s">
        <v>1</v>
      </c>
      <c r="E730" s="118">
        <v>13.7060110779514</v>
      </c>
    </row>
    <row r="731" spans="1:5">
      <c r="A731" s="118" t="str">
        <f t="shared" si="12"/>
        <v>2007Leukaemia (C91–C95)AllSexMāoriRate</v>
      </c>
      <c r="B731" s="118">
        <v>2007</v>
      </c>
      <c r="C731" s="118" t="s">
        <v>136</v>
      </c>
      <c r="D731" s="118" t="s">
        <v>4</v>
      </c>
      <c r="E731" s="118">
        <v>10.198428957913301</v>
      </c>
    </row>
    <row r="732" spans="1:5">
      <c r="A732" s="118" t="str">
        <f t="shared" si="12"/>
        <v>2007Leukaemia (C91–C95)FemaleMāoriRate</v>
      </c>
      <c r="B732" s="118">
        <v>2007</v>
      </c>
      <c r="C732" s="118" t="s">
        <v>136</v>
      </c>
      <c r="D732" s="118" t="s">
        <v>0</v>
      </c>
      <c r="E732" s="118">
        <v>9.6494700195147693</v>
      </c>
    </row>
    <row r="733" spans="1:5">
      <c r="A733" s="118" t="str">
        <f t="shared" si="12"/>
        <v>2007Leukaemia (C91–C95)MaleMāoriRate</v>
      </c>
      <c r="B733" s="118">
        <v>2007</v>
      </c>
      <c r="C733" s="118" t="s">
        <v>136</v>
      </c>
      <c r="D733" s="118" t="s">
        <v>1</v>
      </c>
      <c r="E733" s="118">
        <v>10.6351134261759</v>
      </c>
    </row>
    <row r="734" spans="1:5">
      <c r="A734" s="118" t="str">
        <f t="shared" si="12"/>
        <v>2008Lung (C33–C34)AllSexMāoriRate</v>
      </c>
      <c r="B734" s="118">
        <v>2008</v>
      </c>
      <c r="C734" s="118" t="s">
        <v>93</v>
      </c>
      <c r="D734" s="118" t="s">
        <v>4</v>
      </c>
      <c r="E734" s="118">
        <v>85.016093792130803</v>
      </c>
    </row>
    <row r="735" spans="1:5">
      <c r="A735" s="118" t="str">
        <f t="shared" si="12"/>
        <v>2008Lung (C33–C34)FemaleMāoriRate</v>
      </c>
      <c r="B735" s="118">
        <v>2008</v>
      </c>
      <c r="C735" s="118" t="s">
        <v>93</v>
      </c>
      <c r="D735" s="118" t="s">
        <v>0</v>
      </c>
      <c r="E735" s="118">
        <v>92.316691689848696</v>
      </c>
    </row>
    <row r="736" spans="1:5">
      <c r="A736" s="118" t="str">
        <f t="shared" si="12"/>
        <v>2008Lung (C33–C34)MaleMāoriRate</v>
      </c>
      <c r="B736" s="118">
        <v>2008</v>
      </c>
      <c r="C736" s="118" t="s">
        <v>93</v>
      </c>
      <c r="D736" s="118" t="s">
        <v>1</v>
      </c>
      <c r="E736" s="118">
        <v>76.732862810815007</v>
      </c>
    </row>
    <row r="737" spans="1:5">
      <c r="A737" s="118" t="str">
        <f t="shared" si="12"/>
        <v>2008Melanoma (C43)AllSexMāoriRate</v>
      </c>
      <c r="B737" s="118">
        <v>2008</v>
      </c>
      <c r="C737" s="118" t="s">
        <v>99</v>
      </c>
      <c r="D737" s="118" t="s">
        <v>4</v>
      </c>
      <c r="E737" s="118">
        <v>5.39551310364243</v>
      </c>
    </row>
    <row r="738" spans="1:5">
      <c r="A738" s="118" t="str">
        <f t="shared" si="12"/>
        <v>2008Melanoma (C43)FemaleMāoriRate</v>
      </c>
      <c r="B738" s="118">
        <v>2008</v>
      </c>
      <c r="C738" s="118" t="s">
        <v>99</v>
      </c>
      <c r="D738" s="118" t="s">
        <v>0</v>
      </c>
      <c r="E738" s="118">
        <v>5.5435178126154696</v>
      </c>
    </row>
    <row r="739" spans="1:5">
      <c r="A739" s="118" t="str">
        <f t="shared" si="12"/>
        <v>2008Melanoma (C43)MaleMāoriRate</v>
      </c>
      <c r="B739" s="118">
        <v>2008</v>
      </c>
      <c r="C739" s="118" t="s">
        <v>99</v>
      </c>
      <c r="D739" s="118" t="s">
        <v>1</v>
      </c>
      <c r="E739" s="118">
        <v>5.0589496441186101</v>
      </c>
    </row>
    <row r="740" spans="1:5">
      <c r="A740" s="118" t="str">
        <f t="shared" si="12"/>
        <v>2008Non-Hodgkin lymphoma (C82–C85, C96)AllSexMāoriRate</v>
      </c>
      <c r="B740" s="118">
        <v>2008</v>
      </c>
      <c r="C740" s="118" t="s">
        <v>133</v>
      </c>
      <c r="D740" s="118" t="s">
        <v>4</v>
      </c>
      <c r="E740" s="118">
        <v>11.772649957327801</v>
      </c>
    </row>
    <row r="741" spans="1:5">
      <c r="A741" s="118" t="str">
        <f t="shared" si="12"/>
        <v>2008Non-Hodgkin lymphoma (C82–C85, C96)FemaleMāoriRate</v>
      </c>
      <c r="B741" s="118">
        <v>2008</v>
      </c>
      <c r="C741" s="118" t="s">
        <v>133</v>
      </c>
      <c r="D741" s="118" t="s">
        <v>0</v>
      </c>
      <c r="E741" s="118">
        <v>9.7958225583360399</v>
      </c>
    </row>
    <row r="742" spans="1:5">
      <c r="A742" s="118" t="str">
        <f t="shared" si="12"/>
        <v>2008Non-Hodgkin lymphoma (C82–C85, C96)MaleMāoriRate</v>
      </c>
      <c r="B742" s="118">
        <v>2008</v>
      </c>
      <c r="C742" s="118" t="s">
        <v>133</v>
      </c>
      <c r="D742" s="118" t="s">
        <v>1</v>
      </c>
      <c r="E742" s="118">
        <v>13.424887628216799</v>
      </c>
    </row>
    <row r="743" spans="1:5">
      <c r="A743" s="118" t="str">
        <f t="shared" si="12"/>
        <v>2008Leukaemia (C91–C95)AllSexMāoriRate</v>
      </c>
      <c r="B743" s="118">
        <v>2008</v>
      </c>
      <c r="C743" s="118" t="s">
        <v>136</v>
      </c>
      <c r="D743" s="118" t="s">
        <v>4</v>
      </c>
      <c r="E743" s="118">
        <v>13.3434778177386</v>
      </c>
    </row>
    <row r="744" spans="1:5">
      <c r="A744" s="118" t="str">
        <f t="shared" si="12"/>
        <v>2008Leukaemia (C91–C95)FemaleMāoriRate</v>
      </c>
      <c r="B744" s="118">
        <v>2008</v>
      </c>
      <c r="C744" s="118" t="s">
        <v>136</v>
      </c>
      <c r="D744" s="118" t="s">
        <v>0</v>
      </c>
      <c r="E744" s="118">
        <v>9.6903788361579206</v>
      </c>
    </row>
    <row r="745" spans="1:5">
      <c r="A745" s="118" t="str">
        <f t="shared" si="12"/>
        <v>2008Leukaemia (C91–C95)MaleMāoriRate</v>
      </c>
      <c r="B745" s="118">
        <v>2008</v>
      </c>
      <c r="C745" s="118" t="s">
        <v>136</v>
      </c>
      <c r="D745" s="118" t="s">
        <v>1</v>
      </c>
      <c r="E745" s="118">
        <v>17.779991669597099</v>
      </c>
    </row>
    <row r="746" spans="1:5">
      <c r="A746" s="118" t="str">
        <f t="shared" si="12"/>
        <v>2009Lung (C33–C34)AllSexMāoriRate</v>
      </c>
      <c r="B746" s="118">
        <v>2009</v>
      </c>
      <c r="C746" s="118" t="s">
        <v>93</v>
      </c>
      <c r="D746" s="118" t="s">
        <v>4</v>
      </c>
      <c r="E746" s="118">
        <v>89.338173991287107</v>
      </c>
    </row>
    <row r="747" spans="1:5">
      <c r="A747" s="118" t="str">
        <f t="shared" si="12"/>
        <v>2009Lung (C33–C34)FemaleMāoriRate</v>
      </c>
      <c r="B747" s="118">
        <v>2009</v>
      </c>
      <c r="C747" s="118" t="s">
        <v>93</v>
      </c>
      <c r="D747" s="118" t="s">
        <v>0</v>
      </c>
      <c r="E747" s="118">
        <v>89.603202069716303</v>
      </c>
    </row>
    <row r="748" spans="1:5">
      <c r="A748" s="118" t="str">
        <f t="shared" si="12"/>
        <v>2009Lung (C33–C34)MaleMāoriRate</v>
      </c>
      <c r="B748" s="118">
        <v>2009</v>
      </c>
      <c r="C748" s="118" t="s">
        <v>93</v>
      </c>
      <c r="D748" s="118" t="s">
        <v>1</v>
      </c>
      <c r="E748" s="118">
        <v>89.633677525715399</v>
      </c>
    </row>
    <row r="749" spans="1:5">
      <c r="A749" s="118" t="str">
        <f t="shared" si="12"/>
        <v>2009Melanoma (C43)AllSexMāoriRate</v>
      </c>
      <c r="B749" s="118">
        <v>2009</v>
      </c>
      <c r="C749" s="118" t="s">
        <v>99</v>
      </c>
      <c r="D749" s="118" t="s">
        <v>4</v>
      </c>
      <c r="E749" s="118">
        <v>4.4906540973613902</v>
      </c>
    </row>
    <row r="750" spans="1:5">
      <c r="A750" s="118" t="str">
        <f t="shared" si="12"/>
        <v>2009Melanoma (C43)FemaleMāoriRate</v>
      </c>
      <c r="B750" s="118">
        <v>2009</v>
      </c>
      <c r="C750" s="118" t="s">
        <v>99</v>
      </c>
      <c r="D750" s="118" t="s">
        <v>0</v>
      </c>
      <c r="E750" s="118">
        <v>3.20398944123145</v>
      </c>
    </row>
    <row r="751" spans="1:5">
      <c r="A751" s="118" t="str">
        <f t="shared" si="12"/>
        <v>2009Melanoma (C43)MaleMāoriRate</v>
      </c>
      <c r="B751" s="118">
        <v>2009</v>
      </c>
      <c r="C751" s="118" t="s">
        <v>99</v>
      </c>
      <c r="D751" s="118" t="s">
        <v>1</v>
      </c>
      <c r="E751" s="118">
        <v>6.0894082296796599</v>
      </c>
    </row>
    <row r="752" spans="1:5">
      <c r="A752" s="118" t="str">
        <f t="shared" si="12"/>
        <v>2009Non-Hodgkin lymphoma (C82–C85, C96)AllSexMāoriRate</v>
      </c>
      <c r="B752" s="118">
        <v>2009</v>
      </c>
      <c r="C752" s="118" t="s">
        <v>133</v>
      </c>
      <c r="D752" s="118" t="s">
        <v>4</v>
      </c>
      <c r="E752" s="118">
        <v>13.4280235709358</v>
      </c>
    </row>
    <row r="753" spans="1:5">
      <c r="A753" s="118" t="str">
        <f t="shared" si="12"/>
        <v>2009Non-Hodgkin lymphoma (C82–C85, C96)FemaleMāoriRate</v>
      </c>
      <c r="B753" s="118">
        <v>2009</v>
      </c>
      <c r="C753" s="118" t="s">
        <v>133</v>
      </c>
      <c r="D753" s="118" t="s">
        <v>0</v>
      </c>
      <c r="E753" s="118">
        <v>11.065499410529601</v>
      </c>
    </row>
    <row r="754" spans="1:5">
      <c r="A754" s="118" t="str">
        <f t="shared" si="12"/>
        <v>2009Non-Hodgkin lymphoma (C82–C85, C96)MaleMāoriRate</v>
      </c>
      <c r="B754" s="118">
        <v>2009</v>
      </c>
      <c r="C754" s="118" t="s">
        <v>133</v>
      </c>
      <c r="D754" s="118" t="s">
        <v>1</v>
      </c>
      <c r="E754" s="118">
        <v>15.8662341081743</v>
      </c>
    </row>
    <row r="755" spans="1:5">
      <c r="A755" s="118" t="str">
        <f t="shared" si="12"/>
        <v>2009Leukaemia (C91–C95)AllSexMāoriRate</v>
      </c>
      <c r="B755" s="118">
        <v>2009</v>
      </c>
      <c r="C755" s="118" t="s">
        <v>136</v>
      </c>
      <c r="D755" s="118" t="s">
        <v>4</v>
      </c>
      <c r="E755" s="118">
        <v>11.919230322892499</v>
      </c>
    </row>
    <row r="756" spans="1:5">
      <c r="A756" s="118" t="str">
        <f t="shared" si="12"/>
        <v>2009Leukaemia (C91–C95)FemaleMāoriRate</v>
      </c>
      <c r="B756" s="118">
        <v>2009</v>
      </c>
      <c r="C756" s="118" t="s">
        <v>136</v>
      </c>
      <c r="D756" s="118" t="s">
        <v>0</v>
      </c>
      <c r="E756" s="118">
        <v>7.4347758974509404</v>
      </c>
    </row>
    <row r="757" spans="1:5">
      <c r="A757" s="118" t="str">
        <f t="shared" si="12"/>
        <v>2009Leukaemia (C91–C95)MaleMāoriRate</v>
      </c>
      <c r="B757" s="118">
        <v>2009</v>
      </c>
      <c r="C757" s="118" t="s">
        <v>136</v>
      </c>
      <c r="D757" s="118" t="s">
        <v>1</v>
      </c>
      <c r="E757" s="118">
        <v>17.179769755541699</v>
      </c>
    </row>
    <row r="758" spans="1:5">
      <c r="A758" s="118" t="str">
        <f t="shared" si="12"/>
        <v>2010Lung (C33–C34)AllSexMāoriRate</v>
      </c>
      <c r="B758" s="118">
        <v>2010</v>
      </c>
      <c r="C758" s="118" t="s">
        <v>93</v>
      </c>
      <c r="D758" s="118" t="s">
        <v>4</v>
      </c>
      <c r="E758" s="118">
        <v>81.245046852598904</v>
      </c>
    </row>
    <row r="759" spans="1:5">
      <c r="A759" s="118" t="str">
        <f t="shared" si="12"/>
        <v>2010Lung (C33–C34)FemaleMāoriRate</v>
      </c>
      <c r="B759" s="118">
        <v>2010</v>
      </c>
      <c r="C759" s="118" t="s">
        <v>93</v>
      </c>
      <c r="D759" s="118" t="s">
        <v>0</v>
      </c>
      <c r="E759" s="118">
        <v>87.436491372923498</v>
      </c>
    </row>
    <row r="760" spans="1:5">
      <c r="A760" s="118" t="str">
        <f t="shared" si="12"/>
        <v>2010Lung (C33–C34)MaleMāoriRate</v>
      </c>
      <c r="B760" s="118">
        <v>2010</v>
      </c>
      <c r="C760" s="118" t="s">
        <v>93</v>
      </c>
      <c r="D760" s="118" t="s">
        <v>1</v>
      </c>
      <c r="E760" s="118">
        <v>73.252225609318401</v>
      </c>
    </row>
    <row r="761" spans="1:5">
      <c r="A761" s="118" t="str">
        <f t="shared" si="12"/>
        <v>2010Melanoma (C43)AllSexMāoriRate</v>
      </c>
      <c r="B761" s="118">
        <v>2010</v>
      </c>
      <c r="C761" s="118" t="s">
        <v>99</v>
      </c>
      <c r="D761" s="118" t="s">
        <v>4</v>
      </c>
      <c r="E761" s="118">
        <v>6.5371866588573404</v>
      </c>
    </row>
    <row r="762" spans="1:5">
      <c r="A762" s="118" t="str">
        <f t="shared" si="12"/>
        <v>2010Melanoma (C43)FemaleMāoriRate</v>
      </c>
      <c r="B762" s="118">
        <v>2010</v>
      </c>
      <c r="C762" s="118" t="s">
        <v>99</v>
      </c>
      <c r="D762" s="118" t="s">
        <v>0</v>
      </c>
      <c r="E762" s="118">
        <v>6.7642720702839902</v>
      </c>
    </row>
    <row r="763" spans="1:5">
      <c r="A763" s="118" t="str">
        <f t="shared" si="12"/>
        <v>2010Melanoma (C43)MaleMāoriRate</v>
      </c>
      <c r="B763" s="118">
        <v>2010</v>
      </c>
      <c r="C763" s="118" t="s">
        <v>99</v>
      </c>
      <c r="D763" s="118" t="s">
        <v>1</v>
      </c>
      <c r="E763" s="118">
        <v>6.0733816726085799</v>
      </c>
    </row>
    <row r="764" spans="1:5">
      <c r="A764" s="118" t="str">
        <f t="shared" si="12"/>
        <v>2010Non-Hodgkin lymphoma (C82–C85, C96)AllSexMāoriRate</v>
      </c>
      <c r="B764" s="118">
        <v>2010</v>
      </c>
      <c r="C764" s="118" t="s">
        <v>133</v>
      </c>
      <c r="D764" s="118" t="s">
        <v>4</v>
      </c>
      <c r="E764" s="118">
        <v>11.063229255309301</v>
      </c>
    </row>
    <row r="765" spans="1:5">
      <c r="A765" s="118" t="str">
        <f t="shared" si="12"/>
        <v>2010Non-Hodgkin lymphoma (C82–C85, C96)FemaleMāoriRate</v>
      </c>
      <c r="B765" s="118">
        <v>2010</v>
      </c>
      <c r="C765" s="118" t="s">
        <v>133</v>
      </c>
      <c r="D765" s="118" t="s">
        <v>0</v>
      </c>
      <c r="E765" s="118">
        <v>8.4653458561971302</v>
      </c>
    </row>
    <row r="766" spans="1:5">
      <c r="A766" s="118" t="str">
        <f t="shared" si="12"/>
        <v>2010Non-Hodgkin lymphoma (C82–C85, C96)MaleMāoriRate</v>
      </c>
      <c r="B766" s="118">
        <v>2010</v>
      </c>
      <c r="C766" s="118" t="s">
        <v>133</v>
      </c>
      <c r="D766" s="118" t="s">
        <v>1</v>
      </c>
      <c r="E766" s="118">
        <v>13.915871917320899</v>
      </c>
    </row>
    <row r="767" spans="1:5">
      <c r="A767" s="118" t="str">
        <f t="shared" si="12"/>
        <v>2010Leukaemia (C91–C95)AllSexMāoriRate</v>
      </c>
      <c r="B767" s="118">
        <v>2010</v>
      </c>
      <c r="C767" s="118" t="s">
        <v>136</v>
      </c>
      <c r="D767" s="118" t="s">
        <v>4</v>
      </c>
      <c r="E767" s="118">
        <v>12.9751882681413</v>
      </c>
    </row>
    <row r="768" spans="1:5">
      <c r="A768" s="118" t="str">
        <f t="shared" si="12"/>
        <v>2010Leukaemia (C91–C95)FemaleMāoriRate</v>
      </c>
      <c r="B768" s="118">
        <v>2010</v>
      </c>
      <c r="C768" s="118" t="s">
        <v>136</v>
      </c>
      <c r="D768" s="118" t="s">
        <v>0</v>
      </c>
      <c r="E768" s="118">
        <v>9.5715079714863194</v>
      </c>
    </row>
    <row r="769" spans="1:5">
      <c r="A769" s="118" t="str">
        <f t="shared" si="12"/>
        <v>2010Leukaemia (C91–C95)MaleMāoriRate</v>
      </c>
      <c r="B769" s="118">
        <v>2010</v>
      </c>
      <c r="C769" s="118" t="s">
        <v>136</v>
      </c>
      <c r="D769" s="118" t="s">
        <v>1</v>
      </c>
      <c r="E769" s="118">
        <v>16.9025263407413</v>
      </c>
    </row>
    <row r="770" spans="1:5">
      <c r="A770" s="118" t="str">
        <f t="shared" si="12"/>
        <v>2011Lung (C33–C34)AllSexMāoriRate</v>
      </c>
      <c r="B770" s="118">
        <v>2011</v>
      </c>
      <c r="C770" s="118" t="s">
        <v>93</v>
      </c>
      <c r="D770" s="118" t="s">
        <v>4</v>
      </c>
      <c r="E770" s="118">
        <v>87.833733270066304</v>
      </c>
    </row>
    <row r="771" spans="1:5">
      <c r="A771" s="118" t="str">
        <f t="shared" si="12"/>
        <v>2011Lung (C33–C34)FemaleMāoriRate</v>
      </c>
      <c r="B771" s="118">
        <v>2011</v>
      </c>
      <c r="C771" s="118" t="s">
        <v>93</v>
      </c>
      <c r="D771" s="118" t="s">
        <v>0</v>
      </c>
      <c r="E771" s="118">
        <v>96.796232148728194</v>
      </c>
    </row>
    <row r="772" spans="1:5">
      <c r="A772" s="118" t="str">
        <f t="shared" si="12"/>
        <v>2011Lung (C33–C34)MaleMāoriRate</v>
      </c>
      <c r="B772" s="118">
        <v>2011</v>
      </c>
      <c r="C772" s="118" t="s">
        <v>93</v>
      </c>
      <c r="D772" s="118" t="s">
        <v>1</v>
      </c>
      <c r="E772" s="118">
        <v>77.854018912609504</v>
      </c>
    </row>
    <row r="773" spans="1:5">
      <c r="A773" s="118" t="str">
        <f t="shared" si="12"/>
        <v>2011Melanoma (C43)AllSexMāoriRate</v>
      </c>
      <c r="B773" s="118">
        <v>2011</v>
      </c>
      <c r="C773" s="118" t="s">
        <v>99</v>
      </c>
      <c r="D773" s="118" t="s">
        <v>4</v>
      </c>
      <c r="E773" s="118">
        <v>6.3321952004927597</v>
      </c>
    </row>
    <row r="774" spans="1:5">
      <c r="A774" s="118" t="str">
        <f t="shared" si="12"/>
        <v>2011Melanoma (C43)FemaleMāoriRate</v>
      </c>
      <c r="B774" s="118">
        <v>2011</v>
      </c>
      <c r="C774" s="118" t="s">
        <v>99</v>
      </c>
      <c r="D774" s="118" t="s">
        <v>0</v>
      </c>
      <c r="E774" s="118">
        <v>5.3809962308625501</v>
      </c>
    </row>
    <row r="775" spans="1:5">
      <c r="A775" s="118" t="str">
        <f t="shared" si="12"/>
        <v>2011Melanoma (C43)MaleMāoriRate</v>
      </c>
      <c r="B775" s="118">
        <v>2011</v>
      </c>
      <c r="C775" s="118" t="s">
        <v>99</v>
      </c>
      <c r="D775" s="118" t="s">
        <v>1</v>
      </c>
      <c r="E775" s="118">
        <v>7.4609221492583799</v>
      </c>
    </row>
    <row r="776" spans="1:5">
      <c r="A776" s="118" t="str">
        <f t="shared" ref="A776:A839" si="13">B776&amp;C776&amp;D776&amp;$A$583&amp;$E$583</f>
        <v>2011Non-Hodgkin lymphoma (C82–C85, C96)AllSexMāoriRate</v>
      </c>
      <c r="B776" s="118">
        <v>2011</v>
      </c>
      <c r="C776" s="118" t="s">
        <v>133</v>
      </c>
      <c r="D776" s="118" t="s">
        <v>4</v>
      </c>
      <c r="E776" s="118">
        <v>12.8425082781567</v>
      </c>
    </row>
    <row r="777" spans="1:5">
      <c r="A777" s="118" t="str">
        <f t="shared" si="13"/>
        <v>2011Non-Hodgkin lymphoma (C82–C85, C96)FemaleMāoriRate</v>
      </c>
      <c r="B777" s="118">
        <v>2011</v>
      </c>
      <c r="C777" s="118" t="s">
        <v>133</v>
      </c>
      <c r="D777" s="118" t="s">
        <v>0</v>
      </c>
      <c r="E777" s="118">
        <v>10.224497233200101</v>
      </c>
    </row>
    <row r="778" spans="1:5">
      <c r="A778" s="118" t="str">
        <f t="shared" si="13"/>
        <v>2011Non-Hodgkin lymphoma (C82–C85, C96)MaleMāoriRate</v>
      </c>
      <c r="B778" s="118">
        <v>2011</v>
      </c>
      <c r="C778" s="118" t="s">
        <v>133</v>
      </c>
      <c r="D778" s="118" t="s">
        <v>1</v>
      </c>
      <c r="E778" s="118">
        <v>16.219515424269701</v>
      </c>
    </row>
    <row r="779" spans="1:5">
      <c r="A779" s="118" t="str">
        <f t="shared" si="13"/>
        <v>2011Leukaemia (C91–C95)AllSexMāoriRate</v>
      </c>
      <c r="B779" s="118">
        <v>2011</v>
      </c>
      <c r="C779" s="118" t="s">
        <v>136</v>
      </c>
      <c r="D779" s="118" t="s">
        <v>4</v>
      </c>
      <c r="E779" s="118">
        <v>10.9778786328151</v>
      </c>
    </row>
    <row r="780" spans="1:5">
      <c r="A780" s="118" t="str">
        <f t="shared" si="13"/>
        <v>2011Leukaemia (C91–C95)FemaleMāoriRate</v>
      </c>
      <c r="B780" s="118">
        <v>2011</v>
      </c>
      <c r="C780" s="118" t="s">
        <v>136</v>
      </c>
      <c r="D780" s="118" t="s">
        <v>0</v>
      </c>
      <c r="E780" s="118">
        <v>10.0901351331167</v>
      </c>
    </row>
    <row r="781" spans="1:5">
      <c r="A781" s="118" t="str">
        <f t="shared" si="13"/>
        <v>2011Leukaemia (C91–C95)MaleMāoriRate</v>
      </c>
      <c r="B781" s="118">
        <v>2011</v>
      </c>
      <c r="C781" s="118" t="s">
        <v>136</v>
      </c>
      <c r="D781" s="118" t="s">
        <v>1</v>
      </c>
      <c r="E781" s="118">
        <v>12.068317005937701</v>
      </c>
    </row>
    <row r="782" spans="1:5">
      <c r="A782" s="118" t="str">
        <f t="shared" si="13"/>
        <v>2012Lung (C33–C34)AllSexMāoriRate</v>
      </c>
      <c r="B782" s="118">
        <v>2012</v>
      </c>
      <c r="C782" s="118" t="s">
        <v>93</v>
      </c>
      <c r="D782" s="118" t="s">
        <v>4</v>
      </c>
      <c r="E782" s="118">
        <v>83.922966387721402</v>
      </c>
    </row>
    <row r="783" spans="1:5">
      <c r="A783" s="118" t="str">
        <f t="shared" si="13"/>
        <v>2012Lung (C33–C34)FemaleMāoriRate</v>
      </c>
      <c r="B783" s="118">
        <v>2012</v>
      </c>
      <c r="C783" s="118" t="s">
        <v>93</v>
      </c>
      <c r="D783" s="118" t="s">
        <v>0</v>
      </c>
      <c r="E783" s="118">
        <v>89.831761240873504</v>
      </c>
    </row>
    <row r="784" spans="1:5">
      <c r="A784" s="118" t="str">
        <f t="shared" si="13"/>
        <v>2012Lung (C33–C34)MaleMāoriRate</v>
      </c>
      <c r="B784" s="118">
        <v>2012</v>
      </c>
      <c r="C784" s="118" t="s">
        <v>93</v>
      </c>
      <c r="D784" s="118" t="s">
        <v>1</v>
      </c>
      <c r="E784" s="118">
        <v>77.431735004909598</v>
      </c>
    </row>
    <row r="785" spans="1:5">
      <c r="A785" s="118" t="str">
        <f t="shared" si="13"/>
        <v>2012Melanoma (C43)AllSexMāoriRate</v>
      </c>
      <c r="B785" s="118">
        <v>2012</v>
      </c>
      <c r="C785" s="118" t="s">
        <v>99</v>
      </c>
      <c r="D785" s="118" t="s">
        <v>4</v>
      </c>
      <c r="E785" s="118">
        <v>7.1059235055623304</v>
      </c>
    </row>
    <row r="786" spans="1:5">
      <c r="A786" s="118" t="str">
        <f t="shared" si="13"/>
        <v>2012Melanoma (C43)FemaleMāoriRate</v>
      </c>
      <c r="B786" s="118">
        <v>2012</v>
      </c>
      <c r="C786" s="118" t="s">
        <v>99</v>
      </c>
      <c r="D786" s="118" t="s">
        <v>0</v>
      </c>
      <c r="E786" s="118">
        <v>8.5436380398452094</v>
      </c>
    </row>
    <row r="787" spans="1:5">
      <c r="A787" s="118" t="str">
        <f t="shared" si="13"/>
        <v>2012Melanoma (C43)MaleMāoriRate</v>
      </c>
      <c r="B787" s="118">
        <v>2012</v>
      </c>
      <c r="C787" s="118" t="s">
        <v>99</v>
      </c>
      <c r="D787" s="118" t="s">
        <v>1</v>
      </c>
      <c r="E787" s="118">
        <v>5.4102401597200496</v>
      </c>
    </row>
    <row r="788" spans="1:5">
      <c r="A788" s="118" t="str">
        <f t="shared" si="13"/>
        <v>2012Non-Hodgkin lymphoma (C82–C85, C96)AllSexMāoriRate</v>
      </c>
      <c r="B788" s="118">
        <v>2012</v>
      </c>
      <c r="C788" s="118" t="s">
        <v>133</v>
      </c>
      <c r="D788" s="118" t="s">
        <v>4</v>
      </c>
      <c r="E788" s="118">
        <v>11.3188349338251</v>
      </c>
    </row>
    <row r="789" spans="1:5">
      <c r="A789" s="118" t="str">
        <f t="shared" si="13"/>
        <v>2012Non-Hodgkin lymphoma (C82–C85, C96)FemaleMāoriRate</v>
      </c>
      <c r="B789" s="118">
        <v>2012</v>
      </c>
      <c r="C789" s="118" t="s">
        <v>133</v>
      </c>
      <c r="D789" s="118" t="s">
        <v>0</v>
      </c>
      <c r="E789" s="118">
        <v>10.8429916224748</v>
      </c>
    </row>
    <row r="790" spans="1:5">
      <c r="A790" s="118" t="str">
        <f t="shared" si="13"/>
        <v>2012Non-Hodgkin lymphoma (C82–C85, C96)MaleMāoriRate</v>
      </c>
      <c r="B790" s="118">
        <v>2012</v>
      </c>
      <c r="C790" s="118" t="s">
        <v>133</v>
      </c>
      <c r="D790" s="118" t="s">
        <v>1</v>
      </c>
      <c r="E790" s="118">
        <v>11.915714371513999</v>
      </c>
    </row>
    <row r="791" spans="1:5">
      <c r="A791" s="118" t="str">
        <f t="shared" si="13"/>
        <v>2012Leukaemia (C91–C95)AllSexMāoriRate</v>
      </c>
      <c r="B791" s="118">
        <v>2012</v>
      </c>
      <c r="C791" s="118" t="s">
        <v>136</v>
      </c>
      <c r="D791" s="118" t="s">
        <v>4</v>
      </c>
      <c r="E791" s="118">
        <v>13.169783526578399</v>
      </c>
    </row>
    <row r="792" spans="1:5">
      <c r="A792" s="118" t="str">
        <f t="shared" si="13"/>
        <v>2012Leukaemia (C91–C95)FemaleMāoriRate</v>
      </c>
      <c r="B792" s="118">
        <v>2012</v>
      </c>
      <c r="C792" s="118" t="s">
        <v>136</v>
      </c>
      <c r="D792" s="118" t="s">
        <v>0</v>
      </c>
      <c r="E792" s="118">
        <v>7.8165046488648304</v>
      </c>
    </row>
    <row r="793" spans="1:5">
      <c r="A793" s="118" t="str">
        <f t="shared" si="13"/>
        <v>2012Leukaemia (C91–C95)MaleMāoriRate</v>
      </c>
      <c r="B793" s="118">
        <v>2012</v>
      </c>
      <c r="C793" s="118" t="s">
        <v>136</v>
      </c>
      <c r="D793" s="118" t="s">
        <v>1</v>
      </c>
      <c r="E793" s="118">
        <v>19.238670567824101</v>
      </c>
    </row>
    <row r="794" spans="1:5">
      <c r="A794" s="118" t="str">
        <f t="shared" si="13"/>
        <v>2003Breast - female (C50)FemaleMāoriRate</v>
      </c>
      <c r="B794" s="118">
        <v>2003</v>
      </c>
      <c r="C794" s="118" t="s">
        <v>155</v>
      </c>
      <c r="D794" s="118" t="s">
        <v>0</v>
      </c>
      <c r="E794" s="118">
        <v>113.470033155731</v>
      </c>
    </row>
    <row r="795" spans="1:5">
      <c r="A795" s="118" t="str">
        <f t="shared" si="13"/>
        <v>2003Cervix (C53)FemaleMāoriRate</v>
      </c>
      <c r="B795" s="118">
        <v>2003</v>
      </c>
      <c r="C795" s="118" t="s">
        <v>108</v>
      </c>
      <c r="D795" s="118" t="s">
        <v>0</v>
      </c>
      <c r="E795" s="118">
        <v>13.618422288805499</v>
      </c>
    </row>
    <row r="796" spans="1:5">
      <c r="A796" s="118" t="str">
        <f t="shared" si="13"/>
        <v>2003Uterus (C54–C55)FemaleMāoriRate</v>
      </c>
      <c r="B796" s="118">
        <v>2003</v>
      </c>
      <c r="C796" s="118" t="s">
        <v>358</v>
      </c>
      <c r="D796" s="118" t="s">
        <v>0</v>
      </c>
      <c r="E796" s="118">
        <v>22.797529583029</v>
      </c>
    </row>
    <row r="797" spans="1:5">
      <c r="A797" s="118" t="str">
        <f t="shared" si="13"/>
        <v>2003Ovary (C56)FemaleMāoriRate</v>
      </c>
      <c r="B797" s="118">
        <v>2003</v>
      </c>
      <c r="C797" s="118" t="s">
        <v>109</v>
      </c>
      <c r="D797" s="118" t="s">
        <v>0</v>
      </c>
      <c r="E797" s="118">
        <v>11.425828932011701</v>
      </c>
    </row>
    <row r="798" spans="1:5">
      <c r="A798" s="118" t="str">
        <f t="shared" si="13"/>
        <v>2004Breast - female (C50)FemaleMāoriRate</v>
      </c>
      <c r="B798" s="118">
        <v>2004</v>
      </c>
      <c r="C798" s="118" t="s">
        <v>155</v>
      </c>
      <c r="D798" s="118" t="s">
        <v>0</v>
      </c>
      <c r="E798" s="118">
        <v>105.385545524233</v>
      </c>
    </row>
    <row r="799" spans="1:5">
      <c r="A799" s="118" t="str">
        <f t="shared" si="13"/>
        <v>2004Cervix (C53)FemaleMāoriRate</v>
      </c>
      <c r="B799" s="118">
        <v>2004</v>
      </c>
      <c r="C799" s="118" t="s">
        <v>108</v>
      </c>
      <c r="D799" s="118" t="s">
        <v>0</v>
      </c>
      <c r="E799" s="118">
        <v>14.2452417577385</v>
      </c>
    </row>
    <row r="800" spans="1:5">
      <c r="A800" s="118" t="str">
        <f t="shared" si="13"/>
        <v>2004Uterus (C54–C55)FemaleMāoriRate</v>
      </c>
      <c r="B800" s="118">
        <v>2004</v>
      </c>
      <c r="C800" s="118" t="s">
        <v>358</v>
      </c>
      <c r="D800" s="118" t="s">
        <v>0</v>
      </c>
      <c r="E800" s="118">
        <v>17.4364256118754</v>
      </c>
    </row>
    <row r="801" spans="1:5">
      <c r="A801" s="118" t="str">
        <f t="shared" si="13"/>
        <v>2004Ovary (C56)FemaleMāoriRate</v>
      </c>
      <c r="B801" s="118">
        <v>2004</v>
      </c>
      <c r="C801" s="118" t="s">
        <v>109</v>
      </c>
      <c r="D801" s="118" t="s">
        <v>0</v>
      </c>
      <c r="E801" s="118">
        <v>13.624561408023199</v>
      </c>
    </row>
    <row r="802" spans="1:5">
      <c r="A802" s="118" t="str">
        <f t="shared" si="13"/>
        <v>2005Breast - female (C50)FemaleMāoriRate</v>
      </c>
      <c r="B802" s="118">
        <v>2005</v>
      </c>
      <c r="C802" s="118" t="s">
        <v>155</v>
      </c>
      <c r="D802" s="118" t="s">
        <v>0</v>
      </c>
      <c r="E802" s="118">
        <v>114.66811016872801</v>
      </c>
    </row>
    <row r="803" spans="1:5">
      <c r="A803" s="118" t="str">
        <f t="shared" si="13"/>
        <v>2005Cervix (C53)FemaleMāoriRate</v>
      </c>
      <c r="B803" s="118">
        <v>2005</v>
      </c>
      <c r="C803" s="118" t="s">
        <v>108</v>
      </c>
      <c r="D803" s="118" t="s">
        <v>0</v>
      </c>
      <c r="E803" s="118">
        <v>10.1665972169901</v>
      </c>
    </row>
    <row r="804" spans="1:5">
      <c r="A804" s="118" t="str">
        <f t="shared" si="13"/>
        <v>2005Uterus (C54–C55)FemaleMāoriRate</v>
      </c>
      <c r="B804" s="118">
        <v>2005</v>
      </c>
      <c r="C804" s="118" t="s">
        <v>358</v>
      </c>
      <c r="D804" s="118" t="s">
        <v>0</v>
      </c>
      <c r="E804" s="118">
        <v>22.013070592974401</v>
      </c>
    </row>
    <row r="805" spans="1:5">
      <c r="A805" s="118" t="str">
        <f t="shared" si="13"/>
        <v>2005Ovary (C56)FemaleMāoriRate</v>
      </c>
      <c r="B805" s="118">
        <v>2005</v>
      </c>
      <c r="C805" s="118" t="s">
        <v>109</v>
      </c>
      <c r="D805" s="118" t="s">
        <v>0</v>
      </c>
      <c r="E805" s="118">
        <v>5.7282445362537802</v>
      </c>
    </row>
    <row r="806" spans="1:5">
      <c r="A806" s="118" t="str">
        <f t="shared" si="13"/>
        <v>2006Breast - female (C50)FemaleMāoriRate</v>
      </c>
      <c r="B806" s="118">
        <v>2006</v>
      </c>
      <c r="C806" s="118" t="s">
        <v>155</v>
      </c>
      <c r="D806" s="118" t="s">
        <v>0</v>
      </c>
      <c r="E806" s="118">
        <v>119.296803538156</v>
      </c>
    </row>
    <row r="807" spans="1:5">
      <c r="A807" s="118" t="str">
        <f t="shared" si="13"/>
        <v>2006Cervix (C53)FemaleMāoriRate</v>
      </c>
      <c r="B807" s="118">
        <v>2006</v>
      </c>
      <c r="C807" s="118" t="s">
        <v>108</v>
      </c>
      <c r="D807" s="118" t="s">
        <v>0</v>
      </c>
      <c r="E807" s="118">
        <v>11.551009385048101</v>
      </c>
    </row>
    <row r="808" spans="1:5">
      <c r="A808" s="118" t="str">
        <f t="shared" si="13"/>
        <v>2006Uterus (C54–C55)FemaleMāoriRate</v>
      </c>
      <c r="B808" s="118">
        <v>2006</v>
      </c>
      <c r="C808" s="118" t="s">
        <v>358</v>
      </c>
      <c r="D808" s="118" t="s">
        <v>0</v>
      </c>
      <c r="E808" s="118">
        <v>21.942326444361299</v>
      </c>
    </row>
    <row r="809" spans="1:5">
      <c r="A809" s="118" t="str">
        <f t="shared" si="13"/>
        <v>2006Ovary (C56)FemaleMāoriRate</v>
      </c>
      <c r="B809" s="118">
        <v>2006</v>
      </c>
      <c r="C809" s="118" t="s">
        <v>109</v>
      </c>
      <c r="D809" s="118" t="s">
        <v>0</v>
      </c>
      <c r="E809" s="118">
        <v>14.0450564392907</v>
      </c>
    </row>
    <row r="810" spans="1:5">
      <c r="A810" s="118" t="str">
        <f t="shared" si="13"/>
        <v>2007Breast - female (C50)FemaleMāoriRate</v>
      </c>
      <c r="B810" s="118">
        <v>2007</v>
      </c>
      <c r="C810" s="118" t="s">
        <v>155</v>
      </c>
      <c r="D810" s="118" t="s">
        <v>0</v>
      </c>
      <c r="E810" s="118">
        <v>124.56417870103</v>
      </c>
    </row>
    <row r="811" spans="1:5">
      <c r="A811" s="118" t="str">
        <f t="shared" si="13"/>
        <v>2007Cervix (C53)FemaleMāoriRate</v>
      </c>
      <c r="B811" s="118">
        <v>2007</v>
      </c>
      <c r="C811" s="118" t="s">
        <v>108</v>
      </c>
      <c r="D811" s="118" t="s">
        <v>0</v>
      </c>
      <c r="E811" s="118">
        <v>12.4686000790197</v>
      </c>
    </row>
    <row r="812" spans="1:5">
      <c r="A812" s="118" t="str">
        <f t="shared" si="13"/>
        <v>2007Uterus (C54–C55)FemaleMāoriRate</v>
      </c>
      <c r="B812" s="118">
        <v>2007</v>
      </c>
      <c r="C812" s="118" t="s">
        <v>358</v>
      </c>
      <c r="D812" s="118" t="s">
        <v>0</v>
      </c>
      <c r="E812" s="118">
        <v>19.348340087303601</v>
      </c>
    </row>
    <row r="813" spans="1:5">
      <c r="A813" s="118" t="str">
        <f t="shared" si="13"/>
        <v>2007Ovary (C56)FemaleMāoriRate</v>
      </c>
      <c r="B813" s="118">
        <v>2007</v>
      </c>
      <c r="C813" s="118" t="s">
        <v>109</v>
      </c>
      <c r="D813" s="118" t="s">
        <v>0</v>
      </c>
      <c r="E813" s="118">
        <v>8.9130834973425603</v>
      </c>
    </row>
    <row r="814" spans="1:5">
      <c r="A814" s="118" t="str">
        <f t="shared" si="13"/>
        <v>2008Breast - female (C50)FemaleMāoriRate</v>
      </c>
      <c r="B814" s="118">
        <v>2008</v>
      </c>
      <c r="C814" s="118" t="s">
        <v>155</v>
      </c>
      <c r="D814" s="118" t="s">
        <v>0</v>
      </c>
      <c r="E814" s="118">
        <v>117.164887550995</v>
      </c>
    </row>
    <row r="815" spans="1:5">
      <c r="A815" s="118" t="str">
        <f t="shared" si="13"/>
        <v>2008Cervix (C53)FemaleMāoriRate</v>
      </c>
      <c r="B815" s="118">
        <v>2008</v>
      </c>
      <c r="C815" s="118" t="s">
        <v>108</v>
      </c>
      <c r="D815" s="118" t="s">
        <v>0</v>
      </c>
      <c r="E815" s="118">
        <v>13.281235320108101</v>
      </c>
    </row>
    <row r="816" spans="1:5">
      <c r="A816" s="118" t="str">
        <f t="shared" si="13"/>
        <v>2008Uterus (C54–C55)FemaleMāoriRate</v>
      </c>
      <c r="B816" s="118">
        <v>2008</v>
      </c>
      <c r="C816" s="118" t="s">
        <v>358</v>
      </c>
      <c r="D816" s="118" t="s">
        <v>0</v>
      </c>
      <c r="E816" s="118">
        <v>21.367159743731602</v>
      </c>
    </row>
    <row r="817" spans="1:5">
      <c r="A817" s="118" t="str">
        <f t="shared" si="13"/>
        <v>2008Ovary (C56)FemaleMāoriRate</v>
      </c>
      <c r="B817" s="118">
        <v>2008</v>
      </c>
      <c r="C817" s="118" t="s">
        <v>109</v>
      </c>
      <c r="D817" s="118" t="s">
        <v>0</v>
      </c>
      <c r="E817" s="118">
        <v>10.884580172562501</v>
      </c>
    </row>
    <row r="818" spans="1:5">
      <c r="A818" s="118" t="str">
        <f t="shared" si="13"/>
        <v>2009Breast - female (C50)FemaleMāoriRate</v>
      </c>
      <c r="B818" s="118">
        <v>2009</v>
      </c>
      <c r="C818" s="118" t="s">
        <v>155</v>
      </c>
      <c r="D818" s="118" t="s">
        <v>0</v>
      </c>
      <c r="E818" s="118">
        <v>125.467232911281</v>
      </c>
    </row>
    <row r="819" spans="1:5">
      <c r="A819" s="118" t="str">
        <f t="shared" si="13"/>
        <v>2009Cervix (C53)FemaleMāoriRate</v>
      </c>
      <c r="B819" s="118">
        <v>2009</v>
      </c>
      <c r="C819" s="118" t="s">
        <v>108</v>
      </c>
      <c r="D819" s="118" t="s">
        <v>0</v>
      </c>
      <c r="E819" s="118">
        <v>10.430786034085701</v>
      </c>
    </row>
    <row r="820" spans="1:5">
      <c r="A820" s="118" t="str">
        <f t="shared" si="13"/>
        <v>2009Uterus (C54–C55)FemaleMāoriRate</v>
      </c>
      <c r="B820" s="118">
        <v>2009</v>
      </c>
      <c r="C820" s="118" t="s">
        <v>358</v>
      </c>
      <c r="D820" s="118" t="s">
        <v>0</v>
      </c>
      <c r="E820" s="118">
        <v>21.458907108637401</v>
      </c>
    </row>
    <row r="821" spans="1:5">
      <c r="A821" s="118" t="str">
        <f t="shared" si="13"/>
        <v>2009Ovary (C56)FemaleMāoriRate</v>
      </c>
      <c r="B821" s="118">
        <v>2009</v>
      </c>
      <c r="C821" s="118" t="s">
        <v>109</v>
      </c>
      <c r="D821" s="118" t="s">
        <v>0</v>
      </c>
      <c r="E821" s="118">
        <v>13.131573463709</v>
      </c>
    </row>
    <row r="822" spans="1:5">
      <c r="A822" s="118" t="str">
        <f t="shared" si="13"/>
        <v>2010Breast - female (C50)FemaleMāoriRate</v>
      </c>
      <c r="B822" s="118">
        <v>2010</v>
      </c>
      <c r="C822" s="118" t="s">
        <v>155</v>
      </c>
      <c r="D822" s="118" t="s">
        <v>0</v>
      </c>
      <c r="E822" s="118">
        <v>136.49173250192899</v>
      </c>
    </row>
    <row r="823" spans="1:5">
      <c r="A823" s="118" t="str">
        <f t="shared" si="13"/>
        <v>2010Cervix (C53)FemaleMāoriRate</v>
      </c>
      <c r="B823" s="118">
        <v>2010</v>
      </c>
      <c r="C823" s="118" t="s">
        <v>108</v>
      </c>
      <c r="D823" s="118" t="s">
        <v>0</v>
      </c>
      <c r="E823" s="118">
        <v>12.2656332228007</v>
      </c>
    </row>
    <row r="824" spans="1:5">
      <c r="A824" s="118" t="str">
        <f t="shared" si="13"/>
        <v>2010Uterus (C54–C55)FemaleMāoriRate</v>
      </c>
      <c r="B824" s="118">
        <v>2010</v>
      </c>
      <c r="C824" s="118" t="s">
        <v>358</v>
      </c>
      <c r="D824" s="118" t="s">
        <v>0</v>
      </c>
      <c r="E824" s="118">
        <v>28.434507792528699</v>
      </c>
    </row>
    <row r="825" spans="1:5">
      <c r="A825" s="118" t="str">
        <f t="shared" si="13"/>
        <v>2010Ovary (C56)FemaleMāoriRate</v>
      </c>
      <c r="B825" s="118">
        <v>2010</v>
      </c>
      <c r="C825" s="118" t="s">
        <v>109</v>
      </c>
      <c r="D825" s="118" t="s">
        <v>0</v>
      </c>
      <c r="E825" s="118">
        <v>14.580811285919101</v>
      </c>
    </row>
    <row r="826" spans="1:5">
      <c r="A826" s="118" t="str">
        <f t="shared" si="13"/>
        <v>2011Breast - female (C50)FemaleMāoriRate</v>
      </c>
      <c r="B826" s="118">
        <v>2011</v>
      </c>
      <c r="C826" s="118" t="s">
        <v>155</v>
      </c>
      <c r="D826" s="118" t="s">
        <v>0</v>
      </c>
      <c r="E826" s="118">
        <v>122.919954833194</v>
      </c>
    </row>
    <row r="827" spans="1:5">
      <c r="A827" s="118" t="str">
        <f t="shared" si="13"/>
        <v>2011Cervix (C53)FemaleMāoriRate</v>
      </c>
      <c r="B827" s="118">
        <v>2011</v>
      </c>
      <c r="C827" s="118" t="s">
        <v>108</v>
      </c>
      <c r="D827" s="118" t="s">
        <v>0</v>
      </c>
      <c r="E827" s="118">
        <v>12.271930342716701</v>
      </c>
    </row>
    <row r="828" spans="1:5">
      <c r="A828" s="118" t="str">
        <f t="shared" si="13"/>
        <v>2011Uterus (C54–C55)FemaleMāoriRate</v>
      </c>
      <c r="B828" s="118">
        <v>2011</v>
      </c>
      <c r="C828" s="118" t="s">
        <v>358</v>
      </c>
      <c r="D828" s="118" t="s">
        <v>0</v>
      </c>
      <c r="E828" s="118">
        <v>21.091633658091201</v>
      </c>
    </row>
    <row r="829" spans="1:5">
      <c r="A829" s="118" t="str">
        <f t="shared" si="13"/>
        <v>2011Ovary (C56)FemaleMāoriRate</v>
      </c>
      <c r="B829" s="118">
        <v>2011</v>
      </c>
      <c r="C829" s="118" t="s">
        <v>109</v>
      </c>
      <c r="D829" s="118" t="s">
        <v>0</v>
      </c>
      <c r="E829" s="118">
        <v>11.656167759307101</v>
      </c>
    </row>
    <row r="830" spans="1:5">
      <c r="A830" s="118" t="str">
        <f t="shared" si="13"/>
        <v>2012Breast - female (C50)FemaleMāoriRate</v>
      </c>
      <c r="B830" s="118">
        <v>2012</v>
      </c>
      <c r="C830" s="118" t="s">
        <v>155</v>
      </c>
      <c r="D830" s="118" t="s">
        <v>0</v>
      </c>
      <c r="E830" s="118">
        <v>119.535195526001</v>
      </c>
    </row>
    <row r="831" spans="1:5">
      <c r="A831" s="118" t="str">
        <f t="shared" si="13"/>
        <v>2012Cervix (C53)FemaleMāoriRate</v>
      </c>
      <c r="B831" s="118">
        <v>2012</v>
      </c>
      <c r="C831" s="118" t="s">
        <v>108</v>
      </c>
      <c r="D831" s="118" t="s">
        <v>0</v>
      </c>
      <c r="E831" s="118">
        <v>12.6252037962235</v>
      </c>
    </row>
    <row r="832" spans="1:5">
      <c r="A832" s="118" t="str">
        <f t="shared" si="13"/>
        <v>2012Uterus (C54–C55)FemaleMāoriRate</v>
      </c>
      <c r="B832" s="118">
        <v>2012</v>
      </c>
      <c r="C832" s="118" t="s">
        <v>358</v>
      </c>
      <c r="D832" s="118" t="s">
        <v>0</v>
      </c>
      <c r="E832" s="118">
        <v>28.159583470866199</v>
      </c>
    </row>
    <row r="833" spans="1:5">
      <c r="A833" s="118" t="str">
        <f t="shared" si="13"/>
        <v>2012Ovary (C56)FemaleMāoriRate</v>
      </c>
      <c r="B833" s="118">
        <v>2012</v>
      </c>
      <c r="C833" s="118" t="s">
        <v>109</v>
      </c>
      <c r="D833" s="118" t="s">
        <v>0</v>
      </c>
      <c r="E833" s="118">
        <v>9.5466413683395395</v>
      </c>
    </row>
    <row r="834" spans="1:5">
      <c r="A834" s="118" t="str">
        <f t="shared" si="13"/>
        <v>2003Prostate (C61)MaleMāoriRate</v>
      </c>
      <c r="B834" s="118">
        <v>2003</v>
      </c>
      <c r="C834" s="118" t="s">
        <v>112</v>
      </c>
      <c r="D834" s="118" t="s">
        <v>1</v>
      </c>
      <c r="E834" s="118">
        <v>98.896190066808302</v>
      </c>
    </row>
    <row r="835" spans="1:5">
      <c r="A835" s="118" t="str">
        <f t="shared" si="13"/>
        <v>2004Prostate (C61)MaleMāoriRate</v>
      </c>
      <c r="B835" s="118">
        <v>2004</v>
      </c>
      <c r="C835" s="118" t="s">
        <v>112</v>
      </c>
      <c r="D835" s="118" t="s">
        <v>1</v>
      </c>
      <c r="E835" s="118">
        <v>101.968605026143</v>
      </c>
    </row>
    <row r="836" spans="1:5">
      <c r="A836" s="118" t="str">
        <f t="shared" si="13"/>
        <v>2005Prostate (C61)MaleMāoriRate</v>
      </c>
      <c r="B836" s="118">
        <v>2005</v>
      </c>
      <c r="C836" s="118" t="s">
        <v>112</v>
      </c>
      <c r="D836" s="118" t="s">
        <v>1</v>
      </c>
      <c r="E836" s="118">
        <v>89.901903934526501</v>
      </c>
    </row>
    <row r="837" spans="1:5">
      <c r="A837" s="118" t="str">
        <f t="shared" si="13"/>
        <v>2006Prostate (C61)MaleMāoriRate</v>
      </c>
      <c r="B837" s="118">
        <v>2006</v>
      </c>
      <c r="C837" s="118" t="s">
        <v>112</v>
      </c>
      <c r="D837" s="118" t="s">
        <v>1</v>
      </c>
      <c r="E837" s="118">
        <v>81.355314235367302</v>
      </c>
    </row>
    <row r="838" spans="1:5">
      <c r="A838" s="118" t="str">
        <f t="shared" si="13"/>
        <v>2007Prostate (C61)MaleMāoriRate</v>
      </c>
      <c r="B838" s="118">
        <v>2007</v>
      </c>
      <c r="C838" s="118" t="s">
        <v>112</v>
      </c>
      <c r="D838" s="118" t="s">
        <v>1</v>
      </c>
      <c r="E838" s="118">
        <v>92.762150066564303</v>
      </c>
    </row>
    <row r="839" spans="1:5">
      <c r="A839" s="118" t="str">
        <f t="shared" si="13"/>
        <v>2008Prostate (C61)MaleMāoriRate</v>
      </c>
      <c r="B839" s="118">
        <v>2008</v>
      </c>
      <c r="C839" s="118" t="s">
        <v>112</v>
      </c>
      <c r="D839" s="118" t="s">
        <v>1</v>
      </c>
      <c r="E839" s="118">
        <v>81.902654289155507</v>
      </c>
    </row>
    <row r="840" spans="1:5">
      <c r="A840" s="118" t="str">
        <f t="shared" ref="A840:A873" si="14">B840&amp;C840&amp;D840&amp;$A$583&amp;$E$583</f>
        <v>2009Prostate (C61)MaleMāoriRate</v>
      </c>
      <c r="B840" s="118">
        <v>2009</v>
      </c>
      <c r="C840" s="118" t="s">
        <v>112</v>
      </c>
      <c r="D840" s="118" t="s">
        <v>1</v>
      </c>
      <c r="E840" s="118">
        <v>84.414993519946194</v>
      </c>
    </row>
    <row r="841" spans="1:5">
      <c r="A841" s="118" t="str">
        <f t="shared" si="14"/>
        <v>2010Prostate (C61)MaleMāoriRate</v>
      </c>
      <c r="B841" s="118">
        <v>2010</v>
      </c>
      <c r="C841" s="118" t="s">
        <v>112</v>
      </c>
      <c r="D841" s="118" t="s">
        <v>1</v>
      </c>
      <c r="E841" s="118">
        <v>86.425005910275104</v>
      </c>
    </row>
    <row r="842" spans="1:5">
      <c r="A842" s="118" t="str">
        <f t="shared" si="14"/>
        <v>2011Prostate (C61)MaleMāoriRate</v>
      </c>
      <c r="B842" s="118">
        <v>2011</v>
      </c>
      <c r="C842" s="118" t="s">
        <v>112</v>
      </c>
      <c r="D842" s="118" t="s">
        <v>1</v>
      </c>
      <c r="E842" s="118">
        <v>81.354367555751793</v>
      </c>
    </row>
    <row r="843" spans="1:5">
      <c r="A843" s="118" t="str">
        <f t="shared" si="14"/>
        <v>2012Prostate (C61)MaleMāoriRate</v>
      </c>
      <c r="B843" s="118">
        <v>2012</v>
      </c>
      <c r="C843" s="118" t="s">
        <v>112</v>
      </c>
      <c r="D843" s="118" t="s">
        <v>1</v>
      </c>
      <c r="E843" s="118">
        <v>82.090509153626599</v>
      </c>
    </row>
    <row r="844" spans="1:5">
      <c r="A844" s="118" t="str">
        <f t="shared" si="14"/>
        <v>2003Bladder (C67)AllSexMāoriRate</v>
      </c>
      <c r="B844" s="118">
        <v>2003</v>
      </c>
      <c r="C844" s="118" t="s">
        <v>118</v>
      </c>
      <c r="D844" s="118" t="s">
        <v>4</v>
      </c>
      <c r="E844" s="118">
        <v>7.0211166622245003</v>
      </c>
    </row>
    <row r="845" spans="1:5">
      <c r="A845" s="118" t="str">
        <f t="shared" si="14"/>
        <v>2003Bladder (C67)FemaleMāoriRate</v>
      </c>
      <c r="B845" s="118">
        <v>2003</v>
      </c>
      <c r="C845" s="118" t="s">
        <v>118</v>
      </c>
      <c r="D845" s="118" t="s">
        <v>0</v>
      </c>
      <c r="E845" s="118">
        <v>3.3997345040431699</v>
      </c>
    </row>
    <row r="846" spans="1:5">
      <c r="A846" s="118" t="str">
        <f t="shared" si="14"/>
        <v>2003Bladder (C67)MaleMāoriRate</v>
      </c>
      <c r="B846" s="118">
        <v>2003</v>
      </c>
      <c r="C846" s="118" t="s">
        <v>118</v>
      </c>
      <c r="D846" s="118" t="s">
        <v>1</v>
      </c>
      <c r="E846" s="118">
        <v>10.917067279489199</v>
      </c>
    </row>
    <row r="847" spans="1:5">
      <c r="A847" s="118" t="str">
        <f t="shared" si="14"/>
        <v>2004Bladder (C67)AllSexMāoriRate</v>
      </c>
      <c r="B847" s="118">
        <v>2004</v>
      </c>
      <c r="C847" s="118" t="s">
        <v>118</v>
      </c>
      <c r="D847" s="118" t="s">
        <v>4</v>
      </c>
      <c r="E847" s="118">
        <v>7.2785448159064101</v>
      </c>
    </row>
    <row r="848" spans="1:5">
      <c r="A848" s="118" t="str">
        <f t="shared" si="14"/>
        <v>2004Bladder (C67)FemaleMāoriRate</v>
      </c>
      <c r="B848" s="118">
        <v>2004</v>
      </c>
      <c r="C848" s="118" t="s">
        <v>118</v>
      </c>
      <c r="D848" s="118" t="s">
        <v>0</v>
      </c>
      <c r="E848" s="118">
        <v>4.1515682304498904</v>
      </c>
    </row>
    <row r="849" spans="1:5">
      <c r="A849" s="118" t="str">
        <f t="shared" si="14"/>
        <v>2004Bladder (C67)MaleMāoriRate</v>
      </c>
      <c r="B849" s="118">
        <v>2004</v>
      </c>
      <c r="C849" s="118" t="s">
        <v>118</v>
      </c>
      <c r="D849" s="118" t="s">
        <v>1</v>
      </c>
      <c r="E849" s="118">
        <v>11.0252583184357</v>
      </c>
    </row>
    <row r="850" spans="1:5">
      <c r="A850" s="118" t="str">
        <f t="shared" si="14"/>
        <v>2005Bladder (C67)AllSexMāoriRate</v>
      </c>
      <c r="B850" s="118">
        <v>2005</v>
      </c>
      <c r="C850" s="118" t="s">
        <v>118</v>
      </c>
      <c r="D850" s="118" t="s">
        <v>4</v>
      </c>
      <c r="E850" s="118">
        <v>5.0667323979628804</v>
      </c>
    </row>
    <row r="851" spans="1:5">
      <c r="A851" s="118" t="str">
        <f t="shared" si="14"/>
        <v>2005Bladder (C67)FemaleMāoriRate</v>
      </c>
      <c r="B851" s="118">
        <v>2005</v>
      </c>
      <c r="C851" s="118" t="s">
        <v>118</v>
      </c>
      <c r="D851" s="118" t="s">
        <v>0</v>
      </c>
      <c r="E851" s="118">
        <v>3.7537215088887601</v>
      </c>
    </row>
    <row r="852" spans="1:5">
      <c r="A852" s="118" t="str">
        <f t="shared" si="14"/>
        <v>2005Bladder (C67)MaleMāoriRate</v>
      </c>
      <c r="B852" s="118">
        <v>2005</v>
      </c>
      <c r="C852" s="118" t="s">
        <v>118</v>
      </c>
      <c r="D852" s="118" t="s">
        <v>1</v>
      </c>
      <c r="E852" s="118">
        <v>6.3407362028089302</v>
      </c>
    </row>
    <row r="853" spans="1:5">
      <c r="A853" s="118" t="str">
        <f t="shared" si="14"/>
        <v>2006Bladder (C67)AllSexMāoriRate</v>
      </c>
      <c r="B853" s="118">
        <v>2006</v>
      </c>
      <c r="C853" s="118" t="s">
        <v>118</v>
      </c>
      <c r="D853" s="118" t="s">
        <v>4</v>
      </c>
      <c r="E853" s="118">
        <v>3.41220457472251</v>
      </c>
    </row>
    <row r="854" spans="1:5">
      <c r="A854" s="118" t="str">
        <f t="shared" si="14"/>
        <v>2006Bladder (C67)FemaleMāoriRate</v>
      </c>
      <c r="B854" s="118">
        <v>2006</v>
      </c>
      <c r="C854" s="118" t="s">
        <v>118</v>
      </c>
      <c r="D854" s="118" t="s">
        <v>0</v>
      </c>
      <c r="E854" s="118">
        <v>2.0474142672262299</v>
      </c>
    </row>
    <row r="855" spans="1:5">
      <c r="A855" s="118" t="str">
        <f t="shared" si="14"/>
        <v>2006Bladder (C67)MaleMāoriRate</v>
      </c>
      <c r="B855" s="118">
        <v>2006</v>
      </c>
      <c r="C855" s="118" t="s">
        <v>118</v>
      </c>
      <c r="D855" s="118" t="s">
        <v>1</v>
      </c>
      <c r="E855" s="118">
        <v>5.9820520241045001</v>
      </c>
    </row>
    <row r="856" spans="1:5">
      <c r="A856" s="118" t="str">
        <f t="shared" si="14"/>
        <v>2007Bladder (C67)AllSexMāoriRate</v>
      </c>
      <c r="B856" s="118">
        <v>2007</v>
      </c>
      <c r="C856" s="118" t="s">
        <v>118</v>
      </c>
      <c r="D856" s="118" t="s">
        <v>4</v>
      </c>
      <c r="E856" s="118">
        <v>5.6687653222572303</v>
      </c>
    </row>
    <row r="857" spans="1:5">
      <c r="A857" s="118" t="str">
        <f t="shared" si="14"/>
        <v>2007Bladder (C67)FemaleMāoriRate</v>
      </c>
      <c r="B857" s="118">
        <v>2007</v>
      </c>
      <c r="C857" s="118" t="s">
        <v>118</v>
      </c>
      <c r="D857" s="118" t="s">
        <v>0</v>
      </c>
      <c r="E857" s="118">
        <v>3.0242507316022098</v>
      </c>
    </row>
    <row r="858" spans="1:5">
      <c r="A858" s="118" t="str">
        <f t="shared" si="14"/>
        <v>2007Bladder (C67)MaleMāoriRate</v>
      </c>
      <c r="B858" s="118">
        <v>2007</v>
      </c>
      <c r="C858" s="118" t="s">
        <v>118</v>
      </c>
      <c r="D858" s="118" t="s">
        <v>1</v>
      </c>
      <c r="E858" s="118">
        <v>9.3529812917147694</v>
      </c>
    </row>
    <row r="859" spans="1:5">
      <c r="A859" s="118" t="str">
        <f t="shared" si="14"/>
        <v>2008Bladder (C67)AllSexMāoriRate</v>
      </c>
      <c r="B859" s="118">
        <v>2008</v>
      </c>
      <c r="C859" s="118" t="s">
        <v>118</v>
      </c>
      <c r="D859" s="118" t="s">
        <v>4</v>
      </c>
      <c r="E859" s="118">
        <v>5.2694316875211102</v>
      </c>
    </row>
    <row r="860" spans="1:5">
      <c r="A860" s="118" t="str">
        <f t="shared" si="14"/>
        <v>2008Bladder (C67)FemaleMāoriRate</v>
      </c>
      <c r="B860" s="118">
        <v>2008</v>
      </c>
      <c r="C860" s="118" t="s">
        <v>118</v>
      </c>
      <c r="D860" s="118" t="s">
        <v>0</v>
      </c>
      <c r="E860" s="118">
        <v>4.0194205592232599</v>
      </c>
    </row>
    <row r="861" spans="1:5">
      <c r="A861" s="118" t="str">
        <f t="shared" si="14"/>
        <v>2008Bladder (C67)MaleMāoriRate</v>
      </c>
      <c r="B861" s="118">
        <v>2008</v>
      </c>
      <c r="C861" s="118" t="s">
        <v>118</v>
      </c>
      <c r="D861" s="118" t="s">
        <v>1</v>
      </c>
      <c r="E861" s="118">
        <v>6.9805203759534997</v>
      </c>
    </row>
    <row r="862" spans="1:5">
      <c r="A862" s="118" t="str">
        <f t="shared" si="14"/>
        <v>2009Bladder (C67)AllSexMāoriRate</v>
      </c>
      <c r="B862" s="118">
        <v>2009</v>
      </c>
      <c r="C862" s="118" t="s">
        <v>118</v>
      </c>
      <c r="D862" s="118" t="s">
        <v>4</v>
      </c>
      <c r="E862" s="118">
        <v>4.8299467986907203</v>
      </c>
    </row>
    <row r="863" spans="1:5">
      <c r="A863" s="118" t="str">
        <f t="shared" si="14"/>
        <v>2009Bladder (C67)FemaleMāoriRate</v>
      </c>
      <c r="B863" s="118">
        <v>2009</v>
      </c>
      <c r="C863" s="118" t="s">
        <v>118</v>
      </c>
      <c r="D863" s="118" t="s">
        <v>0</v>
      </c>
      <c r="E863" s="118">
        <v>4.2064580531172302</v>
      </c>
    </row>
    <row r="864" spans="1:5">
      <c r="A864" s="118" t="str">
        <f t="shared" si="14"/>
        <v>2009Bladder (C67)MaleMāoriRate</v>
      </c>
      <c r="B864" s="118">
        <v>2009</v>
      </c>
      <c r="C864" s="118" t="s">
        <v>118</v>
      </c>
      <c r="D864" s="118" t="s">
        <v>1</v>
      </c>
      <c r="E864" s="118">
        <v>5.7266420437425696</v>
      </c>
    </row>
    <row r="865" spans="1:5">
      <c r="A865" s="118" t="str">
        <f t="shared" si="14"/>
        <v>2010Bladder (C67)AllSexMāoriRate</v>
      </c>
      <c r="B865" s="118">
        <v>2010</v>
      </c>
      <c r="C865" s="118" t="s">
        <v>118</v>
      </c>
      <c r="D865" s="118" t="s">
        <v>4</v>
      </c>
      <c r="E865" s="118">
        <v>5.3450501723663102</v>
      </c>
    </row>
    <row r="866" spans="1:5">
      <c r="A866" s="118" t="str">
        <f t="shared" si="14"/>
        <v>2010Bladder (C67)FemaleMāoriRate</v>
      </c>
      <c r="B866" s="118">
        <v>2010</v>
      </c>
      <c r="C866" s="118" t="s">
        <v>118</v>
      </c>
      <c r="D866" s="118" t="s">
        <v>0</v>
      </c>
      <c r="E866" s="118">
        <v>3.80961460647563</v>
      </c>
    </row>
    <row r="867" spans="1:5">
      <c r="A867" s="118" t="str">
        <f t="shared" si="14"/>
        <v>2010Bladder (C67)MaleMāoriRate</v>
      </c>
      <c r="B867" s="118">
        <v>2010</v>
      </c>
      <c r="C867" s="118" t="s">
        <v>118</v>
      </c>
      <c r="D867" s="118" t="s">
        <v>1</v>
      </c>
      <c r="E867" s="118">
        <v>7.3759062334549998</v>
      </c>
    </row>
    <row r="868" spans="1:5">
      <c r="A868" s="118" t="str">
        <f t="shared" si="14"/>
        <v>2011Bladder (C67)AllSexMāoriRate</v>
      </c>
      <c r="B868" s="118">
        <v>2011</v>
      </c>
      <c r="C868" s="118" t="s">
        <v>118</v>
      </c>
      <c r="D868" s="118" t="s">
        <v>4</v>
      </c>
      <c r="E868" s="118">
        <v>6.0090656227379702</v>
      </c>
    </row>
    <row r="869" spans="1:5">
      <c r="A869" s="118" t="str">
        <f t="shared" si="14"/>
        <v>2011Bladder (C67)FemaleMāoriRate</v>
      </c>
      <c r="B869" s="118">
        <v>2011</v>
      </c>
      <c r="C869" s="118" t="s">
        <v>118</v>
      </c>
      <c r="D869" s="118" t="s">
        <v>0</v>
      </c>
      <c r="E869" s="118">
        <v>5.1115087791593101</v>
      </c>
    </row>
    <row r="870" spans="1:5">
      <c r="A870" s="118" t="str">
        <f t="shared" si="14"/>
        <v>2011Bladder (C67)MaleMāoriRate</v>
      </c>
      <c r="B870" s="118">
        <v>2011</v>
      </c>
      <c r="C870" s="118" t="s">
        <v>118</v>
      </c>
      <c r="D870" s="118" t="s">
        <v>1</v>
      </c>
      <c r="E870" s="118">
        <v>7.0337902655599098</v>
      </c>
    </row>
    <row r="871" spans="1:5">
      <c r="A871" s="118" t="str">
        <f t="shared" si="14"/>
        <v>2012Bladder (C67)AllSexMāoriRate</v>
      </c>
      <c r="B871" s="118">
        <v>2012</v>
      </c>
      <c r="C871" s="118" t="s">
        <v>118</v>
      </c>
      <c r="D871" s="118" t="s">
        <v>4</v>
      </c>
      <c r="E871" s="118">
        <v>3.4826584081297201</v>
      </c>
    </row>
    <row r="872" spans="1:5">
      <c r="A872" s="118" t="str">
        <f t="shared" si="14"/>
        <v>2012Bladder (C67)FemaleMāoriRate</v>
      </c>
      <c r="B872" s="118">
        <v>2012</v>
      </c>
      <c r="C872" s="118" t="s">
        <v>118</v>
      </c>
      <c r="D872" s="118" t="s">
        <v>0</v>
      </c>
      <c r="E872" s="118">
        <v>3.02727581449059</v>
      </c>
    </row>
    <row r="873" spans="1:5">
      <c r="A873" s="118" t="str">
        <f t="shared" si="14"/>
        <v>2012Bladder (C67)MaleMāoriRate</v>
      </c>
      <c r="B873" s="118">
        <v>2012</v>
      </c>
      <c r="C873" s="118" t="s">
        <v>118</v>
      </c>
      <c r="D873" s="118" t="s">
        <v>1</v>
      </c>
      <c r="E873" s="118">
        <v>4.0166131426344602</v>
      </c>
    </row>
    <row r="874" spans="1:5">
      <c r="A874" s="118" t="s">
        <v>157</v>
      </c>
      <c r="B874" s="118" t="s">
        <v>5</v>
      </c>
      <c r="C874" s="118" t="s">
        <v>11</v>
      </c>
      <c r="D874" s="118" t="s">
        <v>3</v>
      </c>
      <c r="E874" s="118" t="s">
        <v>7</v>
      </c>
    </row>
    <row r="875" spans="1:5">
      <c r="A875" s="118" t="str">
        <f t="shared" ref="A875:A938" si="15">B875&amp;C875&amp;D875&amp;$A$583&amp;$E$874</f>
        <v>2003Stomach (C16)AllSexMāoriNumber</v>
      </c>
      <c r="B875" s="118">
        <v>2003</v>
      </c>
      <c r="C875" s="118" t="s">
        <v>82</v>
      </c>
      <c r="D875" s="118" t="s">
        <v>4</v>
      </c>
      <c r="E875" s="118">
        <v>70</v>
      </c>
    </row>
    <row r="876" spans="1:5">
      <c r="A876" s="118" t="str">
        <f t="shared" si="15"/>
        <v>2003Stomach (C16)FemaleMāoriNumber</v>
      </c>
      <c r="B876" s="118">
        <v>2003</v>
      </c>
      <c r="C876" s="118" t="s">
        <v>82</v>
      </c>
      <c r="D876" s="118" t="s">
        <v>0</v>
      </c>
      <c r="E876" s="118">
        <v>28</v>
      </c>
    </row>
    <row r="877" spans="1:5">
      <c r="A877" s="118" t="str">
        <f t="shared" si="15"/>
        <v>2003Stomach (C16)MaleMāoriNumber</v>
      </c>
      <c r="B877" s="118">
        <v>2003</v>
      </c>
      <c r="C877" s="118" t="s">
        <v>82</v>
      </c>
      <c r="D877" s="118" t="s">
        <v>1</v>
      </c>
      <c r="E877" s="118">
        <v>42</v>
      </c>
    </row>
    <row r="878" spans="1:5">
      <c r="A878" s="118" t="str">
        <f t="shared" si="15"/>
        <v>2004Stomach (C16)AllSexMāoriNumber</v>
      </c>
      <c r="B878" s="118">
        <v>2004</v>
      </c>
      <c r="C878" s="118" t="s">
        <v>82</v>
      </c>
      <c r="D878" s="118" t="s">
        <v>4</v>
      </c>
      <c r="E878" s="118">
        <v>64</v>
      </c>
    </row>
    <row r="879" spans="1:5">
      <c r="A879" s="118" t="str">
        <f t="shared" si="15"/>
        <v>2004Stomach (C16)FemaleMāoriNumber</v>
      </c>
      <c r="B879" s="118">
        <v>2004</v>
      </c>
      <c r="C879" s="118" t="s">
        <v>82</v>
      </c>
      <c r="D879" s="118" t="s">
        <v>0</v>
      </c>
      <c r="E879" s="118">
        <v>28</v>
      </c>
    </row>
    <row r="880" spans="1:5">
      <c r="A880" s="118" t="str">
        <f t="shared" si="15"/>
        <v>2004Stomach (C16)MaleMāoriNumber</v>
      </c>
      <c r="B880" s="118">
        <v>2004</v>
      </c>
      <c r="C880" s="118" t="s">
        <v>82</v>
      </c>
      <c r="D880" s="118" t="s">
        <v>1</v>
      </c>
      <c r="E880" s="118">
        <v>36</v>
      </c>
    </row>
    <row r="881" spans="1:5">
      <c r="A881" s="118" t="str">
        <f t="shared" si="15"/>
        <v>2005Stomach (C16)AllSexMāoriNumber</v>
      </c>
      <c r="B881" s="118">
        <v>2005</v>
      </c>
      <c r="C881" s="118" t="s">
        <v>82</v>
      </c>
      <c r="D881" s="118" t="s">
        <v>4</v>
      </c>
      <c r="E881" s="118">
        <v>63</v>
      </c>
    </row>
    <row r="882" spans="1:5">
      <c r="A882" s="118" t="str">
        <f t="shared" si="15"/>
        <v>2005Stomach (C16)FemaleMāoriNumber</v>
      </c>
      <c r="B882" s="118">
        <v>2005</v>
      </c>
      <c r="C882" s="118" t="s">
        <v>82</v>
      </c>
      <c r="D882" s="118" t="s">
        <v>0</v>
      </c>
      <c r="E882" s="118">
        <v>33</v>
      </c>
    </row>
    <row r="883" spans="1:5">
      <c r="A883" s="118" t="str">
        <f t="shared" si="15"/>
        <v>2005Stomach (C16)MaleMāoriNumber</v>
      </c>
      <c r="B883" s="118">
        <v>2005</v>
      </c>
      <c r="C883" s="118" t="s">
        <v>82</v>
      </c>
      <c r="D883" s="118" t="s">
        <v>1</v>
      </c>
      <c r="E883" s="118">
        <v>30</v>
      </c>
    </row>
    <row r="884" spans="1:5">
      <c r="A884" s="118" t="str">
        <f t="shared" si="15"/>
        <v>2006Stomach (C16)AllSexMāoriNumber</v>
      </c>
      <c r="B884" s="118">
        <v>2006</v>
      </c>
      <c r="C884" s="118" t="s">
        <v>82</v>
      </c>
      <c r="D884" s="118" t="s">
        <v>4</v>
      </c>
      <c r="E884" s="118">
        <v>67</v>
      </c>
    </row>
    <row r="885" spans="1:5">
      <c r="A885" s="118" t="str">
        <f t="shared" si="15"/>
        <v>2006Stomach (C16)FemaleMāoriNumber</v>
      </c>
      <c r="B885" s="118">
        <v>2006</v>
      </c>
      <c r="C885" s="118" t="s">
        <v>82</v>
      </c>
      <c r="D885" s="118" t="s">
        <v>0</v>
      </c>
      <c r="E885" s="118">
        <v>30</v>
      </c>
    </row>
    <row r="886" spans="1:5">
      <c r="A886" s="118" t="str">
        <f t="shared" si="15"/>
        <v>2006Stomach (C16)MaleMāoriNumber</v>
      </c>
      <c r="B886" s="118">
        <v>2006</v>
      </c>
      <c r="C886" s="118" t="s">
        <v>82</v>
      </c>
      <c r="D886" s="118" t="s">
        <v>1</v>
      </c>
      <c r="E886" s="118">
        <v>37</v>
      </c>
    </row>
    <row r="887" spans="1:5">
      <c r="A887" s="118" t="str">
        <f t="shared" si="15"/>
        <v>2007Stomach (C16)AllSexMāoriNumber</v>
      </c>
      <c r="B887" s="118">
        <v>2007</v>
      </c>
      <c r="C887" s="118" t="s">
        <v>82</v>
      </c>
      <c r="D887" s="118" t="s">
        <v>4</v>
      </c>
      <c r="E887" s="118">
        <v>78</v>
      </c>
    </row>
    <row r="888" spans="1:5">
      <c r="A888" s="118" t="str">
        <f t="shared" si="15"/>
        <v>2007Stomach (C16)FemaleMāoriNumber</v>
      </c>
      <c r="B888" s="118">
        <v>2007</v>
      </c>
      <c r="C888" s="118" t="s">
        <v>82</v>
      </c>
      <c r="D888" s="118" t="s">
        <v>0</v>
      </c>
      <c r="E888" s="118">
        <v>37</v>
      </c>
    </row>
    <row r="889" spans="1:5">
      <c r="A889" s="118" t="str">
        <f t="shared" si="15"/>
        <v>2007Stomach (C16)MaleMāoriNumber</v>
      </c>
      <c r="B889" s="118">
        <v>2007</v>
      </c>
      <c r="C889" s="118" t="s">
        <v>82</v>
      </c>
      <c r="D889" s="118" t="s">
        <v>1</v>
      </c>
      <c r="E889" s="118">
        <v>41</v>
      </c>
    </row>
    <row r="890" spans="1:5">
      <c r="A890" s="118" t="str">
        <f t="shared" si="15"/>
        <v>2008Stomach (C16)AllSexMāoriNumber</v>
      </c>
      <c r="B890" s="118">
        <v>2008</v>
      </c>
      <c r="C890" s="118" t="s">
        <v>82</v>
      </c>
      <c r="D890" s="118" t="s">
        <v>4</v>
      </c>
      <c r="E890" s="118">
        <v>65</v>
      </c>
    </row>
    <row r="891" spans="1:5">
      <c r="A891" s="118" t="str">
        <f t="shared" si="15"/>
        <v>2008Stomach (C16)FemaleMāoriNumber</v>
      </c>
      <c r="B891" s="118">
        <v>2008</v>
      </c>
      <c r="C891" s="118" t="s">
        <v>82</v>
      </c>
      <c r="D891" s="118" t="s">
        <v>0</v>
      </c>
      <c r="E891" s="118">
        <v>28</v>
      </c>
    </row>
    <row r="892" spans="1:5">
      <c r="A892" s="118" t="str">
        <f t="shared" si="15"/>
        <v>2008Stomach (C16)MaleMāoriNumber</v>
      </c>
      <c r="B892" s="118">
        <v>2008</v>
      </c>
      <c r="C892" s="118" t="s">
        <v>82</v>
      </c>
      <c r="D892" s="118" t="s">
        <v>1</v>
      </c>
      <c r="E892" s="118">
        <v>37</v>
      </c>
    </row>
    <row r="893" spans="1:5">
      <c r="A893" s="118" t="str">
        <f t="shared" si="15"/>
        <v>2009Stomach (C16)AllSexMāoriNumber</v>
      </c>
      <c r="B893" s="118">
        <v>2009</v>
      </c>
      <c r="C893" s="118" t="s">
        <v>82</v>
      </c>
      <c r="D893" s="118" t="s">
        <v>4</v>
      </c>
      <c r="E893" s="118">
        <v>74</v>
      </c>
    </row>
    <row r="894" spans="1:5">
      <c r="A894" s="118" t="str">
        <f t="shared" si="15"/>
        <v>2009Stomach (C16)FemaleMāoriNumber</v>
      </c>
      <c r="B894" s="118">
        <v>2009</v>
      </c>
      <c r="C894" s="118" t="s">
        <v>82</v>
      </c>
      <c r="D894" s="118" t="s">
        <v>0</v>
      </c>
      <c r="E894" s="118">
        <v>36</v>
      </c>
    </row>
    <row r="895" spans="1:5">
      <c r="A895" s="118" t="str">
        <f t="shared" si="15"/>
        <v>2009Stomach (C16)MaleMāoriNumber</v>
      </c>
      <c r="B895" s="118">
        <v>2009</v>
      </c>
      <c r="C895" s="118" t="s">
        <v>82</v>
      </c>
      <c r="D895" s="118" t="s">
        <v>1</v>
      </c>
      <c r="E895" s="118">
        <v>38</v>
      </c>
    </row>
    <row r="896" spans="1:5">
      <c r="A896" s="118" t="str">
        <f t="shared" si="15"/>
        <v>2010Stomach (C16)AllSexMāoriNumber</v>
      </c>
      <c r="B896" s="118">
        <v>2010</v>
      </c>
      <c r="C896" s="118" t="s">
        <v>82</v>
      </c>
      <c r="D896" s="118" t="s">
        <v>4</v>
      </c>
      <c r="E896" s="118">
        <v>71</v>
      </c>
    </row>
    <row r="897" spans="1:5">
      <c r="A897" s="118" t="str">
        <f t="shared" si="15"/>
        <v>2010Stomach (C16)FemaleMāoriNumber</v>
      </c>
      <c r="B897" s="118">
        <v>2010</v>
      </c>
      <c r="C897" s="118" t="s">
        <v>82</v>
      </c>
      <c r="D897" s="118" t="s">
        <v>0</v>
      </c>
      <c r="E897" s="118">
        <v>35</v>
      </c>
    </row>
    <row r="898" spans="1:5">
      <c r="A898" s="118" t="str">
        <f t="shared" si="15"/>
        <v>2010Stomach (C16)MaleMāoriNumber</v>
      </c>
      <c r="B898" s="118">
        <v>2010</v>
      </c>
      <c r="C898" s="118" t="s">
        <v>82</v>
      </c>
      <c r="D898" s="118" t="s">
        <v>1</v>
      </c>
      <c r="E898" s="118">
        <v>36</v>
      </c>
    </row>
    <row r="899" spans="1:5">
      <c r="A899" s="118" t="str">
        <f t="shared" si="15"/>
        <v>2011Stomach (C16)AllSexMāoriNumber</v>
      </c>
      <c r="B899" s="118">
        <v>2011</v>
      </c>
      <c r="C899" s="118" t="s">
        <v>82</v>
      </c>
      <c r="D899" s="118" t="s">
        <v>4</v>
      </c>
      <c r="E899" s="118">
        <v>81</v>
      </c>
    </row>
    <row r="900" spans="1:5">
      <c r="A900" s="118" t="str">
        <f t="shared" si="15"/>
        <v>2011Stomach (C16)FemaleMāoriNumber</v>
      </c>
      <c r="B900" s="118">
        <v>2011</v>
      </c>
      <c r="C900" s="118" t="s">
        <v>82</v>
      </c>
      <c r="D900" s="118" t="s">
        <v>0</v>
      </c>
      <c r="E900" s="118">
        <v>40</v>
      </c>
    </row>
    <row r="901" spans="1:5">
      <c r="A901" s="118" t="str">
        <f t="shared" si="15"/>
        <v>2011Stomach (C16)MaleMāoriNumber</v>
      </c>
      <c r="B901" s="118">
        <v>2011</v>
      </c>
      <c r="C901" s="118" t="s">
        <v>82</v>
      </c>
      <c r="D901" s="118" t="s">
        <v>1</v>
      </c>
      <c r="E901" s="118">
        <v>41</v>
      </c>
    </row>
    <row r="902" spans="1:5">
      <c r="A902" s="118" t="str">
        <f t="shared" si="15"/>
        <v>2012Stomach (C16)AllSexMāoriNumber</v>
      </c>
      <c r="B902" s="118">
        <v>2012</v>
      </c>
      <c r="C902" s="118" t="s">
        <v>82</v>
      </c>
      <c r="D902" s="118" t="s">
        <v>4</v>
      </c>
      <c r="E902" s="118">
        <v>73</v>
      </c>
    </row>
    <row r="903" spans="1:5">
      <c r="A903" s="118" t="str">
        <f t="shared" si="15"/>
        <v>2012Stomach (C16)FemaleMāoriNumber</v>
      </c>
      <c r="B903" s="118">
        <v>2012</v>
      </c>
      <c r="C903" s="118" t="s">
        <v>82</v>
      </c>
      <c r="D903" s="118" t="s">
        <v>0</v>
      </c>
      <c r="E903" s="118">
        <v>25</v>
      </c>
    </row>
    <row r="904" spans="1:5">
      <c r="A904" s="118" t="str">
        <f t="shared" si="15"/>
        <v>2012Stomach (C16)MaleMāoriNumber</v>
      </c>
      <c r="B904" s="118">
        <v>2012</v>
      </c>
      <c r="C904" s="118" t="s">
        <v>82</v>
      </c>
      <c r="D904" s="118" t="s">
        <v>1</v>
      </c>
      <c r="E904" s="118">
        <v>48</v>
      </c>
    </row>
    <row r="905" spans="1:5">
      <c r="A905" s="118" t="str">
        <f t="shared" si="15"/>
        <v>2003Colorectum and anus (C18–C21)AllSexMāoriNumber</v>
      </c>
      <c r="B905" s="118">
        <v>2003</v>
      </c>
      <c r="C905" s="118" t="s">
        <v>84</v>
      </c>
      <c r="D905" s="118" t="s">
        <v>4</v>
      </c>
      <c r="E905" s="118">
        <v>115</v>
      </c>
    </row>
    <row r="906" spans="1:5">
      <c r="A906" s="118" t="str">
        <f t="shared" si="15"/>
        <v>2003Colorectum and anus (C18–C21)FemaleMāoriNumber</v>
      </c>
      <c r="B906" s="118">
        <v>2003</v>
      </c>
      <c r="C906" s="118" t="s">
        <v>84</v>
      </c>
      <c r="D906" s="118" t="s">
        <v>0</v>
      </c>
      <c r="E906" s="118">
        <v>52</v>
      </c>
    </row>
    <row r="907" spans="1:5">
      <c r="A907" s="118" t="str">
        <f t="shared" si="15"/>
        <v>2003Colorectum and anus (C18–C21)MaleMāoriNumber</v>
      </c>
      <c r="B907" s="118">
        <v>2003</v>
      </c>
      <c r="C907" s="118" t="s">
        <v>84</v>
      </c>
      <c r="D907" s="118" t="s">
        <v>1</v>
      </c>
      <c r="E907" s="118">
        <v>63</v>
      </c>
    </row>
    <row r="908" spans="1:5">
      <c r="A908" s="118" t="str">
        <f t="shared" si="15"/>
        <v>2004Colorectum and anus (C18–C21)AllSexMāoriNumber</v>
      </c>
      <c r="B908" s="118">
        <v>2004</v>
      </c>
      <c r="C908" s="118" t="s">
        <v>84</v>
      </c>
      <c r="D908" s="118" t="s">
        <v>4</v>
      </c>
      <c r="E908" s="118">
        <v>109</v>
      </c>
    </row>
    <row r="909" spans="1:5">
      <c r="A909" s="118" t="str">
        <f t="shared" si="15"/>
        <v>2004Colorectum and anus (C18–C21)FemaleMāoriNumber</v>
      </c>
      <c r="B909" s="118">
        <v>2004</v>
      </c>
      <c r="C909" s="118" t="s">
        <v>84</v>
      </c>
      <c r="D909" s="118" t="s">
        <v>0</v>
      </c>
      <c r="E909" s="118">
        <v>53</v>
      </c>
    </row>
    <row r="910" spans="1:5">
      <c r="A910" s="118" t="str">
        <f t="shared" si="15"/>
        <v>2004Colorectum and anus (C18–C21)MaleMāoriNumber</v>
      </c>
      <c r="B910" s="118">
        <v>2004</v>
      </c>
      <c r="C910" s="118" t="s">
        <v>84</v>
      </c>
      <c r="D910" s="118" t="s">
        <v>1</v>
      </c>
      <c r="E910" s="118">
        <v>56</v>
      </c>
    </row>
    <row r="911" spans="1:5">
      <c r="A911" s="118" t="str">
        <f t="shared" si="15"/>
        <v>2005Colorectum and anus (C18–C21)AllSexMāoriNumber</v>
      </c>
      <c r="B911" s="118">
        <v>2005</v>
      </c>
      <c r="C911" s="118" t="s">
        <v>84</v>
      </c>
      <c r="D911" s="118" t="s">
        <v>4</v>
      </c>
      <c r="E911" s="118">
        <v>118</v>
      </c>
    </row>
    <row r="912" spans="1:5">
      <c r="A912" s="118" t="str">
        <f t="shared" si="15"/>
        <v>2005Colorectum and anus (C18–C21)FemaleMāoriNumber</v>
      </c>
      <c r="B912" s="118">
        <v>2005</v>
      </c>
      <c r="C912" s="118" t="s">
        <v>84</v>
      </c>
      <c r="D912" s="118" t="s">
        <v>0</v>
      </c>
      <c r="E912" s="118">
        <v>54</v>
      </c>
    </row>
    <row r="913" spans="1:5">
      <c r="A913" s="118" t="str">
        <f t="shared" si="15"/>
        <v>2005Colorectum and anus (C18–C21)MaleMāoriNumber</v>
      </c>
      <c r="B913" s="118">
        <v>2005</v>
      </c>
      <c r="C913" s="118" t="s">
        <v>84</v>
      </c>
      <c r="D913" s="118" t="s">
        <v>1</v>
      </c>
      <c r="E913" s="118">
        <v>64</v>
      </c>
    </row>
    <row r="914" spans="1:5">
      <c r="A914" s="118" t="str">
        <f t="shared" si="15"/>
        <v>2006Colorectum and anus (C18–C21)AllSexMāoriNumber</v>
      </c>
      <c r="B914" s="118">
        <v>2006</v>
      </c>
      <c r="C914" s="118" t="s">
        <v>84</v>
      </c>
      <c r="D914" s="118" t="s">
        <v>4</v>
      </c>
      <c r="E914" s="118">
        <v>135</v>
      </c>
    </row>
    <row r="915" spans="1:5">
      <c r="A915" s="118" t="str">
        <f t="shared" si="15"/>
        <v>2006Colorectum and anus (C18–C21)FemaleMāoriNumber</v>
      </c>
      <c r="B915" s="118">
        <v>2006</v>
      </c>
      <c r="C915" s="118" t="s">
        <v>84</v>
      </c>
      <c r="D915" s="118" t="s">
        <v>0</v>
      </c>
      <c r="E915" s="118">
        <v>63</v>
      </c>
    </row>
    <row r="916" spans="1:5">
      <c r="A916" s="118" t="str">
        <f t="shared" si="15"/>
        <v>2006Colorectum and anus (C18–C21)MaleMāoriNumber</v>
      </c>
      <c r="B916" s="118">
        <v>2006</v>
      </c>
      <c r="C916" s="118" t="s">
        <v>84</v>
      </c>
      <c r="D916" s="118" t="s">
        <v>1</v>
      </c>
      <c r="E916" s="118">
        <v>72</v>
      </c>
    </row>
    <row r="917" spans="1:5">
      <c r="A917" s="118" t="str">
        <f t="shared" si="15"/>
        <v>2007Colorectum and anus (C18–C21)AllSexMāoriNumber</v>
      </c>
      <c r="B917" s="118">
        <v>2007</v>
      </c>
      <c r="C917" s="118" t="s">
        <v>84</v>
      </c>
      <c r="D917" s="118" t="s">
        <v>4</v>
      </c>
      <c r="E917" s="118">
        <v>135</v>
      </c>
    </row>
    <row r="918" spans="1:5">
      <c r="A918" s="118" t="str">
        <f t="shared" si="15"/>
        <v>2007Colorectum and anus (C18–C21)FemaleMāoriNumber</v>
      </c>
      <c r="B918" s="118">
        <v>2007</v>
      </c>
      <c r="C918" s="118" t="s">
        <v>84</v>
      </c>
      <c r="D918" s="118" t="s">
        <v>0</v>
      </c>
      <c r="E918" s="118">
        <v>66</v>
      </c>
    </row>
    <row r="919" spans="1:5">
      <c r="A919" s="118" t="str">
        <f t="shared" si="15"/>
        <v>2007Colorectum and anus (C18–C21)MaleMāoriNumber</v>
      </c>
      <c r="B919" s="118">
        <v>2007</v>
      </c>
      <c r="C919" s="118" t="s">
        <v>84</v>
      </c>
      <c r="D919" s="118" t="s">
        <v>1</v>
      </c>
      <c r="E919" s="118">
        <v>69</v>
      </c>
    </row>
    <row r="920" spans="1:5">
      <c r="A920" s="118" t="str">
        <f t="shared" si="15"/>
        <v>2008Colorectum and anus (C18–C21)AllSexMāoriNumber</v>
      </c>
      <c r="B920" s="118">
        <v>2008</v>
      </c>
      <c r="C920" s="118" t="s">
        <v>84</v>
      </c>
      <c r="D920" s="118" t="s">
        <v>4</v>
      </c>
      <c r="E920" s="118">
        <v>121</v>
      </c>
    </row>
    <row r="921" spans="1:5">
      <c r="A921" s="118" t="str">
        <f t="shared" si="15"/>
        <v>2008Colorectum and anus (C18–C21)FemaleMāoriNumber</v>
      </c>
      <c r="B921" s="118">
        <v>2008</v>
      </c>
      <c r="C921" s="118" t="s">
        <v>84</v>
      </c>
      <c r="D921" s="118" t="s">
        <v>0</v>
      </c>
      <c r="E921" s="118">
        <v>55</v>
      </c>
    </row>
    <row r="922" spans="1:5">
      <c r="A922" s="118" t="str">
        <f t="shared" si="15"/>
        <v>2008Colorectum and anus (C18–C21)MaleMāoriNumber</v>
      </c>
      <c r="B922" s="118">
        <v>2008</v>
      </c>
      <c r="C922" s="118" t="s">
        <v>84</v>
      </c>
      <c r="D922" s="118" t="s">
        <v>1</v>
      </c>
      <c r="E922" s="118">
        <v>66</v>
      </c>
    </row>
    <row r="923" spans="1:5">
      <c r="A923" s="118" t="str">
        <f t="shared" si="15"/>
        <v>2009Colorectum and anus (C18–C21)AllSexMāoriNumber</v>
      </c>
      <c r="B923" s="118">
        <v>2009</v>
      </c>
      <c r="C923" s="118" t="s">
        <v>84</v>
      </c>
      <c r="D923" s="118" t="s">
        <v>4</v>
      </c>
      <c r="E923" s="118">
        <v>164</v>
      </c>
    </row>
    <row r="924" spans="1:5">
      <c r="A924" s="118" t="str">
        <f t="shared" si="15"/>
        <v>2009Colorectum and anus (C18–C21)FemaleMāoriNumber</v>
      </c>
      <c r="B924" s="118">
        <v>2009</v>
      </c>
      <c r="C924" s="118" t="s">
        <v>84</v>
      </c>
      <c r="D924" s="118" t="s">
        <v>0</v>
      </c>
      <c r="E924" s="118">
        <v>69</v>
      </c>
    </row>
    <row r="925" spans="1:5">
      <c r="A925" s="118" t="str">
        <f t="shared" si="15"/>
        <v>2009Colorectum and anus (C18–C21)MaleMāoriNumber</v>
      </c>
      <c r="B925" s="118">
        <v>2009</v>
      </c>
      <c r="C925" s="118" t="s">
        <v>84</v>
      </c>
      <c r="D925" s="118" t="s">
        <v>1</v>
      </c>
      <c r="E925" s="118">
        <v>95</v>
      </c>
    </row>
    <row r="926" spans="1:5">
      <c r="A926" s="118" t="str">
        <f t="shared" si="15"/>
        <v>2010Colorectum and anus (C18–C21)AllSexMāoriNumber</v>
      </c>
      <c r="B926" s="118">
        <v>2010</v>
      </c>
      <c r="C926" s="118" t="s">
        <v>84</v>
      </c>
      <c r="D926" s="118" t="s">
        <v>4</v>
      </c>
      <c r="E926" s="118">
        <v>155</v>
      </c>
    </row>
    <row r="927" spans="1:5">
      <c r="A927" s="118" t="str">
        <f t="shared" si="15"/>
        <v>2010Colorectum and anus (C18–C21)FemaleMāoriNumber</v>
      </c>
      <c r="B927" s="118">
        <v>2010</v>
      </c>
      <c r="C927" s="118" t="s">
        <v>84</v>
      </c>
      <c r="D927" s="118" t="s">
        <v>0</v>
      </c>
      <c r="E927" s="118">
        <v>80</v>
      </c>
    </row>
    <row r="928" spans="1:5">
      <c r="A928" s="118" t="str">
        <f t="shared" si="15"/>
        <v>2010Colorectum and anus (C18–C21)MaleMāoriNumber</v>
      </c>
      <c r="B928" s="118">
        <v>2010</v>
      </c>
      <c r="C928" s="118" t="s">
        <v>84</v>
      </c>
      <c r="D928" s="118" t="s">
        <v>1</v>
      </c>
      <c r="E928" s="118">
        <v>75</v>
      </c>
    </row>
    <row r="929" spans="1:5">
      <c r="A929" s="118" t="str">
        <f t="shared" si="15"/>
        <v>2011Colorectum and anus (C18–C21)AllSexMāoriNumber</v>
      </c>
      <c r="B929" s="118">
        <v>2011</v>
      </c>
      <c r="C929" s="118" t="s">
        <v>84</v>
      </c>
      <c r="D929" s="118" t="s">
        <v>4</v>
      </c>
      <c r="E929" s="118">
        <v>159</v>
      </c>
    </row>
    <row r="930" spans="1:5">
      <c r="A930" s="118" t="str">
        <f t="shared" si="15"/>
        <v>2011Colorectum and anus (C18–C21)FemaleMāoriNumber</v>
      </c>
      <c r="B930" s="118">
        <v>2011</v>
      </c>
      <c r="C930" s="118" t="s">
        <v>84</v>
      </c>
      <c r="D930" s="118" t="s">
        <v>0</v>
      </c>
      <c r="E930" s="118">
        <v>78</v>
      </c>
    </row>
    <row r="931" spans="1:5">
      <c r="A931" s="118" t="str">
        <f t="shared" si="15"/>
        <v>2011Colorectum and anus (C18–C21)MaleMāoriNumber</v>
      </c>
      <c r="B931" s="118">
        <v>2011</v>
      </c>
      <c r="C931" s="118" t="s">
        <v>84</v>
      </c>
      <c r="D931" s="118" t="s">
        <v>1</v>
      </c>
      <c r="E931" s="118">
        <v>81</v>
      </c>
    </row>
    <row r="932" spans="1:5">
      <c r="A932" s="118" t="str">
        <f t="shared" si="15"/>
        <v>2012Colorectum and anus (C18–C21)AllSexMāoriNumber</v>
      </c>
      <c r="B932" s="118">
        <v>2012</v>
      </c>
      <c r="C932" s="118" t="s">
        <v>84</v>
      </c>
      <c r="D932" s="118" t="s">
        <v>4</v>
      </c>
      <c r="E932" s="118">
        <v>162</v>
      </c>
    </row>
    <row r="933" spans="1:5">
      <c r="A933" s="118" t="str">
        <f t="shared" si="15"/>
        <v>2012Colorectum and anus (C18–C21)FemaleMāoriNumber</v>
      </c>
      <c r="B933" s="118">
        <v>2012</v>
      </c>
      <c r="C933" s="118" t="s">
        <v>84</v>
      </c>
      <c r="D933" s="118" t="s">
        <v>0</v>
      </c>
      <c r="E933" s="118">
        <v>76</v>
      </c>
    </row>
    <row r="934" spans="1:5">
      <c r="A934" s="118" t="str">
        <f t="shared" si="15"/>
        <v>2012Colorectum and anus (C18–C21)MaleMāoriNumber</v>
      </c>
      <c r="B934" s="118">
        <v>2012</v>
      </c>
      <c r="C934" s="118" t="s">
        <v>84</v>
      </c>
      <c r="D934" s="118" t="s">
        <v>1</v>
      </c>
      <c r="E934" s="118">
        <v>86</v>
      </c>
    </row>
    <row r="935" spans="1:5">
      <c r="A935" s="118" t="str">
        <f t="shared" si="15"/>
        <v>2003Pancreas (C25)AllSexMāoriNumber</v>
      </c>
      <c r="B935" s="118">
        <v>2003</v>
      </c>
      <c r="C935" s="118" t="s">
        <v>88</v>
      </c>
      <c r="D935" s="118" t="s">
        <v>4</v>
      </c>
      <c r="E935" s="118">
        <v>27</v>
      </c>
    </row>
    <row r="936" spans="1:5">
      <c r="A936" s="118" t="str">
        <f t="shared" si="15"/>
        <v>2003Pancreas (C25)FemaleMāoriNumber</v>
      </c>
      <c r="B936" s="118">
        <v>2003</v>
      </c>
      <c r="C936" s="118" t="s">
        <v>88</v>
      </c>
      <c r="D936" s="118" t="s">
        <v>0</v>
      </c>
      <c r="E936" s="118">
        <v>13</v>
      </c>
    </row>
    <row r="937" spans="1:5">
      <c r="A937" s="118" t="str">
        <f t="shared" si="15"/>
        <v>2003Pancreas (C25)MaleMāoriNumber</v>
      </c>
      <c r="B937" s="118">
        <v>2003</v>
      </c>
      <c r="C937" s="118" t="s">
        <v>88</v>
      </c>
      <c r="D937" s="118" t="s">
        <v>1</v>
      </c>
      <c r="E937" s="118">
        <v>14</v>
      </c>
    </row>
    <row r="938" spans="1:5">
      <c r="A938" s="118" t="str">
        <f t="shared" si="15"/>
        <v>2004Pancreas (C25)AllSexMāoriNumber</v>
      </c>
      <c r="B938" s="118">
        <v>2004</v>
      </c>
      <c r="C938" s="118" t="s">
        <v>88</v>
      </c>
      <c r="D938" s="118" t="s">
        <v>4</v>
      </c>
      <c r="E938" s="118">
        <v>41</v>
      </c>
    </row>
    <row r="939" spans="1:5">
      <c r="A939" s="118" t="str">
        <f t="shared" ref="A939:A1002" si="16">B939&amp;C939&amp;D939&amp;$A$583&amp;$E$874</f>
        <v>2004Pancreas (C25)FemaleMāoriNumber</v>
      </c>
      <c r="B939" s="118">
        <v>2004</v>
      </c>
      <c r="C939" s="118" t="s">
        <v>88</v>
      </c>
      <c r="D939" s="118" t="s">
        <v>0</v>
      </c>
      <c r="E939" s="118">
        <v>21</v>
      </c>
    </row>
    <row r="940" spans="1:5">
      <c r="A940" s="118" t="str">
        <f t="shared" si="16"/>
        <v>2004Pancreas (C25)MaleMāoriNumber</v>
      </c>
      <c r="B940" s="118">
        <v>2004</v>
      </c>
      <c r="C940" s="118" t="s">
        <v>88</v>
      </c>
      <c r="D940" s="118" t="s">
        <v>1</v>
      </c>
      <c r="E940" s="118">
        <v>20</v>
      </c>
    </row>
    <row r="941" spans="1:5">
      <c r="A941" s="118" t="str">
        <f t="shared" si="16"/>
        <v>2005Pancreas (C25)AllSexMāoriNumber</v>
      </c>
      <c r="B941" s="118">
        <v>2005</v>
      </c>
      <c r="C941" s="118" t="s">
        <v>88</v>
      </c>
      <c r="D941" s="118" t="s">
        <v>4</v>
      </c>
      <c r="E941" s="118">
        <v>51</v>
      </c>
    </row>
    <row r="942" spans="1:5">
      <c r="A942" s="118" t="str">
        <f t="shared" si="16"/>
        <v>2005Pancreas (C25)FemaleMāoriNumber</v>
      </c>
      <c r="B942" s="118">
        <v>2005</v>
      </c>
      <c r="C942" s="118" t="s">
        <v>88</v>
      </c>
      <c r="D942" s="118" t="s">
        <v>0</v>
      </c>
      <c r="E942" s="118">
        <v>30</v>
      </c>
    </row>
    <row r="943" spans="1:5">
      <c r="A943" s="118" t="str">
        <f t="shared" si="16"/>
        <v>2005Pancreas (C25)MaleMāoriNumber</v>
      </c>
      <c r="B943" s="118">
        <v>2005</v>
      </c>
      <c r="C943" s="118" t="s">
        <v>88</v>
      </c>
      <c r="D943" s="118" t="s">
        <v>1</v>
      </c>
      <c r="E943" s="118">
        <v>21</v>
      </c>
    </row>
    <row r="944" spans="1:5">
      <c r="A944" s="118" t="str">
        <f t="shared" si="16"/>
        <v>2006Pancreas (C25)AllSexMāoriNumber</v>
      </c>
      <c r="B944" s="118">
        <v>2006</v>
      </c>
      <c r="C944" s="118" t="s">
        <v>88</v>
      </c>
      <c r="D944" s="118" t="s">
        <v>4</v>
      </c>
      <c r="E944" s="118">
        <v>38</v>
      </c>
    </row>
    <row r="945" spans="1:5">
      <c r="A945" s="118" t="str">
        <f t="shared" si="16"/>
        <v>2006Pancreas (C25)FemaleMāoriNumber</v>
      </c>
      <c r="B945" s="118">
        <v>2006</v>
      </c>
      <c r="C945" s="118" t="s">
        <v>88</v>
      </c>
      <c r="D945" s="118" t="s">
        <v>0</v>
      </c>
      <c r="E945" s="118">
        <v>23</v>
      </c>
    </row>
    <row r="946" spans="1:5">
      <c r="A946" s="118" t="str">
        <f t="shared" si="16"/>
        <v>2006Pancreas (C25)MaleMāoriNumber</v>
      </c>
      <c r="B946" s="118">
        <v>2006</v>
      </c>
      <c r="C946" s="118" t="s">
        <v>88</v>
      </c>
      <c r="D946" s="118" t="s">
        <v>1</v>
      </c>
      <c r="E946" s="118">
        <v>15</v>
      </c>
    </row>
    <row r="947" spans="1:5">
      <c r="A947" s="118" t="str">
        <f t="shared" si="16"/>
        <v>2007Pancreas (C25)AllSexMāoriNumber</v>
      </c>
      <c r="B947" s="118">
        <v>2007</v>
      </c>
      <c r="C947" s="118" t="s">
        <v>88</v>
      </c>
      <c r="D947" s="118" t="s">
        <v>4</v>
      </c>
      <c r="E947" s="118">
        <v>36</v>
      </c>
    </row>
    <row r="948" spans="1:5">
      <c r="A948" s="118" t="str">
        <f t="shared" si="16"/>
        <v>2007Pancreas (C25)FemaleMāoriNumber</v>
      </c>
      <c r="B948" s="118">
        <v>2007</v>
      </c>
      <c r="C948" s="118" t="s">
        <v>88</v>
      </c>
      <c r="D948" s="118" t="s">
        <v>0</v>
      </c>
      <c r="E948" s="118">
        <v>16</v>
      </c>
    </row>
    <row r="949" spans="1:5">
      <c r="A949" s="118" t="str">
        <f t="shared" si="16"/>
        <v>2007Pancreas (C25)MaleMāoriNumber</v>
      </c>
      <c r="B949" s="118">
        <v>2007</v>
      </c>
      <c r="C949" s="118" t="s">
        <v>88</v>
      </c>
      <c r="D949" s="118" t="s">
        <v>1</v>
      </c>
      <c r="E949" s="118">
        <v>20</v>
      </c>
    </row>
    <row r="950" spans="1:5">
      <c r="A950" s="118" t="str">
        <f t="shared" si="16"/>
        <v>2008Pancreas (C25)AllSexMāoriNumber</v>
      </c>
      <c r="B950" s="118">
        <v>2008</v>
      </c>
      <c r="C950" s="118" t="s">
        <v>88</v>
      </c>
      <c r="D950" s="118" t="s">
        <v>4</v>
      </c>
      <c r="E950" s="118">
        <v>56</v>
      </c>
    </row>
    <row r="951" spans="1:5">
      <c r="A951" s="118" t="str">
        <f t="shared" si="16"/>
        <v>2008Pancreas (C25)FemaleMāoriNumber</v>
      </c>
      <c r="B951" s="118">
        <v>2008</v>
      </c>
      <c r="C951" s="118" t="s">
        <v>88</v>
      </c>
      <c r="D951" s="118" t="s">
        <v>0</v>
      </c>
      <c r="E951" s="118">
        <v>31</v>
      </c>
    </row>
    <row r="952" spans="1:5">
      <c r="A952" s="118" t="str">
        <f t="shared" si="16"/>
        <v>2008Pancreas (C25)MaleMāoriNumber</v>
      </c>
      <c r="B952" s="118">
        <v>2008</v>
      </c>
      <c r="C952" s="118" t="s">
        <v>88</v>
      </c>
      <c r="D952" s="118" t="s">
        <v>1</v>
      </c>
      <c r="E952" s="118">
        <v>25</v>
      </c>
    </row>
    <row r="953" spans="1:5">
      <c r="A953" s="118" t="str">
        <f t="shared" si="16"/>
        <v>2009Pancreas (C25)AllSexMāoriNumber</v>
      </c>
      <c r="B953" s="118">
        <v>2009</v>
      </c>
      <c r="C953" s="118" t="s">
        <v>88</v>
      </c>
      <c r="D953" s="118" t="s">
        <v>4</v>
      </c>
      <c r="E953" s="118">
        <v>46</v>
      </c>
    </row>
    <row r="954" spans="1:5">
      <c r="A954" s="118" t="str">
        <f t="shared" si="16"/>
        <v>2009Pancreas (C25)FemaleMāoriNumber</v>
      </c>
      <c r="B954" s="118">
        <v>2009</v>
      </c>
      <c r="C954" s="118" t="s">
        <v>88</v>
      </c>
      <c r="D954" s="118" t="s">
        <v>0</v>
      </c>
      <c r="E954" s="118">
        <v>26</v>
      </c>
    </row>
    <row r="955" spans="1:5">
      <c r="A955" s="118" t="str">
        <f t="shared" si="16"/>
        <v>2009Pancreas (C25)MaleMāoriNumber</v>
      </c>
      <c r="B955" s="118">
        <v>2009</v>
      </c>
      <c r="C955" s="118" t="s">
        <v>88</v>
      </c>
      <c r="D955" s="118" t="s">
        <v>1</v>
      </c>
      <c r="E955" s="118">
        <v>20</v>
      </c>
    </row>
    <row r="956" spans="1:5">
      <c r="A956" s="118" t="str">
        <f t="shared" si="16"/>
        <v>2010Pancreas (C25)AllSexMāoriNumber</v>
      </c>
      <c r="B956" s="118">
        <v>2010</v>
      </c>
      <c r="C956" s="118" t="s">
        <v>88</v>
      </c>
      <c r="D956" s="118" t="s">
        <v>4</v>
      </c>
      <c r="E956" s="118">
        <v>49</v>
      </c>
    </row>
    <row r="957" spans="1:5">
      <c r="A957" s="118" t="str">
        <f t="shared" si="16"/>
        <v>2010Pancreas (C25)FemaleMāoriNumber</v>
      </c>
      <c r="B957" s="118">
        <v>2010</v>
      </c>
      <c r="C957" s="118" t="s">
        <v>88</v>
      </c>
      <c r="D957" s="118" t="s">
        <v>0</v>
      </c>
      <c r="E957" s="118">
        <v>20</v>
      </c>
    </row>
    <row r="958" spans="1:5">
      <c r="A958" s="118" t="str">
        <f t="shared" si="16"/>
        <v>2010Pancreas (C25)MaleMāoriNumber</v>
      </c>
      <c r="B958" s="118">
        <v>2010</v>
      </c>
      <c r="C958" s="118" t="s">
        <v>88</v>
      </c>
      <c r="D958" s="118" t="s">
        <v>1</v>
      </c>
      <c r="E958" s="118">
        <v>29</v>
      </c>
    </row>
    <row r="959" spans="1:5">
      <c r="A959" s="118" t="str">
        <f t="shared" si="16"/>
        <v>2011Pancreas (C25)AllSexMāoriNumber</v>
      </c>
      <c r="B959" s="118">
        <v>2011</v>
      </c>
      <c r="C959" s="118" t="s">
        <v>88</v>
      </c>
      <c r="D959" s="118" t="s">
        <v>4</v>
      </c>
      <c r="E959" s="118">
        <v>46</v>
      </c>
    </row>
    <row r="960" spans="1:5">
      <c r="A960" s="118" t="str">
        <f t="shared" si="16"/>
        <v>2011Pancreas (C25)FemaleMāoriNumber</v>
      </c>
      <c r="B960" s="118">
        <v>2011</v>
      </c>
      <c r="C960" s="118" t="s">
        <v>88</v>
      </c>
      <c r="D960" s="118" t="s">
        <v>0</v>
      </c>
      <c r="E960" s="118">
        <v>28</v>
      </c>
    </row>
    <row r="961" spans="1:5">
      <c r="A961" s="118" t="str">
        <f t="shared" si="16"/>
        <v>2011Pancreas (C25)MaleMāoriNumber</v>
      </c>
      <c r="B961" s="118">
        <v>2011</v>
      </c>
      <c r="C961" s="118" t="s">
        <v>88</v>
      </c>
      <c r="D961" s="118" t="s">
        <v>1</v>
      </c>
      <c r="E961" s="118">
        <v>18</v>
      </c>
    </row>
    <row r="962" spans="1:5">
      <c r="A962" s="118" t="str">
        <f t="shared" si="16"/>
        <v>2012Pancreas (C25)AllSexMāoriNumber</v>
      </c>
      <c r="B962" s="118">
        <v>2012</v>
      </c>
      <c r="C962" s="118" t="s">
        <v>88</v>
      </c>
      <c r="D962" s="118" t="s">
        <v>4</v>
      </c>
      <c r="E962" s="118">
        <v>58</v>
      </c>
    </row>
    <row r="963" spans="1:5">
      <c r="A963" s="118" t="str">
        <f t="shared" si="16"/>
        <v>2012Pancreas (C25)FemaleMāoriNumber</v>
      </c>
      <c r="B963" s="118">
        <v>2012</v>
      </c>
      <c r="C963" s="118" t="s">
        <v>88</v>
      </c>
      <c r="D963" s="118" t="s">
        <v>0</v>
      </c>
      <c r="E963" s="118">
        <v>32</v>
      </c>
    </row>
    <row r="964" spans="1:5">
      <c r="A964" s="118" t="str">
        <f t="shared" si="16"/>
        <v>2012Pancreas (C25)MaleMāoriNumber</v>
      </c>
      <c r="B964" s="118">
        <v>2012</v>
      </c>
      <c r="C964" s="118" t="s">
        <v>88</v>
      </c>
      <c r="D964" s="118" t="s">
        <v>1</v>
      </c>
      <c r="E964" s="118">
        <v>26</v>
      </c>
    </row>
    <row r="965" spans="1:5">
      <c r="A965" s="118" t="str">
        <f t="shared" si="16"/>
        <v>2003Lung (C33–C34)AllSexMāoriNumber</v>
      </c>
      <c r="B965" s="118">
        <v>2003</v>
      </c>
      <c r="C965" s="118" t="s">
        <v>93</v>
      </c>
      <c r="D965" s="118" t="s">
        <v>4</v>
      </c>
      <c r="E965" s="118">
        <v>311</v>
      </c>
    </row>
    <row r="966" spans="1:5">
      <c r="A966" s="118" t="str">
        <f t="shared" si="16"/>
        <v>2003Lung (C33–C34)FemaleMāoriNumber</v>
      </c>
      <c r="B966" s="118">
        <v>2003</v>
      </c>
      <c r="C966" s="118" t="s">
        <v>93</v>
      </c>
      <c r="D966" s="118" t="s">
        <v>0</v>
      </c>
      <c r="E966" s="118">
        <v>184</v>
      </c>
    </row>
    <row r="967" spans="1:5">
      <c r="A967" s="118" t="str">
        <f t="shared" si="16"/>
        <v>2003Lung (C33–C34)MaleMāoriNumber</v>
      </c>
      <c r="B967" s="118">
        <v>2003</v>
      </c>
      <c r="C967" s="118" t="s">
        <v>93</v>
      </c>
      <c r="D967" s="118" t="s">
        <v>1</v>
      </c>
      <c r="E967" s="118">
        <v>127</v>
      </c>
    </row>
    <row r="968" spans="1:5">
      <c r="A968" s="118" t="str">
        <f t="shared" si="16"/>
        <v>2003Melanoma (C43)AllSexMāoriNumber</v>
      </c>
      <c r="B968" s="118">
        <v>2003</v>
      </c>
      <c r="C968" s="118" t="s">
        <v>99</v>
      </c>
      <c r="D968" s="118" t="s">
        <v>4</v>
      </c>
      <c r="E968" s="118">
        <v>24</v>
      </c>
    </row>
    <row r="969" spans="1:5">
      <c r="A969" s="118" t="str">
        <f t="shared" si="16"/>
        <v>2003Melanoma (C43)FemaleMāoriNumber</v>
      </c>
      <c r="B969" s="118">
        <v>2003</v>
      </c>
      <c r="C969" s="118" t="s">
        <v>99</v>
      </c>
      <c r="D969" s="118" t="s">
        <v>0</v>
      </c>
      <c r="E969" s="118">
        <v>12</v>
      </c>
    </row>
    <row r="970" spans="1:5">
      <c r="A970" s="118" t="str">
        <f t="shared" si="16"/>
        <v>2003Melanoma (C43)MaleMāoriNumber</v>
      </c>
      <c r="B970" s="118">
        <v>2003</v>
      </c>
      <c r="C970" s="118" t="s">
        <v>99</v>
      </c>
      <c r="D970" s="118" t="s">
        <v>1</v>
      </c>
      <c r="E970" s="118">
        <v>12</v>
      </c>
    </row>
    <row r="971" spans="1:5">
      <c r="A971" s="118" t="str">
        <f t="shared" si="16"/>
        <v>2003Non-Hodgkin lymphoma (C82–C85, C96)AllSexMāoriNumber</v>
      </c>
      <c r="B971" s="118">
        <v>2003</v>
      </c>
      <c r="C971" s="118" t="s">
        <v>133</v>
      </c>
      <c r="D971" s="118" t="s">
        <v>4</v>
      </c>
      <c r="E971" s="118">
        <v>55</v>
      </c>
    </row>
    <row r="972" spans="1:5">
      <c r="A972" s="118" t="str">
        <f t="shared" si="16"/>
        <v>2003Non-Hodgkin lymphoma (C82–C85, C96)FemaleMāoriNumber</v>
      </c>
      <c r="B972" s="118">
        <v>2003</v>
      </c>
      <c r="C972" s="118" t="s">
        <v>133</v>
      </c>
      <c r="D972" s="118" t="s">
        <v>0</v>
      </c>
      <c r="E972" s="118">
        <v>30</v>
      </c>
    </row>
    <row r="973" spans="1:5">
      <c r="A973" s="118" t="str">
        <f t="shared" si="16"/>
        <v>2003Non-Hodgkin lymphoma (C82–C85, C96)MaleMāoriNumber</v>
      </c>
      <c r="B973" s="118">
        <v>2003</v>
      </c>
      <c r="C973" s="118" t="s">
        <v>133</v>
      </c>
      <c r="D973" s="118" t="s">
        <v>1</v>
      </c>
      <c r="E973" s="118">
        <v>25</v>
      </c>
    </row>
    <row r="974" spans="1:5">
      <c r="A974" s="118" t="str">
        <f t="shared" si="16"/>
        <v>2003Leukaemia (C91–C95)AllSexMāoriNumber</v>
      </c>
      <c r="B974" s="118">
        <v>2003</v>
      </c>
      <c r="C974" s="118" t="s">
        <v>136</v>
      </c>
      <c r="D974" s="118" t="s">
        <v>4</v>
      </c>
      <c r="E974" s="118">
        <v>54</v>
      </c>
    </row>
    <row r="975" spans="1:5">
      <c r="A975" s="118" t="str">
        <f t="shared" si="16"/>
        <v>2003Leukaemia (C91–C95)FemaleMāoriNumber</v>
      </c>
      <c r="B975" s="118">
        <v>2003</v>
      </c>
      <c r="C975" s="118" t="s">
        <v>136</v>
      </c>
      <c r="D975" s="118" t="s">
        <v>0</v>
      </c>
      <c r="E975" s="118">
        <v>21</v>
      </c>
    </row>
    <row r="976" spans="1:5">
      <c r="A976" s="118" t="str">
        <f t="shared" si="16"/>
        <v>2003Leukaemia (C91–C95)MaleMāoriNumber</v>
      </c>
      <c r="B976" s="118">
        <v>2003</v>
      </c>
      <c r="C976" s="118" t="s">
        <v>136</v>
      </c>
      <c r="D976" s="118" t="s">
        <v>1</v>
      </c>
      <c r="E976" s="118">
        <v>33</v>
      </c>
    </row>
    <row r="977" spans="1:5">
      <c r="A977" s="118" t="str">
        <f t="shared" si="16"/>
        <v>2004Lung (C33–C34)AllSexMāoriNumber</v>
      </c>
      <c r="B977" s="118">
        <v>2004</v>
      </c>
      <c r="C977" s="118" t="s">
        <v>93</v>
      </c>
      <c r="D977" s="118" t="s">
        <v>4</v>
      </c>
      <c r="E977" s="118">
        <v>320</v>
      </c>
    </row>
    <row r="978" spans="1:5">
      <c r="A978" s="118" t="str">
        <f t="shared" si="16"/>
        <v>2004Lung (C33–C34)FemaleMāoriNumber</v>
      </c>
      <c r="B978" s="118">
        <v>2004</v>
      </c>
      <c r="C978" s="118" t="s">
        <v>93</v>
      </c>
      <c r="D978" s="118" t="s">
        <v>0</v>
      </c>
      <c r="E978" s="118">
        <v>162</v>
      </c>
    </row>
    <row r="979" spans="1:5">
      <c r="A979" s="118" t="str">
        <f t="shared" si="16"/>
        <v>2004Lung (C33–C34)MaleMāoriNumber</v>
      </c>
      <c r="B979" s="118">
        <v>2004</v>
      </c>
      <c r="C979" s="118" t="s">
        <v>93</v>
      </c>
      <c r="D979" s="118" t="s">
        <v>1</v>
      </c>
      <c r="E979" s="118">
        <v>158</v>
      </c>
    </row>
    <row r="980" spans="1:5">
      <c r="A980" s="118" t="str">
        <f t="shared" si="16"/>
        <v>2004Melanoma (C43)AllSexMāoriNumber</v>
      </c>
      <c r="B980" s="118">
        <v>2004</v>
      </c>
      <c r="C980" s="118" t="s">
        <v>99</v>
      </c>
      <c r="D980" s="118" t="s">
        <v>4</v>
      </c>
      <c r="E980" s="118">
        <v>26</v>
      </c>
    </row>
    <row r="981" spans="1:5">
      <c r="A981" s="118" t="str">
        <f t="shared" si="16"/>
        <v>2004Melanoma (C43)FemaleMāoriNumber</v>
      </c>
      <c r="B981" s="118">
        <v>2004</v>
      </c>
      <c r="C981" s="118" t="s">
        <v>99</v>
      </c>
      <c r="D981" s="118" t="s">
        <v>0</v>
      </c>
      <c r="E981" s="118">
        <v>17</v>
      </c>
    </row>
    <row r="982" spans="1:5">
      <c r="A982" s="118" t="str">
        <f t="shared" si="16"/>
        <v>2004Melanoma (C43)MaleMāoriNumber</v>
      </c>
      <c r="B982" s="118">
        <v>2004</v>
      </c>
      <c r="C982" s="118" t="s">
        <v>99</v>
      </c>
      <c r="D982" s="118" t="s">
        <v>1</v>
      </c>
      <c r="E982" s="118">
        <v>9</v>
      </c>
    </row>
    <row r="983" spans="1:5">
      <c r="A983" s="118" t="str">
        <f t="shared" si="16"/>
        <v>2004Non-Hodgkin lymphoma (C82–C85, C96)AllSexMāoriNumber</v>
      </c>
      <c r="B983" s="118">
        <v>2004</v>
      </c>
      <c r="C983" s="118" t="s">
        <v>133</v>
      </c>
      <c r="D983" s="118" t="s">
        <v>4</v>
      </c>
      <c r="E983" s="118">
        <v>33</v>
      </c>
    </row>
    <row r="984" spans="1:5">
      <c r="A984" s="118" t="str">
        <f t="shared" si="16"/>
        <v>2004Non-Hodgkin lymphoma (C82–C85, C96)FemaleMāoriNumber</v>
      </c>
      <c r="B984" s="118">
        <v>2004</v>
      </c>
      <c r="C984" s="118" t="s">
        <v>133</v>
      </c>
      <c r="D984" s="118" t="s">
        <v>0</v>
      </c>
      <c r="E984" s="118">
        <v>12</v>
      </c>
    </row>
    <row r="985" spans="1:5">
      <c r="A985" s="118" t="str">
        <f t="shared" si="16"/>
        <v>2004Non-Hodgkin lymphoma (C82–C85, C96)MaleMāoriNumber</v>
      </c>
      <c r="B985" s="118">
        <v>2004</v>
      </c>
      <c r="C985" s="118" t="s">
        <v>133</v>
      </c>
      <c r="D985" s="118" t="s">
        <v>1</v>
      </c>
      <c r="E985" s="118">
        <v>21</v>
      </c>
    </row>
    <row r="986" spans="1:5">
      <c r="A986" s="118" t="str">
        <f t="shared" si="16"/>
        <v>2004Leukaemia (C91–C95)AllSexMāoriNumber</v>
      </c>
      <c r="B986" s="118">
        <v>2004</v>
      </c>
      <c r="C986" s="118" t="s">
        <v>136</v>
      </c>
      <c r="D986" s="118" t="s">
        <v>4</v>
      </c>
      <c r="E986" s="118">
        <v>53</v>
      </c>
    </row>
    <row r="987" spans="1:5">
      <c r="A987" s="118" t="str">
        <f t="shared" si="16"/>
        <v>2004Leukaemia (C91–C95)FemaleMāoriNumber</v>
      </c>
      <c r="B987" s="118">
        <v>2004</v>
      </c>
      <c r="C987" s="118" t="s">
        <v>136</v>
      </c>
      <c r="D987" s="118" t="s">
        <v>0</v>
      </c>
      <c r="E987" s="118">
        <v>32</v>
      </c>
    </row>
    <row r="988" spans="1:5">
      <c r="A988" s="118" t="str">
        <f t="shared" si="16"/>
        <v>2004Leukaemia (C91–C95)MaleMāoriNumber</v>
      </c>
      <c r="B988" s="118">
        <v>2004</v>
      </c>
      <c r="C988" s="118" t="s">
        <v>136</v>
      </c>
      <c r="D988" s="118" t="s">
        <v>1</v>
      </c>
      <c r="E988" s="118">
        <v>21</v>
      </c>
    </row>
    <row r="989" spans="1:5">
      <c r="A989" s="118" t="str">
        <f t="shared" si="16"/>
        <v>2005Lung (C33–C34)AllSexMāoriNumber</v>
      </c>
      <c r="B989" s="118">
        <v>2005</v>
      </c>
      <c r="C989" s="118" t="s">
        <v>93</v>
      </c>
      <c r="D989" s="118" t="s">
        <v>4</v>
      </c>
      <c r="E989" s="118">
        <v>275</v>
      </c>
    </row>
    <row r="990" spans="1:5">
      <c r="A990" s="118" t="str">
        <f t="shared" si="16"/>
        <v>2005Lung (C33–C34)FemaleMāoriNumber</v>
      </c>
      <c r="B990" s="118">
        <v>2005</v>
      </c>
      <c r="C990" s="118" t="s">
        <v>93</v>
      </c>
      <c r="D990" s="118" t="s">
        <v>0</v>
      </c>
      <c r="E990" s="118">
        <v>150</v>
      </c>
    </row>
    <row r="991" spans="1:5">
      <c r="A991" s="118" t="str">
        <f t="shared" si="16"/>
        <v>2005Lung (C33–C34)MaleMāoriNumber</v>
      </c>
      <c r="B991" s="118">
        <v>2005</v>
      </c>
      <c r="C991" s="118" t="s">
        <v>93</v>
      </c>
      <c r="D991" s="118" t="s">
        <v>1</v>
      </c>
      <c r="E991" s="118">
        <v>125</v>
      </c>
    </row>
    <row r="992" spans="1:5">
      <c r="A992" s="118" t="str">
        <f t="shared" si="16"/>
        <v>2005Melanoma (C43)AllSexMāoriNumber</v>
      </c>
      <c r="B992" s="118">
        <v>2005</v>
      </c>
      <c r="C992" s="118" t="s">
        <v>99</v>
      </c>
      <c r="D992" s="118" t="s">
        <v>4</v>
      </c>
      <c r="E992" s="118">
        <v>29</v>
      </c>
    </row>
    <row r="993" spans="1:5">
      <c r="A993" s="118" t="str">
        <f t="shared" si="16"/>
        <v>2005Melanoma (C43)FemaleMāoriNumber</v>
      </c>
      <c r="B993" s="118">
        <v>2005</v>
      </c>
      <c r="C993" s="118" t="s">
        <v>99</v>
      </c>
      <c r="D993" s="118" t="s">
        <v>0</v>
      </c>
      <c r="E993" s="118">
        <v>12</v>
      </c>
    </row>
    <row r="994" spans="1:5">
      <c r="A994" s="118" t="str">
        <f t="shared" si="16"/>
        <v>2005Melanoma (C43)MaleMāoriNumber</v>
      </c>
      <c r="B994" s="118">
        <v>2005</v>
      </c>
      <c r="C994" s="118" t="s">
        <v>99</v>
      </c>
      <c r="D994" s="118" t="s">
        <v>1</v>
      </c>
      <c r="E994" s="118">
        <v>17</v>
      </c>
    </row>
    <row r="995" spans="1:5">
      <c r="A995" s="118" t="str">
        <f t="shared" si="16"/>
        <v>2005Non-Hodgkin lymphoma (C82–C85, C96)AllSexMāoriNumber</v>
      </c>
      <c r="B995" s="118">
        <v>2005</v>
      </c>
      <c r="C995" s="118" t="s">
        <v>133</v>
      </c>
      <c r="D995" s="118" t="s">
        <v>4</v>
      </c>
      <c r="E995" s="118">
        <v>39</v>
      </c>
    </row>
    <row r="996" spans="1:5">
      <c r="A996" s="118" t="str">
        <f t="shared" si="16"/>
        <v>2005Non-Hodgkin lymphoma (C82–C85, C96)FemaleMāoriNumber</v>
      </c>
      <c r="B996" s="118">
        <v>2005</v>
      </c>
      <c r="C996" s="118" t="s">
        <v>133</v>
      </c>
      <c r="D996" s="118" t="s">
        <v>0</v>
      </c>
      <c r="E996" s="118">
        <v>15</v>
      </c>
    </row>
    <row r="997" spans="1:5">
      <c r="A997" s="118" t="str">
        <f t="shared" si="16"/>
        <v>2005Non-Hodgkin lymphoma (C82–C85, C96)MaleMāoriNumber</v>
      </c>
      <c r="B997" s="118">
        <v>2005</v>
      </c>
      <c r="C997" s="118" t="s">
        <v>133</v>
      </c>
      <c r="D997" s="118" t="s">
        <v>1</v>
      </c>
      <c r="E997" s="118">
        <v>24</v>
      </c>
    </row>
    <row r="998" spans="1:5">
      <c r="A998" s="118" t="str">
        <f t="shared" si="16"/>
        <v>2005Leukaemia (C91–C95)AllSexMāoriNumber</v>
      </c>
      <c r="B998" s="118">
        <v>2005</v>
      </c>
      <c r="C998" s="118" t="s">
        <v>136</v>
      </c>
      <c r="D998" s="118" t="s">
        <v>4</v>
      </c>
      <c r="E998" s="118">
        <v>53</v>
      </c>
    </row>
    <row r="999" spans="1:5">
      <c r="A999" s="118" t="str">
        <f t="shared" si="16"/>
        <v>2005Leukaemia (C91–C95)FemaleMāoriNumber</v>
      </c>
      <c r="B999" s="118">
        <v>2005</v>
      </c>
      <c r="C999" s="118" t="s">
        <v>136</v>
      </c>
      <c r="D999" s="118" t="s">
        <v>0</v>
      </c>
      <c r="E999" s="118">
        <v>25</v>
      </c>
    </row>
    <row r="1000" spans="1:5">
      <c r="A1000" s="118" t="str">
        <f t="shared" si="16"/>
        <v>2005Leukaemia (C91–C95)MaleMāoriNumber</v>
      </c>
      <c r="B1000" s="118">
        <v>2005</v>
      </c>
      <c r="C1000" s="118" t="s">
        <v>136</v>
      </c>
      <c r="D1000" s="118" t="s">
        <v>1</v>
      </c>
      <c r="E1000" s="118">
        <v>28</v>
      </c>
    </row>
    <row r="1001" spans="1:5">
      <c r="A1001" s="118" t="str">
        <f t="shared" si="16"/>
        <v>2006Lung (C33–C34)AllSexMāoriNumber</v>
      </c>
      <c r="B1001" s="118">
        <v>2006</v>
      </c>
      <c r="C1001" s="118" t="s">
        <v>93</v>
      </c>
      <c r="D1001" s="118" t="s">
        <v>4</v>
      </c>
      <c r="E1001" s="118">
        <v>317</v>
      </c>
    </row>
    <row r="1002" spans="1:5">
      <c r="A1002" s="118" t="str">
        <f t="shared" si="16"/>
        <v>2006Lung (C33–C34)FemaleMāoriNumber</v>
      </c>
      <c r="B1002" s="118">
        <v>2006</v>
      </c>
      <c r="C1002" s="118" t="s">
        <v>93</v>
      </c>
      <c r="D1002" s="118" t="s">
        <v>0</v>
      </c>
      <c r="E1002" s="118">
        <v>173</v>
      </c>
    </row>
    <row r="1003" spans="1:5">
      <c r="A1003" s="118" t="str">
        <f t="shared" ref="A1003:A1066" si="17">B1003&amp;C1003&amp;D1003&amp;$A$583&amp;$E$874</f>
        <v>2006Lung (C33–C34)MaleMāoriNumber</v>
      </c>
      <c r="B1003" s="118">
        <v>2006</v>
      </c>
      <c r="C1003" s="118" t="s">
        <v>93</v>
      </c>
      <c r="D1003" s="118" t="s">
        <v>1</v>
      </c>
      <c r="E1003" s="118">
        <v>144</v>
      </c>
    </row>
    <row r="1004" spans="1:5">
      <c r="A1004" s="118" t="str">
        <f t="shared" si="17"/>
        <v>2006Melanoma (C43)AllSexMāoriNumber</v>
      </c>
      <c r="B1004" s="118">
        <v>2006</v>
      </c>
      <c r="C1004" s="118" t="s">
        <v>99</v>
      </c>
      <c r="D1004" s="118" t="s">
        <v>4</v>
      </c>
      <c r="E1004" s="118">
        <v>22</v>
      </c>
    </row>
    <row r="1005" spans="1:5">
      <c r="A1005" s="118" t="str">
        <f t="shared" si="17"/>
        <v>2006Melanoma (C43)FemaleMāoriNumber</v>
      </c>
      <c r="B1005" s="118">
        <v>2006</v>
      </c>
      <c r="C1005" s="118" t="s">
        <v>99</v>
      </c>
      <c r="D1005" s="118" t="s">
        <v>0</v>
      </c>
      <c r="E1005" s="118">
        <v>16</v>
      </c>
    </row>
    <row r="1006" spans="1:5">
      <c r="A1006" s="118" t="str">
        <f t="shared" si="17"/>
        <v>2006Melanoma (C43)MaleMāoriNumber</v>
      </c>
      <c r="B1006" s="118">
        <v>2006</v>
      </c>
      <c r="C1006" s="118" t="s">
        <v>99</v>
      </c>
      <c r="D1006" s="118" t="s">
        <v>1</v>
      </c>
      <c r="E1006" s="118">
        <v>6</v>
      </c>
    </row>
    <row r="1007" spans="1:5">
      <c r="A1007" s="118" t="str">
        <f t="shared" si="17"/>
        <v>2006Non-Hodgkin lymphoma (C82–C85, C96)AllSexMāoriNumber</v>
      </c>
      <c r="B1007" s="118">
        <v>2006</v>
      </c>
      <c r="C1007" s="118" t="s">
        <v>133</v>
      </c>
      <c r="D1007" s="118" t="s">
        <v>4</v>
      </c>
      <c r="E1007" s="118">
        <v>45</v>
      </c>
    </row>
    <row r="1008" spans="1:5">
      <c r="A1008" s="118" t="str">
        <f t="shared" si="17"/>
        <v>2006Non-Hodgkin lymphoma (C82–C85, C96)FemaleMāoriNumber</v>
      </c>
      <c r="B1008" s="118">
        <v>2006</v>
      </c>
      <c r="C1008" s="118" t="s">
        <v>133</v>
      </c>
      <c r="D1008" s="118" t="s">
        <v>0</v>
      </c>
      <c r="E1008" s="118">
        <v>19</v>
      </c>
    </row>
    <row r="1009" spans="1:5">
      <c r="A1009" s="118" t="str">
        <f t="shared" si="17"/>
        <v>2006Non-Hodgkin lymphoma (C82–C85, C96)MaleMāoriNumber</v>
      </c>
      <c r="B1009" s="118">
        <v>2006</v>
      </c>
      <c r="C1009" s="118" t="s">
        <v>133</v>
      </c>
      <c r="D1009" s="118" t="s">
        <v>1</v>
      </c>
      <c r="E1009" s="118">
        <v>26</v>
      </c>
    </row>
    <row r="1010" spans="1:5">
      <c r="A1010" s="118" t="str">
        <f t="shared" si="17"/>
        <v>2006Leukaemia (C91–C95)AllSexMāoriNumber</v>
      </c>
      <c r="B1010" s="118">
        <v>2006</v>
      </c>
      <c r="C1010" s="118" t="s">
        <v>136</v>
      </c>
      <c r="D1010" s="118" t="s">
        <v>4</v>
      </c>
      <c r="E1010" s="118">
        <v>60</v>
      </c>
    </row>
    <row r="1011" spans="1:5">
      <c r="A1011" s="118" t="str">
        <f t="shared" si="17"/>
        <v>2006Leukaemia (C91–C95)FemaleMāoriNumber</v>
      </c>
      <c r="B1011" s="118">
        <v>2006</v>
      </c>
      <c r="C1011" s="118" t="s">
        <v>136</v>
      </c>
      <c r="D1011" s="118" t="s">
        <v>0</v>
      </c>
      <c r="E1011" s="118">
        <v>23</v>
      </c>
    </row>
    <row r="1012" spans="1:5">
      <c r="A1012" s="118" t="str">
        <f t="shared" si="17"/>
        <v>2006Leukaemia (C91–C95)MaleMāoriNumber</v>
      </c>
      <c r="B1012" s="118">
        <v>2006</v>
      </c>
      <c r="C1012" s="118" t="s">
        <v>136</v>
      </c>
      <c r="D1012" s="118" t="s">
        <v>1</v>
      </c>
      <c r="E1012" s="118">
        <v>37</v>
      </c>
    </row>
    <row r="1013" spans="1:5">
      <c r="A1013" s="118" t="str">
        <f t="shared" si="17"/>
        <v>2007Lung (C33–C34)AllSexMāoriNumber</v>
      </c>
      <c r="B1013" s="118">
        <v>2007</v>
      </c>
      <c r="C1013" s="118" t="s">
        <v>93</v>
      </c>
      <c r="D1013" s="118" t="s">
        <v>4</v>
      </c>
      <c r="E1013" s="118">
        <v>321</v>
      </c>
    </row>
    <row r="1014" spans="1:5">
      <c r="A1014" s="118" t="str">
        <f t="shared" si="17"/>
        <v>2007Lung (C33–C34)FemaleMāoriNumber</v>
      </c>
      <c r="B1014" s="118">
        <v>2007</v>
      </c>
      <c r="C1014" s="118" t="s">
        <v>93</v>
      </c>
      <c r="D1014" s="118" t="s">
        <v>0</v>
      </c>
      <c r="E1014" s="118">
        <v>164</v>
      </c>
    </row>
    <row r="1015" spans="1:5">
      <c r="A1015" s="118" t="str">
        <f t="shared" si="17"/>
        <v>2007Lung (C33–C34)MaleMāoriNumber</v>
      </c>
      <c r="B1015" s="118">
        <v>2007</v>
      </c>
      <c r="C1015" s="118" t="s">
        <v>93</v>
      </c>
      <c r="D1015" s="118" t="s">
        <v>1</v>
      </c>
      <c r="E1015" s="118">
        <v>157</v>
      </c>
    </row>
    <row r="1016" spans="1:5">
      <c r="A1016" s="118" t="str">
        <f t="shared" si="17"/>
        <v>2007Melanoma (C43)AllSexMāoriNumber</v>
      </c>
      <c r="B1016" s="118">
        <v>2007</v>
      </c>
      <c r="C1016" s="118" t="s">
        <v>99</v>
      </c>
      <c r="D1016" s="118" t="s">
        <v>4</v>
      </c>
      <c r="E1016" s="118">
        <v>27</v>
      </c>
    </row>
    <row r="1017" spans="1:5">
      <c r="A1017" s="118" t="str">
        <f t="shared" si="17"/>
        <v>2007Melanoma (C43)FemaleMāoriNumber</v>
      </c>
      <c r="B1017" s="118">
        <v>2007</v>
      </c>
      <c r="C1017" s="118" t="s">
        <v>99</v>
      </c>
      <c r="D1017" s="118" t="s">
        <v>0</v>
      </c>
      <c r="E1017" s="118">
        <v>18</v>
      </c>
    </row>
    <row r="1018" spans="1:5">
      <c r="A1018" s="118" t="str">
        <f t="shared" si="17"/>
        <v>2007Melanoma (C43)MaleMāoriNumber</v>
      </c>
      <c r="B1018" s="118">
        <v>2007</v>
      </c>
      <c r="C1018" s="118" t="s">
        <v>99</v>
      </c>
      <c r="D1018" s="118" t="s">
        <v>1</v>
      </c>
      <c r="E1018" s="118">
        <v>9</v>
      </c>
    </row>
    <row r="1019" spans="1:5">
      <c r="A1019" s="118" t="str">
        <f t="shared" si="17"/>
        <v>2007Non-Hodgkin lymphoma (C82–C85, C96)AllSexMāoriNumber</v>
      </c>
      <c r="B1019" s="118">
        <v>2007</v>
      </c>
      <c r="C1019" s="118" t="s">
        <v>133</v>
      </c>
      <c r="D1019" s="118" t="s">
        <v>4</v>
      </c>
      <c r="E1019" s="118">
        <v>50</v>
      </c>
    </row>
    <row r="1020" spans="1:5">
      <c r="A1020" s="118" t="str">
        <f t="shared" si="17"/>
        <v>2007Non-Hodgkin lymphoma (C82–C85, C96)FemaleMāoriNumber</v>
      </c>
      <c r="B1020" s="118">
        <v>2007</v>
      </c>
      <c r="C1020" s="118" t="s">
        <v>133</v>
      </c>
      <c r="D1020" s="118" t="s">
        <v>0</v>
      </c>
      <c r="E1020" s="118">
        <v>21</v>
      </c>
    </row>
    <row r="1021" spans="1:5">
      <c r="A1021" s="118" t="str">
        <f t="shared" si="17"/>
        <v>2007Non-Hodgkin lymphoma (C82–C85, C96)MaleMāoriNumber</v>
      </c>
      <c r="B1021" s="118">
        <v>2007</v>
      </c>
      <c r="C1021" s="118" t="s">
        <v>133</v>
      </c>
      <c r="D1021" s="118" t="s">
        <v>1</v>
      </c>
      <c r="E1021" s="118">
        <v>29</v>
      </c>
    </row>
    <row r="1022" spans="1:5">
      <c r="A1022" s="118" t="str">
        <f t="shared" si="17"/>
        <v>2007Leukaemia (C91–C95)AllSexMāoriNumber</v>
      </c>
      <c r="B1022" s="118">
        <v>2007</v>
      </c>
      <c r="C1022" s="118" t="s">
        <v>136</v>
      </c>
      <c r="D1022" s="118" t="s">
        <v>4</v>
      </c>
      <c r="E1022" s="118">
        <v>49</v>
      </c>
    </row>
    <row r="1023" spans="1:5">
      <c r="A1023" s="118" t="str">
        <f t="shared" si="17"/>
        <v>2007Leukaemia (C91–C95)FemaleMāoriNumber</v>
      </c>
      <c r="B1023" s="118">
        <v>2007</v>
      </c>
      <c r="C1023" s="118" t="s">
        <v>136</v>
      </c>
      <c r="D1023" s="118" t="s">
        <v>0</v>
      </c>
      <c r="E1023" s="118">
        <v>25</v>
      </c>
    </row>
    <row r="1024" spans="1:5">
      <c r="A1024" s="118" t="str">
        <f t="shared" si="17"/>
        <v>2007Leukaemia (C91–C95)MaleMāoriNumber</v>
      </c>
      <c r="B1024" s="118">
        <v>2007</v>
      </c>
      <c r="C1024" s="118" t="s">
        <v>136</v>
      </c>
      <c r="D1024" s="118" t="s">
        <v>1</v>
      </c>
      <c r="E1024" s="118">
        <v>24</v>
      </c>
    </row>
    <row r="1025" spans="1:5">
      <c r="A1025" s="118" t="str">
        <f t="shared" si="17"/>
        <v>2008Lung (C33–C34)AllSexMāoriNumber</v>
      </c>
      <c r="B1025" s="118">
        <v>2008</v>
      </c>
      <c r="C1025" s="118" t="s">
        <v>93</v>
      </c>
      <c r="D1025" s="118" t="s">
        <v>4</v>
      </c>
      <c r="E1025" s="118">
        <v>342</v>
      </c>
    </row>
    <row r="1026" spans="1:5">
      <c r="A1026" s="118" t="str">
        <f t="shared" si="17"/>
        <v>2008Lung (C33–C34)FemaleMāoriNumber</v>
      </c>
      <c r="B1026" s="118">
        <v>2008</v>
      </c>
      <c r="C1026" s="118" t="s">
        <v>93</v>
      </c>
      <c r="D1026" s="118" t="s">
        <v>0</v>
      </c>
      <c r="E1026" s="118">
        <v>200</v>
      </c>
    </row>
    <row r="1027" spans="1:5">
      <c r="A1027" s="118" t="str">
        <f t="shared" si="17"/>
        <v>2008Lung (C33–C34)MaleMāoriNumber</v>
      </c>
      <c r="B1027" s="118">
        <v>2008</v>
      </c>
      <c r="C1027" s="118" t="s">
        <v>93</v>
      </c>
      <c r="D1027" s="118" t="s">
        <v>1</v>
      </c>
      <c r="E1027" s="118">
        <v>142</v>
      </c>
    </row>
    <row r="1028" spans="1:5">
      <c r="A1028" s="118" t="str">
        <f t="shared" si="17"/>
        <v>2008Melanoma (C43)AllSexMāoriNumber</v>
      </c>
      <c r="B1028" s="118">
        <v>2008</v>
      </c>
      <c r="C1028" s="118" t="s">
        <v>99</v>
      </c>
      <c r="D1028" s="118" t="s">
        <v>4</v>
      </c>
      <c r="E1028" s="118">
        <v>23</v>
      </c>
    </row>
    <row r="1029" spans="1:5">
      <c r="A1029" s="118" t="str">
        <f t="shared" si="17"/>
        <v>2008Melanoma (C43)FemaleMāoriNumber</v>
      </c>
      <c r="B1029" s="118">
        <v>2008</v>
      </c>
      <c r="C1029" s="118" t="s">
        <v>99</v>
      </c>
      <c r="D1029" s="118" t="s">
        <v>0</v>
      </c>
      <c r="E1029" s="118">
        <v>13</v>
      </c>
    </row>
    <row r="1030" spans="1:5">
      <c r="A1030" s="118" t="str">
        <f t="shared" si="17"/>
        <v>2008Melanoma (C43)MaleMāoriNumber</v>
      </c>
      <c r="B1030" s="118">
        <v>2008</v>
      </c>
      <c r="C1030" s="118" t="s">
        <v>99</v>
      </c>
      <c r="D1030" s="118" t="s">
        <v>1</v>
      </c>
      <c r="E1030" s="118">
        <v>10</v>
      </c>
    </row>
    <row r="1031" spans="1:5">
      <c r="A1031" s="118" t="str">
        <f t="shared" si="17"/>
        <v>2008Non-Hodgkin lymphoma (C82–C85, C96)AllSexMāoriNumber</v>
      </c>
      <c r="B1031" s="118">
        <v>2008</v>
      </c>
      <c r="C1031" s="118" t="s">
        <v>133</v>
      </c>
      <c r="D1031" s="118" t="s">
        <v>4</v>
      </c>
      <c r="E1031" s="118">
        <v>50</v>
      </c>
    </row>
    <row r="1032" spans="1:5">
      <c r="A1032" s="118" t="str">
        <f t="shared" si="17"/>
        <v>2008Non-Hodgkin lymphoma (C82–C85, C96)FemaleMāoriNumber</v>
      </c>
      <c r="B1032" s="118">
        <v>2008</v>
      </c>
      <c r="C1032" s="118" t="s">
        <v>133</v>
      </c>
      <c r="D1032" s="118" t="s">
        <v>0</v>
      </c>
      <c r="E1032" s="118">
        <v>22</v>
      </c>
    </row>
    <row r="1033" spans="1:5">
      <c r="A1033" s="118" t="str">
        <f t="shared" si="17"/>
        <v>2008Non-Hodgkin lymphoma (C82–C85, C96)MaleMāoriNumber</v>
      </c>
      <c r="B1033" s="118">
        <v>2008</v>
      </c>
      <c r="C1033" s="118" t="s">
        <v>133</v>
      </c>
      <c r="D1033" s="118" t="s">
        <v>1</v>
      </c>
      <c r="E1033" s="118">
        <v>28</v>
      </c>
    </row>
    <row r="1034" spans="1:5">
      <c r="A1034" s="118" t="str">
        <f t="shared" si="17"/>
        <v>2008Leukaemia (C91–C95)AllSexMāoriNumber</v>
      </c>
      <c r="B1034" s="118">
        <v>2008</v>
      </c>
      <c r="C1034" s="118" t="s">
        <v>136</v>
      </c>
      <c r="D1034" s="118" t="s">
        <v>4</v>
      </c>
      <c r="E1034" s="118">
        <v>71</v>
      </c>
    </row>
    <row r="1035" spans="1:5">
      <c r="A1035" s="118" t="str">
        <f t="shared" si="17"/>
        <v>2008Leukaemia (C91–C95)FemaleMāoriNumber</v>
      </c>
      <c r="B1035" s="118">
        <v>2008</v>
      </c>
      <c r="C1035" s="118" t="s">
        <v>136</v>
      </c>
      <c r="D1035" s="118" t="s">
        <v>0</v>
      </c>
      <c r="E1035" s="118">
        <v>28</v>
      </c>
    </row>
    <row r="1036" spans="1:5">
      <c r="A1036" s="118" t="str">
        <f t="shared" si="17"/>
        <v>2008Leukaemia (C91–C95)MaleMāoriNumber</v>
      </c>
      <c r="B1036" s="118">
        <v>2008</v>
      </c>
      <c r="C1036" s="118" t="s">
        <v>136</v>
      </c>
      <c r="D1036" s="118" t="s">
        <v>1</v>
      </c>
      <c r="E1036" s="118">
        <v>43</v>
      </c>
    </row>
    <row r="1037" spans="1:5">
      <c r="A1037" s="118" t="str">
        <f t="shared" si="17"/>
        <v>2009Lung (C33–C34)AllSexMāoriNumber</v>
      </c>
      <c r="B1037" s="118">
        <v>2009</v>
      </c>
      <c r="C1037" s="118" t="s">
        <v>93</v>
      </c>
      <c r="D1037" s="118" t="s">
        <v>4</v>
      </c>
      <c r="E1037" s="118">
        <v>373</v>
      </c>
    </row>
    <row r="1038" spans="1:5">
      <c r="A1038" s="118" t="str">
        <f t="shared" si="17"/>
        <v>2009Lung (C33–C34)FemaleMāoriNumber</v>
      </c>
      <c r="B1038" s="118">
        <v>2009</v>
      </c>
      <c r="C1038" s="118" t="s">
        <v>93</v>
      </c>
      <c r="D1038" s="118" t="s">
        <v>0</v>
      </c>
      <c r="E1038" s="118">
        <v>203</v>
      </c>
    </row>
    <row r="1039" spans="1:5">
      <c r="A1039" s="118" t="str">
        <f t="shared" si="17"/>
        <v>2009Lung (C33–C34)MaleMāoriNumber</v>
      </c>
      <c r="B1039" s="118">
        <v>2009</v>
      </c>
      <c r="C1039" s="118" t="s">
        <v>93</v>
      </c>
      <c r="D1039" s="118" t="s">
        <v>1</v>
      </c>
      <c r="E1039" s="118">
        <v>170</v>
      </c>
    </row>
    <row r="1040" spans="1:5">
      <c r="A1040" s="118" t="str">
        <f t="shared" si="17"/>
        <v>2009Melanoma (C43)AllSexMāoriNumber</v>
      </c>
      <c r="B1040" s="118">
        <v>2009</v>
      </c>
      <c r="C1040" s="118" t="s">
        <v>99</v>
      </c>
      <c r="D1040" s="118" t="s">
        <v>4</v>
      </c>
      <c r="E1040" s="118">
        <v>21</v>
      </c>
    </row>
    <row r="1041" spans="1:5">
      <c r="A1041" s="118" t="str">
        <f t="shared" si="17"/>
        <v>2009Melanoma (C43)FemaleMāoriNumber</v>
      </c>
      <c r="B1041" s="118">
        <v>2009</v>
      </c>
      <c r="C1041" s="118" t="s">
        <v>99</v>
      </c>
      <c r="D1041" s="118" t="s">
        <v>0</v>
      </c>
      <c r="E1041" s="118">
        <v>9</v>
      </c>
    </row>
    <row r="1042" spans="1:5">
      <c r="A1042" s="118" t="str">
        <f t="shared" si="17"/>
        <v>2009Melanoma (C43)MaleMāoriNumber</v>
      </c>
      <c r="B1042" s="118">
        <v>2009</v>
      </c>
      <c r="C1042" s="118" t="s">
        <v>99</v>
      </c>
      <c r="D1042" s="118" t="s">
        <v>1</v>
      </c>
      <c r="E1042" s="118">
        <v>12</v>
      </c>
    </row>
    <row r="1043" spans="1:5">
      <c r="A1043" s="118" t="str">
        <f t="shared" si="17"/>
        <v>2009Non-Hodgkin lymphoma (C82–C85, C96)AllSexMāoriNumber</v>
      </c>
      <c r="B1043" s="118">
        <v>2009</v>
      </c>
      <c r="C1043" s="118" t="s">
        <v>133</v>
      </c>
      <c r="D1043" s="118" t="s">
        <v>4</v>
      </c>
      <c r="E1043" s="118">
        <v>66</v>
      </c>
    </row>
    <row r="1044" spans="1:5">
      <c r="A1044" s="118" t="str">
        <f t="shared" si="17"/>
        <v>2009Non-Hodgkin lymphoma (C82–C85, C96)FemaleMāoriNumber</v>
      </c>
      <c r="B1044" s="118">
        <v>2009</v>
      </c>
      <c r="C1044" s="118" t="s">
        <v>133</v>
      </c>
      <c r="D1044" s="118" t="s">
        <v>0</v>
      </c>
      <c r="E1044" s="118">
        <v>27</v>
      </c>
    </row>
    <row r="1045" spans="1:5">
      <c r="A1045" s="118" t="str">
        <f t="shared" si="17"/>
        <v>2009Non-Hodgkin lymphoma (C82–C85, C96)MaleMāoriNumber</v>
      </c>
      <c r="B1045" s="118">
        <v>2009</v>
      </c>
      <c r="C1045" s="118" t="s">
        <v>133</v>
      </c>
      <c r="D1045" s="118" t="s">
        <v>1</v>
      </c>
      <c r="E1045" s="118">
        <v>39</v>
      </c>
    </row>
    <row r="1046" spans="1:5">
      <c r="A1046" s="118" t="str">
        <f t="shared" si="17"/>
        <v>2009Leukaemia (C91–C95)AllSexMāoriNumber</v>
      </c>
      <c r="B1046" s="118">
        <v>2009</v>
      </c>
      <c r="C1046" s="118" t="s">
        <v>136</v>
      </c>
      <c r="D1046" s="118" t="s">
        <v>4</v>
      </c>
      <c r="E1046" s="118">
        <v>61</v>
      </c>
    </row>
    <row r="1047" spans="1:5">
      <c r="A1047" s="118" t="str">
        <f t="shared" si="17"/>
        <v>2009Leukaemia (C91–C95)FemaleMāoriNumber</v>
      </c>
      <c r="B1047" s="118">
        <v>2009</v>
      </c>
      <c r="C1047" s="118" t="s">
        <v>136</v>
      </c>
      <c r="D1047" s="118" t="s">
        <v>0</v>
      </c>
      <c r="E1047" s="118">
        <v>19</v>
      </c>
    </row>
    <row r="1048" spans="1:5">
      <c r="A1048" s="118" t="str">
        <f t="shared" si="17"/>
        <v>2009Leukaemia (C91–C95)MaleMāoriNumber</v>
      </c>
      <c r="B1048" s="118">
        <v>2009</v>
      </c>
      <c r="C1048" s="118" t="s">
        <v>136</v>
      </c>
      <c r="D1048" s="118" t="s">
        <v>1</v>
      </c>
      <c r="E1048" s="118">
        <v>42</v>
      </c>
    </row>
    <row r="1049" spans="1:5">
      <c r="A1049" s="118" t="str">
        <f t="shared" si="17"/>
        <v>2010Lung (C33–C34)AllSexMāoriNumber</v>
      </c>
      <c r="B1049" s="118">
        <v>2010</v>
      </c>
      <c r="C1049" s="118" t="s">
        <v>93</v>
      </c>
      <c r="D1049" s="118" t="s">
        <v>4</v>
      </c>
      <c r="E1049" s="118">
        <v>366</v>
      </c>
    </row>
    <row r="1050" spans="1:5">
      <c r="A1050" s="118" t="str">
        <f t="shared" si="17"/>
        <v>2010Lung (C33–C34)FemaleMāoriNumber</v>
      </c>
      <c r="B1050" s="118">
        <v>2010</v>
      </c>
      <c r="C1050" s="118" t="s">
        <v>93</v>
      </c>
      <c r="D1050" s="118" t="s">
        <v>0</v>
      </c>
      <c r="E1050" s="118">
        <v>207</v>
      </c>
    </row>
    <row r="1051" spans="1:5">
      <c r="A1051" s="118" t="str">
        <f t="shared" si="17"/>
        <v>2010Lung (C33–C34)MaleMāoriNumber</v>
      </c>
      <c r="B1051" s="118">
        <v>2010</v>
      </c>
      <c r="C1051" s="118" t="s">
        <v>93</v>
      </c>
      <c r="D1051" s="118" t="s">
        <v>1</v>
      </c>
      <c r="E1051" s="118">
        <v>159</v>
      </c>
    </row>
    <row r="1052" spans="1:5">
      <c r="A1052" s="118" t="str">
        <f t="shared" si="17"/>
        <v>2010Melanoma (C43)AllSexMāoriNumber</v>
      </c>
      <c r="B1052" s="118">
        <v>2010</v>
      </c>
      <c r="C1052" s="118" t="s">
        <v>99</v>
      </c>
      <c r="D1052" s="118" t="s">
        <v>4</v>
      </c>
      <c r="E1052" s="118">
        <v>32</v>
      </c>
    </row>
    <row r="1053" spans="1:5">
      <c r="A1053" s="118" t="str">
        <f t="shared" si="17"/>
        <v>2010Melanoma (C43)FemaleMāoriNumber</v>
      </c>
      <c r="B1053" s="118">
        <v>2010</v>
      </c>
      <c r="C1053" s="118" t="s">
        <v>99</v>
      </c>
      <c r="D1053" s="118" t="s">
        <v>0</v>
      </c>
      <c r="E1053" s="118">
        <v>17</v>
      </c>
    </row>
    <row r="1054" spans="1:5">
      <c r="A1054" s="118" t="str">
        <f t="shared" si="17"/>
        <v>2010Melanoma (C43)MaleMāoriNumber</v>
      </c>
      <c r="B1054" s="118">
        <v>2010</v>
      </c>
      <c r="C1054" s="118" t="s">
        <v>99</v>
      </c>
      <c r="D1054" s="118" t="s">
        <v>1</v>
      </c>
      <c r="E1054" s="118">
        <v>15</v>
      </c>
    </row>
    <row r="1055" spans="1:5">
      <c r="A1055" s="118" t="str">
        <f t="shared" si="17"/>
        <v>2010Non-Hodgkin lymphoma (C82–C85, C96)AllSexMāoriNumber</v>
      </c>
      <c r="B1055" s="118">
        <v>2010</v>
      </c>
      <c r="C1055" s="118" t="s">
        <v>133</v>
      </c>
      <c r="D1055" s="118" t="s">
        <v>4</v>
      </c>
      <c r="E1055" s="118">
        <v>53</v>
      </c>
    </row>
    <row r="1056" spans="1:5">
      <c r="A1056" s="118" t="str">
        <f t="shared" si="17"/>
        <v>2010Non-Hodgkin lymphoma (C82–C85, C96)FemaleMāoriNumber</v>
      </c>
      <c r="B1056" s="118">
        <v>2010</v>
      </c>
      <c r="C1056" s="118" t="s">
        <v>133</v>
      </c>
      <c r="D1056" s="118" t="s">
        <v>0</v>
      </c>
      <c r="E1056" s="118">
        <v>21</v>
      </c>
    </row>
    <row r="1057" spans="1:5">
      <c r="A1057" s="118" t="str">
        <f t="shared" si="17"/>
        <v>2010Non-Hodgkin lymphoma (C82–C85, C96)MaleMāoriNumber</v>
      </c>
      <c r="B1057" s="118">
        <v>2010</v>
      </c>
      <c r="C1057" s="118" t="s">
        <v>133</v>
      </c>
      <c r="D1057" s="118" t="s">
        <v>1</v>
      </c>
      <c r="E1057" s="118">
        <v>32</v>
      </c>
    </row>
    <row r="1058" spans="1:5">
      <c r="A1058" s="118" t="str">
        <f t="shared" si="17"/>
        <v>2010Leukaemia (C91–C95)AllSexMāoriNumber</v>
      </c>
      <c r="B1058" s="118">
        <v>2010</v>
      </c>
      <c r="C1058" s="118" t="s">
        <v>136</v>
      </c>
      <c r="D1058" s="118" t="s">
        <v>4</v>
      </c>
      <c r="E1058" s="118">
        <v>64</v>
      </c>
    </row>
    <row r="1059" spans="1:5">
      <c r="A1059" s="118" t="str">
        <f t="shared" si="17"/>
        <v>2010Leukaemia (C91–C95)FemaleMāoriNumber</v>
      </c>
      <c r="B1059" s="118">
        <v>2010</v>
      </c>
      <c r="C1059" s="118" t="s">
        <v>136</v>
      </c>
      <c r="D1059" s="118" t="s">
        <v>0</v>
      </c>
      <c r="E1059" s="118">
        <v>24</v>
      </c>
    </row>
    <row r="1060" spans="1:5">
      <c r="A1060" s="118" t="str">
        <f t="shared" si="17"/>
        <v>2010Leukaemia (C91–C95)MaleMāoriNumber</v>
      </c>
      <c r="B1060" s="118">
        <v>2010</v>
      </c>
      <c r="C1060" s="118" t="s">
        <v>136</v>
      </c>
      <c r="D1060" s="118" t="s">
        <v>1</v>
      </c>
      <c r="E1060" s="118">
        <v>40</v>
      </c>
    </row>
    <row r="1061" spans="1:5">
      <c r="A1061" s="118" t="str">
        <f t="shared" si="17"/>
        <v>2011Lung (C33–C34)AllSexMāoriNumber</v>
      </c>
      <c r="B1061" s="118">
        <v>2011</v>
      </c>
      <c r="C1061" s="118" t="s">
        <v>93</v>
      </c>
      <c r="D1061" s="118" t="s">
        <v>4</v>
      </c>
      <c r="E1061" s="118">
        <v>400</v>
      </c>
    </row>
    <row r="1062" spans="1:5">
      <c r="A1062" s="118" t="str">
        <f t="shared" si="17"/>
        <v>2011Lung (C33–C34)FemaleMāoriNumber</v>
      </c>
      <c r="B1062" s="118">
        <v>2011</v>
      </c>
      <c r="C1062" s="118" t="s">
        <v>93</v>
      </c>
      <c r="D1062" s="118" t="s">
        <v>0</v>
      </c>
      <c r="E1062" s="118">
        <v>237</v>
      </c>
    </row>
    <row r="1063" spans="1:5">
      <c r="A1063" s="118" t="str">
        <f t="shared" si="17"/>
        <v>2011Lung (C33–C34)MaleMāoriNumber</v>
      </c>
      <c r="B1063" s="118">
        <v>2011</v>
      </c>
      <c r="C1063" s="118" t="s">
        <v>93</v>
      </c>
      <c r="D1063" s="118" t="s">
        <v>1</v>
      </c>
      <c r="E1063" s="118">
        <v>163</v>
      </c>
    </row>
    <row r="1064" spans="1:5">
      <c r="A1064" s="118" t="str">
        <f t="shared" si="17"/>
        <v>2011Melanoma (C43)AllSexMāoriNumber</v>
      </c>
      <c r="B1064" s="118">
        <v>2011</v>
      </c>
      <c r="C1064" s="118" t="s">
        <v>99</v>
      </c>
      <c r="D1064" s="118" t="s">
        <v>4</v>
      </c>
      <c r="E1064" s="118">
        <v>30</v>
      </c>
    </row>
    <row r="1065" spans="1:5">
      <c r="A1065" s="118" t="str">
        <f t="shared" si="17"/>
        <v>2011Melanoma (C43)FemaleMāoriNumber</v>
      </c>
      <c r="B1065" s="118">
        <v>2011</v>
      </c>
      <c r="C1065" s="118" t="s">
        <v>99</v>
      </c>
      <c r="D1065" s="118" t="s">
        <v>0</v>
      </c>
      <c r="E1065" s="118">
        <v>14</v>
      </c>
    </row>
    <row r="1066" spans="1:5">
      <c r="A1066" s="118" t="str">
        <f t="shared" si="17"/>
        <v>2011Melanoma (C43)MaleMāoriNumber</v>
      </c>
      <c r="B1066" s="118">
        <v>2011</v>
      </c>
      <c r="C1066" s="118" t="s">
        <v>99</v>
      </c>
      <c r="D1066" s="118" t="s">
        <v>1</v>
      </c>
      <c r="E1066" s="118">
        <v>16</v>
      </c>
    </row>
    <row r="1067" spans="1:5">
      <c r="A1067" s="118" t="str">
        <f t="shared" ref="A1067:A1130" si="18">B1067&amp;C1067&amp;D1067&amp;$A$583&amp;$E$874</f>
        <v>2011Non-Hodgkin lymphoma (C82–C85, C96)AllSexMāoriNumber</v>
      </c>
      <c r="B1067" s="118">
        <v>2011</v>
      </c>
      <c r="C1067" s="118" t="s">
        <v>133</v>
      </c>
      <c r="D1067" s="118" t="s">
        <v>4</v>
      </c>
      <c r="E1067" s="118">
        <v>61</v>
      </c>
    </row>
    <row r="1068" spans="1:5">
      <c r="A1068" s="118" t="str">
        <f t="shared" si="18"/>
        <v>2011Non-Hodgkin lymphoma (C82–C85, C96)FemaleMāoriNumber</v>
      </c>
      <c r="B1068" s="118">
        <v>2011</v>
      </c>
      <c r="C1068" s="118" t="s">
        <v>133</v>
      </c>
      <c r="D1068" s="118" t="s">
        <v>0</v>
      </c>
      <c r="E1068" s="118">
        <v>26</v>
      </c>
    </row>
    <row r="1069" spans="1:5">
      <c r="A1069" s="118" t="str">
        <f t="shared" si="18"/>
        <v>2011Non-Hodgkin lymphoma (C82–C85, C96)MaleMāoriNumber</v>
      </c>
      <c r="B1069" s="118">
        <v>2011</v>
      </c>
      <c r="C1069" s="118" t="s">
        <v>133</v>
      </c>
      <c r="D1069" s="118" t="s">
        <v>1</v>
      </c>
      <c r="E1069" s="118">
        <v>35</v>
      </c>
    </row>
    <row r="1070" spans="1:5">
      <c r="A1070" s="118" t="str">
        <f t="shared" si="18"/>
        <v>2011Leukaemia (C91–C95)AllSexMāoriNumber</v>
      </c>
      <c r="B1070" s="118">
        <v>2011</v>
      </c>
      <c r="C1070" s="118" t="s">
        <v>136</v>
      </c>
      <c r="D1070" s="118" t="s">
        <v>4</v>
      </c>
      <c r="E1070" s="118">
        <v>59</v>
      </c>
    </row>
    <row r="1071" spans="1:5">
      <c r="A1071" s="118" t="str">
        <f t="shared" si="18"/>
        <v>2011Leukaemia (C91–C95)FemaleMāoriNumber</v>
      </c>
      <c r="B1071" s="118">
        <v>2011</v>
      </c>
      <c r="C1071" s="118" t="s">
        <v>136</v>
      </c>
      <c r="D1071" s="118" t="s">
        <v>0</v>
      </c>
      <c r="E1071" s="118">
        <v>28</v>
      </c>
    </row>
    <row r="1072" spans="1:5">
      <c r="A1072" s="118" t="str">
        <f t="shared" si="18"/>
        <v>2011Leukaemia (C91–C95)MaleMāoriNumber</v>
      </c>
      <c r="B1072" s="118">
        <v>2011</v>
      </c>
      <c r="C1072" s="118" t="s">
        <v>136</v>
      </c>
      <c r="D1072" s="118" t="s">
        <v>1</v>
      </c>
      <c r="E1072" s="118">
        <v>31</v>
      </c>
    </row>
    <row r="1073" spans="1:5">
      <c r="A1073" s="118" t="str">
        <f t="shared" si="18"/>
        <v>2012Lung (C33–C34)AllSexMāoriNumber</v>
      </c>
      <c r="B1073" s="118">
        <v>2012</v>
      </c>
      <c r="C1073" s="118" t="s">
        <v>93</v>
      </c>
      <c r="D1073" s="118" t="s">
        <v>4</v>
      </c>
      <c r="E1073" s="118">
        <v>400</v>
      </c>
    </row>
    <row r="1074" spans="1:5">
      <c r="A1074" s="118" t="str">
        <f t="shared" si="18"/>
        <v>2012Lung (C33–C34)FemaleMāoriNumber</v>
      </c>
      <c r="B1074" s="118">
        <v>2012</v>
      </c>
      <c r="C1074" s="118" t="s">
        <v>93</v>
      </c>
      <c r="D1074" s="118" t="s">
        <v>0</v>
      </c>
      <c r="E1074" s="118">
        <v>230</v>
      </c>
    </row>
    <row r="1075" spans="1:5">
      <c r="A1075" s="118" t="str">
        <f t="shared" si="18"/>
        <v>2012Lung (C33–C34)MaleMāoriNumber</v>
      </c>
      <c r="B1075" s="118">
        <v>2012</v>
      </c>
      <c r="C1075" s="118" t="s">
        <v>93</v>
      </c>
      <c r="D1075" s="118" t="s">
        <v>1</v>
      </c>
      <c r="E1075" s="118">
        <v>170</v>
      </c>
    </row>
    <row r="1076" spans="1:5">
      <c r="A1076" s="118" t="str">
        <f t="shared" si="18"/>
        <v>2012Melanoma (C43)AllSexMāoriNumber</v>
      </c>
      <c r="B1076" s="118">
        <v>2012</v>
      </c>
      <c r="C1076" s="118" t="s">
        <v>99</v>
      </c>
      <c r="D1076" s="118" t="s">
        <v>4</v>
      </c>
      <c r="E1076" s="118">
        <v>37</v>
      </c>
    </row>
    <row r="1077" spans="1:5">
      <c r="A1077" s="118" t="str">
        <f t="shared" si="18"/>
        <v>2012Melanoma (C43)FemaleMāoriNumber</v>
      </c>
      <c r="B1077" s="118">
        <v>2012</v>
      </c>
      <c r="C1077" s="118" t="s">
        <v>99</v>
      </c>
      <c r="D1077" s="118" t="s">
        <v>0</v>
      </c>
      <c r="E1077" s="118">
        <v>24</v>
      </c>
    </row>
    <row r="1078" spans="1:5">
      <c r="A1078" s="118" t="str">
        <f t="shared" si="18"/>
        <v>2012Melanoma (C43)MaleMāoriNumber</v>
      </c>
      <c r="B1078" s="118">
        <v>2012</v>
      </c>
      <c r="C1078" s="118" t="s">
        <v>99</v>
      </c>
      <c r="D1078" s="118" t="s">
        <v>1</v>
      </c>
      <c r="E1078" s="118">
        <v>13</v>
      </c>
    </row>
    <row r="1079" spans="1:5">
      <c r="A1079" s="118" t="str">
        <f t="shared" si="18"/>
        <v>2012Non-Hodgkin lymphoma (C82–C85, C96)AllSexMāoriNumber</v>
      </c>
      <c r="B1079" s="118">
        <v>2012</v>
      </c>
      <c r="C1079" s="118" t="s">
        <v>133</v>
      </c>
      <c r="D1079" s="118" t="s">
        <v>4</v>
      </c>
      <c r="E1079" s="118">
        <v>59</v>
      </c>
    </row>
    <row r="1080" spans="1:5">
      <c r="A1080" s="118" t="str">
        <f t="shared" si="18"/>
        <v>2012Non-Hodgkin lymphoma (C82–C85, C96)FemaleMāoriNumber</v>
      </c>
      <c r="B1080" s="118">
        <v>2012</v>
      </c>
      <c r="C1080" s="118" t="s">
        <v>133</v>
      </c>
      <c r="D1080" s="118" t="s">
        <v>0</v>
      </c>
      <c r="E1080" s="118">
        <v>30</v>
      </c>
    </row>
    <row r="1081" spans="1:5">
      <c r="A1081" s="118" t="str">
        <f t="shared" si="18"/>
        <v>2012Non-Hodgkin lymphoma (C82–C85, C96)MaleMāoriNumber</v>
      </c>
      <c r="B1081" s="118">
        <v>2012</v>
      </c>
      <c r="C1081" s="118" t="s">
        <v>133</v>
      </c>
      <c r="D1081" s="118" t="s">
        <v>1</v>
      </c>
      <c r="E1081" s="118">
        <v>29</v>
      </c>
    </row>
    <row r="1082" spans="1:5">
      <c r="A1082" s="118" t="str">
        <f t="shared" si="18"/>
        <v>2012Leukaemia (C91–C95)AllSexMāoriNumber</v>
      </c>
      <c r="B1082" s="118">
        <v>2012</v>
      </c>
      <c r="C1082" s="118" t="s">
        <v>136</v>
      </c>
      <c r="D1082" s="118" t="s">
        <v>4</v>
      </c>
      <c r="E1082" s="118">
        <v>71</v>
      </c>
    </row>
    <row r="1083" spans="1:5">
      <c r="A1083" s="118" t="str">
        <f t="shared" si="18"/>
        <v>2012Leukaemia (C91–C95)FemaleMāoriNumber</v>
      </c>
      <c r="B1083" s="118">
        <v>2012</v>
      </c>
      <c r="C1083" s="118" t="s">
        <v>136</v>
      </c>
      <c r="D1083" s="118" t="s">
        <v>0</v>
      </c>
      <c r="E1083" s="118">
        <v>22</v>
      </c>
    </row>
    <row r="1084" spans="1:5">
      <c r="A1084" s="118" t="str">
        <f t="shared" si="18"/>
        <v>2012Leukaemia (C91–C95)MaleMāoriNumber</v>
      </c>
      <c r="B1084" s="118">
        <v>2012</v>
      </c>
      <c r="C1084" s="118" t="s">
        <v>136</v>
      </c>
      <c r="D1084" s="118" t="s">
        <v>1</v>
      </c>
      <c r="E1084" s="118">
        <v>49</v>
      </c>
    </row>
    <row r="1085" spans="1:5">
      <c r="A1085" s="118" t="str">
        <f t="shared" si="18"/>
        <v>2003Breast - female (C50)FemaleMāoriNumber</v>
      </c>
      <c r="B1085" s="118">
        <v>2003</v>
      </c>
      <c r="C1085" s="118" t="s">
        <v>155</v>
      </c>
      <c r="D1085" s="118" t="s">
        <v>0</v>
      </c>
      <c r="E1085" s="118">
        <v>244</v>
      </c>
    </row>
    <row r="1086" spans="1:5">
      <c r="A1086" s="118" t="str">
        <f t="shared" si="18"/>
        <v>2003Cervix (C53)FemaleMāoriNumber</v>
      </c>
      <c r="B1086" s="118">
        <v>2003</v>
      </c>
      <c r="C1086" s="118" t="s">
        <v>108</v>
      </c>
      <c r="D1086" s="118" t="s">
        <v>0</v>
      </c>
      <c r="E1086" s="118">
        <v>33</v>
      </c>
    </row>
    <row r="1087" spans="1:5">
      <c r="A1087" s="118" t="str">
        <f t="shared" si="18"/>
        <v>2003Uterus (C54–C55)FemaleMāoriNumber</v>
      </c>
      <c r="B1087" s="118">
        <v>2003</v>
      </c>
      <c r="C1087" s="118" t="s">
        <v>358</v>
      </c>
      <c r="D1087" s="118" t="s">
        <v>0</v>
      </c>
      <c r="E1087" s="118">
        <v>46</v>
      </c>
    </row>
    <row r="1088" spans="1:5">
      <c r="A1088" s="118" t="str">
        <f t="shared" si="18"/>
        <v>2003Ovary (C56)FemaleMāoriNumber</v>
      </c>
      <c r="B1088" s="118">
        <v>2003</v>
      </c>
      <c r="C1088" s="118" t="s">
        <v>109</v>
      </c>
      <c r="D1088" s="118" t="s">
        <v>0</v>
      </c>
      <c r="E1088" s="118">
        <v>24</v>
      </c>
    </row>
    <row r="1089" spans="1:5">
      <c r="A1089" s="118" t="str">
        <f t="shared" si="18"/>
        <v>2004Breast - female (C50)FemaleMāoriNumber</v>
      </c>
      <c r="B1089" s="118">
        <v>2004</v>
      </c>
      <c r="C1089" s="118" t="s">
        <v>155</v>
      </c>
      <c r="D1089" s="118" t="s">
        <v>0</v>
      </c>
      <c r="E1089" s="118">
        <v>235</v>
      </c>
    </row>
    <row r="1090" spans="1:5">
      <c r="A1090" s="118" t="str">
        <f t="shared" si="18"/>
        <v>2004Cervix (C53)FemaleMāoriNumber</v>
      </c>
      <c r="B1090" s="118">
        <v>2004</v>
      </c>
      <c r="C1090" s="118" t="s">
        <v>108</v>
      </c>
      <c r="D1090" s="118" t="s">
        <v>0</v>
      </c>
      <c r="E1090" s="118">
        <v>33</v>
      </c>
    </row>
    <row r="1091" spans="1:5">
      <c r="A1091" s="118" t="str">
        <f t="shared" si="18"/>
        <v>2004Uterus (C54–C55)FemaleMāoriNumber</v>
      </c>
      <c r="B1091" s="118">
        <v>2004</v>
      </c>
      <c r="C1091" s="118" t="s">
        <v>358</v>
      </c>
      <c r="D1091" s="118" t="s">
        <v>0</v>
      </c>
      <c r="E1091" s="118">
        <v>35</v>
      </c>
    </row>
    <row r="1092" spans="1:5">
      <c r="A1092" s="118" t="str">
        <f t="shared" si="18"/>
        <v>2004Ovary (C56)FemaleMāoriNumber</v>
      </c>
      <c r="B1092" s="118">
        <v>2004</v>
      </c>
      <c r="C1092" s="118" t="s">
        <v>109</v>
      </c>
      <c r="D1092" s="118" t="s">
        <v>0</v>
      </c>
      <c r="E1092" s="118">
        <v>27</v>
      </c>
    </row>
    <row r="1093" spans="1:5">
      <c r="A1093" s="118" t="str">
        <f t="shared" si="18"/>
        <v>2005Breast - female (C50)FemaleMāoriNumber</v>
      </c>
      <c r="B1093" s="118">
        <v>2005</v>
      </c>
      <c r="C1093" s="118" t="s">
        <v>155</v>
      </c>
      <c r="D1093" s="118" t="s">
        <v>0</v>
      </c>
      <c r="E1093" s="118">
        <v>265</v>
      </c>
    </row>
    <row r="1094" spans="1:5">
      <c r="A1094" s="118" t="str">
        <f t="shared" si="18"/>
        <v>2005Cervix (C53)FemaleMāoriNumber</v>
      </c>
      <c r="B1094" s="118">
        <v>2005</v>
      </c>
      <c r="C1094" s="118" t="s">
        <v>108</v>
      </c>
      <c r="D1094" s="118" t="s">
        <v>0</v>
      </c>
      <c r="E1094" s="118">
        <v>25</v>
      </c>
    </row>
    <row r="1095" spans="1:5">
      <c r="A1095" s="118" t="str">
        <f t="shared" si="18"/>
        <v>2005Uterus (C54–C55)FemaleMāoriNumber</v>
      </c>
      <c r="B1095" s="118">
        <v>2005</v>
      </c>
      <c r="C1095" s="118" t="s">
        <v>358</v>
      </c>
      <c r="D1095" s="118" t="s">
        <v>0</v>
      </c>
      <c r="E1095" s="118">
        <v>48</v>
      </c>
    </row>
    <row r="1096" spans="1:5">
      <c r="A1096" s="118" t="str">
        <f t="shared" si="18"/>
        <v>2005Ovary (C56)FemaleMāoriNumber</v>
      </c>
      <c r="B1096" s="118">
        <v>2005</v>
      </c>
      <c r="C1096" s="118" t="s">
        <v>109</v>
      </c>
      <c r="D1096" s="118" t="s">
        <v>0</v>
      </c>
      <c r="E1096" s="118">
        <v>14</v>
      </c>
    </row>
    <row r="1097" spans="1:5">
      <c r="A1097" s="118" t="str">
        <f t="shared" si="18"/>
        <v>2006Breast - female (C50)FemaleMāoriNumber</v>
      </c>
      <c r="B1097" s="118">
        <v>2006</v>
      </c>
      <c r="C1097" s="118" t="s">
        <v>155</v>
      </c>
      <c r="D1097" s="118" t="s">
        <v>0</v>
      </c>
      <c r="E1097" s="118">
        <v>281</v>
      </c>
    </row>
    <row r="1098" spans="1:5">
      <c r="A1098" s="118" t="str">
        <f t="shared" si="18"/>
        <v>2006Cervix (C53)FemaleMāoriNumber</v>
      </c>
      <c r="B1098" s="118">
        <v>2006</v>
      </c>
      <c r="C1098" s="118" t="s">
        <v>108</v>
      </c>
      <c r="D1098" s="118" t="s">
        <v>0</v>
      </c>
      <c r="E1098" s="118">
        <v>29</v>
      </c>
    </row>
    <row r="1099" spans="1:5">
      <c r="A1099" s="118" t="str">
        <f t="shared" si="18"/>
        <v>2006Uterus (C54–C55)FemaleMāoriNumber</v>
      </c>
      <c r="B1099" s="118">
        <v>2006</v>
      </c>
      <c r="C1099" s="118" t="s">
        <v>358</v>
      </c>
      <c r="D1099" s="118" t="s">
        <v>0</v>
      </c>
      <c r="E1099" s="118">
        <v>50</v>
      </c>
    </row>
    <row r="1100" spans="1:5">
      <c r="A1100" s="118" t="str">
        <f t="shared" si="18"/>
        <v>2006Ovary (C56)FemaleMāoriNumber</v>
      </c>
      <c r="B1100" s="118">
        <v>2006</v>
      </c>
      <c r="C1100" s="118" t="s">
        <v>109</v>
      </c>
      <c r="D1100" s="118" t="s">
        <v>0</v>
      </c>
      <c r="E1100" s="118">
        <v>31</v>
      </c>
    </row>
    <row r="1101" spans="1:5">
      <c r="A1101" s="118" t="str">
        <f t="shared" si="18"/>
        <v>2007Breast - female (C50)FemaleMāoriNumber</v>
      </c>
      <c r="B1101" s="118">
        <v>2007</v>
      </c>
      <c r="C1101" s="118" t="s">
        <v>155</v>
      </c>
      <c r="D1101" s="118" t="s">
        <v>0</v>
      </c>
      <c r="E1101" s="118">
        <v>303</v>
      </c>
    </row>
    <row r="1102" spans="1:5">
      <c r="A1102" s="118" t="str">
        <f t="shared" si="18"/>
        <v>2007Cervix (C53)FemaleMāoriNumber</v>
      </c>
      <c r="B1102" s="118">
        <v>2007</v>
      </c>
      <c r="C1102" s="118" t="s">
        <v>108</v>
      </c>
      <c r="D1102" s="118" t="s">
        <v>0</v>
      </c>
      <c r="E1102" s="118">
        <v>33</v>
      </c>
    </row>
    <row r="1103" spans="1:5">
      <c r="A1103" s="118" t="str">
        <f t="shared" si="18"/>
        <v>2007Uterus (C54–C55)FemaleMāoriNumber</v>
      </c>
      <c r="B1103" s="118">
        <v>2007</v>
      </c>
      <c r="C1103" s="118" t="s">
        <v>358</v>
      </c>
      <c r="D1103" s="118" t="s">
        <v>0</v>
      </c>
      <c r="E1103" s="118">
        <v>43</v>
      </c>
    </row>
    <row r="1104" spans="1:5">
      <c r="A1104" s="118" t="str">
        <f t="shared" si="18"/>
        <v>2007Ovary (C56)FemaleMāoriNumber</v>
      </c>
      <c r="B1104" s="118">
        <v>2007</v>
      </c>
      <c r="C1104" s="118" t="s">
        <v>109</v>
      </c>
      <c r="D1104" s="118" t="s">
        <v>0</v>
      </c>
      <c r="E1104" s="118">
        <v>24</v>
      </c>
    </row>
    <row r="1105" spans="1:5">
      <c r="A1105" s="118" t="str">
        <f t="shared" si="18"/>
        <v>2008Breast - female (C50)FemaleMāoriNumber</v>
      </c>
      <c r="B1105" s="118">
        <v>2008</v>
      </c>
      <c r="C1105" s="118" t="s">
        <v>155</v>
      </c>
      <c r="D1105" s="118" t="s">
        <v>0</v>
      </c>
      <c r="E1105" s="118">
        <v>306</v>
      </c>
    </row>
    <row r="1106" spans="1:5">
      <c r="A1106" s="118" t="str">
        <f t="shared" si="18"/>
        <v>2008Cervix (C53)FemaleMāoriNumber</v>
      </c>
      <c r="B1106" s="118">
        <v>2008</v>
      </c>
      <c r="C1106" s="118" t="s">
        <v>108</v>
      </c>
      <c r="D1106" s="118" t="s">
        <v>0</v>
      </c>
      <c r="E1106" s="118">
        <v>37</v>
      </c>
    </row>
    <row r="1107" spans="1:5">
      <c r="A1107" s="118" t="str">
        <f t="shared" si="18"/>
        <v>2008Uterus (C54–C55)FemaleMāoriNumber</v>
      </c>
      <c r="B1107" s="118">
        <v>2008</v>
      </c>
      <c r="C1107" s="118" t="s">
        <v>358</v>
      </c>
      <c r="D1107" s="118" t="s">
        <v>0</v>
      </c>
      <c r="E1107" s="118">
        <v>53</v>
      </c>
    </row>
    <row r="1108" spans="1:5">
      <c r="A1108" s="118" t="str">
        <f t="shared" si="18"/>
        <v>2008Ovary (C56)FemaleMāoriNumber</v>
      </c>
      <c r="B1108" s="118">
        <v>2008</v>
      </c>
      <c r="C1108" s="118" t="s">
        <v>109</v>
      </c>
      <c r="D1108" s="118" t="s">
        <v>0</v>
      </c>
      <c r="E1108" s="118">
        <v>28</v>
      </c>
    </row>
    <row r="1109" spans="1:5">
      <c r="A1109" s="118" t="str">
        <f t="shared" si="18"/>
        <v>2009Breast - female (C50)FemaleMāoriNumber</v>
      </c>
      <c r="B1109" s="118">
        <v>2009</v>
      </c>
      <c r="C1109" s="118" t="s">
        <v>155</v>
      </c>
      <c r="D1109" s="118" t="s">
        <v>0</v>
      </c>
      <c r="E1109" s="118">
        <v>337</v>
      </c>
    </row>
    <row r="1110" spans="1:5">
      <c r="A1110" s="118" t="str">
        <f t="shared" si="18"/>
        <v>2009Cervix (C53)FemaleMāoriNumber</v>
      </c>
      <c r="B1110" s="118">
        <v>2009</v>
      </c>
      <c r="C1110" s="118" t="s">
        <v>108</v>
      </c>
      <c r="D1110" s="118" t="s">
        <v>0</v>
      </c>
      <c r="E1110" s="118">
        <v>29</v>
      </c>
    </row>
    <row r="1111" spans="1:5">
      <c r="A1111" s="118" t="str">
        <f t="shared" si="18"/>
        <v>2009Uterus (C54–C55)FemaleMāoriNumber</v>
      </c>
      <c r="B1111" s="118">
        <v>2009</v>
      </c>
      <c r="C1111" s="118" t="s">
        <v>358</v>
      </c>
      <c r="D1111" s="118" t="s">
        <v>0</v>
      </c>
      <c r="E1111" s="118">
        <v>56</v>
      </c>
    </row>
    <row r="1112" spans="1:5">
      <c r="A1112" s="118" t="str">
        <f t="shared" si="18"/>
        <v>2009Ovary (C56)FemaleMāoriNumber</v>
      </c>
      <c r="B1112" s="118">
        <v>2009</v>
      </c>
      <c r="C1112" s="118" t="s">
        <v>109</v>
      </c>
      <c r="D1112" s="118" t="s">
        <v>0</v>
      </c>
      <c r="E1112" s="118">
        <v>34</v>
      </c>
    </row>
    <row r="1113" spans="1:5">
      <c r="A1113" s="118" t="str">
        <f t="shared" si="18"/>
        <v>2010Breast - female (C50)FemaleMāoriNumber</v>
      </c>
      <c r="B1113" s="118">
        <v>2010</v>
      </c>
      <c r="C1113" s="118" t="s">
        <v>155</v>
      </c>
      <c r="D1113" s="118" t="s">
        <v>0</v>
      </c>
      <c r="E1113" s="118">
        <v>376</v>
      </c>
    </row>
    <row r="1114" spans="1:5">
      <c r="A1114" s="118" t="str">
        <f t="shared" si="18"/>
        <v>2010Cervix (C53)FemaleMāoriNumber</v>
      </c>
      <c r="B1114" s="118">
        <v>2010</v>
      </c>
      <c r="C1114" s="118" t="s">
        <v>108</v>
      </c>
      <c r="D1114" s="118" t="s">
        <v>0</v>
      </c>
      <c r="E1114" s="118">
        <v>37</v>
      </c>
    </row>
    <row r="1115" spans="1:5">
      <c r="A1115" s="118" t="str">
        <f t="shared" si="18"/>
        <v>2010Uterus (C54–C55)FemaleMāoriNumber</v>
      </c>
      <c r="B1115" s="118">
        <v>2010</v>
      </c>
      <c r="C1115" s="118" t="s">
        <v>358</v>
      </c>
      <c r="D1115" s="118" t="s">
        <v>0</v>
      </c>
      <c r="E1115" s="118">
        <v>72</v>
      </c>
    </row>
    <row r="1116" spans="1:5">
      <c r="A1116" s="118" t="str">
        <f t="shared" si="18"/>
        <v>2010Ovary (C56)FemaleMāoriNumber</v>
      </c>
      <c r="B1116" s="118">
        <v>2010</v>
      </c>
      <c r="C1116" s="118" t="s">
        <v>109</v>
      </c>
      <c r="D1116" s="118" t="s">
        <v>0</v>
      </c>
      <c r="E1116" s="118">
        <v>40</v>
      </c>
    </row>
    <row r="1117" spans="1:5">
      <c r="A1117" s="118" t="str">
        <f t="shared" si="18"/>
        <v>2011Breast - female (C50)FemaleMāoriNumber</v>
      </c>
      <c r="B1117" s="118">
        <v>2011</v>
      </c>
      <c r="C1117" s="118" t="s">
        <v>155</v>
      </c>
      <c r="D1117" s="118" t="s">
        <v>0</v>
      </c>
      <c r="E1117" s="118">
        <v>350</v>
      </c>
    </row>
    <row r="1118" spans="1:5">
      <c r="A1118" s="118" t="str">
        <f t="shared" si="18"/>
        <v>2011Cervix (C53)FemaleMāoriNumber</v>
      </c>
      <c r="B1118" s="118">
        <v>2011</v>
      </c>
      <c r="C1118" s="118" t="s">
        <v>108</v>
      </c>
      <c r="D1118" s="118" t="s">
        <v>0</v>
      </c>
      <c r="E1118" s="118">
        <v>36</v>
      </c>
    </row>
    <row r="1119" spans="1:5">
      <c r="A1119" s="118" t="str">
        <f t="shared" si="18"/>
        <v>2011Uterus (C54–C55)FemaleMāoriNumber</v>
      </c>
      <c r="B1119" s="118">
        <v>2011</v>
      </c>
      <c r="C1119" s="118" t="s">
        <v>358</v>
      </c>
      <c r="D1119" s="118" t="s">
        <v>0</v>
      </c>
      <c r="E1119" s="118">
        <v>56</v>
      </c>
    </row>
    <row r="1120" spans="1:5">
      <c r="A1120" s="118" t="str">
        <f t="shared" si="18"/>
        <v>2011Ovary (C56)FemaleMāoriNumber</v>
      </c>
      <c r="B1120" s="118">
        <v>2011</v>
      </c>
      <c r="C1120" s="118" t="s">
        <v>109</v>
      </c>
      <c r="D1120" s="118" t="s">
        <v>0</v>
      </c>
      <c r="E1120" s="118">
        <v>32</v>
      </c>
    </row>
    <row r="1121" spans="1:5">
      <c r="A1121" s="118" t="str">
        <f t="shared" si="18"/>
        <v>2012Breast - female (C50)FemaleMāoriNumber</v>
      </c>
      <c r="B1121" s="118">
        <v>2012</v>
      </c>
      <c r="C1121" s="118" t="s">
        <v>155</v>
      </c>
      <c r="D1121" s="118" t="s">
        <v>0</v>
      </c>
      <c r="E1121" s="118">
        <v>351</v>
      </c>
    </row>
    <row r="1122" spans="1:5">
      <c r="A1122" s="118" t="str">
        <f t="shared" si="18"/>
        <v>2012Cervix (C53)FemaleMāoriNumber</v>
      </c>
      <c r="B1122" s="118">
        <v>2012</v>
      </c>
      <c r="C1122" s="118" t="s">
        <v>108</v>
      </c>
      <c r="D1122" s="118" t="s">
        <v>0</v>
      </c>
      <c r="E1122" s="118">
        <v>40</v>
      </c>
    </row>
    <row r="1123" spans="1:5">
      <c r="A1123" s="118" t="str">
        <f t="shared" si="18"/>
        <v>2012Uterus (C54–C55)FemaleMāoriNumber</v>
      </c>
      <c r="B1123" s="118">
        <v>2012</v>
      </c>
      <c r="C1123" s="118" t="s">
        <v>358</v>
      </c>
      <c r="D1123" s="118" t="s">
        <v>0</v>
      </c>
      <c r="E1123" s="118">
        <v>80</v>
      </c>
    </row>
    <row r="1124" spans="1:5">
      <c r="A1124" s="118" t="str">
        <f t="shared" si="18"/>
        <v>2012Ovary (C56)FemaleMāoriNumber</v>
      </c>
      <c r="B1124" s="118">
        <v>2012</v>
      </c>
      <c r="C1124" s="118" t="s">
        <v>109</v>
      </c>
      <c r="D1124" s="118" t="s">
        <v>0</v>
      </c>
      <c r="E1124" s="118">
        <v>27</v>
      </c>
    </row>
    <row r="1125" spans="1:5">
      <c r="A1125" s="118" t="str">
        <f t="shared" si="18"/>
        <v>2003Prostate (C61)MaleMāoriNumber</v>
      </c>
      <c r="B1125" s="118">
        <v>2003</v>
      </c>
      <c r="C1125" s="118" t="s">
        <v>112</v>
      </c>
      <c r="D1125" s="118" t="s">
        <v>1</v>
      </c>
      <c r="E1125" s="118">
        <v>119</v>
      </c>
    </row>
    <row r="1126" spans="1:5">
      <c r="A1126" s="118" t="str">
        <f t="shared" si="18"/>
        <v>2004Prostate (C61)MaleMāoriNumber</v>
      </c>
      <c r="B1126" s="118">
        <v>2004</v>
      </c>
      <c r="C1126" s="118" t="s">
        <v>112</v>
      </c>
      <c r="D1126" s="118" t="s">
        <v>1</v>
      </c>
      <c r="E1126" s="118">
        <v>142</v>
      </c>
    </row>
    <row r="1127" spans="1:5">
      <c r="A1127" s="118" t="str">
        <f t="shared" si="18"/>
        <v>2005Prostate (C61)MaleMāoriNumber</v>
      </c>
      <c r="B1127" s="118">
        <v>2005</v>
      </c>
      <c r="C1127" s="118" t="s">
        <v>112</v>
      </c>
      <c r="D1127" s="118" t="s">
        <v>1</v>
      </c>
      <c r="E1127" s="118">
        <v>132</v>
      </c>
    </row>
    <row r="1128" spans="1:5">
      <c r="A1128" s="118" t="str">
        <f t="shared" si="18"/>
        <v>2006Prostate (C61)MaleMāoriNumber</v>
      </c>
      <c r="B1128" s="118">
        <v>2006</v>
      </c>
      <c r="C1128" s="118" t="s">
        <v>112</v>
      </c>
      <c r="D1128" s="118" t="s">
        <v>1</v>
      </c>
      <c r="E1128" s="118">
        <v>123</v>
      </c>
    </row>
    <row r="1129" spans="1:5">
      <c r="A1129" s="118" t="str">
        <f t="shared" si="18"/>
        <v>2007Prostate (C61)MaleMāoriNumber</v>
      </c>
      <c r="B1129" s="118">
        <v>2007</v>
      </c>
      <c r="C1129" s="118" t="s">
        <v>112</v>
      </c>
      <c r="D1129" s="118" t="s">
        <v>1</v>
      </c>
      <c r="E1129" s="118">
        <v>151</v>
      </c>
    </row>
    <row r="1130" spans="1:5">
      <c r="A1130" s="118" t="str">
        <f t="shared" si="18"/>
        <v>2008Prostate (C61)MaleMāoriNumber</v>
      </c>
      <c r="B1130" s="118">
        <v>2008</v>
      </c>
      <c r="C1130" s="118" t="s">
        <v>112</v>
      </c>
      <c r="D1130" s="118" t="s">
        <v>1</v>
      </c>
      <c r="E1130" s="118">
        <v>141</v>
      </c>
    </row>
    <row r="1131" spans="1:5">
      <c r="A1131" s="118" t="str">
        <f t="shared" ref="A1131:A1164" si="19">B1131&amp;C1131&amp;D1131&amp;$A$583&amp;$E$874</f>
        <v>2009Prostate (C61)MaleMāoriNumber</v>
      </c>
      <c r="B1131" s="118">
        <v>2009</v>
      </c>
      <c r="C1131" s="118" t="s">
        <v>112</v>
      </c>
      <c r="D1131" s="118" t="s">
        <v>1</v>
      </c>
      <c r="E1131" s="118">
        <v>162</v>
      </c>
    </row>
    <row r="1132" spans="1:5">
      <c r="A1132" s="118" t="str">
        <f t="shared" si="19"/>
        <v>2010Prostate (C61)MaleMāoriNumber</v>
      </c>
      <c r="B1132" s="118">
        <v>2010</v>
      </c>
      <c r="C1132" s="118" t="s">
        <v>112</v>
      </c>
      <c r="D1132" s="118" t="s">
        <v>1</v>
      </c>
      <c r="E1132" s="118">
        <v>169</v>
      </c>
    </row>
    <row r="1133" spans="1:5">
      <c r="A1133" s="118" t="str">
        <f t="shared" si="19"/>
        <v>2011Prostate (C61)MaleMāoriNumber</v>
      </c>
      <c r="B1133" s="118">
        <v>2011</v>
      </c>
      <c r="C1133" s="118" t="s">
        <v>112</v>
      </c>
      <c r="D1133" s="118" t="s">
        <v>1</v>
      </c>
      <c r="E1133" s="118">
        <v>168</v>
      </c>
    </row>
    <row r="1134" spans="1:5">
      <c r="A1134" s="118" t="str">
        <f t="shared" si="19"/>
        <v>2012Prostate (C61)MaleMāoriNumber</v>
      </c>
      <c r="B1134" s="118">
        <v>2012</v>
      </c>
      <c r="C1134" s="118" t="s">
        <v>112</v>
      </c>
      <c r="D1134" s="118" t="s">
        <v>1</v>
      </c>
      <c r="E1134" s="118">
        <v>181</v>
      </c>
    </row>
    <row r="1135" spans="1:5">
      <c r="A1135" s="118" t="str">
        <f t="shared" si="19"/>
        <v>2003Bladder (C67)AllSexMāoriNumber</v>
      </c>
      <c r="B1135" s="118">
        <v>2003</v>
      </c>
      <c r="C1135" s="118" t="s">
        <v>118</v>
      </c>
      <c r="D1135" s="118" t="s">
        <v>4</v>
      </c>
      <c r="E1135" s="118">
        <v>23</v>
      </c>
    </row>
    <row r="1136" spans="1:5">
      <c r="A1136" s="118" t="str">
        <f t="shared" si="19"/>
        <v>2003Bladder (C67)FemaleMāoriNumber</v>
      </c>
      <c r="B1136" s="118">
        <v>2003</v>
      </c>
      <c r="C1136" s="118" t="s">
        <v>118</v>
      </c>
      <c r="D1136" s="118" t="s">
        <v>0</v>
      </c>
      <c r="E1136" s="118">
        <v>6</v>
      </c>
    </row>
    <row r="1137" spans="1:5">
      <c r="A1137" s="118" t="str">
        <f t="shared" si="19"/>
        <v>2003Bladder (C67)MaleMāoriNumber</v>
      </c>
      <c r="B1137" s="118">
        <v>2003</v>
      </c>
      <c r="C1137" s="118" t="s">
        <v>118</v>
      </c>
      <c r="D1137" s="118" t="s">
        <v>1</v>
      </c>
      <c r="E1137" s="118">
        <v>17</v>
      </c>
    </row>
    <row r="1138" spans="1:5">
      <c r="A1138" s="118" t="str">
        <f t="shared" si="19"/>
        <v>2004Bladder (C67)AllSexMāoriNumber</v>
      </c>
      <c r="B1138" s="118">
        <v>2004</v>
      </c>
      <c r="C1138" s="118" t="s">
        <v>118</v>
      </c>
      <c r="D1138" s="118" t="s">
        <v>4</v>
      </c>
      <c r="E1138" s="118">
        <v>27</v>
      </c>
    </row>
    <row r="1139" spans="1:5">
      <c r="A1139" s="118" t="str">
        <f t="shared" si="19"/>
        <v>2004Bladder (C67)FemaleMāoriNumber</v>
      </c>
      <c r="B1139" s="118">
        <v>2004</v>
      </c>
      <c r="C1139" s="118" t="s">
        <v>118</v>
      </c>
      <c r="D1139" s="118" t="s">
        <v>0</v>
      </c>
      <c r="E1139" s="118">
        <v>9</v>
      </c>
    </row>
    <row r="1140" spans="1:5">
      <c r="A1140" s="118" t="str">
        <f t="shared" si="19"/>
        <v>2004Bladder (C67)MaleMāoriNumber</v>
      </c>
      <c r="B1140" s="118">
        <v>2004</v>
      </c>
      <c r="C1140" s="118" t="s">
        <v>118</v>
      </c>
      <c r="D1140" s="118" t="s">
        <v>1</v>
      </c>
      <c r="E1140" s="118">
        <v>18</v>
      </c>
    </row>
    <row r="1141" spans="1:5">
      <c r="A1141" s="118" t="str">
        <f t="shared" si="19"/>
        <v>2005Bladder (C67)AllSexMāoriNumber</v>
      </c>
      <c r="B1141" s="118">
        <v>2005</v>
      </c>
      <c r="C1141" s="118" t="s">
        <v>118</v>
      </c>
      <c r="D1141" s="118" t="s">
        <v>4</v>
      </c>
      <c r="E1141" s="118">
        <v>16</v>
      </c>
    </row>
    <row r="1142" spans="1:5">
      <c r="A1142" s="118" t="str">
        <f t="shared" si="19"/>
        <v>2005Bladder (C67)FemaleMāoriNumber</v>
      </c>
      <c r="B1142" s="118">
        <v>2005</v>
      </c>
      <c r="C1142" s="118" t="s">
        <v>118</v>
      </c>
      <c r="D1142" s="118" t="s">
        <v>0</v>
      </c>
      <c r="E1142" s="118">
        <v>6</v>
      </c>
    </row>
    <row r="1143" spans="1:5">
      <c r="A1143" s="118" t="str">
        <f t="shared" si="19"/>
        <v>2005Bladder (C67)MaleMāoriNumber</v>
      </c>
      <c r="B1143" s="118">
        <v>2005</v>
      </c>
      <c r="C1143" s="118" t="s">
        <v>118</v>
      </c>
      <c r="D1143" s="118" t="s">
        <v>1</v>
      </c>
      <c r="E1143" s="118">
        <v>10</v>
      </c>
    </row>
    <row r="1144" spans="1:5">
      <c r="A1144" s="118" t="str">
        <f t="shared" si="19"/>
        <v>2006Bladder (C67)AllSexMāoriNumber</v>
      </c>
      <c r="B1144" s="118">
        <v>2006</v>
      </c>
      <c r="C1144" s="118" t="s">
        <v>118</v>
      </c>
      <c r="D1144" s="118" t="s">
        <v>4</v>
      </c>
      <c r="E1144" s="118">
        <v>11</v>
      </c>
    </row>
    <row r="1145" spans="1:5">
      <c r="A1145" s="118" t="str">
        <f t="shared" si="19"/>
        <v>2006Bladder (C67)FemaleMāoriNumber</v>
      </c>
      <c r="B1145" s="118">
        <v>2006</v>
      </c>
      <c r="C1145" s="118" t="s">
        <v>118</v>
      </c>
      <c r="D1145" s="118" t="s">
        <v>0</v>
      </c>
      <c r="E1145" s="118">
        <v>4</v>
      </c>
    </row>
    <row r="1146" spans="1:5">
      <c r="A1146" s="118" t="str">
        <f t="shared" si="19"/>
        <v>2006Bladder (C67)MaleMāoriNumber</v>
      </c>
      <c r="B1146" s="118">
        <v>2006</v>
      </c>
      <c r="C1146" s="118" t="s">
        <v>118</v>
      </c>
      <c r="D1146" s="118" t="s">
        <v>1</v>
      </c>
      <c r="E1146" s="118">
        <v>7</v>
      </c>
    </row>
    <row r="1147" spans="1:5">
      <c r="A1147" s="118" t="str">
        <f t="shared" si="19"/>
        <v>2007Bladder (C67)AllSexMāoriNumber</v>
      </c>
      <c r="B1147" s="118">
        <v>2007</v>
      </c>
      <c r="C1147" s="118" t="s">
        <v>118</v>
      </c>
      <c r="D1147" s="118" t="s">
        <v>4</v>
      </c>
      <c r="E1147" s="118">
        <v>18</v>
      </c>
    </row>
    <row r="1148" spans="1:5">
      <c r="A1148" s="118" t="str">
        <f t="shared" si="19"/>
        <v>2007Bladder (C67)FemaleMāoriNumber</v>
      </c>
      <c r="B1148" s="118">
        <v>2007</v>
      </c>
      <c r="C1148" s="118" t="s">
        <v>118</v>
      </c>
      <c r="D1148" s="118" t="s">
        <v>0</v>
      </c>
      <c r="E1148" s="118">
        <v>6</v>
      </c>
    </row>
    <row r="1149" spans="1:5">
      <c r="A1149" s="118" t="str">
        <f t="shared" si="19"/>
        <v>2007Bladder (C67)MaleMāoriNumber</v>
      </c>
      <c r="B1149" s="118">
        <v>2007</v>
      </c>
      <c r="C1149" s="118" t="s">
        <v>118</v>
      </c>
      <c r="D1149" s="118" t="s">
        <v>1</v>
      </c>
      <c r="E1149" s="118">
        <v>12</v>
      </c>
    </row>
    <row r="1150" spans="1:5">
      <c r="A1150" s="118" t="str">
        <f t="shared" si="19"/>
        <v>2008Bladder (C67)AllSexMāoriNumber</v>
      </c>
      <c r="B1150" s="118">
        <v>2008</v>
      </c>
      <c r="C1150" s="118" t="s">
        <v>118</v>
      </c>
      <c r="D1150" s="118" t="s">
        <v>4</v>
      </c>
      <c r="E1150" s="118">
        <v>19</v>
      </c>
    </row>
    <row r="1151" spans="1:5">
      <c r="A1151" s="118" t="str">
        <f t="shared" si="19"/>
        <v>2008Bladder (C67)FemaleMāoriNumber</v>
      </c>
      <c r="B1151" s="118">
        <v>2008</v>
      </c>
      <c r="C1151" s="118" t="s">
        <v>118</v>
      </c>
      <c r="D1151" s="118" t="s">
        <v>0</v>
      </c>
      <c r="E1151" s="118">
        <v>8</v>
      </c>
    </row>
    <row r="1152" spans="1:5">
      <c r="A1152" s="118" t="str">
        <f t="shared" si="19"/>
        <v>2008Bladder (C67)MaleMāoriNumber</v>
      </c>
      <c r="B1152" s="118">
        <v>2008</v>
      </c>
      <c r="C1152" s="118" t="s">
        <v>118</v>
      </c>
      <c r="D1152" s="118" t="s">
        <v>1</v>
      </c>
      <c r="E1152" s="118">
        <v>11</v>
      </c>
    </row>
    <row r="1153" spans="1:5">
      <c r="A1153" s="118" t="str">
        <f t="shared" si="19"/>
        <v>2009Bladder (C67)AllSexMāoriNumber</v>
      </c>
      <c r="B1153" s="118">
        <v>2009</v>
      </c>
      <c r="C1153" s="118" t="s">
        <v>118</v>
      </c>
      <c r="D1153" s="118" t="s">
        <v>4</v>
      </c>
      <c r="E1153" s="118">
        <v>19</v>
      </c>
    </row>
    <row r="1154" spans="1:5">
      <c r="A1154" s="118" t="str">
        <f t="shared" si="19"/>
        <v>2009Bladder (C67)FemaleMāoriNumber</v>
      </c>
      <c r="B1154" s="118">
        <v>2009</v>
      </c>
      <c r="C1154" s="118" t="s">
        <v>118</v>
      </c>
      <c r="D1154" s="118" t="s">
        <v>0</v>
      </c>
      <c r="E1154" s="118">
        <v>9</v>
      </c>
    </row>
    <row r="1155" spans="1:5">
      <c r="A1155" s="118" t="str">
        <f t="shared" si="19"/>
        <v>2009Bladder (C67)MaleMāoriNumber</v>
      </c>
      <c r="B1155" s="118">
        <v>2009</v>
      </c>
      <c r="C1155" s="118" t="s">
        <v>118</v>
      </c>
      <c r="D1155" s="118" t="s">
        <v>1</v>
      </c>
      <c r="E1155" s="118">
        <v>10</v>
      </c>
    </row>
    <row r="1156" spans="1:5">
      <c r="A1156" s="118" t="str">
        <f t="shared" si="19"/>
        <v>2010Bladder (C67)AllSexMāoriNumber</v>
      </c>
      <c r="B1156" s="118">
        <v>2010</v>
      </c>
      <c r="C1156" s="118" t="s">
        <v>118</v>
      </c>
      <c r="D1156" s="118" t="s">
        <v>4</v>
      </c>
      <c r="E1156" s="118">
        <v>23</v>
      </c>
    </row>
    <row r="1157" spans="1:5">
      <c r="A1157" s="118" t="str">
        <f t="shared" si="19"/>
        <v>2010Bladder (C67)FemaleMāoriNumber</v>
      </c>
      <c r="B1157" s="118">
        <v>2010</v>
      </c>
      <c r="C1157" s="118" t="s">
        <v>118</v>
      </c>
      <c r="D1157" s="118" t="s">
        <v>0</v>
      </c>
      <c r="E1157" s="118">
        <v>9</v>
      </c>
    </row>
    <row r="1158" spans="1:5">
      <c r="A1158" s="118" t="str">
        <f t="shared" si="19"/>
        <v>2010Bladder (C67)MaleMāoriNumber</v>
      </c>
      <c r="B1158" s="118">
        <v>2010</v>
      </c>
      <c r="C1158" s="118" t="s">
        <v>118</v>
      </c>
      <c r="D1158" s="118" t="s">
        <v>1</v>
      </c>
      <c r="E1158" s="118">
        <v>14</v>
      </c>
    </row>
    <row r="1159" spans="1:5">
      <c r="A1159" s="118" t="str">
        <f t="shared" si="19"/>
        <v>2011Bladder (C67)AllSexMāoriNumber</v>
      </c>
      <c r="B1159" s="118">
        <v>2011</v>
      </c>
      <c r="C1159" s="118" t="s">
        <v>118</v>
      </c>
      <c r="D1159" s="118" t="s">
        <v>4</v>
      </c>
      <c r="E1159" s="118">
        <v>26</v>
      </c>
    </row>
    <row r="1160" spans="1:5">
      <c r="A1160" s="118" t="str">
        <f t="shared" si="19"/>
        <v>2011Bladder (C67)FemaleMāoriNumber</v>
      </c>
      <c r="B1160" s="118">
        <v>2011</v>
      </c>
      <c r="C1160" s="118" t="s">
        <v>118</v>
      </c>
      <c r="D1160" s="118" t="s">
        <v>0</v>
      </c>
      <c r="E1160" s="118">
        <v>12</v>
      </c>
    </row>
    <row r="1161" spans="1:5">
      <c r="A1161" s="118" t="str">
        <f t="shared" si="19"/>
        <v>2011Bladder (C67)MaleMāoriNumber</v>
      </c>
      <c r="B1161" s="118">
        <v>2011</v>
      </c>
      <c r="C1161" s="118" t="s">
        <v>118</v>
      </c>
      <c r="D1161" s="118" t="s">
        <v>1</v>
      </c>
      <c r="E1161" s="118">
        <v>14</v>
      </c>
    </row>
    <row r="1162" spans="1:5">
      <c r="A1162" s="118" t="str">
        <f t="shared" si="19"/>
        <v>2012Bladder (C67)AllSexMāoriNumber</v>
      </c>
      <c r="B1162" s="118">
        <v>2012</v>
      </c>
      <c r="C1162" s="118" t="s">
        <v>118</v>
      </c>
      <c r="D1162" s="118" t="s">
        <v>4</v>
      </c>
      <c r="E1162" s="118">
        <v>17</v>
      </c>
    </row>
    <row r="1163" spans="1:5">
      <c r="A1163" s="118" t="str">
        <f t="shared" si="19"/>
        <v>2012Bladder (C67)FemaleMāoriNumber</v>
      </c>
      <c r="B1163" s="118">
        <v>2012</v>
      </c>
      <c r="C1163" s="118" t="s">
        <v>118</v>
      </c>
      <c r="D1163" s="118" t="s">
        <v>0</v>
      </c>
      <c r="E1163" s="118">
        <v>8</v>
      </c>
    </row>
    <row r="1164" spans="1:5">
      <c r="A1164" s="118" t="str">
        <f t="shared" si="19"/>
        <v>2012Bladder (C67)MaleMāoriNumber</v>
      </c>
      <c r="B1164" s="118">
        <v>2012</v>
      </c>
      <c r="C1164" s="118" t="s">
        <v>118</v>
      </c>
      <c r="D1164" s="118" t="s">
        <v>1</v>
      </c>
      <c r="E1164" s="118">
        <v>9</v>
      </c>
    </row>
    <row r="1165" spans="1:5">
      <c r="A1165" s="118" t="s">
        <v>158</v>
      </c>
      <c r="B1165" s="118" t="s">
        <v>5</v>
      </c>
      <c r="C1165" s="118" t="s">
        <v>11</v>
      </c>
      <c r="D1165" s="118" t="s">
        <v>3</v>
      </c>
      <c r="E1165" s="118" t="s">
        <v>8</v>
      </c>
    </row>
    <row r="1166" spans="1:5">
      <c r="A1166" s="118" t="str">
        <f t="shared" ref="A1166:A1229" si="20">B1166&amp;C1166&amp;D1166&amp;$A$1165&amp;$E$1165</f>
        <v>2003Stomach (C16)AllSexNon-MāoriRate</v>
      </c>
      <c r="B1166" s="118">
        <v>2003</v>
      </c>
      <c r="C1166" s="118" t="s">
        <v>82</v>
      </c>
      <c r="D1166" s="118" t="s">
        <v>4</v>
      </c>
      <c r="E1166" s="118">
        <v>5.9722498929048404</v>
      </c>
    </row>
    <row r="1167" spans="1:5">
      <c r="A1167" s="118" t="str">
        <f t="shared" si="20"/>
        <v>2003Stomach (C16)FemaleNon-MāoriRate</v>
      </c>
      <c r="B1167" s="118">
        <v>2003</v>
      </c>
      <c r="C1167" s="118" t="s">
        <v>82</v>
      </c>
      <c r="D1167" s="118" t="s">
        <v>0</v>
      </c>
      <c r="E1167" s="118">
        <v>3.6217465806688298</v>
      </c>
    </row>
    <row r="1168" spans="1:5">
      <c r="A1168" s="118" t="str">
        <f t="shared" si="20"/>
        <v>2003Stomach (C16)MaleNon-MāoriRate</v>
      </c>
      <c r="B1168" s="118">
        <v>2003</v>
      </c>
      <c r="C1168" s="118" t="s">
        <v>82</v>
      </c>
      <c r="D1168" s="118" t="s">
        <v>1</v>
      </c>
      <c r="E1168" s="118">
        <v>8.7759706948164595</v>
      </c>
    </row>
    <row r="1169" spans="1:5">
      <c r="A1169" s="118" t="str">
        <f t="shared" si="20"/>
        <v>2003Colorectum and anus (C18–C21)AllSexNon-MāoriRate</v>
      </c>
      <c r="B1169" s="118">
        <v>2003</v>
      </c>
      <c r="C1169" s="118" t="s">
        <v>84</v>
      </c>
      <c r="D1169" s="118" t="s">
        <v>4</v>
      </c>
      <c r="E1169" s="118">
        <v>49.836952301581803</v>
      </c>
    </row>
    <row r="1170" spans="1:5">
      <c r="A1170" s="118" t="str">
        <f t="shared" si="20"/>
        <v>2003Colorectum and anus (C18–C21)FemaleNon-MāoriRate</v>
      </c>
      <c r="B1170" s="118">
        <v>2003</v>
      </c>
      <c r="C1170" s="118" t="s">
        <v>84</v>
      </c>
      <c r="D1170" s="118" t="s">
        <v>0</v>
      </c>
      <c r="E1170" s="118">
        <v>44.7728719752213</v>
      </c>
    </row>
    <row r="1171" spans="1:5">
      <c r="A1171" s="118" t="str">
        <f t="shared" si="20"/>
        <v>2003Colorectum and anus (C18–C21)MaleNon-MāoriRate</v>
      </c>
      <c r="B1171" s="118">
        <v>2003</v>
      </c>
      <c r="C1171" s="118" t="s">
        <v>84</v>
      </c>
      <c r="D1171" s="118" t="s">
        <v>1</v>
      </c>
      <c r="E1171" s="118">
        <v>55.644118335687097</v>
      </c>
    </row>
    <row r="1172" spans="1:5">
      <c r="A1172" s="118" t="str">
        <f t="shared" si="20"/>
        <v>2003Pancreas (C25)AllSexNon-MāoriRate</v>
      </c>
      <c r="B1172" s="118">
        <v>2003</v>
      </c>
      <c r="C1172" s="118" t="s">
        <v>88</v>
      </c>
      <c r="D1172" s="118" t="s">
        <v>4</v>
      </c>
      <c r="E1172" s="118">
        <v>5.9524824692683804</v>
      </c>
    </row>
    <row r="1173" spans="1:5">
      <c r="A1173" s="118" t="str">
        <f t="shared" si="20"/>
        <v>2003Pancreas (C25)FemaleNon-MāoriRate</v>
      </c>
      <c r="B1173" s="118">
        <v>2003</v>
      </c>
      <c r="C1173" s="118" t="s">
        <v>88</v>
      </c>
      <c r="D1173" s="118" t="s">
        <v>0</v>
      </c>
      <c r="E1173" s="118">
        <v>5.1755031043461797</v>
      </c>
    </row>
    <row r="1174" spans="1:5">
      <c r="A1174" s="118" t="str">
        <f t="shared" si="20"/>
        <v>2003Pancreas (C25)MaleNon-MāoriRate</v>
      </c>
      <c r="B1174" s="118">
        <v>2003</v>
      </c>
      <c r="C1174" s="118" t="s">
        <v>88</v>
      </c>
      <c r="D1174" s="118" t="s">
        <v>1</v>
      </c>
      <c r="E1174" s="118">
        <v>6.8030194292255803</v>
      </c>
    </row>
    <row r="1175" spans="1:5">
      <c r="A1175" s="118" t="str">
        <f t="shared" si="20"/>
        <v>2003Lung (C33–C34)AllSexNon-MāoriRate</v>
      </c>
      <c r="B1175" s="118">
        <v>2003</v>
      </c>
      <c r="C1175" s="118" t="s">
        <v>93</v>
      </c>
      <c r="D1175" s="118" t="s">
        <v>4</v>
      </c>
      <c r="E1175" s="118">
        <v>28.9921088097318</v>
      </c>
    </row>
    <row r="1176" spans="1:5">
      <c r="A1176" s="118" t="str">
        <f t="shared" si="20"/>
        <v>2003Lung (C33–C34)FemaleNon-MāoriRate</v>
      </c>
      <c r="B1176" s="118">
        <v>2003</v>
      </c>
      <c r="C1176" s="118" t="s">
        <v>93</v>
      </c>
      <c r="D1176" s="118" t="s">
        <v>0</v>
      </c>
      <c r="E1176" s="118">
        <v>22.317932707264099</v>
      </c>
    </row>
    <row r="1177" spans="1:5">
      <c r="A1177" s="118" t="str">
        <f t="shared" si="20"/>
        <v>2003Lung (C33–C34)MaleNon-MāoriRate</v>
      </c>
      <c r="B1177" s="118">
        <v>2003</v>
      </c>
      <c r="C1177" s="118" t="s">
        <v>93</v>
      </c>
      <c r="D1177" s="118" t="s">
        <v>1</v>
      </c>
      <c r="E1177" s="118">
        <v>37.837558689957604</v>
      </c>
    </row>
    <row r="1178" spans="1:5">
      <c r="A1178" s="118" t="str">
        <f t="shared" si="20"/>
        <v>2003Melanoma (C43)AllSexNon-MāoriRate</v>
      </c>
      <c r="B1178" s="118">
        <v>2003</v>
      </c>
      <c r="C1178" s="118" t="s">
        <v>99</v>
      </c>
      <c r="D1178" s="118" t="s">
        <v>4</v>
      </c>
      <c r="E1178" s="118">
        <v>40.271552172004199</v>
      </c>
    </row>
    <row r="1179" spans="1:5">
      <c r="A1179" s="118" t="str">
        <f t="shared" si="20"/>
        <v>2003Melanoma (C43)FemaleNon-MāoriRate</v>
      </c>
      <c r="B1179" s="118">
        <v>2003</v>
      </c>
      <c r="C1179" s="118" t="s">
        <v>99</v>
      </c>
      <c r="D1179" s="118" t="s">
        <v>0</v>
      </c>
      <c r="E1179" s="118">
        <v>38.161706507037401</v>
      </c>
    </row>
    <row r="1180" spans="1:5">
      <c r="A1180" s="118" t="str">
        <f t="shared" si="20"/>
        <v>2003Melanoma (C43)MaleNon-MāoriRate</v>
      </c>
      <c r="B1180" s="118">
        <v>2003</v>
      </c>
      <c r="C1180" s="118" t="s">
        <v>99</v>
      </c>
      <c r="D1180" s="118" t="s">
        <v>1</v>
      </c>
      <c r="E1180" s="118">
        <v>43.171301549996002</v>
      </c>
    </row>
    <row r="1181" spans="1:5">
      <c r="A1181" s="118" t="str">
        <f t="shared" si="20"/>
        <v>2003Bladder (C67)AllSexNon-MāoriRate</v>
      </c>
      <c r="B1181" s="118">
        <v>2003</v>
      </c>
      <c r="C1181" s="118" t="s">
        <v>118</v>
      </c>
      <c r="D1181" s="118" t="s">
        <v>4</v>
      </c>
      <c r="E1181" s="118">
        <v>10.7279548426001</v>
      </c>
    </row>
    <row r="1182" spans="1:5">
      <c r="A1182" s="118" t="str">
        <f t="shared" si="20"/>
        <v>2003Bladder (C67)FemaleNon-MāoriRate</v>
      </c>
      <c r="B1182" s="118">
        <v>2003</v>
      </c>
      <c r="C1182" s="118" t="s">
        <v>118</v>
      </c>
      <c r="D1182" s="118" t="s">
        <v>0</v>
      </c>
      <c r="E1182" s="118">
        <v>5.0461639392885704</v>
      </c>
    </row>
    <row r="1183" spans="1:5">
      <c r="A1183" s="118" t="str">
        <f t="shared" si="20"/>
        <v>2003Bladder (C67)MaleNon-MāoriRate</v>
      </c>
      <c r="B1183" s="118">
        <v>2003</v>
      </c>
      <c r="C1183" s="118" t="s">
        <v>118</v>
      </c>
      <c r="D1183" s="118" t="s">
        <v>1</v>
      </c>
      <c r="E1183" s="118">
        <v>17.855040972014301</v>
      </c>
    </row>
    <row r="1184" spans="1:5">
      <c r="A1184" s="118" t="str">
        <f t="shared" si="20"/>
        <v>2003Non-Hodgkin lymphoma (C82–C85, C96)AllSexNon-MāoriRate</v>
      </c>
      <c r="B1184" s="118">
        <v>2003</v>
      </c>
      <c r="C1184" s="118" t="s">
        <v>133</v>
      </c>
      <c r="D1184" s="118" t="s">
        <v>4</v>
      </c>
      <c r="E1184" s="118">
        <v>11.837871707045</v>
      </c>
    </row>
    <row r="1185" spans="1:5">
      <c r="A1185" s="118" t="str">
        <f t="shared" si="20"/>
        <v>2003Non-Hodgkin lymphoma (C82–C85, C96)FemaleNon-MāoriRate</v>
      </c>
      <c r="B1185" s="118">
        <v>2003</v>
      </c>
      <c r="C1185" s="118" t="s">
        <v>133</v>
      </c>
      <c r="D1185" s="118" t="s">
        <v>0</v>
      </c>
      <c r="E1185" s="118">
        <v>9.2899563875918503</v>
      </c>
    </row>
    <row r="1186" spans="1:5">
      <c r="A1186" s="118" t="str">
        <f t="shared" si="20"/>
        <v>2003Non-Hodgkin lymphoma (C82–C85, C96)MaleNon-MāoriRate</v>
      </c>
      <c r="B1186" s="118">
        <v>2003</v>
      </c>
      <c r="C1186" s="118" t="s">
        <v>133</v>
      </c>
      <c r="D1186" s="118" t="s">
        <v>1</v>
      </c>
      <c r="E1186" s="118">
        <v>14.7837797457241</v>
      </c>
    </row>
    <row r="1187" spans="1:5">
      <c r="A1187" s="118" t="str">
        <f t="shared" si="20"/>
        <v>2003Leukaemia (C91–C95)AllSexNon-MāoriRate</v>
      </c>
      <c r="B1187" s="118">
        <v>2003</v>
      </c>
      <c r="C1187" s="118" t="s">
        <v>136</v>
      </c>
      <c r="D1187" s="118" t="s">
        <v>4</v>
      </c>
      <c r="E1187" s="118">
        <v>14.787509171124601</v>
      </c>
    </row>
    <row r="1188" spans="1:5">
      <c r="A1188" s="118" t="str">
        <f t="shared" si="20"/>
        <v>2003Leukaemia (C91–C95)FemaleNon-MāoriRate</v>
      </c>
      <c r="B1188" s="118">
        <v>2003</v>
      </c>
      <c r="C1188" s="118" t="s">
        <v>136</v>
      </c>
      <c r="D1188" s="118" t="s">
        <v>0</v>
      </c>
      <c r="E1188" s="118">
        <v>12.0415355121806</v>
      </c>
    </row>
    <row r="1189" spans="1:5">
      <c r="A1189" s="118" t="str">
        <f t="shared" si="20"/>
        <v>2003Leukaemia (C91–C95)MaleNon-MāoriRate</v>
      </c>
      <c r="B1189" s="118">
        <v>2003</v>
      </c>
      <c r="C1189" s="118" t="s">
        <v>136</v>
      </c>
      <c r="D1189" s="118" t="s">
        <v>1</v>
      </c>
      <c r="E1189" s="118">
        <v>18.191555120684701</v>
      </c>
    </row>
    <row r="1190" spans="1:5">
      <c r="A1190" s="118" t="str">
        <f t="shared" si="20"/>
        <v>2004Stomach (C16)AllSexNon-MāoriRate</v>
      </c>
      <c r="B1190" s="118">
        <v>2004</v>
      </c>
      <c r="C1190" s="118" t="s">
        <v>82</v>
      </c>
      <c r="D1190" s="118" t="s">
        <v>4</v>
      </c>
      <c r="E1190" s="118">
        <v>5.6608629934395696</v>
      </c>
    </row>
    <row r="1191" spans="1:5">
      <c r="A1191" s="118" t="str">
        <f t="shared" si="20"/>
        <v>2004Stomach (C16)FemaleNon-MāoriRate</v>
      </c>
      <c r="B1191" s="118">
        <v>2004</v>
      </c>
      <c r="C1191" s="118" t="s">
        <v>82</v>
      </c>
      <c r="D1191" s="118" t="s">
        <v>0</v>
      </c>
      <c r="E1191" s="118">
        <v>4.1015907518235899</v>
      </c>
    </row>
    <row r="1192" spans="1:5">
      <c r="A1192" s="118" t="str">
        <f t="shared" si="20"/>
        <v>2004Stomach (C16)MaleNon-MāoriRate</v>
      </c>
      <c r="B1192" s="118">
        <v>2004</v>
      </c>
      <c r="C1192" s="118" t="s">
        <v>82</v>
      </c>
      <c r="D1192" s="118" t="s">
        <v>1</v>
      </c>
      <c r="E1192" s="118">
        <v>7.3977617933151096</v>
      </c>
    </row>
    <row r="1193" spans="1:5">
      <c r="A1193" s="118" t="str">
        <f t="shared" si="20"/>
        <v>2004Colorectum and anus (C18–C21)AllSexNon-MāoriRate</v>
      </c>
      <c r="B1193" s="118">
        <v>2004</v>
      </c>
      <c r="C1193" s="118" t="s">
        <v>84</v>
      </c>
      <c r="D1193" s="118" t="s">
        <v>4</v>
      </c>
      <c r="E1193" s="118">
        <v>49.503019164722801</v>
      </c>
    </row>
    <row r="1194" spans="1:5">
      <c r="A1194" s="118" t="str">
        <f t="shared" si="20"/>
        <v>2004Colorectum and anus (C18–C21)FemaleNon-MāoriRate</v>
      </c>
      <c r="B1194" s="118">
        <v>2004</v>
      </c>
      <c r="C1194" s="118" t="s">
        <v>84</v>
      </c>
      <c r="D1194" s="118" t="s">
        <v>0</v>
      </c>
      <c r="E1194" s="118">
        <v>45.392948395791301</v>
      </c>
    </row>
    <row r="1195" spans="1:5">
      <c r="A1195" s="118" t="str">
        <f t="shared" si="20"/>
        <v>2004Colorectum and anus (C18–C21)MaleNon-MāoriRate</v>
      </c>
      <c r="B1195" s="118">
        <v>2004</v>
      </c>
      <c r="C1195" s="118" t="s">
        <v>84</v>
      </c>
      <c r="D1195" s="118" t="s">
        <v>1</v>
      </c>
      <c r="E1195" s="118">
        <v>54.578336429836597</v>
      </c>
    </row>
    <row r="1196" spans="1:5">
      <c r="A1196" s="118" t="str">
        <f t="shared" si="20"/>
        <v>2004Pancreas (C25)AllSexNon-MāoriRate</v>
      </c>
      <c r="B1196" s="118">
        <v>2004</v>
      </c>
      <c r="C1196" s="118" t="s">
        <v>88</v>
      </c>
      <c r="D1196" s="118" t="s">
        <v>4</v>
      </c>
      <c r="E1196" s="118">
        <v>5.9864787887628097</v>
      </c>
    </row>
    <row r="1197" spans="1:5">
      <c r="A1197" s="118" t="str">
        <f t="shared" si="20"/>
        <v>2004Pancreas (C25)FemaleNon-MāoriRate</v>
      </c>
      <c r="B1197" s="118">
        <v>2004</v>
      </c>
      <c r="C1197" s="118" t="s">
        <v>88</v>
      </c>
      <c r="D1197" s="118" t="s">
        <v>0</v>
      </c>
      <c r="E1197" s="118">
        <v>5.2696473191639104</v>
      </c>
    </row>
    <row r="1198" spans="1:5">
      <c r="A1198" s="118" t="str">
        <f t="shared" si="20"/>
        <v>2004Pancreas (C25)MaleNon-MāoriRate</v>
      </c>
      <c r="B1198" s="118">
        <v>2004</v>
      </c>
      <c r="C1198" s="118" t="s">
        <v>88</v>
      </c>
      <c r="D1198" s="118" t="s">
        <v>1</v>
      </c>
      <c r="E1198" s="118">
        <v>6.7040638021791796</v>
      </c>
    </row>
    <row r="1199" spans="1:5">
      <c r="A1199" s="118" t="str">
        <f t="shared" si="20"/>
        <v>2004Lung (C33–C34)AllSexNon-MāoriRate</v>
      </c>
      <c r="B1199" s="118">
        <v>2004</v>
      </c>
      <c r="C1199" s="118" t="s">
        <v>93</v>
      </c>
      <c r="D1199" s="118" t="s">
        <v>4</v>
      </c>
      <c r="E1199" s="118">
        <v>29.0686233740802</v>
      </c>
    </row>
    <row r="1200" spans="1:5">
      <c r="A1200" s="118" t="str">
        <f t="shared" si="20"/>
        <v>2004Lung (C33–C34)FemaleNon-MāoriRate</v>
      </c>
      <c r="B1200" s="118">
        <v>2004</v>
      </c>
      <c r="C1200" s="118" t="s">
        <v>93</v>
      </c>
      <c r="D1200" s="118" t="s">
        <v>0</v>
      </c>
      <c r="E1200" s="118">
        <v>21.685422665253299</v>
      </c>
    </row>
    <row r="1201" spans="1:5">
      <c r="A1201" s="118" t="str">
        <f t="shared" si="20"/>
        <v>2004Lung (C33–C34)MaleNon-MāoriRate</v>
      </c>
      <c r="B1201" s="118">
        <v>2004</v>
      </c>
      <c r="C1201" s="118" t="s">
        <v>93</v>
      </c>
      <c r="D1201" s="118" t="s">
        <v>1</v>
      </c>
      <c r="E1201" s="118">
        <v>38.214898575666403</v>
      </c>
    </row>
    <row r="1202" spans="1:5">
      <c r="A1202" s="118" t="str">
        <f t="shared" si="20"/>
        <v>2004Melanoma (C43)AllSexNon-MāoriRate</v>
      </c>
      <c r="B1202" s="118">
        <v>2004</v>
      </c>
      <c r="C1202" s="118" t="s">
        <v>99</v>
      </c>
      <c r="D1202" s="118" t="s">
        <v>4</v>
      </c>
      <c r="E1202" s="118">
        <v>39.702330316576301</v>
      </c>
    </row>
    <row r="1203" spans="1:5">
      <c r="A1203" s="118" t="str">
        <f t="shared" si="20"/>
        <v>2004Melanoma (C43)FemaleNon-MāoriRate</v>
      </c>
      <c r="B1203" s="118">
        <v>2004</v>
      </c>
      <c r="C1203" s="118" t="s">
        <v>99</v>
      </c>
      <c r="D1203" s="118" t="s">
        <v>0</v>
      </c>
      <c r="E1203" s="118">
        <v>38.559258748257903</v>
      </c>
    </row>
    <row r="1204" spans="1:5">
      <c r="A1204" s="118" t="str">
        <f t="shared" si="20"/>
        <v>2004Melanoma (C43)MaleNon-MāoriRate</v>
      </c>
      <c r="B1204" s="118">
        <v>2004</v>
      </c>
      <c r="C1204" s="118" t="s">
        <v>99</v>
      </c>
      <c r="D1204" s="118" t="s">
        <v>1</v>
      </c>
      <c r="E1204" s="118">
        <v>41.509608330758702</v>
      </c>
    </row>
    <row r="1205" spans="1:5">
      <c r="A1205" s="118" t="str">
        <f t="shared" si="20"/>
        <v>2004Bladder (C67)AllSexNon-MāoriRate</v>
      </c>
      <c r="B1205" s="118">
        <v>2004</v>
      </c>
      <c r="C1205" s="118" t="s">
        <v>118</v>
      </c>
      <c r="D1205" s="118" t="s">
        <v>4</v>
      </c>
      <c r="E1205" s="118">
        <v>10.443978096409101</v>
      </c>
    </row>
    <row r="1206" spans="1:5">
      <c r="A1206" s="118" t="str">
        <f t="shared" si="20"/>
        <v>2004Bladder (C67)FemaleNon-MāoriRate</v>
      </c>
      <c r="B1206" s="118">
        <v>2004</v>
      </c>
      <c r="C1206" s="118" t="s">
        <v>118</v>
      </c>
      <c r="D1206" s="118" t="s">
        <v>0</v>
      </c>
      <c r="E1206" s="118">
        <v>4.8007176218837397</v>
      </c>
    </row>
    <row r="1207" spans="1:5">
      <c r="A1207" s="118" t="str">
        <f t="shared" si="20"/>
        <v>2004Bladder (C67)MaleNon-MāoriRate</v>
      </c>
      <c r="B1207" s="118">
        <v>2004</v>
      </c>
      <c r="C1207" s="118" t="s">
        <v>118</v>
      </c>
      <c r="D1207" s="118" t="s">
        <v>1</v>
      </c>
      <c r="E1207" s="118">
        <v>17.389867716974098</v>
      </c>
    </row>
    <row r="1208" spans="1:5">
      <c r="A1208" s="118" t="str">
        <f t="shared" si="20"/>
        <v>2004Non-Hodgkin lymphoma (C82–C85, C96)AllSexNon-MāoriRate</v>
      </c>
      <c r="B1208" s="118">
        <v>2004</v>
      </c>
      <c r="C1208" s="118" t="s">
        <v>133</v>
      </c>
      <c r="D1208" s="118" t="s">
        <v>4</v>
      </c>
      <c r="E1208" s="118">
        <v>12.679927842543201</v>
      </c>
    </row>
    <row r="1209" spans="1:5">
      <c r="A1209" s="118" t="str">
        <f t="shared" si="20"/>
        <v>2004Non-Hodgkin lymphoma (C82–C85, C96)FemaleNon-MāoriRate</v>
      </c>
      <c r="B1209" s="118">
        <v>2004</v>
      </c>
      <c r="C1209" s="118" t="s">
        <v>133</v>
      </c>
      <c r="D1209" s="118" t="s">
        <v>0</v>
      </c>
      <c r="E1209" s="118">
        <v>10.957437124408001</v>
      </c>
    </row>
    <row r="1210" spans="1:5">
      <c r="A1210" s="118" t="str">
        <f t="shared" si="20"/>
        <v>2004Non-Hodgkin lymphoma (C82–C85, C96)MaleNon-MāoriRate</v>
      </c>
      <c r="B1210" s="118">
        <v>2004</v>
      </c>
      <c r="C1210" s="118" t="s">
        <v>133</v>
      </c>
      <c r="D1210" s="118" t="s">
        <v>1</v>
      </c>
      <c r="E1210" s="118">
        <v>14.652872685353399</v>
      </c>
    </row>
    <row r="1211" spans="1:5">
      <c r="A1211" s="118" t="str">
        <f t="shared" si="20"/>
        <v>2004Leukaemia (C91–C95)AllSexNon-MāoriRate</v>
      </c>
      <c r="B1211" s="118">
        <v>2004</v>
      </c>
      <c r="C1211" s="118" t="s">
        <v>136</v>
      </c>
      <c r="D1211" s="118" t="s">
        <v>4</v>
      </c>
      <c r="E1211" s="118">
        <v>12.9226766425655</v>
      </c>
    </row>
    <row r="1212" spans="1:5">
      <c r="A1212" s="118" t="str">
        <f t="shared" si="20"/>
        <v>2004Leukaemia (C91–C95)FemaleNon-MāoriRate</v>
      </c>
      <c r="B1212" s="118">
        <v>2004</v>
      </c>
      <c r="C1212" s="118" t="s">
        <v>136</v>
      </c>
      <c r="D1212" s="118" t="s">
        <v>0</v>
      </c>
      <c r="E1212" s="118">
        <v>10.965748974424701</v>
      </c>
    </row>
    <row r="1213" spans="1:5">
      <c r="A1213" s="118" t="str">
        <f t="shared" si="20"/>
        <v>2004Leukaemia (C91–C95)MaleNon-MāoriRate</v>
      </c>
      <c r="B1213" s="118">
        <v>2004</v>
      </c>
      <c r="C1213" s="118" t="s">
        <v>136</v>
      </c>
      <c r="D1213" s="118" t="s">
        <v>1</v>
      </c>
      <c r="E1213" s="118">
        <v>15.478616224767899</v>
      </c>
    </row>
    <row r="1214" spans="1:5">
      <c r="A1214" s="118" t="str">
        <f t="shared" si="20"/>
        <v>2005Stomach (C16)AllSexNon-MāoriRate</v>
      </c>
      <c r="B1214" s="118">
        <v>2005</v>
      </c>
      <c r="C1214" s="118" t="s">
        <v>82</v>
      </c>
      <c r="D1214" s="118" t="s">
        <v>4</v>
      </c>
      <c r="E1214" s="118">
        <v>5.0980041092766601</v>
      </c>
    </row>
    <row r="1215" spans="1:5">
      <c r="A1215" s="118" t="str">
        <f t="shared" si="20"/>
        <v>2005Stomach (C16)FemaleNon-MāoriRate</v>
      </c>
      <c r="B1215" s="118">
        <v>2005</v>
      </c>
      <c r="C1215" s="118" t="s">
        <v>82</v>
      </c>
      <c r="D1215" s="118" t="s">
        <v>0</v>
      </c>
      <c r="E1215" s="118">
        <v>3.3917312265820398</v>
      </c>
    </row>
    <row r="1216" spans="1:5">
      <c r="A1216" s="118" t="str">
        <f t="shared" si="20"/>
        <v>2005Stomach (C16)MaleNon-MāoriRate</v>
      </c>
      <c r="B1216" s="118">
        <v>2005</v>
      </c>
      <c r="C1216" s="118" t="s">
        <v>82</v>
      </c>
      <c r="D1216" s="118" t="s">
        <v>1</v>
      </c>
      <c r="E1216" s="118">
        <v>7.0822086751360498</v>
      </c>
    </row>
    <row r="1217" spans="1:5">
      <c r="A1217" s="118" t="str">
        <f t="shared" si="20"/>
        <v>2005Colorectum and anus (C18–C21)AllSexNon-MāoriRate</v>
      </c>
      <c r="B1217" s="118">
        <v>2005</v>
      </c>
      <c r="C1217" s="118" t="s">
        <v>84</v>
      </c>
      <c r="D1217" s="118" t="s">
        <v>4</v>
      </c>
      <c r="E1217" s="118">
        <v>48.017246780645401</v>
      </c>
    </row>
    <row r="1218" spans="1:5">
      <c r="A1218" s="118" t="str">
        <f t="shared" si="20"/>
        <v>2005Colorectum and anus (C18–C21)FemaleNon-MāoriRate</v>
      </c>
      <c r="B1218" s="118">
        <v>2005</v>
      </c>
      <c r="C1218" s="118" t="s">
        <v>84</v>
      </c>
      <c r="D1218" s="118" t="s">
        <v>0</v>
      </c>
      <c r="E1218" s="118">
        <v>44.961825060080699</v>
      </c>
    </row>
    <row r="1219" spans="1:5">
      <c r="A1219" s="118" t="str">
        <f t="shared" si="20"/>
        <v>2005Colorectum and anus (C18–C21)MaleNon-MāoriRate</v>
      </c>
      <c r="B1219" s="118">
        <v>2005</v>
      </c>
      <c r="C1219" s="118" t="s">
        <v>84</v>
      </c>
      <c r="D1219" s="118" t="s">
        <v>1</v>
      </c>
      <c r="E1219" s="118">
        <v>51.428914508650998</v>
      </c>
    </row>
    <row r="1220" spans="1:5">
      <c r="A1220" s="118" t="str">
        <f t="shared" si="20"/>
        <v>2005Pancreas (C25)AllSexNon-MāoriRate</v>
      </c>
      <c r="B1220" s="118">
        <v>2005</v>
      </c>
      <c r="C1220" s="118" t="s">
        <v>88</v>
      </c>
      <c r="D1220" s="118" t="s">
        <v>4</v>
      </c>
      <c r="E1220" s="118">
        <v>6.3393830542766203</v>
      </c>
    </row>
    <row r="1221" spans="1:5">
      <c r="A1221" s="118" t="str">
        <f t="shared" si="20"/>
        <v>2005Pancreas (C25)FemaleNon-MāoriRate</v>
      </c>
      <c r="B1221" s="118">
        <v>2005</v>
      </c>
      <c r="C1221" s="118" t="s">
        <v>88</v>
      </c>
      <c r="D1221" s="118" t="s">
        <v>0</v>
      </c>
      <c r="E1221" s="118">
        <v>5.6948794861493299</v>
      </c>
    </row>
    <row r="1222" spans="1:5">
      <c r="A1222" s="118" t="str">
        <f t="shared" si="20"/>
        <v>2005Pancreas (C25)MaleNon-MāoriRate</v>
      </c>
      <c r="B1222" s="118">
        <v>2005</v>
      </c>
      <c r="C1222" s="118" t="s">
        <v>88</v>
      </c>
      <c r="D1222" s="118" t="s">
        <v>1</v>
      </c>
      <c r="E1222" s="118">
        <v>7.0855793823309803</v>
      </c>
    </row>
    <row r="1223" spans="1:5">
      <c r="A1223" s="118" t="str">
        <f t="shared" si="20"/>
        <v>2005Lung (C33–C34)AllSexNon-MāoriRate</v>
      </c>
      <c r="B1223" s="118">
        <v>2005</v>
      </c>
      <c r="C1223" s="118" t="s">
        <v>93</v>
      </c>
      <c r="D1223" s="118" t="s">
        <v>4</v>
      </c>
      <c r="E1223" s="118">
        <v>25.932358516105001</v>
      </c>
    </row>
    <row r="1224" spans="1:5">
      <c r="A1224" s="118" t="str">
        <f t="shared" si="20"/>
        <v>2005Lung (C33–C34)FemaleNon-MāoriRate</v>
      </c>
      <c r="B1224" s="118">
        <v>2005</v>
      </c>
      <c r="C1224" s="118" t="s">
        <v>93</v>
      </c>
      <c r="D1224" s="118" t="s">
        <v>0</v>
      </c>
      <c r="E1224" s="118">
        <v>20.168526177384202</v>
      </c>
    </row>
    <row r="1225" spans="1:5">
      <c r="A1225" s="118" t="str">
        <f t="shared" si="20"/>
        <v>2005Lung (C33–C34)MaleNon-MāoriRate</v>
      </c>
      <c r="B1225" s="118">
        <v>2005</v>
      </c>
      <c r="C1225" s="118" t="s">
        <v>93</v>
      </c>
      <c r="D1225" s="118" t="s">
        <v>1</v>
      </c>
      <c r="E1225" s="118">
        <v>33.086212248331798</v>
      </c>
    </row>
    <row r="1226" spans="1:5">
      <c r="A1226" s="118" t="str">
        <f t="shared" si="20"/>
        <v>2005Melanoma (C43)AllSexNon-MāoriRate</v>
      </c>
      <c r="B1226" s="118">
        <v>2005</v>
      </c>
      <c r="C1226" s="118" t="s">
        <v>99</v>
      </c>
      <c r="D1226" s="118" t="s">
        <v>4</v>
      </c>
      <c r="E1226" s="118">
        <v>41.9289006274456</v>
      </c>
    </row>
    <row r="1227" spans="1:5">
      <c r="A1227" s="118" t="str">
        <f t="shared" si="20"/>
        <v>2005Melanoma (C43)FemaleNon-MāoriRate</v>
      </c>
      <c r="B1227" s="118">
        <v>2005</v>
      </c>
      <c r="C1227" s="118" t="s">
        <v>99</v>
      </c>
      <c r="D1227" s="118" t="s">
        <v>0</v>
      </c>
      <c r="E1227" s="118">
        <v>37.450976841654402</v>
      </c>
    </row>
    <row r="1228" spans="1:5">
      <c r="A1228" s="118" t="str">
        <f t="shared" si="20"/>
        <v>2005Melanoma (C43)MaleNon-MāoriRate</v>
      </c>
      <c r="B1228" s="118">
        <v>2005</v>
      </c>
      <c r="C1228" s="118" t="s">
        <v>99</v>
      </c>
      <c r="D1228" s="118" t="s">
        <v>1</v>
      </c>
      <c r="E1228" s="118">
        <v>47.486285296026402</v>
      </c>
    </row>
    <row r="1229" spans="1:5">
      <c r="A1229" s="118" t="str">
        <f t="shared" si="20"/>
        <v>2005Bladder (C67)AllSexNon-MāoriRate</v>
      </c>
      <c r="B1229" s="118">
        <v>2005</v>
      </c>
      <c r="C1229" s="118" t="s">
        <v>118</v>
      </c>
      <c r="D1229" s="118" t="s">
        <v>4</v>
      </c>
      <c r="E1229" s="118">
        <v>5.4192085455735599</v>
      </c>
    </row>
    <row r="1230" spans="1:5">
      <c r="A1230" s="118" t="str">
        <f t="shared" ref="A1230:A1293" si="21">B1230&amp;C1230&amp;D1230&amp;$A$1165&amp;$E$1165</f>
        <v>2005Bladder (C67)FemaleNon-MāoriRate</v>
      </c>
      <c r="B1230" s="118">
        <v>2005</v>
      </c>
      <c r="C1230" s="118" t="s">
        <v>118</v>
      </c>
      <c r="D1230" s="118" t="s">
        <v>0</v>
      </c>
      <c r="E1230" s="118">
        <v>2.0881645077208</v>
      </c>
    </row>
    <row r="1231" spans="1:5">
      <c r="A1231" s="118" t="str">
        <f t="shared" si="21"/>
        <v>2005Bladder (C67)MaleNon-MāoriRate</v>
      </c>
      <c r="B1231" s="118">
        <v>2005</v>
      </c>
      <c r="C1231" s="118" t="s">
        <v>118</v>
      </c>
      <c r="D1231" s="118" t="s">
        <v>1</v>
      </c>
      <c r="E1231" s="118">
        <v>9.4484100848950892</v>
      </c>
    </row>
    <row r="1232" spans="1:5">
      <c r="A1232" s="118" t="str">
        <f t="shared" si="21"/>
        <v>2005Non-Hodgkin lymphoma (C82–C85, C96)AllSexNon-MāoriRate</v>
      </c>
      <c r="B1232" s="118">
        <v>2005</v>
      </c>
      <c r="C1232" s="118" t="s">
        <v>133</v>
      </c>
      <c r="D1232" s="118" t="s">
        <v>4</v>
      </c>
      <c r="E1232" s="118">
        <v>12.8059257679631</v>
      </c>
    </row>
    <row r="1233" spans="1:5">
      <c r="A1233" s="118" t="str">
        <f t="shared" si="21"/>
        <v>2005Non-Hodgkin lymphoma (C82–C85, C96)FemaleNon-MāoriRate</v>
      </c>
      <c r="B1233" s="118">
        <v>2005</v>
      </c>
      <c r="C1233" s="118" t="s">
        <v>133</v>
      </c>
      <c r="D1233" s="118" t="s">
        <v>0</v>
      </c>
      <c r="E1233" s="118">
        <v>10.771305972541199</v>
      </c>
    </row>
    <row r="1234" spans="1:5">
      <c r="A1234" s="118" t="str">
        <f t="shared" si="21"/>
        <v>2005Non-Hodgkin lymphoma (C82–C85, C96)MaleNon-MāoriRate</v>
      </c>
      <c r="B1234" s="118">
        <v>2005</v>
      </c>
      <c r="C1234" s="118" t="s">
        <v>133</v>
      </c>
      <c r="D1234" s="118" t="s">
        <v>1</v>
      </c>
      <c r="E1234" s="118">
        <v>15.0540155802634</v>
      </c>
    </row>
    <row r="1235" spans="1:5">
      <c r="A1235" s="118" t="str">
        <f t="shared" si="21"/>
        <v>2005Leukaemia (C91–C95)AllSexNon-MāoriRate</v>
      </c>
      <c r="B1235" s="118">
        <v>2005</v>
      </c>
      <c r="C1235" s="118" t="s">
        <v>136</v>
      </c>
      <c r="D1235" s="118" t="s">
        <v>4</v>
      </c>
      <c r="E1235" s="118">
        <v>10.7112645351658</v>
      </c>
    </row>
    <row r="1236" spans="1:5">
      <c r="A1236" s="118" t="str">
        <f t="shared" si="21"/>
        <v>2005Leukaemia (C91–C95)FemaleNon-MāoriRate</v>
      </c>
      <c r="B1236" s="118">
        <v>2005</v>
      </c>
      <c r="C1236" s="118" t="s">
        <v>136</v>
      </c>
      <c r="D1236" s="118" t="s">
        <v>0</v>
      </c>
      <c r="E1236" s="118">
        <v>8.2975575071810308</v>
      </c>
    </row>
    <row r="1237" spans="1:5">
      <c r="A1237" s="118" t="str">
        <f t="shared" si="21"/>
        <v>2005Leukaemia (C91–C95)MaleNon-MāoriRate</v>
      </c>
      <c r="B1237" s="118">
        <v>2005</v>
      </c>
      <c r="C1237" s="118" t="s">
        <v>136</v>
      </c>
      <c r="D1237" s="118" t="s">
        <v>1</v>
      </c>
      <c r="E1237" s="118">
        <v>13.553078059992201</v>
      </c>
    </row>
    <row r="1238" spans="1:5">
      <c r="A1238" s="118" t="str">
        <f t="shared" si="21"/>
        <v>2006Stomach (C16)AllSexNon-MāoriRate</v>
      </c>
      <c r="B1238" s="118">
        <v>2006</v>
      </c>
      <c r="C1238" s="118" t="s">
        <v>82</v>
      </c>
      <c r="D1238" s="118" t="s">
        <v>4</v>
      </c>
      <c r="E1238" s="118">
        <v>5.4158359684861503</v>
      </c>
    </row>
    <row r="1239" spans="1:5">
      <c r="A1239" s="118" t="str">
        <f t="shared" si="21"/>
        <v>2006Stomach (C16)FemaleNon-MāoriRate</v>
      </c>
      <c r="B1239" s="118">
        <v>2006</v>
      </c>
      <c r="C1239" s="118" t="s">
        <v>82</v>
      </c>
      <c r="D1239" s="118" t="s">
        <v>0</v>
      </c>
      <c r="E1239" s="118">
        <v>3.4325287396786499</v>
      </c>
    </row>
    <row r="1240" spans="1:5">
      <c r="A1240" s="118" t="str">
        <f t="shared" si="21"/>
        <v>2006Stomach (C16)MaleNon-MāoriRate</v>
      </c>
      <c r="B1240" s="118">
        <v>2006</v>
      </c>
      <c r="C1240" s="118" t="s">
        <v>82</v>
      </c>
      <c r="D1240" s="118" t="s">
        <v>1</v>
      </c>
      <c r="E1240" s="118">
        <v>7.7705025980477904</v>
      </c>
    </row>
    <row r="1241" spans="1:5">
      <c r="A1241" s="118" t="str">
        <f t="shared" si="21"/>
        <v>2006Colorectum and anus (C18–C21)AllSexNon-MāoriRate</v>
      </c>
      <c r="B1241" s="118">
        <v>2006</v>
      </c>
      <c r="C1241" s="118" t="s">
        <v>84</v>
      </c>
      <c r="D1241" s="118" t="s">
        <v>4</v>
      </c>
      <c r="E1241" s="118">
        <v>48.018883115383098</v>
      </c>
    </row>
    <row r="1242" spans="1:5">
      <c r="A1242" s="118" t="str">
        <f t="shared" si="21"/>
        <v>2006Colorectum and anus (C18–C21)FemaleNon-MāoriRate</v>
      </c>
      <c r="B1242" s="118">
        <v>2006</v>
      </c>
      <c r="C1242" s="118" t="s">
        <v>84</v>
      </c>
      <c r="D1242" s="118" t="s">
        <v>0</v>
      </c>
      <c r="E1242" s="118">
        <v>41.151566578834498</v>
      </c>
    </row>
    <row r="1243" spans="1:5">
      <c r="A1243" s="118" t="str">
        <f t="shared" si="21"/>
        <v>2006Colorectum and anus (C18–C21)MaleNon-MāoriRate</v>
      </c>
      <c r="B1243" s="118">
        <v>2006</v>
      </c>
      <c r="C1243" s="118" t="s">
        <v>84</v>
      </c>
      <c r="D1243" s="118" t="s">
        <v>1</v>
      </c>
      <c r="E1243" s="118">
        <v>55.7738736291723</v>
      </c>
    </row>
    <row r="1244" spans="1:5">
      <c r="A1244" s="118" t="str">
        <f t="shared" si="21"/>
        <v>2006Pancreas (C25)AllSexNon-MāoriRate</v>
      </c>
      <c r="B1244" s="118">
        <v>2006</v>
      </c>
      <c r="C1244" s="118" t="s">
        <v>88</v>
      </c>
      <c r="D1244" s="118" t="s">
        <v>4</v>
      </c>
      <c r="E1244" s="118">
        <v>6.0220384682514396</v>
      </c>
    </row>
    <row r="1245" spans="1:5">
      <c r="A1245" s="118" t="str">
        <f t="shared" si="21"/>
        <v>2006Pancreas (C25)FemaleNon-MāoriRate</v>
      </c>
      <c r="B1245" s="118">
        <v>2006</v>
      </c>
      <c r="C1245" s="118" t="s">
        <v>88</v>
      </c>
      <c r="D1245" s="118" t="s">
        <v>0</v>
      </c>
      <c r="E1245" s="118">
        <v>5.60751363420336</v>
      </c>
    </row>
    <row r="1246" spans="1:5">
      <c r="A1246" s="118" t="str">
        <f t="shared" si="21"/>
        <v>2006Pancreas (C25)MaleNon-MāoriRate</v>
      </c>
      <c r="B1246" s="118">
        <v>2006</v>
      </c>
      <c r="C1246" s="118" t="s">
        <v>88</v>
      </c>
      <c r="D1246" s="118" t="s">
        <v>1</v>
      </c>
      <c r="E1246" s="118">
        <v>6.32471697019926</v>
      </c>
    </row>
    <row r="1247" spans="1:5">
      <c r="A1247" s="118" t="str">
        <f t="shared" si="21"/>
        <v>2006Lung (C33–C34)AllSexNon-MāoriRate</v>
      </c>
      <c r="B1247" s="118">
        <v>2006</v>
      </c>
      <c r="C1247" s="118" t="s">
        <v>93</v>
      </c>
      <c r="D1247" s="118" t="s">
        <v>4</v>
      </c>
      <c r="E1247" s="118">
        <v>25.064136330730602</v>
      </c>
    </row>
    <row r="1248" spans="1:5">
      <c r="A1248" s="118" t="str">
        <f t="shared" si="21"/>
        <v>2006Lung (C33–C34)FemaleNon-MāoriRate</v>
      </c>
      <c r="B1248" s="118">
        <v>2006</v>
      </c>
      <c r="C1248" s="118" t="s">
        <v>93</v>
      </c>
      <c r="D1248" s="118" t="s">
        <v>0</v>
      </c>
      <c r="E1248" s="118">
        <v>20.530583785526701</v>
      </c>
    </row>
    <row r="1249" spans="1:5">
      <c r="A1249" s="118" t="str">
        <f t="shared" si="21"/>
        <v>2006Lung (C33–C34)MaleNon-MāoriRate</v>
      </c>
      <c r="B1249" s="118">
        <v>2006</v>
      </c>
      <c r="C1249" s="118" t="s">
        <v>93</v>
      </c>
      <c r="D1249" s="118" t="s">
        <v>1</v>
      </c>
      <c r="E1249" s="118">
        <v>30.645307642768199</v>
      </c>
    </row>
    <row r="1250" spans="1:5">
      <c r="A1250" s="118" t="str">
        <f t="shared" si="21"/>
        <v>2006Melanoma (C43)AllSexNon-MāoriRate</v>
      </c>
      <c r="B1250" s="118">
        <v>2006</v>
      </c>
      <c r="C1250" s="118" t="s">
        <v>99</v>
      </c>
      <c r="D1250" s="118" t="s">
        <v>4</v>
      </c>
      <c r="E1250" s="118">
        <v>40.024171746283102</v>
      </c>
    </row>
    <row r="1251" spans="1:5">
      <c r="A1251" s="118" t="str">
        <f t="shared" si="21"/>
        <v>2006Melanoma (C43)FemaleNon-MāoriRate</v>
      </c>
      <c r="B1251" s="118">
        <v>2006</v>
      </c>
      <c r="C1251" s="118" t="s">
        <v>99</v>
      </c>
      <c r="D1251" s="118" t="s">
        <v>0</v>
      </c>
      <c r="E1251" s="118">
        <v>36.2647007595696</v>
      </c>
    </row>
    <row r="1252" spans="1:5">
      <c r="A1252" s="118" t="str">
        <f t="shared" si="21"/>
        <v>2006Melanoma (C43)MaleNon-MāoriRate</v>
      </c>
      <c r="B1252" s="118">
        <v>2006</v>
      </c>
      <c r="C1252" s="118" t="s">
        <v>99</v>
      </c>
      <c r="D1252" s="118" t="s">
        <v>1</v>
      </c>
      <c r="E1252" s="118">
        <v>44.5491745391815</v>
      </c>
    </row>
    <row r="1253" spans="1:5">
      <c r="A1253" s="118" t="str">
        <f t="shared" si="21"/>
        <v>2006Bladder (C67)AllSexNon-MāoriRate</v>
      </c>
      <c r="B1253" s="118">
        <v>2006</v>
      </c>
      <c r="C1253" s="118" t="s">
        <v>118</v>
      </c>
      <c r="D1253" s="118" t="s">
        <v>4</v>
      </c>
      <c r="E1253" s="118">
        <v>5.2406485956494899</v>
      </c>
    </row>
    <row r="1254" spans="1:5">
      <c r="A1254" s="118" t="str">
        <f t="shared" si="21"/>
        <v>2006Bladder (C67)FemaleNon-MāoriRate</v>
      </c>
      <c r="B1254" s="118">
        <v>2006</v>
      </c>
      <c r="C1254" s="118" t="s">
        <v>118</v>
      </c>
      <c r="D1254" s="118" t="s">
        <v>0</v>
      </c>
      <c r="E1254" s="118">
        <v>2.2575620107577801</v>
      </c>
    </row>
    <row r="1255" spans="1:5">
      <c r="A1255" s="118" t="str">
        <f t="shared" si="21"/>
        <v>2006Bladder (C67)MaleNon-MāoriRate</v>
      </c>
      <c r="B1255" s="118">
        <v>2006</v>
      </c>
      <c r="C1255" s="118" t="s">
        <v>118</v>
      </c>
      <c r="D1255" s="118" t="s">
        <v>1</v>
      </c>
      <c r="E1255" s="118">
        <v>8.8677117613410807</v>
      </c>
    </row>
    <row r="1256" spans="1:5">
      <c r="A1256" s="118" t="str">
        <f t="shared" si="21"/>
        <v>2006Non-Hodgkin lymphoma (C82–C85, C96)AllSexNon-MāoriRate</v>
      </c>
      <c r="B1256" s="118">
        <v>2006</v>
      </c>
      <c r="C1256" s="118" t="s">
        <v>133</v>
      </c>
      <c r="D1256" s="118" t="s">
        <v>4</v>
      </c>
      <c r="E1256" s="118">
        <v>13.0196655870981</v>
      </c>
    </row>
    <row r="1257" spans="1:5">
      <c r="A1257" s="118" t="str">
        <f t="shared" si="21"/>
        <v>2006Non-Hodgkin lymphoma (C82–C85, C96)FemaleNon-MāoriRate</v>
      </c>
      <c r="B1257" s="118">
        <v>2006</v>
      </c>
      <c r="C1257" s="118" t="s">
        <v>133</v>
      </c>
      <c r="D1257" s="118" t="s">
        <v>0</v>
      </c>
      <c r="E1257" s="118">
        <v>10.307888504919401</v>
      </c>
    </row>
    <row r="1258" spans="1:5">
      <c r="A1258" s="118" t="str">
        <f t="shared" si="21"/>
        <v>2006Non-Hodgkin lymphoma (C82–C85, C96)MaleNon-MāoriRate</v>
      </c>
      <c r="B1258" s="118">
        <v>2006</v>
      </c>
      <c r="C1258" s="118" t="s">
        <v>133</v>
      </c>
      <c r="D1258" s="118" t="s">
        <v>1</v>
      </c>
      <c r="E1258" s="118">
        <v>16.002823214816001</v>
      </c>
    </row>
    <row r="1259" spans="1:5">
      <c r="A1259" s="118" t="str">
        <f t="shared" si="21"/>
        <v>2006Leukaemia (C91–C95)AllSexNon-MāoriRate</v>
      </c>
      <c r="B1259" s="118">
        <v>2006</v>
      </c>
      <c r="C1259" s="118" t="s">
        <v>136</v>
      </c>
      <c r="D1259" s="118" t="s">
        <v>4</v>
      </c>
      <c r="E1259" s="118">
        <v>9.5263323009537597</v>
      </c>
    </row>
    <row r="1260" spans="1:5">
      <c r="A1260" s="118" t="str">
        <f t="shared" si="21"/>
        <v>2006Leukaemia (C91–C95)FemaleNon-MāoriRate</v>
      </c>
      <c r="B1260" s="118">
        <v>2006</v>
      </c>
      <c r="C1260" s="118" t="s">
        <v>136</v>
      </c>
      <c r="D1260" s="118" t="s">
        <v>0</v>
      </c>
      <c r="E1260" s="118">
        <v>7.6498320348907001</v>
      </c>
    </row>
    <row r="1261" spans="1:5">
      <c r="A1261" s="118" t="str">
        <f t="shared" si="21"/>
        <v>2006Leukaemia (C91–C95)MaleNon-MāoriRate</v>
      </c>
      <c r="B1261" s="118">
        <v>2006</v>
      </c>
      <c r="C1261" s="118" t="s">
        <v>136</v>
      </c>
      <c r="D1261" s="118" t="s">
        <v>1</v>
      </c>
      <c r="E1261" s="118">
        <v>11.662105438083101</v>
      </c>
    </row>
    <row r="1262" spans="1:5">
      <c r="A1262" s="118" t="str">
        <f t="shared" si="21"/>
        <v>2007Stomach (C16)AllSexNon-MāoriRate</v>
      </c>
      <c r="B1262" s="118">
        <v>2007</v>
      </c>
      <c r="C1262" s="118" t="s">
        <v>82</v>
      </c>
      <c r="D1262" s="118" t="s">
        <v>4</v>
      </c>
      <c r="E1262" s="118">
        <v>5.1979928933130202</v>
      </c>
    </row>
    <row r="1263" spans="1:5">
      <c r="A1263" s="118" t="str">
        <f t="shared" si="21"/>
        <v>2007Stomach (C16)FemaleNon-MāoriRate</v>
      </c>
      <c r="B1263" s="118">
        <v>2007</v>
      </c>
      <c r="C1263" s="118" t="s">
        <v>82</v>
      </c>
      <c r="D1263" s="118" t="s">
        <v>0</v>
      </c>
      <c r="E1263" s="118">
        <v>3.3773354584834401</v>
      </c>
    </row>
    <row r="1264" spans="1:5">
      <c r="A1264" s="118" t="str">
        <f t="shared" si="21"/>
        <v>2007Stomach (C16)MaleNon-MāoriRate</v>
      </c>
      <c r="B1264" s="118">
        <v>2007</v>
      </c>
      <c r="C1264" s="118" t="s">
        <v>82</v>
      </c>
      <c r="D1264" s="118" t="s">
        <v>1</v>
      </c>
      <c r="E1264" s="118">
        <v>7.3570543363993099</v>
      </c>
    </row>
    <row r="1265" spans="1:5">
      <c r="A1265" s="118" t="str">
        <f t="shared" si="21"/>
        <v>2007Colorectum and anus (C18–C21)AllSexNon-MāoriRate</v>
      </c>
      <c r="B1265" s="118">
        <v>2007</v>
      </c>
      <c r="C1265" s="118" t="s">
        <v>84</v>
      </c>
      <c r="D1265" s="118" t="s">
        <v>4</v>
      </c>
      <c r="E1265" s="118">
        <v>46.244913043170001</v>
      </c>
    </row>
    <row r="1266" spans="1:5">
      <c r="A1266" s="118" t="str">
        <f t="shared" si="21"/>
        <v>2007Colorectum and anus (C18–C21)FemaleNon-MāoriRate</v>
      </c>
      <c r="B1266" s="118">
        <v>2007</v>
      </c>
      <c r="C1266" s="118" t="s">
        <v>84</v>
      </c>
      <c r="D1266" s="118" t="s">
        <v>0</v>
      </c>
      <c r="E1266" s="118">
        <v>40.881843839729299</v>
      </c>
    </row>
    <row r="1267" spans="1:5">
      <c r="A1267" s="118" t="str">
        <f t="shared" si="21"/>
        <v>2007Colorectum and anus (C18–C21)MaleNon-MāoriRate</v>
      </c>
      <c r="B1267" s="118">
        <v>2007</v>
      </c>
      <c r="C1267" s="118" t="s">
        <v>84</v>
      </c>
      <c r="D1267" s="118" t="s">
        <v>1</v>
      </c>
      <c r="E1267" s="118">
        <v>52.528985237276601</v>
      </c>
    </row>
    <row r="1268" spans="1:5">
      <c r="A1268" s="118" t="str">
        <f t="shared" si="21"/>
        <v>2007Pancreas (C25)AllSexNon-MāoriRate</v>
      </c>
      <c r="B1268" s="118">
        <v>2007</v>
      </c>
      <c r="C1268" s="118" t="s">
        <v>88</v>
      </c>
      <c r="D1268" s="118" t="s">
        <v>4</v>
      </c>
      <c r="E1268" s="118">
        <v>6.4799537151523099</v>
      </c>
    </row>
    <row r="1269" spans="1:5">
      <c r="A1269" s="118" t="str">
        <f t="shared" si="21"/>
        <v>2007Pancreas (C25)FemaleNon-MāoriRate</v>
      </c>
      <c r="B1269" s="118">
        <v>2007</v>
      </c>
      <c r="C1269" s="118" t="s">
        <v>88</v>
      </c>
      <c r="D1269" s="118" t="s">
        <v>0</v>
      </c>
      <c r="E1269" s="118">
        <v>5.57301970293571</v>
      </c>
    </row>
    <row r="1270" spans="1:5">
      <c r="A1270" s="118" t="str">
        <f t="shared" si="21"/>
        <v>2007Pancreas (C25)MaleNon-MāoriRate</v>
      </c>
      <c r="B1270" s="118">
        <v>2007</v>
      </c>
      <c r="C1270" s="118" t="s">
        <v>88</v>
      </c>
      <c r="D1270" s="118" t="s">
        <v>1</v>
      </c>
      <c r="E1270" s="118">
        <v>7.5525015360680996</v>
      </c>
    </row>
    <row r="1271" spans="1:5">
      <c r="A1271" s="118" t="str">
        <f t="shared" si="21"/>
        <v>2007Lung (C33–C34)AllSexNon-MāoriRate</v>
      </c>
      <c r="B1271" s="118">
        <v>2007</v>
      </c>
      <c r="C1271" s="118" t="s">
        <v>93</v>
      </c>
      <c r="D1271" s="118" t="s">
        <v>4</v>
      </c>
      <c r="E1271" s="118">
        <v>25.795040997004602</v>
      </c>
    </row>
    <row r="1272" spans="1:5">
      <c r="A1272" s="118" t="str">
        <f t="shared" si="21"/>
        <v>2007Lung (C33–C34)FemaleNon-MāoriRate</v>
      </c>
      <c r="B1272" s="118">
        <v>2007</v>
      </c>
      <c r="C1272" s="118" t="s">
        <v>93</v>
      </c>
      <c r="D1272" s="118" t="s">
        <v>0</v>
      </c>
      <c r="E1272" s="118">
        <v>20.8536089259674</v>
      </c>
    </row>
    <row r="1273" spans="1:5">
      <c r="A1273" s="118" t="str">
        <f t="shared" si="21"/>
        <v>2007Lung (C33–C34)MaleNon-MāoriRate</v>
      </c>
      <c r="B1273" s="118">
        <v>2007</v>
      </c>
      <c r="C1273" s="118" t="s">
        <v>93</v>
      </c>
      <c r="D1273" s="118" t="s">
        <v>1</v>
      </c>
      <c r="E1273" s="118">
        <v>32.3299058130982</v>
      </c>
    </row>
    <row r="1274" spans="1:5">
      <c r="A1274" s="118" t="str">
        <f t="shared" si="21"/>
        <v>2007Melanoma (C43)AllSexNon-MāoriRate</v>
      </c>
      <c r="B1274" s="118">
        <v>2007</v>
      </c>
      <c r="C1274" s="118" t="s">
        <v>99</v>
      </c>
      <c r="D1274" s="118" t="s">
        <v>4</v>
      </c>
      <c r="E1274" s="118">
        <v>42.393075553861898</v>
      </c>
    </row>
    <row r="1275" spans="1:5">
      <c r="A1275" s="118" t="str">
        <f t="shared" si="21"/>
        <v>2007Melanoma (C43)FemaleNon-MāoriRate</v>
      </c>
      <c r="B1275" s="118">
        <v>2007</v>
      </c>
      <c r="C1275" s="118" t="s">
        <v>99</v>
      </c>
      <c r="D1275" s="118" t="s">
        <v>0</v>
      </c>
      <c r="E1275" s="118">
        <v>39.672922467708098</v>
      </c>
    </row>
    <row r="1276" spans="1:5">
      <c r="A1276" s="118" t="str">
        <f t="shared" si="21"/>
        <v>2007Melanoma (C43)MaleNon-MāoriRate</v>
      </c>
      <c r="B1276" s="118">
        <v>2007</v>
      </c>
      <c r="C1276" s="118" t="s">
        <v>99</v>
      </c>
      <c r="D1276" s="118" t="s">
        <v>1</v>
      </c>
      <c r="E1276" s="118">
        <v>45.779043636599802</v>
      </c>
    </row>
    <row r="1277" spans="1:5">
      <c r="A1277" s="118" t="str">
        <f t="shared" si="21"/>
        <v>2007Bladder (C67)AllSexNon-MāoriRate</v>
      </c>
      <c r="B1277" s="118">
        <v>2007</v>
      </c>
      <c r="C1277" s="118" t="s">
        <v>118</v>
      </c>
      <c r="D1277" s="118" t="s">
        <v>4</v>
      </c>
      <c r="E1277" s="118">
        <v>5.6931229324529902</v>
      </c>
    </row>
    <row r="1278" spans="1:5">
      <c r="A1278" s="118" t="str">
        <f t="shared" si="21"/>
        <v>2007Bladder (C67)FemaleNon-MāoriRate</v>
      </c>
      <c r="B1278" s="118">
        <v>2007</v>
      </c>
      <c r="C1278" s="118" t="s">
        <v>118</v>
      </c>
      <c r="D1278" s="118" t="s">
        <v>0</v>
      </c>
      <c r="E1278" s="118">
        <v>2.6130804873277702</v>
      </c>
    </row>
    <row r="1279" spans="1:5">
      <c r="A1279" s="118" t="str">
        <f t="shared" si="21"/>
        <v>2007Bladder (C67)MaleNon-MāoriRate</v>
      </c>
      <c r="B1279" s="118">
        <v>2007</v>
      </c>
      <c r="C1279" s="118" t="s">
        <v>118</v>
      </c>
      <c r="D1279" s="118" t="s">
        <v>1</v>
      </c>
      <c r="E1279" s="118">
        <v>9.4611550545027807</v>
      </c>
    </row>
    <row r="1280" spans="1:5">
      <c r="A1280" s="118" t="str">
        <f t="shared" si="21"/>
        <v>2007Non-Hodgkin lymphoma (C82–C85, C96)AllSexNon-MāoriRate</v>
      </c>
      <c r="B1280" s="118">
        <v>2007</v>
      </c>
      <c r="C1280" s="118" t="s">
        <v>133</v>
      </c>
      <c r="D1280" s="118" t="s">
        <v>4</v>
      </c>
      <c r="E1280" s="118">
        <v>12.298502865724</v>
      </c>
    </row>
    <row r="1281" spans="1:5">
      <c r="A1281" s="118" t="str">
        <f t="shared" si="21"/>
        <v>2007Non-Hodgkin lymphoma (C82–C85, C96)FemaleNon-MāoriRate</v>
      </c>
      <c r="B1281" s="118">
        <v>2007</v>
      </c>
      <c r="C1281" s="118" t="s">
        <v>133</v>
      </c>
      <c r="D1281" s="118" t="s">
        <v>0</v>
      </c>
      <c r="E1281" s="118">
        <v>10.961063928945601</v>
      </c>
    </row>
    <row r="1282" spans="1:5">
      <c r="A1282" s="118" t="str">
        <f t="shared" si="21"/>
        <v>2007Non-Hodgkin lymphoma (C82–C85, C96)MaleNon-MāoriRate</v>
      </c>
      <c r="B1282" s="118">
        <v>2007</v>
      </c>
      <c r="C1282" s="118" t="s">
        <v>133</v>
      </c>
      <c r="D1282" s="118" t="s">
        <v>1</v>
      </c>
      <c r="E1282" s="118">
        <v>13.8310160403549</v>
      </c>
    </row>
    <row r="1283" spans="1:5">
      <c r="A1283" s="118" t="str">
        <f t="shared" si="21"/>
        <v>2007Leukaemia (C91–C95)AllSexNon-MāoriRate</v>
      </c>
      <c r="B1283" s="118">
        <v>2007</v>
      </c>
      <c r="C1283" s="118" t="s">
        <v>136</v>
      </c>
      <c r="D1283" s="118" t="s">
        <v>4</v>
      </c>
      <c r="E1283" s="118">
        <v>10.0574177385589</v>
      </c>
    </row>
    <row r="1284" spans="1:5">
      <c r="A1284" s="118" t="str">
        <f t="shared" si="21"/>
        <v>2007Leukaemia (C91–C95)FemaleNon-MāoriRate</v>
      </c>
      <c r="B1284" s="118">
        <v>2007</v>
      </c>
      <c r="C1284" s="118" t="s">
        <v>136</v>
      </c>
      <c r="D1284" s="118" t="s">
        <v>0</v>
      </c>
      <c r="E1284" s="118">
        <v>8.2853188118172003</v>
      </c>
    </row>
    <row r="1285" spans="1:5">
      <c r="A1285" s="118" t="str">
        <f t="shared" si="21"/>
        <v>2007Leukaemia (C91–C95)MaleNon-MāoriRate</v>
      </c>
      <c r="B1285" s="118">
        <v>2007</v>
      </c>
      <c r="C1285" s="118" t="s">
        <v>136</v>
      </c>
      <c r="D1285" s="118" t="s">
        <v>1</v>
      </c>
      <c r="E1285" s="118">
        <v>12.195537705464901</v>
      </c>
    </row>
    <row r="1286" spans="1:5">
      <c r="A1286" s="118" t="str">
        <f t="shared" si="21"/>
        <v>2008Stomach (C16)AllSexNon-MāoriRate</v>
      </c>
      <c r="B1286" s="118">
        <v>2008</v>
      </c>
      <c r="C1286" s="118" t="s">
        <v>82</v>
      </c>
      <c r="D1286" s="118" t="s">
        <v>4</v>
      </c>
      <c r="E1286" s="118">
        <v>5.2106361160813597</v>
      </c>
    </row>
    <row r="1287" spans="1:5">
      <c r="A1287" s="118" t="str">
        <f t="shared" si="21"/>
        <v>2008Stomach (C16)FemaleNon-MāoriRate</v>
      </c>
      <c r="B1287" s="118">
        <v>2008</v>
      </c>
      <c r="C1287" s="118" t="s">
        <v>82</v>
      </c>
      <c r="D1287" s="118" t="s">
        <v>0</v>
      </c>
      <c r="E1287" s="118">
        <v>2.9809328143695901</v>
      </c>
    </row>
    <row r="1288" spans="1:5">
      <c r="A1288" s="118" t="str">
        <f t="shared" si="21"/>
        <v>2008Stomach (C16)MaleNon-MāoriRate</v>
      </c>
      <c r="B1288" s="118">
        <v>2008</v>
      </c>
      <c r="C1288" s="118" t="s">
        <v>82</v>
      </c>
      <c r="D1288" s="118" t="s">
        <v>1</v>
      </c>
      <c r="E1288" s="118">
        <v>7.7172992088492096</v>
      </c>
    </row>
    <row r="1289" spans="1:5">
      <c r="A1289" s="118" t="str">
        <f t="shared" si="21"/>
        <v>2008Colorectum and anus (C18–C21)AllSexNon-MāoriRate</v>
      </c>
      <c r="B1289" s="118">
        <v>2008</v>
      </c>
      <c r="C1289" s="118" t="s">
        <v>84</v>
      </c>
      <c r="D1289" s="118" t="s">
        <v>4</v>
      </c>
      <c r="E1289" s="118">
        <v>45.2957933530869</v>
      </c>
    </row>
    <row r="1290" spans="1:5">
      <c r="A1290" s="118" t="str">
        <f t="shared" si="21"/>
        <v>2008Colorectum and anus (C18–C21)FemaleNon-MāoriRate</v>
      </c>
      <c r="B1290" s="118">
        <v>2008</v>
      </c>
      <c r="C1290" s="118" t="s">
        <v>84</v>
      </c>
      <c r="D1290" s="118" t="s">
        <v>0</v>
      </c>
      <c r="E1290" s="118">
        <v>40.6655110109782</v>
      </c>
    </row>
    <row r="1291" spans="1:5">
      <c r="A1291" s="118" t="str">
        <f t="shared" si="21"/>
        <v>2008Colorectum and anus (C18–C21)MaleNon-MāoriRate</v>
      </c>
      <c r="B1291" s="118">
        <v>2008</v>
      </c>
      <c r="C1291" s="118" t="s">
        <v>84</v>
      </c>
      <c r="D1291" s="118" t="s">
        <v>1</v>
      </c>
      <c r="E1291" s="118">
        <v>50.652841174741297</v>
      </c>
    </row>
    <row r="1292" spans="1:5">
      <c r="A1292" s="118" t="str">
        <f t="shared" si="21"/>
        <v>2008Pancreas (C25)AllSexNon-MāoriRate</v>
      </c>
      <c r="B1292" s="118">
        <v>2008</v>
      </c>
      <c r="C1292" s="118" t="s">
        <v>88</v>
      </c>
      <c r="D1292" s="118" t="s">
        <v>4</v>
      </c>
      <c r="E1292" s="118">
        <v>6.2610931037172302</v>
      </c>
    </row>
    <row r="1293" spans="1:5">
      <c r="A1293" s="118" t="str">
        <f t="shared" si="21"/>
        <v>2008Pancreas (C25)FemaleNon-MāoriRate</v>
      </c>
      <c r="B1293" s="118">
        <v>2008</v>
      </c>
      <c r="C1293" s="118" t="s">
        <v>88</v>
      </c>
      <c r="D1293" s="118" t="s">
        <v>0</v>
      </c>
      <c r="E1293" s="118">
        <v>5.8061254607246804</v>
      </c>
    </row>
    <row r="1294" spans="1:5">
      <c r="A1294" s="118" t="str">
        <f t="shared" ref="A1294:A1357" si="22">B1294&amp;C1294&amp;D1294&amp;$A$1165&amp;$E$1165</f>
        <v>2008Pancreas (C25)MaleNon-MāoriRate</v>
      </c>
      <c r="B1294" s="118">
        <v>2008</v>
      </c>
      <c r="C1294" s="118" t="s">
        <v>88</v>
      </c>
      <c r="D1294" s="118" t="s">
        <v>1</v>
      </c>
      <c r="E1294" s="118">
        <v>6.7697433318418403</v>
      </c>
    </row>
    <row r="1295" spans="1:5">
      <c r="A1295" s="118" t="str">
        <f t="shared" si="22"/>
        <v>2008Lung (C33–C34)AllSexNon-MāoriRate</v>
      </c>
      <c r="B1295" s="118">
        <v>2008</v>
      </c>
      <c r="C1295" s="118" t="s">
        <v>93</v>
      </c>
      <c r="D1295" s="118" t="s">
        <v>4</v>
      </c>
      <c r="E1295" s="118">
        <v>25.731375365975499</v>
      </c>
    </row>
    <row r="1296" spans="1:5">
      <c r="A1296" s="118" t="str">
        <f t="shared" si="22"/>
        <v>2008Lung (C33–C34)FemaleNon-MāoriRate</v>
      </c>
      <c r="B1296" s="118">
        <v>2008</v>
      </c>
      <c r="C1296" s="118" t="s">
        <v>93</v>
      </c>
      <c r="D1296" s="118" t="s">
        <v>0</v>
      </c>
      <c r="E1296" s="118">
        <v>22.122219610940899</v>
      </c>
    </row>
    <row r="1297" spans="1:5">
      <c r="A1297" s="118" t="str">
        <f t="shared" si="22"/>
        <v>2008Lung (C33–C34)MaleNon-MāoriRate</v>
      </c>
      <c r="B1297" s="118">
        <v>2008</v>
      </c>
      <c r="C1297" s="118" t="s">
        <v>93</v>
      </c>
      <c r="D1297" s="118" t="s">
        <v>1</v>
      </c>
      <c r="E1297" s="118">
        <v>30.448024620442801</v>
      </c>
    </row>
    <row r="1298" spans="1:5">
      <c r="A1298" s="118" t="str">
        <f t="shared" si="22"/>
        <v>2008Melanoma (C43)AllSexNon-MāoriRate</v>
      </c>
      <c r="B1298" s="118">
        <v>2008</v>
      </c>
      <c r="C1298" s="118" t="s">
        <v>99</v>
      </c>
      <c r="D1298" s="118" t="s">
        <v>4</v>
      </c>
      <c r="E1298" s="118">
        <v>43.198604668371402</v>
      </c>
    </row>
    <row r="1299" spans="1:5">
      <c r="A1299" s="118" t="str">
        <f t="shared" si="22"/>
        <v>2008Melanoma (C43)FemaleNon-MāoriRate</v>
      </c>
      <c r="B1299" s="118">
        <v>2008</v>
      </c>
      <c r="C1299" s="118" t="s">
        <v>99</v>
      </c>
      <c r="D1299" s="118" t="s">
        <v>0</v>
      </c>
      <c r="E1299" s="118">
        <v>40.980285944007001</v>
      </c>
    </row>
    <row r="1300" spans="1:5">
      <c r="A1300" s="118" t="str">
        <f t="shared" si="22"/>
        <v>2008Melanoma (C43)MaleNon-MāoriRate</v>
      </c>
      <c r="B1300" s="118">
        <v>2008</v>
      </c>
      <c r="C1300" s="118" t="s">
        <v>99</v>
      </c>
      <c r="D1300" s="118" t="s">
        <v>1</v>
      </c>
      <c r="E1300" s="118">
        <v>46.384986496618602</v>
      </c>
    </row>
    <row r="1301" spans="1:5">
      <c r="A1301" s="118" t="str">
        <f t="shared" si="22"/>
        <v>2008Bladder (C67)AllSexNon-MāoriRate</v>
      </c>
      <c r="B1301" s="118">
        <v>2008</v>
      </c>
      <c r="C1301" s="118" t="s">
        <v>118</v>
      </c>
      <c r="D1301" s="118" t="s">
        <v>4</v>
      </c>
      <c r="E1301" s="118">
        <v>5.3885491551298097</v>
      </c>
    </row>
    <row r="1302" spans="1:5">
      <c r="A1302" s="118" t="str">
        <f t="shared" si="22"/>
        <v>2008Bladder (C67)FemaleNon-MāoriRate</v>
      </c>
      <c r="B1302" s="118">
        <v>2008</v>
      </c>
      <c r="C1302" s="118" t="s">
        <v>118</v>
      </c>
      <c r="D1302" s="118" t="s">
        <v>0</v>
      </c>
      <c r="E1302" s="118">
        <v>3.1463126521116802</v>
      </c>
    </row>
    <row r="1303" spans="1:5">
      <c r="A1303" s="118" t="str">
        <f t="shared" si="22"/>
        <v>2008Bladder (C67)MaleNon-MāoriRate</v>
      </c>
      <c r="B1303" s="118">
        <v>2008</v>
      </c>
      <c r="C1303" s="118" t="s">
        <v>118</v>
      </c>
      <c r="D1303" s="118" t="s">
        <v>1</v>
      </c>
      <c r="E1303" s="118">
        <v>8.0874244367082095</v>
      </c>
    </row>
    <row r="1304" spans="1:5">
      <c r="A1304" s="118" t="str">
        <f t="shared" si="22"/>
        <v>2008Non-Hodgkin lymphoma (C82–C85, C96)AllSexNon-MāoriRate</v>
      </c>
      <c r="B1304" s="118">
        <v>2008</v>
      </c>
      <c r="C1304" s="118" t="s">
        <v>133</v>
      </c>
      <c r="D1304" s="118" t="s">
        <v>4</v>
      </c>
      <c r="E1304" s="118">
        <v>13.489629076241901</v>
      </c>
    </row>
    <row r="1305" spans="1:5">
      <c r="A1305" s="118" t="str">
        <f t="shared" si="22"/>
        <v>2008Non-Hodgkin lymphoma (C82–C85, C96)FemaleNon-MāoriRate</v>
      </c>
      <c r="B1305" s="118">
        <v>2008</v>
      </c>
      <c r="C1305" s="118" t="s">
        <v>133</v>
      </c>
      <c r="D1305" s="118" t="s">
        <v>0</v>
      </c>
      <c r="E1305" s="118">
        <v>11.5428708148876</v>
      </c>
    </row>
    <row r="1306" spans="1:5">
      <c r="A1306" s="118" t="str">
        <f t="shared" si="22"/>
        <v>2008Non-Hodgkin lymphoma (C82–C85, C96)MaleNon-MāoriRate</v>
      </c>
      <c r="B1306" s="118">
        <v>2008</v>
      </c>
      <c r="C1306" s="118" t="s">
        <v>133</v>
      </c>
      <c r="D1306" s="118" t="s">
        <v>1</v>
      </c>
      <c r="E1306" s="118">
        <v>15.6787231914827</v>
      </c>
    </row>
    <row r="1307" spans="1:5">
      <c r="A1307" s="118" t="str">
        <f t="shared" si="22"/>
        <v>2008Leukaemia (C91–C95)AllSexNon-MāoriRate</v>
      </c>
      <c r="B1307" s="118">
        <v>2008</v>
      </c>
      <c r="C1307" s="118" t="s">
        <v>136</v>
      </c>
      <c r="D1307" s="118" t="s">
        <v>4</v>
      </c>
      <c r="E1307" s="118">
        <v>10.208779204635601</v>
      </c>
    </row>
    <row r="1308" spans="1:5">
      <c r="A1308" s="118" t="str">
        <f t="shared" si="22"/>
        <v>2008Leukaemia (C91–C95)FemaleNon-MāoriRate</v>
      </c>
      <c r="B1308" s="118">
        <v>2008</v>
      </c>
      <c r="C1308" s="118" t="s">
        <v>136</v>
      </c>
      <c r="D1308" s="118" t="s">
        <v>0</v>
      </c>
      <c r="E1308" s="118">
        <v>8.4470953896532599</v>
      </c>
    </row>
    <row r="1309" spans="1:5">
      <c r="A1309" s="118" t="str">
        <f t="shared" si="22"/>
        <v>2008Leukaemia (C91–C95)MaleNon-MāoriRate</v>
      </c>
      <c r="B1309" s="118">
        <v>2008</v>
      </c>
      <c r="C1309" s="118" t="s">
        <v>136</v>
      </c>
      <c r="D1309" s="118" t="s">
        <v>1</v>
      </c>
      <c r="E1309" s="118">
        <v>12.2997351397287</v>
      </c>
    </row>
    <row r="1310" spans="1:5">
      <c r="A1310" s="118" t="str">
        <f t="shared" si="22"/>
        <v>2009Stomach (C16)AllSexNon-MāoriRate</v>
      </c>
      <c r="B1310" s="118">
        <v>2009</v>
      </c>
      <c r="C1310" s="118" t="s">
        <v>82</v>
      </c>
      <c r="D1310" s="118" t="s">
        <v>4</v>
      </c>
      <c r="E1310" s="118">
        <v>4.8778951288861601</v>
      </c>
    </row>
    <row r="1311" spans="1:5">
      <c r="A1311" s="118" t="str">
        <f t="shared" si="22"/>
        <v>2009Stomach (C16)FemaleNon-MāoriRate</v>
      </c>
      <c r="B1311" s="118">
        <v>2009</v>
      </c>
      <c r="C1311" s="118" t="s">
        <v>82</v>
      </c>
      <c r="D1311" s="118" t="s">
        <v>0</v>
      </c>
      <c r="E1311" s="118">
        <v>2.79197275769297</v>
      </c>
    </row>
    <row r="1312" spans="1:5">
      <c r="A1312" s="118" t="str">
        <f t="shared" si="22"/>
        <v>2009Stomach (C16)MaleNon-MāoriRate</v>
      </c>
      <c r="B1312" s="118">
        <v>2009</v>
      </c>
      <c r="C1312" s="118" t="s">
        <v>82</v>
      </c>
      <c r="D1312" s="118" t="s">
        <v>1</v>
      </c>
      <c r="E1312" s="118">
        <v>7.33624175572798</v>
      </c>
    </row>
    <row r="1313" spans="1:5">
      <c r="A1313" s="118" t="str">
        <f t="shared" si="22"/>
        <v>2009Colorectum and anus (C18–C21)AllSexNon-MāoriRate</v>
      </c>
      <c r="B1313" s="118">
        <v>2009</v>
      </c>
      <c r="C1313" s="118" t="s">
        <v>84</v>
      </c>
      <c r="D1313" s="118" t="s">
        <v>4</v>
      </c>
      <c r="E1313" s="118">
        <v>44.497856639400197</v>
      </c>
    </row>
    <row r="1314" spans="1:5">
      <c r="A1314" s="118" t="str">
        <f t="shared" si="22"/>
        <v>2009Colorectum and anus (C18–C21)FemaleNon-MāoriRate</v>
      </c>
      <c r="B1314" s="118">
        <v>2009</v>
      </c>
      <c r="C1314" s="118" t="s">
        <v>84</v>
      </c>
      <c r="D1314" s="118" t="s">
        <v>0</v>
      </c>
      <c r="E1314" s="118">
        <v>39.855153209090901</v>
      </c>
    </row>
    <row r="1315" spans="1:5">
      <c r="A1315" s="118" t="str">
        <f t="shared" si="22"/>
        <v>2009Colorectum and anus (C18–C21)MaleNon-MāoriRate</v>
      </c>
      <c r="B1315" s="118">
        <v>2009</v>
      </c>
      <c r="C1315" s="118" t="s">
        <v>84</v>
      </c>
      <c r="D1315" s="118" t="s">
        <v>1</v>
      </c>
      <c r="E1315" s="118">
        <v>49.638899178077303</v>
      </c>
    </row>
    <row r="1316" spans="1:5">
      <c r="A1316" s="118" t="str">
        <f t="shared" si="22"/>
        <v>2009Pancreas (C25)AllSexNon-MāoriRate</v>
      </c>
      <c r="B1316" s="118">
        <v>2009</v>
      </c>
      <c r="C1316" s="118" t="s">
        <v>88</v>
      </c>
      <c r="D1316" s="118" t="s">
        <v>4</v>
      </c>
      <c r="E1316" s="118">
        <v>6.7543453654621999</v>
      </c>
    </row>
    <row r="1317" spans="1:5">
      <c r="A1317" s="118" t="str">
        <f t="shared" si="22"/>
        <v>2009Pancreas (C25)FemaleNon-MāoriRate</v>
      </c>
      <c r="B1317" s="118">
        <v>2009</v>
      </c>
      <c r="C1317" s="118" t="s">
        <v>88</v>
      </c>
      <c r="D1317" s="118" t="s">
        <v>0</v>
      </c>
      <c r="E1317" s="118">
        <v>6.0221482829495701</v>
      </c>
    </row>
    <row r="1318" spans="1:5">
      <c r="A1318" s="118" t="str">
        <f t="shared" si="22"/>
        <v>2009Pancreas (C25)MaleNon-MāoriRate</v>
      </c>
      <c r="B1318" s="118">
        <v>2009</v>
      </c>
      <c r="C1318" s="118" t="s">
        <v>88</v>
      </c>
      <c r="D1318" s="118" t="s">
        <v>1</v>
      </c>
      <c r="E1318" s="118">
        <v>7.5422174194524603</v>
      </c>
    </row>
    <row r="1319" spans="1:5">
      <c r="A1319" s="118" t="str">
        <f t="shared" si="22"/>
        <v>2009Lung (C33–C34)AllSexNon-MāoriRate</v>
      </c>
      <c r="B1319" s="118">
        <v>2009</v>
      </c>
      <c r="C1319" s="118" t="s">
        <v>93</v>
      </c>
      <c r="D1319" s="118" t="s">
        <v>4</v>
      </c>
      <c r="E1319" s="118">
        <v>26.794971771918799</v>
      </c>
    </row>
    <row r="1320" spans="1:5">
      <c r="A1320" s="118" t="str">
        <f t="shared" si="22"/>
        <v>2009Lung (C33–C34)FemaleNon-MāoriRate</v>
      </c>
      <c r="B1320" s="118">
        <v>2009</v>
      </c>
      <c r="C1320" s="118" t="s">
        <v>93</v>
      </c>
      <c r="D1320" s="118" t="s">
        <v>0</v>
      </c>
      <c r="E1320" s="118">
        <v>22.0878127576187</v>
      </c>
    </row>
    <row r="1321" spans="1:5">
      <c r="A1321" s="118" t="str">
        <f t="shared" si="22"/>
        <v>2009Lung (C33–C34)MaleNon-MāoriRate</v>
      </c>
      <c r="B1321" s="118">
        <v>2009</v>
      </c>
      <c r="C1321" s="118" t="s">
        <v>93</v>
      </c>
      <c r="D1321" s="118" t="s">
        <v>1</v>
      </c>
      <c r="E1321" s="118">
        <v>32.704206520649201</v>
      </c>
    </row>
    <row r="1322" spans="1:5">
      <c r="A1322" s="118" t="str">
        <f t="shared" si="22"/>
        <v>2009Melanoma (C43)AllSexNon-MāoriRate</v>
      </c>
      <c r="B1322" s="118">
        <v>2009</v>
      </c>
      <c r="C1322" s="118" t="s">
        <v>99</v>
      </c>
      <c r="D1322" s="118" t="s">
        <v>4</v>
      </c>
      <c r="E1322" s="118">
        <v>41.101905595938</v>
      </c>
    </row>
    <row r="1323" spans="1:5">
      <c r="A1323" s="118" t="str">
        <f t="shared" si="22"/>
        <v>2009Melanoma (C43)FemaleNon-MāoriRate</v>
      </c>
      <c r="B1323" s="118">
        <v>2009</v>
      </c>
      <c r="C1323" s="118" t="s">
        <v>99</v>
      </c>
      <c r="D1323" s="118" t="s">
        <v>0</v>
      </c>
      <c r="E1323" s="118">
        <v>36.844735728343103</v>
      </c>
    </row>
    <row r="1324" spans="1:5">
      <c r="A1324" s="118" t="str">
        <f t="shared" si="22"/>
        <v>2009Melanoma (C43)MaleNon-MāoriRate</v>
      </c>
      <c r="B1324" s="118">
        <v>2009</v>
      </c>
      <c r="C1324" s="118" t="s">
        <v>99</v>
      </c>
      <c r="D1324" s="118" t="s">
        <v>1</v>
      </c>
      <c r="E1324" s="118">
        <v>46.1993754284372</v>
      </c>
    </row>
    <row r="1325" spans="1:5">
      <c r="A1325" s="118" t="str">
        <f t="shared" si="22"/>
        <v>2009Bladder (C67)AllSexNon-MāoriRate</v>
      </c>
      <c r="B1325" s="118">
        <v>2009</v>
      </c>
      <c r="C1325" s="118" t="s">
        <v>118</v>
      </c>
      <c r="D1325" s="118" t="s">
        <v>4</v>
      </c>
      <c r="E1325" s="118">
        <v>5.2523100246562002</v>
      </c>
    </row>
    <row r="1326" spans="1:5">
      <c r="A1326" s="118" t="str">
        <f t="shared" si="22"/>
        <v>2009Bladder (C67)FemaleNon-MāoriRate</v>
      </c>
      <c r="B1326" s="118">
        <v>2009</v>
      </c>
      <c r="C1326" s="118" t="s">
        <v>118</v>
      </c>
      <c r="D1326" s="118" t="s">
        <v>0</v>
      </c>
      <c r="E1326" s="118">
        <v>2.8246901233423198</v>
      </c>
    </row>
    <row r="1327" spans="1:5">
      <c r="A1327" s="118" t="str">
        <f t="shared" si="22"/>
        <v>2009Bladder (C67)MaleNon-MāoriRate</v>
      </c>
      <c r="B1327" s="118">
        <v>2009</v>
      </c>
      <c r="C1327" s="118" t="s">
        <v>118</v>
      </c>
      <c r="D1327" s="118" t="s">
        <v>1</v>
      </c>
      <c r="E1327" s="118">
        <v>8.2559511609180607</v>
      </c>
    </row>
    <row r="1328" spans="1:5">
      <c r="A1328" s="118" t="str">
        <f t="shared" si="22"/>
        <v>2009Non-Hodgkin lymphoma (C82–C85, C96)AllSexNon-MāoriRate</v>
      </c>
      <c r="B1328" s="118">
        <v>2009</v>
      </c>
      <c r="C1328" s="118" t="s">
        <v>133</v>
      </c>
      <c r="D1328" s="118" t="s">
        <v>4</v>
      </c>
      <c r="E1328" s="118">
        <v>12.7714888186135</v>
      </c>
    </row>
    <row r="1329" spans="1:5">
      <c r="A1329" s="118" t="str">
        <f t="shared" si="22"/>
        <v>2009Non-Hodgkin lymphoma (C82–C85, C96)FemaleNon-MāoriRate</v>
      </c>
      <c r="B1329" s="118">
        <v>2009</v>
      </c>
      <c r="C1329" s="118" t="s">
        <v>133</v>
      </c>
      <c r="D1329" s="118" t="s">
        <v>0</v>
      </c>
      <c r="E1329" s="118">
        <v>10.0715691430942</v>
      </c>
    </row>
    <row r="1330" spans="1:5">
      <c r="A1330" s="118" t="str">
        <f t="shared" si="22"/>
        <v>2009Non-Hodgkin lymphoma (C82–C85, C96)MaleNon-MāoriRate</v>
      </c>
      <c r="B1330" s="118">
        <v>2009</v>
      </c>
      <c r="C1330" s="118" t="s">
        <v>133</v>
      </c>
      <c r="D1330" s="118" t="s">
        <v>1</v>
      </c>
      <c r="E1330" s="118">
        <v>15.7373542441234</v>
      </c>
    </row>
    <row r="1331" spans="1:5">
      <c r="A1331" s="118" t="str">
        <f t="shared" si="22"/>
        <v>2009Leukaemia (C91–C95)AllSexNon-MāoriRate</v>
      </c>
      <c r="B1331" s="118">
        <v>2009</v>
      </c>
      <c r="C1331" s="118" t="s">
        <v>136</v>
      </c>
      <c r="D1331" s="118" t="s">
        <v>4</v>
      </c>
      <c r="E1331" s="118">
        <v>9.8500871239515906</v>
      </c>
    </row>
    <row r="1332" spans="1:5">
      <c r="A1332" s="118" t="str">
        <f t="shared" si="22"/>
        <v>2009Leukaemia (C91–C95)FemaleNon-MāoriRate</v>
      </c>
      <c r="B1332" s="118">
        <v>2009</v>
      </c>
      <c r="C1332" s="118" t="s">
        <v>136</v>
      </c>
      <c r="D1332" s="118" t="s">
        <v>0</v>
      </c>
      <c r="E1332" s="118">
        <v>7.9652065434175103</v>
      </c>
    </row>
    <row r="1333" spans="1:5">
      <c r="A1333" s="118" t="str">
        <f t="shared" si="22"/>
        <v>2009Leukaemia (C91–C95)MaleNon-MāoriRate</v>
      </c>
      <c r="B1333" s="118">
        <v>2009</v>
      </c>
      <c r="C1333" s="118" t="s">
        <v>136</v>
      </c>
      <c r="D1333" s="118" t="s">
        <v>1</v>
      </c>
      <c r="E1333" s="118">
        <v>11.853697831901099</v>
      </c>
    </row>
    <row r="1334" spans="1:5">
      <c r="A1334" s="118" t="str">
        <f t="shared" si="22"/>
        <v>2010Stomach (C16)AllSexNon-MāoriRate</v>
      </c>
      <c r="B1334" s="118">
        <v>2010</v>
      </c>
      <c r="C1334" s="118" t="s">
        <v>82</v>
      </c>
      <c r="D1334" s="118" t="s">
        <v>4</v>
      </c>
      <c r="E1334" s="118">
        <v>4.9331823100776804</v>
      </c>
    </row>
    <row r="1335" spans="1:5">
      <c r="A1335" s="118" t="str">
        <f t="shared" si="22"/>
        <v>2010Stomach (C16)FemaleNon-MāoriRate</v>
      </c>
      <c r="B1335" s="118">
        <v>2010</v>
      </c>
      <c r="C1335" s="118" t="s">
        <v>82</v>
      </c>
      <c r="D1335" s="118" t="s">
        <v>0</v>
      </c>
      <c r="E1335" s="118">
        <v>2.9562796723029598</v>
      </c>
    </row>
    <row r="1336" spans="1:5">
      <c r="A1336" s="118" t="str">
        <f t="shared" si="22"/>
        <v>2010Stomach (C16)MaleNon-MāoriRate</v>
      </c>
      <c r="B1336" s="118">
        <v>2010</v>
      </c>
      <c r="C1336" s="118" t="s">
        <v>82</v>
      </c>
      <c r="D1336" s="118" t="s">
        <v>1</v>
      </c>
      <c r="E1336" s="118">
        <v>7.1986986974705198</v>
      </c>
    </row>
    <row r="1337" spans="1:5">
      <c r="A1337" s="118" t="str">
        <f t="shared" si="22"/>
        <v>2010Colorectum and anus (C18–C21)AllSexNon-MāoriRate</v>
      </c>
      <c r="B1337" s="118">
        <v>2010</v>
      </c>
      <c r="C1337" s="118" t="s">
        <v>84</v>
      </c>
      <c r="D1337" s="118" t="s">
        <v>4</v>
      </c>
      <c r="E1337" s="118">
        <v>45.675243218562898</v>
      </c>
    </row>
    <row r="1338" spans="1:5">
      <c r="A1338" s="118" t="str">
        <f t="shared" si="22"/>
        <v>2010Colorectum and anus (C18–C21)FemaleNon-MāoriRate</v>
      </c>
      <c r="B1338" s="118">
        <v>2010</v>
      </c>
      <c r="C1338" s="118" t="s">
        <v>84</v>
      </c>
      <c r="D1338" s="118" t="s">
        <v>0</v>
      </c>
      <c r="E1338" s="118">
        <v>41.670128884437197</v>
      </c>
    </row>
    <row r="1339" spans="1:5">
      <c r="A1339" s="118" t="str">
        <f t="shared" si="22"/>
        <v>2010Colorectum and anus (C18–C21)MaleNon-MāoriRate</v>
      </c>
      <c r="B1339" s="118">
        <v>2010</v>
      </c>
      <c r="C1339" s="118" t="s">
        <v>84</v>
      </c>
      <c r="D1339" s="118" t="s">
        <v>1</v>
      </c>
      <c r="E1339" s="118">
        <v>50.1635011133368</v>
      </c>
    </row>
    <row r="1340" spans="1:5">
      <c r="A1340" s="118" t="str">
        <f t="shared" si="22"/>
        <v>2010Pancreas (C25)AllSexNon-MāoriRate</v>
      </c>
      <c r="B1340" s="118">
        <v>2010</v>
      </c>
      <c r="C1340" s="118" t="s">
        <v>88</v>
      </c>
      <c r="D1340" s="118" t="s">
        <v>4</v>
      </c>
      <c r="E1340" s="118">
        <v>6.9541797171202404</v>
      </c>
    </row>
    <row r="1341" spans="1:5">
      <c r="A1341" s="118" t="str">
        <f t="shared" si="22"/>
        <v>2010Pancreas (C25)FemaleNon-MāoriRate</v>
      </c>
      <c r="B1341" s="118">
        <v>2010</v>
      </c>
      <c r="C1341" s="118" t="s">
        <v>88</v>
      </c>
      <c r="D1341" s="118" t="s">
        <v>0</v>
      </c>
      <c r="E1341" s="118">
        <v>6.1324547368022104</v>
      </c>
    </row>
    <row r="1342" spans="1:5">
      <c r="A1342" s="118" t="str">
        <f t="shared" si="22"/>
        <v>2010Pancreas (C25)MaleNon-MāoriRate</v>
      </c>
      <c r="B1342" s="118">
        <v>2010</v>
      </c>
      <c r="C1342" s="118" t="s">
        <v>88</v>
      </c>
      <c r="D1342" s="118" t="s">
        <v>1</v>
      </c>
      <c r="E1342" s="118">
        <v>7.8284345597613898</v>
      </c>
    </row>
    <row r="1343" spans="1:5">
      <c r="A1343" s="118" t="str">
        <f t="shared" si="22"/>
        <v>2010Lung (C33–C34)AllSexNon-MāoriRate</v>
      </c>
      <c r="B1343" s="118">
        <v>2010</v>
      </c>
      <c r="C1343" s="118" t="s">
        <v>93</v>
      </c>
      <c r="D1343" s="118" t="s">
        <v>4</v>
      </c>
      <c r="E1343" s="118">
        <v>25.057310868432602</v>
      </c>
    </row>
    <row r="1344" spans="1:5">
      <c r="A1344" s="118" t="str">
        <f t="shared" si="22"/>
        <v>2010Lung (C33–C34)FemaleNon-MāoriRate</v>
      </c>
      <c r="B1344" s="118">
        <v>2010</v>
      </c>
      <c r="C1344" s="118" t="s">
        <v>93</v>
      </c>
      <c r="D1344" s="118" t="s">
        <v>0</v>
      </c>
      <c r="E1344" s="118">
        <v>20.6357929323019</v>
      </c>
    </row>
    <row r="1345" spans="1:5">
      <c r="A1345" s="118" t="str">
        <f t="shared" si="22"/>
        <v>2010Lung (C33–C34)MaleNon-MāoriRate</v>
      </c>
      <c r="B1345" s="118">
        <v>2010</v>
      </c>
      <c r="C1345" s="118" t="s">
        <v>93</v>
      </c>
      <c r="D1345" s="118" t="s">
        <v>1</v>
      </c>
      <c r="E1345" s="118">
        <v>30.300462750870398</v>
      </c>
    </row>
    <row r="1346" spans="1:5">
      <c r="A1346" s="118" t="str">
        <f t="shared" si="22"/>
        <v>2010Melanoma (C43)AllSexNon-MāoriRate</v>
      </c>
      <c r="B1346" s="118">
        <v>2010</v>
      </c>
      <c r="C1346" s="118" t="s">
        <v>99</v>
      </c>
      <c r="D1346" s="118" t="s">
        <v>4</v>
      </c>
      <c r="E1346" s="118">
        <v>42.692716936787299</v>
      </c>
    </row>
    <row r="1347" spans="1:5">
      <c r="A1347" s="118" t="str">
        <f t="shared" si="22"/>
        <v>2010Melanoma (C43)FemaleNon-MāoriRate</v>
      </c>
      <c r="B1347" s="118">
        <v>2010</v>
      </c>
      <c r="C1347" s="118" t="s">
        <v>99</v>
      </c>
      <c r="D1347" s="118" t="s">
        <v>0</v>
      </c>
      <c r="E1347" s="118">
        <v>39.3652381268491</v>
      </c>
    </row>
    <row r="1348" spans="1:5">
      <c r="A1348" s="118" t="str">
        <f t="shared" si="22"/>
        <v>2010Melanoma (C43)MaleNon-MāoriRate</v>
      </c>
      <c r="B1348" s="118">
        <v>2010</v>
      </c>
      <c r="C1348" s="118" t="s">
        <v>99</v>
      </c>
      <c r="D1348" s="118" t="s">
        <v>1</v>
      </c>
      <c r="E1348" s="118">
        <v>46.809316992720703</v>
      </c>
    </row>
    <row r="1349" spans="1:5">
      <c r="A1349" s="118" t="str">
        <f t="shared" si="22"/>
        <v>2010Bladder (C67)AllSexNon-MāoriRate</v>
      </c>
      <c r="B1349" s="118">
        <v>2010</v>
      </c>
      <c r="C1349" s="118" t="s">
        <v>118</v>
      </c>
      <c r="D1349" s="118" t="s">
        <v>4</v>
      </c>
      <c r="E1349" s="118">
        <v>5.3476018182681901</v>
      </c>
    </row>
    <row r="1350" spans="1:5">
      <c r="A1350" s="118" t="str">
        <f t="shared" si="22"/>
        <v>2010Bladder (C67)FemaleNon-MāoriRate</v>
      </c>
      <c r="B1350" s="118">
        <v>2010</v>
      </c>
      <c r="C1350" s="118" t="s">
        <v>118</v>
      </c>
      <c r="D1350" s="118" t="s">
        <v>0</v>
      </c>
      <c r="E1350" s="118">
        <v>2.4550444521325701</v>
      </c>
    </row>
    <row r="1351" spans="1:5">
      <c r="A1351" s="118" t="str">
        <f t="shared" si="22"/>
        <v>2010Bladder (C67)MaleNon-MāoriRate</v>
      </c>
      <c r="B1351" s="118">
        <v>2010</v>
      </c>
      <c r="C1351" s="118" t="s">
        <v>118</v>
      </c>
      <c r="D1351" s="118" t="s">
        <v>1</v>
      </c>
      <c r="E1351" s="118">
        <v>8.8556579121977297</v>
      </c>
    </row>
    <row r="1352" spans="1:5">
      <c r="A1352" s="118" t="str">
        <f t="shared" si="22"/>
        <v>2010Non-Hodgkin lymphoma (C82–C85, C96)AllSexNon-MāoriRate</v>
      </c>
      <c r="B1352" s="118">
        <v>2010</v>
      </c>
      <c r="C1352" s="118" t="s">
        <v>133</v>
      </c>
      <c r="D1352" s="118" t="s">
        <v>4</v>
      </c>
      <c r="E1352" s="118">
        <v>12.961314676292901</v>
      </c>
    </row>
    <row r="1353" spans="1:5">
      <c r="A1353" s="118" t="str">
        <f t="shared" si="22"/>
        <v>2010Non-Hodgkin lymphoma (C82–C85, C96)FemaleNon-MāoriRate</v>
      </c>
      <c r="B1353" s="118">
        <v>2010</v>
      </c>
      <c r="C1353" s="118" t="s">
        <v>133</v>
      </c>
      <c r="D1353" s="118" t="s">
        <v>0</v>
      </c>
      <c r="E1353" s="118">
        <v>10.626484869258199</v>
      </c>
    </row>
    <row r="1354" spans="1:5">
      <c r="A1354" s="118" t="str">
        <f t="shared" si="22"/>
        <v>2010Non-Hodgkin lymphoma (C82–C85, C96)MaleNon-MāoriRate</v>
      </c>
      <c r="B1354" s="118">
        <v>2010</v>
      </c>
      <c r="C1354" s="118" t="s">
        <v>133</v>
      </c>
      <c r="D1354" s="118" t="s">
        <v>1</v>
      </c>
      <c r="E1354" s="118">
        <v>15.591369338958099</v>
      </c>
    </row>
    <row r="1355" spans="1:5">
      <c r="A1355" s="118" t="str">
        <f t="shared" si="22"/>
        <v>2010Leukaemia (C91–C95)AllSexNon-MāoriRate</v>
      </c>
      <c r="B1355" s="118">
        <v>2010</v>
      </c>
      <c r="C1355" s="118" t="s">
        <v>136</v>
      </c>
      <c r="D1355" s="118" t="s">
        <v>4</v>
      </c>
      <c r="E1355" s="118">
        <v>10.0754824001967</v>
      </c>
    </row>
    <row r="1356" spans="1:5">
      <c r="A1356" s="118" t="str">
        <f t="shared" si="22"/>
        <v>2010Leukaemia (C91–C95)FemaleNon-MāoriRate</v>
      </c>
      <c r="B1356" s="118">
        <v>2010</v>
      </c>
      <c r="C1356" s="118" t="s">
        <v>136</v>
      </c>
      <c r="D1356" s="118" t="s">
        <v>0</v>
      </c>
      <c r="E1356" s="118">
        <v>7.7797882196751402</v>
      </c>
    </row>
    <row r="1357" spans="1:5">
      <c r="A1357" s="118" t="str">
        <f t="shared" si="22"/>
        <v>2010Leukaemia (C91–C95)MaleNon-MāoriRate</v>
      </c>
      <c r="B1357" s="118">
        <v>2010</v>
      </c>
      <c r="C1357" s="118" t="s">
        <v>136</v>
      </c>
      <c r="D1357" s="118" t="s">
        <v>1</v>
      </c>
      <c r="E1357" s="118">
        <v>12.586752816892901</v>
      </c>
    </row>
    <row r="1358" spans="1:5">
      <c r="A1358" s="118" t="str">
        <f t="shared" ref="A1358:A1421" si="23">B1358&amp;C1358&amp;D1358&amp;$A$1165&amp;$E$1165</f>
        <v>2011Stomach (C16)AllSexNon-MāoriRate</v>
      </c>
      <c r="B1358" s="118">
        <v>2011</v>
      </c>
      <c r="C1358" s="118" t="s">
        <v>82</v>
      </c>
      <c r="D1358" s="118" t="s">
        <v>4</v>
      </c>
      <c r="E1358" s="118">
        <v>4.9761392894533101</v>
      </c>
    </row>
    <row r="1359" spans="1:5">
      <c r="A1359" s="118" t="str">
        <f t="shared" si="23"/>
        <v>2011Stomach (C16)FemaleNon-MāoriRate</v>
      </c>
      <c r="B1359" s="118">
        <v>2011</v>
      </c>
      <c r="C1359" s="118" t="s">
        <v>82</v>
      </c>
      <c r="D1359" s="118" t="s">
        <v>0</v>
      </c>
      <c r="E1359" s="118">
        <v>3.15032126542796</v>
      </c>
    </row>
    <row r="1360" spans="1:5">
      <c r="A1360" s="118" t="str">
        <f t="shared" si="23"/>
        <v>2011Stomach (C16)MaleNon-MāoriRate</v>
      </c>
      <c r="B1360" s="118">
        <v>2011</v>
      </c>
      <c r="C1360" s="118" t="s">
        <v>82</v>
      </c>
      <c r="D1360" s="118" t="s">
        <v>1</v>
      </c>
      <c r="E1360" s="118">
        <v>7.0925682693802301</v>
      </c>
    </row>
    <row r="1361" spans="1:5">
      <c r="A1361" s="118" t="str">
        <f t="shared" si="23"/>
        <v>2011Colorectum and anus (C18–C21)AllSexNon-MāoriRate</v>
      </c>
      <c r="B1361" s="118">
        <v>2011</v>
      </c>
      <c r="C1361" s="118" t="s">
        <v>84</v>
      </c>
      <c r="D1361" s="118" t="s">
        <v>4</v>
      </c>
      <c r="E1361" s="118">
        <v>44.885545114277903</v>
      </c>
    </row>
    <row r="1362" spans="1:5">
      <c r="A1362" s="118" t="str">
        <f t="shared" si="23"/>
        <v>2011Colorectum and anus (C18–C21)FemaleNon-MāoriRate</v>
      </c>
      <c r="B1362" s="118">
        <v>2011</v>
      </c>
      <c r="C1362" s="118" t="s">
        <v>84</v>
      </c>
      <c r="D1362" s="118" t="s">
        <v>0</v>
      </c>
      <c r="E1362" s="118">
        <v>37.779212663154198</v>
      </c>
    </row>
    <row r="1363" spans="1:5">
      <c r="A1363" s="118" t="str">
        <f t="shared" si="23"/>
        <v>2011Colorectum and anus (C18–C21)MaleNon-MāoriRate</v>
      </c>
      <c r="B1363" s="118">
        <v>2011</v>
      </c>
      <c r="C1363" s="118" t="s">
        <v>84</v>
      </c>
      <c r="D1363" s="118" t="s">
        <v>1</v>
      </c>
      <c r="E1363" s="118">
        <v>52.763381895498199</v>
      </c>
    </row>
    <row r="1364" spans="1:5">
      <c r="A1364" s="118" t="str">
        <f t="shared" si="23"/>
        <v>2011Pancreas (C25)AllSexNon-MāoriRate</v>
      </c>
      <c r="B1364" s="118">
        <v>2011</v>
      </c>
      <c r="C1364" s="118" t="s">
        <v>88</v>
      </c>
      <c r="D1364" s="118" t="s">
        <v>4</v>
      </c>
      <c r="E1364" s="118">
        <v>6.1549672541262899</v>
      </c>
    </row>
    <row r="1365" spans="1:5">
      <c r="A1365" s="118" t="str">
        <f t="shared" si="23"/>
        <v>2011Pancreas (C25)FemaleNon-MāoriRate</v>
      </c>
      <c r="B1365" s="118">
        <v>2011</v>
      </c>
      <c r="C1365" s="118" t="s">
        <v>88</v>
      </c>
      <c r="D1365" s="118" t="s">
        <v>0</v>
      </c>
      <c r="E1365" s="118">
        <v>5.54465167545903</v>
      </c>
    </row>
    <row r="1366" spans="1:5">
      <c r="A1366" s="118" t="str">
        <f t="shared" si="23"/>
        <v>2011Pancreas (C25)MaleNon-MāoriRate</v>
      </c>
      <c r="B1366" s="118">
        <v>2011</v>
      </c>
      <c r="C1366" s="118" t="s">
        <v>88</v>
      </c>
      <c r="D1366" s="118" t="s">
        <v>1</v>
      </c>
      <c r="E1366" s="118">
        <v>6.92192519076373</v>
      </c>
    </row>
    <row r="1367" spans="1:5">
      <c r="A1367" s="118" t="str">
        <f t="shared" si="23"/>
        <v>2011Lung (C33–C34)AllSexNon-MāoriRate</v>
      </c>
      <c r="B1367" s="118">
        <v>2011</v>
      </c>
      <c r="C1367" s="118" t="s">
        <v>93</v>
      </c>
      <c r="D1367" s="118" t="s">
        <v>4</v>
      </c>
      <c r="E1367" s="118">
        <v>25.1917132600177</v>
      </c>
    </row>
    <row r="1368" spans="1:5">
      <c r="A1368" s="118" t="str">
        <f t="shared" si="23"/>
        <v>2011Lung (C33–C34)FemaleNon-MāoriRate</v>
      </c>
      <c r="B1368" s="118">
        <v>2011</v>
      </c>
      <c r="C1368" s="118" t="s">
        <v>93</v>
      </c>
      <c r="D1368" s="118" t="s">
        <v>0</v>
      </c>
      <c r="E1368" s="118">
        <v>21.927643954639901</v>
      </c>
    </row>
    <row r="1369" spans="1:5">
      <c r="A1369" s="118" t="str">
        <f t="shared" si="23"/>
        <v>2011Lung (C33–C34)MaleNon-MāoriRate</v>
      </c>
      <c r="B1369" s="118">
        <v>2011</v>
      </c>
      <c r="C1369" s="118" t="s">
        <v>93</v>
      </c>
      <c r="D1369" s="118" t="s">
        <v>1</v>
      </c>
      <c r="E1369" s="118">
        <v>29.279921580935099</v>
      </c>
    </row>
    <row r="1370" spans="1:5">
      <c r="A1370" s="118" t="str">
        <f t="shared" si="23"/>
        <v>2011Melanoma (C43)AllSexNon-MāoriRate</v>
      </c>
      <c r="B1370" s="118">
        <v>2011</v>
      </c>
      <c r="C1370" s="118" t="s">
        <v>99</v>
      </c>
      <c r="D1370" s="118" t="s">
        <v>4</v>
      </c>
      <c r="E1370" s="118">
        <v>39.215922510351703</v>
      </c>
    </row>
    <row r="1371" spans="1:5">
      <c r="A1371" s="118" t="str">
        <f t="shared" si="23"/>
        <v>2011Melanoma (C43)FemaleNon-MāoriRate</v>
      </c>
      <c r="B1371" s="118">
        <v>2011</v>
      </c>
      <c r="C1371" s="118" t="s">
        <v>99</v>
      </c>
      <c r="D1371" s="118" t="s">
        <v>0</v>
      </c>
      <c r="E1371" s="118">
        <v>36.241801417260803</v>
      </c>
    </row>
    <row r="1372" spans="1:5">
      <c r="A1372" s="118" t="str">
        <f t="shared" si="23"/>
        <v>2011Melanoma (C43)MaleNon-MāoriRate</v>
      </c>
      <c r="B1372" s="118">
        <v>2011</v>
      </c>
      <c r="C1372" s="118" t="s">
        <v>99</v>
      </c>
      <c r="D1372" s="118" t="s">
        <v>1</v>
      </c>
      <c r="E1372" s="118">
        <v>43.093817079299001</v>
      </c>
    </row>
    <row r="1373" spans="1:5">
      <c r="A1373" s="118" t="str">
        <f t="shared" si="23"/>
        <v>2011Bladder (C67)AllSexNon-MāoriRate</v>
      </c>
      <c r="B1373" s="118">
        <v>2011</v>
      </c>
      <c r="C1373" s="118" t="s">
        <v>118</v>
      </c>
      <c r="D1373" s="118" t="s">
        <v>4</v>
      </c>
      <c r="E1373" s="118">
        <v>4.39969124290407</v>
      </c>
    </row>
    <row r="1374" spans="1:5">
      <c r="A1374" s="118" t="str">
        <f t="shared" si="23"/>
        <v>2011Bladder (C67)FemaleNon-MāoriRate</v>
      </c>
      <c r="B1374" s="118">
        <v>2011</v>
      </c>
      <c r="C1374" s="118" t="s">
        <v>118</v>
      </c>
      <c r="D1374" s="118" t="s">
        <v>0</v>
      </c>
      <c r="E1374" s="118">
        <v>2.04925258650499</v>
      </c>
    </row>
    <row r="1375" spans="1:5">
      <c r="A1375" s="118" t="str">
        <f t="shared" si="23"/>
        <v>2011Bladder (C67)MaleNon-MāoriRate</v>
      </c>
      <c r="B1375" s="118">
        <v>2011</v>
      </c>
      <c r="C1375" s="118" t="s">
        <v>118</v>
      </c>
      <c r="D1375" s="118" t="s">
        <v>1</v>
      </c>
      <c r="E1375" s="118">
        <v>7.1397680526214096</v>
      </c>
    </row>
    <row r="1376" spans="1:5">
      <c r="A1376" s="118" t="str">
        <f t="shared" si="23"/>
        <v>2011Non-Hodgkin lymphoma (C82–C85, C96)AllSexNon-MāoriRate</v>
      </c>
      <c r="B1376" s="118">
        <v>2011</v>
      </c>
      <c r="C1376" s="118" t="s">
        <v>133</v>
      </c>
      <c r="D1376" s="118" t="s">
        <v>4</v>
      </c>
      <c r="E1376" s="118">
        <v>11.5526334090336</v>
      </c>
    </row>
    <row r="1377" spans="1:5">
      <c r="A1377" s="118" t="str">
        <f t="shared" si="23"/>
        <v>2011Non-Hodgkin lymphoma (C82–C85, C96)FemaleNon-MāoriRate</v>
      </c>
      <c r="B1377" s="118">
        <v>2011</v>
      </c>
      <c r="C1377" s="118" t="s">
        <v>133</v>
      </c>
      <c r="D1377" s="118" t="s">
        <v>0</v>
      </c>
      <c r="E1377" s="118">
        <v>10.615380486490499</v>
      </c>
    </row>
    <row r="1378" spans="1:5">
      <c r="A1378" s="118" t="str">
        <f t="shared" si="23"/>
        <v>2011Non-Hodgkin lymphoma (C82–C85, C96)MaleNon-MāoriRate</v>
      </c>
      <c r="B1378" s="118">
        <v>2011</v>
      </c>
      <c r="C1378" s="118" t="s">
        <v>133</v>
      </c>
      <c r="D1378" s="118" t="s">
        <v>1</v>
      </c>
      <c r="E1378" s="118">
        <v>12.6819491906476</v>
      </c>
    </row>
    <row r="1379" spans="1:5">
      <c r="A1379" s="118" t="str">
        <f t="shared" si="23"/>
        <v>2011Leukaemia (C91–C95)AllSexNon-MāoriRate</v>
      </c>
      <c r="B1379" s="118">
        <v>2011</v>
      </c>
      <c r="C1379" s="118" t="s">
        <v>136</v>
      </c>
      <c r="D1379" s="118" t="s">
        <v>4</v>
      </c>
      <c r="E1379" s="118">
        <v>9.4570854987773405</v>
      </c>
    </row>
    <row r="1380" spans="1:5">
      <c r="A1380" s="118" t="str">
        <f t="shared" si="23"/>
        <v>2011Leukaemia (C91–C95)FemaleNon-MāoriRate</v>
      </c>
      <c r="B1380" s="118">
        <v>2011</v>
      </c>
      <c r="C1380" s="118" t="s">
        <v>136</v>
      </c>
      <c r="D1380" s="118" t="s">
        <v>0</v>
      </c>
      <c r="E1380" s="118">
        <v>7.5039965417046899</v>
      </c>
    </row>
    <row r="1381" spans="1:5">
      <c r="A1381" s="118" t="str">
        <f t="shared" si="23"/>
        <v>2011Leukaemia (C91–C95)MaleNon-MāoriRate</v>
      </c>
      <c r="B1381" s="118">
        <v>2011</v>
      </c>
      <c r="C1381" s="118" t="s">
        <v>136</v>
      </c>
      <c r="D1381" s="118" t="s">
        <v>1</v>
      </c>
      <c r="E1381" s="118">
        <v>11.6143728143724</v>
      </c>
    </row>
    <row r="1382" spans="1:5">
      <c r="A1382" s="118" t="str">
        <f t="shared" si="23"/>
        <v>2012Stomach (C16)AllSexNon-MāoriRate</v>
      </c>
      <c r="B1382" s="118">
        <v>2012</v>
      </c>
      <c r="C1382" s="118" t="s">
        <v>82</v>
      </c>
      <c r="D1382" s="118" t="s">
        <v>4</v>
      </c>
      <c r="E1382" s="118">
        <v>4.7665075203756802</v>
      </c>
    </row>
    <row r="1383" spans="1:5">
      <c r="A1383" s="118" t="str">
        <f t="shared" si="23"/>
        <v>2012Stomach (C16)FemaleNon-MāoriRate</v>
      </c>
      <c r="B1383" s="118">
        <v>2012</v>
      </c>
      <c r="C1383" s="118" t="s">
        <v>82</v>
      </c>
      <c r="D1383" s="118" t="s">
        <v>0</v>
      </c>
      <c r="E1383" s="118">
        <v>3.5405653002447601</v>
      </c>
    </row>
    <row r="1384" spans="1:5">
      <c r="A1384" s="118" t="str">
        <f t="shared" si="23"/>
        <v>2012Stomach (C16)MaleNon-MāoriRate</v>
      </c>
      <c r="B1384" s="118">
        <v>2012</v>
      </c>
      <c r="C1384" s="118" t="s">
        <v>82</v>
      </c>
      <c r="D1384" s="118" t="s">
        <v>1</v>
      </c>
      <c r="E1384" s="118">
        <v>6.2152517283689104</v>
      </c>
    </row>
    <row r="1385" spans="1:5">
      <c r="A1385" s="118" t="str">
        <f t="shared" si="23"/>
        <v>2012Colorectum and anus (C18–C21)AllSexNon-MāoriRate</v>
      </c>
      <c r="B1385" s="118">
        <v>2012</v>
      </c>
      <c r="C1385" s="118" t="s">
        <v>84</v>
      </c>
      <c r="D1385" s="118" t="s">
        <v>4</v>
      </c>
      <c r="E1385" s="118">
        <v>43.849460549223402</v>
      </c>
    </row>
    <row r="1386" spans="1:5">
      <c r="A1386" s="118" t="str">
        <f t="shared" si="23"/>
        <v>2012Colorectum and anus (C18–C21)FemaleNon-MāoriRate</v>
      </c>
      <c r="B1386" s="118">
        <v>2012</v>
      </c>
      <c r="C1386" s="118" t="s">
        <v>84</v>
      </c>
      <c r="D1386" s="118" t="s">
        <v>0</v>
      </c>
      <c r="E1386" s="118">
        <v>38.970425710661701</v>
      </c>
    </row>
    <row r="1387" spans="1:5">
      <c r="A1387" s="118" t="str">
        <f t="shared" si="23"/>
        <v>2012Colorectum and anus (C18–C21)MaleNon-MāoriRate</v>
      </c>
      <c r="B1387" s="118">
        <v>2012</v>
      </c>
      <c r="C1387" s="118" t="s">
        <v>84</v>
      </c>
      <c r="D1387" s="118" t="s">
        <v>1</v>
      </c>
      <c r="E1387" s="118">
        <v>49.261673346825702</v>
      </c>
    </row>
    <row r="1388" spans="1:5">
      <c r="A1388" s="118" t="str">
        <f t="shared" si="23"/>
        <v>2012Pancreas (C25)AllSexNon-MāoriRate</v>
      </c>
      <c r="B1388" s="118">
        <v>2012</v>
      </c>
      <c r="C1388" s="118" t="s">
        <v>88</v>
      </c>
      <c r="D1388" s="118" t="s">
        <v>4</v>
      </c>
      <c r="E1388" s="118">
        <v>7.1829871710360598</v>
      </c>
    </row>
    <row r="1389" spans="1:5">
      <c r="A1389" s="118" t="str">
        <f t="shared" si="23"/>
        <v>2012Pancreas (C25)FemaleNon-MāoriRate</v>
      </c>
      <c r="B1389" s="118">
        <v>2012</v>
      </c>
      <c r="C1389" s="118" t="s">
        <v>88</v>
      </c>
      <c r="D1389" s="118" t="s">
        <v>0</v>
      </c>
      <c r="E1389" s="118">
        <v>6.7191892170663401</v>
      </c>
    </row>
    <row r="1390" spans="1:5">
      <c r="A1390" s="118" t="str">
        <f t="shared" si="23"/>
        <v>2012Pancreas (C25)MaleNon-MāoriRate</v>
      </c>
      <c r="B1390" s="118">
        <v>2012</v>
      </c>
      <c r="C1390" s="118" t="s">
        <v>88</v>
      </c>
      <c r="D1390" s="118" t="s">
        <v>1</v>
      </c>
      <c r="E1390" s="118">
        <v>7.7380551693008801</v>
      </c>
    </row>
    <row r="1391" spans="1:5">
      <c r="A1391" s="118" t="str">
        <f t="shared" si="23"/>
        <v>2012Lung (C33–C34)AllSexNon-MāoriRate</v>
      </c>
      <c r="B1391" s="118">
        <v>2012</v>
      </c>
      <c r="C1391" s="118" t="s">
        <v>93</v>
      </c>
      <c r="D1391" s="118" t="s">
        <v>4</v>
      </c>
      <c r="E1391" s="118">
        <v>24.718955013727701</v>
      </c>
    </row>
    <row r="1392" spans="1:5">
      <c r="A1392" s="118" t="str">
        <f t="shared" si="23"/>
        <v>2012Lung (C33–C34)FemaleNon-MāoriRate</v>
      </c>
      <c r="B1392" s="118">
        <v>2012</v>
      </c>
      <c r="C1392" s="118" t="s">
        <v>93</v>
      </c>
      <c r="D1392" s="118" t="s">
        <v>0</v>
      </c>
      <c r="E1392" s="118">
        <v>21.499103338759799</v>
      </c>
    </row>
    <row r="1393" spans="1:5">
      <c r="A1393" s="118" t="str">
        <f t="shared" si="23"/>
        <v>2012Lung (C33–C34)MaleNon-MāoriRate</v>
      </c>
      <c r="B1393" s="118">
        <v>2012</v>
      </c>
      <c r="C1393" s="118" t="s">
        <v>93</v>
      </c>
      <c r="D1393" s="118" t="s">
        <v>1</v>
      </c>
      <c r="E1393" s="118">
        <v>28.612151633027398</v>
      </c>
    </row>
    <row r="1394" spans="1:5">
      <c r="A1394" s="118" t="str">
        <f t="shared" si="23"/>
        <v>2012Melanoma (C43)AllSexNon-MāoriRate</v>
      </c>
      <c r="B1394" s="118">
        <v>2012</v>
      </c>
      <c r="C1394" s="118" t="s">
        <v>99</v>
      </c>
      <c r="D1394" s="118" t="s">
        <v>4</v>
      </c>
      <c r="E1394" s="118">
        <v>39.668747013966801</v>
      </c>
    </row>
    <row r="1395" spans="1:5">
      <c r="A1395" s="118" t="str">
        <f t="shared" si="23"/>
        <v>2012Melanoma (C43)FemaleNon-MāoriRate</v>
      </c>
      <c r="B1395" s="118">
        <v>2012</v>
      </c>
      <c r="C1395" s="118" t="s">
        <v>99</v>
      </c>
      <c r="D1395" s="118" t="s">
        <v>0</v>
      </c>
      <c r="E1395" s="118">
        <v>36.4980975690099</v>
      </c>
    </row>
    <row r="1396" spans="1:5">
      <c r="A1396" s="118" t="str">
        <f t="shared" si="23"/>
        <v>2012Melanoma (C43)MaleNon-MāoriRate</v>
      </c>
      <c r="B1396" s="118">
        <v>2012</v>
      </c>
      <c r="C1396" s="118" t="s">
        <v>99</v>
      </c>
      <c r="D1396" s="118" t="s">
        <v>1</v>
      </c>
      <c r="E1396" s="118">
        <v>43.308435393548201</v>
      </c>
    </row>
    <row r="1397" spans="1:5">
      <c r="A1397" s="118" t="str">
        <f t="shared" si="23"/>
        <v>2012Bladder (C67)AllSexNon-MāoriRate</v>
      </c>
      <c r="B1397" s="118">
        <v>2012</v>
      </c>
      <c r="C1397" s="118" t="s">
        <v>118</v>
      </c>
      <c r="D1397" s="118" t="s">
        <v>4</v>
      </c>
      <c r="E1397" s="118">
        <v>4.2755413124472703</v>
      </c>
    </row>
    <row r="1398" spans="1:5">
      <c r="A1398" s="118" t="str">
        <f t="shared" si="23"/>
        <v>2012Bladder (C67)FemaleNon-MāoriRate</v>
      </c>
      <c r="B1398" s="118">
        <v>2012</v>
      </c>
      <c r="C1398" s="118" t="s">
        <v>118</v>
      </c>
      <c r="D1398" s="118" t="s">
        <v>0</v>
      </c>
      <c r="E1398" s="118">
        <v>1.8958204614552201</v>
      </c>
    </row>
    <row r="1399" spans="1:5">
      <c r="A1399" s="118" t="str">
        <f t="shared" si="23"/>
        <v>2012Bladder (C67)MaleNon-MāoriRate</v>
      </c>
      <c r="B1399" s="118">
        <v>2012</v>
      </c>
      <c r="C1399" s="118" t="s">
        <v>118</v>
      </c>
      <c r="D1399" s="118" t="s">
        <v>1</v>
      </c>
      <c r="E1399" s="118">
        <v>7.0429706519033903</v>
      </c>
    </row>
    <row r="1400" spans="1:5">
      <c r="A1400" s="118" t="str">
        <f t="shared" si="23"/>
        <v>2012Non-Hodgkin lymphoma (C82–C85, C96)AllSexNon-MāoriRate</v>
      </c>
      <c r="B1400" s="118">
        <v>2012</v>
      </c>
      <c r="C1400" s="118" t="s">
        <v>133</v>
      </c>
      <c r="D1400" s="118" t="s">
        <v>4</v>
      </c>
      <c r="E1400" s="118">
        <v>11.439065526722599</v>
      </c>
    </row>
    <row r="1401" spans="1:5">
      <c r="A1401" s="118" t="str">
        <f t="shared" si="23"/>
        <v>2012Non-Hodgkin lymphoma (C82–C85, C96)FemaleNon-MāoriRate</v>
      </c>
      <c r="B1401" s="118">
        <v>2012</v>
      </c>
      <c r="C1401" s="118" t="s">
        <v>133</v>
      </c>
      <c r="D1401" s="118" t="s">
        <v>0</v>
      </c>
      <c r="E1401" s="118">
        <v>9.1706615495907293</v>
      </c>
    </row>
    <row r="1402" spans="1:5">
      <c r="A1402" s="118" t="str">
        <f t="shared" si="23"/>
        <v>2012Non-Hodgkin lymphoma (C82–C85, C96)MaleNon-MāoriRate</v>
      </c>
      <c r="B1402" s="118">
        <v>2012</v>
      </c>
      <c r="C1402" s="118" t="s">
        <v>133</v>
      </c>
      <c r="D1402" s="118" t="s">
        <v>1</v>
      </c>
      <c r="E1402" s="118">
        <v>14.047927534089199</v>
      </c>
    </row>
    <row r="1403" spans="1:5">
      <c r="A1403" s="118" t="str">
        <f t="shared" si="23"/>
        <v>2012Leukaemia (C91–C95)AllSexNon-MāoriRate</v>
      </c>
      <c r="B1403" s="118">
        <v>2012</v>
      </c>
      <c r="C1403" s="118" t="s">
        <v>136</v>
      </c>
      <c r="D1403" s="118" t="s">
        <v>4</v>
      </c>
      <c r="E1403" s="118">
        <v>9.4917596923868803</v>
      </c>
    </row>
    <row r="1404" spans="1:5">
      <c r="A1404" s="118" t="str">
        <f t="shared" si="23"/>
        <v>2012Leukaemia (C91–C95)FemaleNon-MāoriRate</v>
      </c>
      <c r="B1404" s="118">
        <v>2012</v>
      </c>
      <c r="C1404" s="118" t="s">
        <v>136</v>
      </c>
      <c r="D1404" s="118" t="s">
        <v>0</v>
      </c>
      <c r="E1404" s="118">
        <v>7.8310949291984402</v>
      </c>
    </row>
    <row r="1405" spans="1:5">
      <c r="A1405" s="118" t="str">
        <f t="shared" si="23"/>
        <v>2012Leukaemia (C91–C95)MaleNon-MāoriRate</v>
      </c>
      <c r="B1405" s="118">
        <v>2012</v>
      </c>
      <c r="C1405" s="118" t="s">
        <v>136</v>
      </c>
      <c r="D1405" s="118" t="s">
        <v>1</v>
      </c>
      <c r="E1405" s="118">
        <v>11.3944748360231</v>
      </c>
    </row>
    <row r="1406" spans="1:5">
      <c r="A1406" s="118" t="str">
        <f t="shared" si="23"/>
        <v>2003Breast - female (C50)FemaleNon-MāoriRate</v>
      </c>
      <c r="B1406" s="118">
        <v>2003</v>
      </c>
      <c r="C1406" s="118" t="s">
        <v>155</v>
      </c>
      <c r="D1406" s="118" t="s">
        <v>0</v>
      </c>
      <c r="E1406" s="118">
        <v>86.619917631997396</v>
      </c>
    </row>
    <row r="1407" spans="1:5">
      <c r="A1407" s="118" t="str">
        <f t="shared" si="23"/>
        <v>2003Cervix (C53)FemaleNon-MāoriRate</v>
      </c>
      <c r="B1407" s="118">
        <v>2003</v>
      </c>
      <c r="C1407" s="118" t="s">
        <v>108</v>
      </c>
      <c r="D1407" s="118" t="s">
        <v>0</v>
      </c>
      <c r="E1407" s="118">
        <v>7.0141682345831198</v>
      </c>
    </row>
    <row r="1408" spans="1:5">
      <c r="A1408" s="118" t="str">
        <f t="shared" si="23"/>
        <v>2003Uterus (C54–C55)FemaleNon-MāoriRate</v>
      </c>
      <c r="B1408" s="118">
        <v>2003</v>
      </c>
      <c r="C1408" s="118" t="s">
        <v>358</v>
      </c>
      <c r="D1408" s="118" t="s">
        <v>0</v>
      </c>
      <c r="E1408" s="118">
        <v>11.273033137132799</v>
      </c>
    </row>
    <row r="1409" spans="1:5">
      <c r="A1409" s="118" t="str">
        <f t="shared" si="23"/>
        <v>2003Ovary (C56)FemaleNon-MāoriRate</v>
      </c>
      <c r="B1409" s="118">
        <v>2003</v>
      </c>
      <c r="C1409" s="118" t="s">
        <v>109</v>
      </c>
      <c r="D1409" s="118" t="s">
        <v>0</v>
      </c>
      <c r="E1409" s="118">
        <v>9.3258341912606006</v>
      </c>
    </row>
    <row r="1410" spans="1:5">
      <c r="A1410" s="118" t="str">
        <f t="shared" si="23"/>
        <v>2004Breast - female (C50)FemaleNon-MāoriRate</v>
      </c>
      <c r="B1410" s="118">
        <v>2004</v>
      </c>
      <c r="C1410" s="118" t="s">
        <v>155</v>
      </c>
      <c r="D1410" s="118" t="s">
        <v>0</v>
      </c>
      <c r="E1410" s="118">
        <v>86.181587396115503</v>
      </c>
    </row>
    <row r="1411" spans="1:5">
      <c r="A1411" s="118" t="str">
        <f t="shared" si="23"/>
        <v>2004Cervix (C53)FemaleNon-MāoriRate</v>
      </c>
      <c r="B1411" s="118">
        <v>2004</v>
      </c>
      <c r="C1411" s="118" t="s">
        <v>108</v>
      </c>
      <c r="D1411" s="118" t="s">
        <v>0</v>
      </c>
      <c r="E1411" s="118">
        <v>5.7741793901878404</v>
      </c>
    </row>
    <row r="1412" spans="1:5">
      <c r="A1412" s="118" t="str">
        <f t="shared" si="23"/>
        <v>2004Uterus (C54–C55)FemaleNon-MāoriRate</v>
      </c>
      <c r="B1412" s="118">
        <v>2004</v>
      </c>
      <c r="C1412" s="118" t="s">
        <v>358</v>
      </c>
      <c r="D1412" s="118" t="s">
        <v>0</v>
      </c>
      <c r="E1412" s="118">
        <v>12.3195456997887</v>
      </c>
    </row>
    <row r="1413" spans="1:5">
      <c r="A1413" s="118" t="str">
        <f t="shared" si="23"/>
        <v>2004Ovary (C56)FemaleNon-MāoriRate</v>
      </c>
      <c r="B1413" s="118">
        <v>2004</v>
      </c>
      <c r="C1413" s="118" t="s">
        <v>109</v>
      </c>
      <c r="D1413" s="118" t="s">
        <v>0</v>
      </c>
      <c r="E1413" s="118">
        <v>9.8498206472214491</v>
      </c>
    </row>
    <row r="1414" spans="1:5">
      <c r="A1414" s="118" t="str">
        <f t="shared" si="23"/>
        <v>2005Breast - female (C50)FemaleNon-MāoriRate</v>
      </c>
      <c r="B1414" s="118">
        <v>2005</v>
      </c>
      <c r="C1414" s="118" t="s">
        <v>155</v>
      </c>
      <c r="D1414" s="118" t="s">
        <v>0</v>
      </c>
      <c r="E1414" s="118">
        <v>89.326416808325803</v>
      </c>
    </row>
    <row r="1415" spans="1:5">
      <c r="A1415" s="118" t="str">
        <f t="shared" si="23"/>
        <v>2005Cervix (C53)FemaleNon-MāoriRate</v>
      </c>
      <c r="B1415" s="118">
        <v>2005</v>
      </c>
      <c r="C1415" s="118" t="s">
        <v>108</v>
      </c>
      <c r="D1415" s="118" t="s">
        <v>0</v>
      </c>
      <c r="E1415" s="118">
        <v>5.6700356143010797</v>
      </c>
    </row>
    <row r="1416" spans="1:5">
      <c r="A1416" s="118" t="str">
        <f t="shared" si="23"/>
        <v>2005Uterus (C54–C55)FemaleNon-MāoriRate</v>
      </c>
      <c r="B1416" s="118">
        <v>2005</v>
      </c>
      <c r="C1416" s="118" t="s">
        <v>358</v>
      </c>
      <c r="D1416" s="118" t="s">
        <v>0</v>
      </c>
      <c r="E1416" s="118">
        <v>13.021582798559701</v>
      </c>
    </row>
    <row r="1417" spans="1:5">
      <c r="A1417" s="118" t="str">
        <f t="shared" si="23"/>
        <v>2005Ovary (C56)FemaleNon-MāoriRate</v>
      </c>
      <c r="B1417" s="118">
        <v>2005</v>
      </c>
      <c r="C1417" s="118" t="s">
        <v>109</v>
      </c>
      <c r="D1417" s="118" t="s">
        <v>0</v>
      </c>
      <c r="E1417" s="118">
        <v>10.6774094230783</v>
      </c>
    </row>
    <row r="1418" spans="1:5">
      <c r="A1418" s="118" t="str">
        <f t="shared" si="23"/>
        <v>2006Breast - female (C50)FemaleNon-MāoriRate</v>
      </c>
      <c r="B1418" s="118">
        <v>2006</v>
      </c>
      <c r="C1418" s="118" t="s">
        <v>155</v>
      </c>
      <c r="D1418" s="118" t="s">
        <v>0</v>
      </c>
      <c r="E1418" s="118">
        <v>89.513158182759796</v>
      </c>
    </row>
    <row r="1419" spans="1:5">
      <c r="A1419" s="118" t="str">
        <f t="shared" si="23"/>
        <v>2006Cervix (C53)FemaleNon-MāoriRate</v>
      </c>
      <c r="B1419" s="118">
        <v>2006</v>
      </c>
      <c r="C1419" s="118" t="s">
        <v>108</v>
      </c>
      <c r="D1419" s="118" t="s">
        <v>0</v>
      </c>
      <c r="E1419" s="118">
        <v>6.0431918349473603</v>
      </c>
    </row>
    <row r="1420" spans="1:5">
      <c r="A1420" s="118" t="str">
        <f t="shared" si="23"/>
        <v>2006Uterus (C54–C55)FemaleNon-MāoriRate</v>
      </c>
      <c r="B1420" s="118">
        <v>2006</v>
      </c>
      <c r="C1420" s="118" t="s">
        <v>358</v>
      </c>
      <c r="D1420" s="118" t="s">
        <v>0</v>
      </c>
      <c r="E1420" s="118">
        <v>11.846973503308901</v>
      </c>
    </row>
    <row r="1421" spans="1:5">
      <c r="A1421" s="118" t="str">
        <f t="shared" si="23"/>
        <v>2006Ovary (C56)FemaleNon-MāoriRate</v>
      </c>
      <c r="B1421" s="118">
        <v>2006</v>
      </c>
      <c r="C1421" s="118" t="s">
        <v>109</v>
      </c>
      <c r="D1421" s="118" t="s">
        <v>0</v>
      </c>
      <c r="E1421" s="118">
        <v>8.8973539734888991</v>
      </c>
    </row>
    <row r="1422" spans="1:5">
      <c r="A1422" s="118" t="str">
        <f t="shared" ref="A1422:A1455" si="24">B1422&amp;C1422&amp;D1422&amp;$A$1165&amp;$E$1165</f>
        <v>2007Breast - female (C50)FemaleNon-MāoriRate</v>
      </c>
      <c r="B1422" s="118">
        <v>2007</v>
      </c>
      <c r="C1422" s="118" t="s">
        <v>155</v>
      </c>
      <c r="D1422" s="118" t="s">
        <v>0</v>
      </c>
      <c r="E1422" s="118">
        <v>87.235339083968</v>
      </c>
    </row>
    <row r="1423" spans="1:5">
      <c r="A1423" s="118" t="str">
        <f t="shared" si="24"/>
        <v>2007Cervix (C53)FemaleNon-MāoriRate</v>
      </c>
      <c r="B1423" s="118">
        <v>2007</v>
      </c>
      <c r="C1423" s="118" t="s">
        <v>108</v>
      </c>
      <c r="D1423" s="118" t="s">
        <v>0</v>
      </c>
      <c r="E1423" s="118">
        <v>5.5620229676750403</v>
      </c>
    </row>
    <row r="1424" spans="1:5">
      <c r="A1424" s="118" t="str">
        <f t="shared" si="24"/>
        <v>2007Uterus (C54–C55)FemaleNon-MāoriRate</v>
      </c>
      <c r="B1424" s="118">
        <v>2007</v>
      </c>
      <c r="C1424" s="118" t="s">
        <v>358</v>
      </c>
      <c r="D1424" s="118" t="s">
        <v>0</v>
      </c>
      <c r="E1424" s="118">
        <v>13.510353540266999</v>
      </c>
    </row>
    <row r="1425" spans="1:5">
      <c r="A1425" s="118" t="str">
        <f t="shared" si="24"/>
        <v>2007Ovary (C56)FemaleNon-MāoriRate</v>
      </c>
      <c r="B1425" s="118">
        <v>2007</v>
      </c>
      <c r="C1425" s="118" t="s">
        <v>109</v>
      </c>
      <c r="D1425" s="118" t="s">
        <v>0</v>
      </c>
      <c r="E1425" s="118">
        <v>7.4687416566607201</v>
      </c>
    </row>
    <row r="1426" spans="1:5">
      <c r="A1426" s="118" t="str">
        <f t="shared" si="24"/>
        <v>2008Breast - female (C50)FemaleNon-MāoriRate</v>
      </c>
      <c r="B1426" s="118">
        <v>2008</v>
      </c>
      <c r="C1426" s="118" t="s">
        <v>155</v>
      </c>
      <c r="D1426" s="118" t="s">
        <v>0</v>
      </c>
      <c r="E1426" s="118">
        <v>90.591148454680507</v>
      </c>
    </row>
    <row r="1427" spans="1:5">
      <c r="A1427" s="118" t="str">
        <f t="shared" si="24"/>
        <v>2008Cervix (C53)FemaleNon-MāoriRate</v>
      </c>
      <c r="B1427" s="118">
        <v>2008</v>
      </c>
      <c r="C1427" s="118" t="s">
        <v>108</v>
      </c>
      <c r="D1427" s="118" t="s">
        <v>0</v>
      </c>
      <c r="E1427" s="118">
        <v>6.3282683350256699</v>
      </c>
    </row>
    <row r="1428" spans="1:5">
      <c r="A1428" s="118" t="str">
        <f t="shared" si="24"/>
        <v>2008Uterus (C54–C55)FemaleNon-MāoriRate</v>
      </c>
      <c r="B1428" s="118">
        <v>2008</v>
      </c>
      <c r="C1428" s="118" t="s">
        <v>358</v>
      </c>
      <c r="D1428" s="118" t="s">
        <v>0</v>
      </c>
      <c r="E1428" s="118">
        <v>13.7221375719348</v>
      </c>
    </row>
    <row r="1429" spans="1:5">
      <c r="A1429" s="118" t="str">
        <f t="shared" si="24"/>
        <v>2008Ovary (C56)FemaleNon-MāoriRate</v>
      </c>
      <c r="B1429" s="118">
        <v>2008</v>
      </c>
      <c r="C1429" s="118" t="s">
        <v>109</v>
      </c>
      <c r="D1429" s="118" t="s">
        <v>0</v>
      </c>
      <c r="E1429" s="118">
        <v>9.7933195247041294</v>
      </c>
    </row>
    <row r="1430" spans="1:5">
      <c r="A1430" s="118" t="str">
        <f t="shared" si="24"/>
        <v>2009Breast - female (C50)FemaleNon-MāoriRate</v>
      </c>
      <c r="B1430" s="118">
        <v>2009</v>
      </c>
      <c r="C1430" s="118" t="s">
        <v>155</v>
      </c>
      <c r="D1430" s="118" t="s">
        <v>0</v>
      </c>
      <c r="E1430" s="118">
        <v>89.555795526567806</v>
      </c>
    </row>
    <row r="1431" spans="1:5">
      <c r="A1431" s="118" t="str">
        <f t="shared" si="24"/>
        <v>2009Cervix (C53)FemaleNon-MāoriRate</v>
      </c>
      <c r="B1431" s="118">
        <v>2009</v>
      </c>
      <c r="C1431" s="118" t="s">
        <v>108</v>
      </c>
      <c r="D1431" s="118" t="s">
        <v>0</v>
      </c>
      <c r="E1431" s="118">
        <v>4.8121502592309104</v>
      </c>
    </row>
    <row r="1432" spans="1:5">
      <c r="A1432" s="118" t="str">
        <f t="shared" si="24"/>
        <v>2009Uterus (C54–C55)FemaleNon-MāoriRate</v>
      </c>
      <c r="B1432" s="118">
        <v>2009</v>
      </c>
      <c r="C1432" s="118" t="s">
        <v>358</v>
      </c>
      <c r="D1432" s="118" t="s">
        <v>0</v>
      </c>
      <c r="E1432" s="118">
        <v>13.7110627955366</v>
      </c>
    </row>
    <row r="1433" spans="1:5">
      <c r="A1433" s="118" t="str">
        <f t="shared" si="24"/>
        <v>2009Ovary (C56)FemaleNon-MāoriRate</v>
      </c>
      <c r="B1433" s="118">
        <v>2009</v>
      </c>
      <c r="C1433" s="118" t="s">
        <v>109</v>
      </c>
      <c r="D1433" s="118" t="s">
        <v>0</v>
      </c>
      <c r="E1433" s="118">
        <v>9.2056819833729993</v>
      </c>
    </row>
    <row r="1434" spans="1:5">
      <c r="A1434" s="118" t="str">
        <f t="shared" si="24"/>
        <v>2010Breast - female (C50)FemaleNon-MāoriRate</v>
      </c>
      <c r="B1434" s="118">
        <v>2010</v>
      </c>
      <c r="C1434" s="118" t="s">
        <v>155</v>
      </c>
      <c r="D1434" s="118" t="s">
        <v>0</v>
      </c>
      <c r="E1434" s="118">
        <v>87.230156060462207</v>
      </c>
    </row>
    <row r="1435" spans="1:5">
      <c r="A1435" s="118" t="str">
        <f t="shared" si="24"/>
        <v>2010Cervix (C53)FemaleNon-MāoriRate</v>
      </c>
      <c r="B1435" s="118">
        <v>2010</v>
      </c>
      <c r="C1435" s="118" t="s">
        <v>108</v>
      </c>
      <c r="D1435" s="118" t="s">
        <v>0</v>
      </c>
      <c r="E1435" s="118">
        <v>6.3070192551170798</v>
      </c>
    </row>
    <row r="1436" spans="1:5">
      <c r="A1436" s="118" t="str">
        <f t="shared" si="24"/>
        <v>2010Uterus (C54–C55)FemaleNon-MāoriRate</v>
      </c>
      <c r="B1436" s="118">
        <v>2010</v>
      </c>
      <c r="C1436" s="118" t="s">
        <v>358</v>
      </c>
      <c r="D1436" s="118" t="s">
        <v>0</v>
      </c>
      <c r="E1436" s="118">
        <v>15.1354458193216</v>
      </c>
    </row>
    <row r="1437" spans="1:5">
      <c r="A1437" s="118" t="str">
        <f t="shared" si="24"/>
        <v>2010Ovary (C56)FemaleNon-MāoriRate</v>
      </c>
      <c r="B1437" s="118">
        <v>2010</v>
      </c>
      <c r="C1437" s="118" t="s">
        <v>109</v>
      </c>
      <c r="D1437" s="118" t="s">
        <v>0</v>
      </c>
      <c r="E1437" s="118">
        <v>8.9564479921886697</v>
      </c>
    </row>
    <row r="1438" spans="1:5">
      <c r="A1438" s="118" t="str">
        <f t="shared" si="24"/>
        <v>2011Breast - female (C50)FemaleNon-MāoriRate</v>
      </c>
      <c r="B1438" s="118">
        <v>2011</v>
      </c>
      <c r="C1438" s="118" t="s">
        <v>155</v>
      </c>
      <c r="D1438" s="118" t="s">
        <v>0</v>
      </c>
      <c r="E1438" s="118">
        <v>88.943039115061694</v>
      </c>
    </row>
    <row r="1439" spans="1:5">
      <c r="A1439" s="118" t="str">
        <f t="shared" si="24"/>
        <v>2011Cervix (C53)FemaleNon-MāoriRate</v>
      </c>
      <c r="B1439" s="118">
        <v>2011</v>
      </c>
      <c r="C1439" s="118" t="s">
        <v>108</v>
      </c>
      <c r="D1439" s="118" t="s">
        <v>0</v>
      </c>
      <c r="E1439" s="118">
        <v>5.9137595089760104</v>
      </c>
    </row>
    <row r="1440" spans="1:5">
      <c r="A1440" s="118" t="str">
        <f t="shared" si="24"/>
        <v>2011Uterus (C54–C55)FemaleNon-MāoriRate</v>
      </c>
      <c r="B1440" s="118">
        <v>2011</v>
      </c>
      <c r="C1440" s="118" t="s">
        <v>358</v>
      </c>
      <c r="D1440" s="118" t="s">
        <v>0</v>
      </c>
      <c r="E1440" s="118">
        <v>13.7679478698014</v>
      </c>
    </row>
    <row r="1441" spans="1:5">
      <c r="A1441" s="118" t="str">
        <f t="shared" si="24"/>
        <v>2011Ovary (C56)FemaleNon-MāoriRate</v>
      </c>
      <c r="B1441" s="118">
        <v>2011</v>
      </c>
      <c r="C1441" s="118" t="s">
        <v>109</v>
      </c>
      <c r="D1441" s="118" t="s">
        <v>0</v>
      </c>
      <c r="E1441" s="118">
        <v>8.1842238715678306</v>
      </c>
    </row>
    <row r="1442" spans="1:5">
      <c r="A1442" s="118" t="str">
        <f t="shared" si="24"/>
        <v>2012Breast - female (C50)FemaleNon-MāoriRate</v>
      </c>
      <c r="B1442" s="118">
        <v>2012</v>
      </c>
      <c r="C1442" s="118" t="s">
        <v>155</v>
      </c>
      <c r="D1442" s="118" t="s">
        <v>0</v>
      </c>
      <c r="E1442" s="118">
        <v>94.5271509488757</v>
      </c>
    </row>
    <row r="1443" spans="1:5">
      <c r="A1443" s="118" t="str">
        <f t="shared" si="24"/>
        <v>2012Cervix (C53)FemaleNon-MāoriRate</v>
      </c>
      <c r="B1443" s="118">
        <v>2012</v>
      </c>
      <c r="C1443" s="118" t="s">
        <v>108</v>
      </c>
      <c r="D1443" s="118" t="s">
        <v>0</v>
      </c>
      <c r="E1443" s="118">
        <v>5.3364090497343302</v>
      </c>
    </row>
    <row r="1444" spans="1:5">
      <c r="A1444" s="118" t="str">
        <f t="shared" si="24"/>
        <v>2012Uterus (C54–C55)FemaleNon-MāoriRate</v>
      </c>
      <c r="B1444" s="118">
        <v>2012</v>
      </c>
      <c r="C1444" s="118" t="s">
        <v>358</v>
      </c>
      <c r="D1444" s="118" t="s">
        <v>0</v>
      </c>
      <c r="E1444" s="118">
        <v>14.9235759766523</v>
      </c>
    </row>
    <row r="1445" spans="1:5">
      <c r="A1445" s="118" t="str">
        <f t="shared" si="24"/>
        <v>2012Ovary (C56)FemaleNon-MāoriRate</v>
      </c>
      <c r="B1445" s="118">
        <v>2012</v>
      </c>
      <c r="C1445" s="118" t="s">
        <v>109</v>
      </c>
      <c r="D1445" s="118" t="s">
        <v>0</v>
      </c>
      <c r="E1445" s="118">
        <v>7.6790299978269703</v>
      </c>
    </row>
    <row r="1446" spans="1:5">
      <c r="A1446" s="118" t="str">
        <f t="shared" si="24"/>
        <v>2003Prostate (C61)MaleNon-MāoriRate</v>
      </c>
      <c r="B1446" s="118">
        <v>2003</v>
      </c>
      <c r="C1446" s="118" t="s">
        <v>112</v>
      </c>
      <c r="D1446" s="118" t="s">
        <v>1</v>
      </c>
      <c r="E1446" s="118">
        <v>112.04406706178899</v>
      </c>
    </row>
    <row r="1447" spans="1:5">
      <c r="A1447" s="118" t="str">
        <f t="shared" si="24"/>
        <v>2004Prostate (C61)MaleNon-MāoriRate</v>
      </c>
      <c r="B1447" s="118">
        <v>2004</v>
      </c>
      <c r="C1447" s="118" t="s">
        <v>112</v>
      </c>
      <c r="D1447" s="118" t="s">
        <v>1</v>
      </c>
      <c r="E1447" s="118">
        <v>107.91923677719301</v>
      </c>
    </row>
    <row r="1448" spans="1:5">
      <c r="A1448" s="118" t="str">
        <f t="shared" si="24"/>
        <v>2005Prostate (C61)MaleNon-MāoriRate</v>
      </c>
      <c r="B1448" s="118">
        <v>2005</v>
      </c>
      <c r="C1448" s="118" t="s">
        <v>112</v>
      </c>
      <c r="D1448" s="118" t="s">
        <v>1</v>
      </c>
      <c r="E1448" s="118">
        <v>98.148707074413494</v>
      </c>
    </row>
    <row r="1449" spans="1:5">
      <c r="A1449" s="118" t="str">
        <f t="shared" si="24"/>
        <v>2006Prostate (C61)MaleNon-MāoriRate</v>
      </c>
      <c r="B1449" s="118">
        <v>2006</v>
      </c>
      <c r="C1449" s="118" t="s">
        <v>112</v>
      </c>
      <c r="D1449" s="118" t="s">
        <v>1</v>
      </c>
      <c r="E1449" s="118">
        <v>92.962573389258097</v>
      </c>
    </row>
    <row r="1450" spans="1:5">
      <c r="A1450" s="118" t="str">
        <f t="shared" si="24"/>
        <v>2007Prostate (C61)MaleNon-MāoriRate</v>
      </c>
      <c r="B1450" s="118">
        <v>2007</v>
      </c>
      <c r="C1450" s="118" t="s">
        <v>112</v>
      </c>
      <c r="D1450" s="118" t="s">
        <v>1</v>
      </c>
      <c r="E1450" s="118">
        <v>107.84574686059401</v>
      </c>
    </row>
    <row r="1451" spans="1:5">
      <c r="A1451" s="118" t="str">
        <f t="shared" si="24"/>
        <v>2008Prostate (C61)MaleNon-MāoriRate</v>
      </c>
      <c r="B1451" s="118">
        <v>2008</v>
      </c>
      <c r="C1451" s="118" t="s">
        <v>112</v>
      </c>
      <c r="D1451" s="118" t="s">
        <v>1</v>
      </c>
      <c r="E1451" s="118">
        <v>105.411671914819</v>
      </c>
    </row>
    <row r="1452" spans="1:5">
      <c r="A1452" s="118" t="str">
        <f t="shared" si="24"/>
        <v>2009Prostate (C61)MaleNon-MāoriRate</v>
      </c>
      <c r="B1452" s="118">
        <v>2009</v>
      </c>
      <c r="C1452" s="118" t="s">
        <v>112</v>
      </c>
      <c r="D1452" s="118" t="s">
        <v>1</v>
      </c>
      <c r="E1452" s="118">
        <v>117.93162177315899</v>
      </c>
    </row>
    <row r="1453" spans="1:5">
      <c r="A1453" s="118" t="str">
        <f t="shared" si="24"/>
        <v>2010Prostate (C61)MaleNon-MāoriRate</v>
      </c>
      <c r="B1453" s="118">
        <v>2010</v>
      </c>
      <c r="C1453" s="118" t="s">
        <v>112</v>
      </c>
      <c r="D1453" s="118" t="s">
        <v>1</v>
      </c>
      <c r="E1453" s="118">
        <v>100.235701103512</v>
      </c>
    </row>
    <row r="1454" spans="1:5">
      <c r="A1454" s="118" t="str">
        <f t="shared" si="24"/>
        <v>2011Prostate (C61)MaleNon-MāoriRate</v>
      </c>
      <c r="B1454" s="118">
        <v>2011</v>
      </c>
      <c r="C1454" s="118" t="s">
        <v>112</v>
      </c>
      <c r="D1454" s="118" t="s">
        <v>1</v>
      </c>
      <c r="E1454" s="118">
        <v>99.009878911371999</v>
      </c>
    </row>
    <row r="1455" spans="1:5">
      <c r="A1455" s="118" t="str">
        <f t="shared" si="24"/>
        <v>2012Prostate (C61)MaleNon-MāoriRate</v>
      </c>
      <c r="B1455" s="118">
        <v>2012</v>
      </c>
      <c r="C1455" s="118" t="s">
        <v>112</v>
      </c>
      <c r="D1455" s="118" t="s">
        <v>1</v>
      </c>
      <c r="E1455" s="118">
        <v>99.085940599262202</v>
      </c>
    </row>
    <row r="1456" spans="1:5">
      <c r="A1456" s="118" t="s">
        <v>158</v>
      </c>
      <c r="B1456" s="118" t="s">
        <v>5</v>
      </c>
      <c r="C1456" s="118" t="s">
        <v>11</v>
      </c>
      <c r="D1456" s="118" t="s">
        <v>3</v>
      </c>
      <c r="E1456" s="118" t="s">
        <v>7</v>
      </c>
    </row>
    <row r="1457" spans="1:5">
      <c r="A1457" s="118" t="str">
        <f t="shared" ref="A1457:A1520" si="25">B1457&amp;C1457&amp;D1457&amp;$A$1456&amp;$E$1456</f>
        <v>2003Stomach (C16)AllSexNon-MāoriNumber</v>
      </c>
      <c r="B1457" s="118">
        <v>2003</v>
      </c>
      <c r="C1457" s="118" t="s">
        <v>82</v>
      </c>
      <c r="D1457" s="118" t="s">
        <v>4</v>
      </c>
      <c r="E1457" s="118">
        <v>321</v>
      </c>
    </row>
    <row r="1458" spans="1:5">
      <c r="A1458" s="118" t="str">
        <f t="shared" si="25"/>
        <v>2003Stomach (C16)FemaleNon-MāoriNumber</v>
      </c>
      <c r="B1458" s="118">
        <v>2003</v>
      </c>
      <c r="C1458" s="118" t="s">
        <v>82</v>
      </c>
      <c r="D1458" s="118" t="s">
        <v>0</v>
      </c>
      <c r="E1458" s="118">
        <v>112</v>
      </c>
    </row>
    <row r="1459" spans="1:5">
      <c r="A1459" s="118" t="str">
        <f t="shared" si="25"/>
        <v>2003Stomach (C16)MaleNon-MāoriNumber</v>
      </c>
      <c r="B1459" s="118">
        <v>2003</v>
      </c>
      <c r="C1459" s="118" t="s">
        <v>82</v>
      </c>
      <c r="D1459" s="118" t="s">
        <v>1</v>
      </c>
      <c r="E1459" s="118">
        <v>209</v>
      </c>
    </row>
    <row r="1460" spans="1:5">
      <c r="A1460" s="118" t="str">
        <f t="shared" si="25"/>
        <v>2003Colorectum and anus (C18–C21)AllSexNon-MāoriNumber</v>
      </c>
      <c r="B1460" s="118">
        <v>2003</v>
      </c>
      <c r="C1460" s="118" t="s">
        <v>84</v>
      </c>
      <c r="D1460" s="118" t="s">
        <v>4</v>
      </c>
      <c r="E1460" s="118">
        <v>2591</v>
      </c>
    </row>
    <row r="1461" spans="1:5">
      <c r="A1461" s="118" t="str">
        <f t="shared" si="25"/>
        <v>2003Colorectum and anus (C18–C21)FemaleNon-MāoriNumber</v>
      </c>
      <c r="B1461" s="118">
        <v>2003</v>
      </c>
      <c r="C1461" s="118" t="s">
        <v>84</v>
      </c>
      <c r="D1461" s="118" t="s">
        <v>0</v>
      </c>
      <c r="E1461" s="118">
        <v>1288</v>
      </c>
    </row>
    <row r="1462" spans="1:5">
      <c r="A1462" s="118" t="str">
        <f t="shared" si="25"/>
        <v>2003Colorectum and anus (C18–C21)MaleNon-MāoriNumber</v>
      </c>
      <c r="B1462" s="118">
        <v>2003</v>
      </c>
      <c r="C1462" s="118" t="s">
        <v>84</v>
      </c>
      <c r="D1462" s="118" t="s">
        <v>1</v>
      </c>
      <c r="E1462" s="118">
        <v>1303</v>
      </c>
    </row>
    <row r="1463" spans="1:5">
      <c r="A1463" s="118" t="str">
        <f t="shared" si="25"/>
        <v>2003Pancreas (C25)AllSexNon-MāoriNumber</v>
      </c>
      <c r="B1463" s="118">
        <v>2003</v>
      </c>
      <c r="C1463" s="118" t="s">
        <v>88</v>
      </c>
      <c r="D1463" s="118" t="s">
        <v>4</v>
      </c>
      <c r="E1463" s="118">
        <v>324</v>
      </c>
    </row>
    <row r="1464" spans="1:5">
      <c r="A1464" s="118" t="str">
        <f t="shared" si="25"/>
        <v>2003Pancreas (C25)FemaleNon-MāoriNumber</v>
      </c>
      <c r="B1464" s="118">
        <v>2003</v>
      </c>
      <c r="C1464" s="118" t="s">
        <v>88</v>
      </c>
      <c r="D1464" s="118" t="s">
        <v>0</v>
      </c>
      <c r="E1464" s="118">
        <v>164</v>
      </c>
    </row>
    <row r="1465" spans="1:5">
      <c r="A1465" s="118" t="str">
        <f t="shared" si="25"/>
        <v>2003Pancreas (C25)MaleNon-MāoriNumber</v>
      </c>
      <c r="B1465" s="118">
        <v>2003</v>
      </c>
      <c r="C1465" s="118" t="s">
        <v>88</v>
      </c>
      <c r="D1465" s="118" t="s">
        <v>1</v>
      </c>
      <c r="E1465" s="118">
        <v>160</v>
      </c>
    </row>
    <row r="1466" spans="1:5">
      <c r="A1466" s="118" t="str">
        <f t="shared" si="25"/>
        <v>2003Lung (C33–C34)AllSexNon-MāoriNumber</v>
      </c>
      <c r="B1466" s="118">
        <v>2003</v>
      </c>
      <c r="C1466" s="118" t="s">
        <v>93</v>
      </c>
      <c r="D1466" s="118" t="s">
        <v>4</v>
      </c>
      <c r="E1466" s="118">
        <v>1503</v>
      </c>
    </row>
    <row r="1467" spans="1:5">
      <c r="A1467" s="118" t="str">
        <f t="shared" si="25"/>
        <v>2003Lung (C33–C34)FemaleNon-MāoriNumber</v>
      </c>
      <c r="B1467" s="118">
        <v>2003</v>
      </c>
      <c r="C1467" s="118" t="s">
        <v>93</v>
      </c>
      <c r="D1467" s="118" t="s">
        <v>0</v>
      </c>
      <c r="E1467" s="118">
        <v>593</v>
      </c>
    </row>
    <row r="1468" spans="1:5">
      <c r="A1468" s="118" t="str">
        <f t="shared" si="25"/>
        <v>2003Lung (C33–C34)MaleNon-MāoriNumber</v>
      </c>
      <c r="B1468" s="118">
        <v>2003</v>
      </c>
      <c r="C1468" s="118" t="s">
        <v>93</v>
      </c>
      <c r="D1468" s="118" t="s">
        <v>1</v>
      </c>
      <c r="E1468" s="118">
        <v>910</v>
      </c>
    </row>
    <row r="1469" spans="1:5">
      <c r="A1469" s="118" t="str">
        <f t="shared" si="25"/>
        <v>2003Melanoma (C43)AllSexNon-MāoriNumber</v>
      </c>
      <c r="B1469" s="118">
        <v>2003</v>
      </c>
      <c r="C1469" s="118" t="s">
        <v>99</v>
      </c>
      <c r="D1469" s="118" t="s">
        <v>4</v>
      </c>
      <c r="E1469" s="118">
        <v>1823</v>
      </c>
    </row>
    <row r="1470" spans="1:5">
      <c r="A1470" s="118" t="str">
        <f t="shared" si="25"/>
        <v>2003Melanoma (C43)FemaleNon-MāoriNumber</v>
      </c>
      <c r="B1470" s="118">
        <v>2003</v>
      </c>
      <c r="C1470" s="118" t="s">
        <v>99</v>
      </c>
      <c r="D1470" s="118" t="s">
        <v>0</v>
      </c>
      <c r="E1470" s="118">
        <v>876</v>
      </c>
    </row>
    <row r="1471" spans="1:5">
      <c r="A1471" s="118" t="str">
        <f t="shared" si="25"/>
        <v>2003Melanoma (C43)MaleNon-MāoriNumber</v>
      </c>
      <c r="B1471" s="118">
        <v>2003</v>
      </c>
      <c r="C1471" s="118" t="s">
        <v>99</v>
      </c>
      <c r="D1471" s="118" t="s">
        <v>1</v>
      </c>
      <c r="E1471" s="118">
        <v>947</v>
      </c>
    </row>
    <row r="1472" spans="1:5">
      <c r="A1472" s="118" t="str">
        <f t="shared" si="25"/>
        <v>2003Bladder (C67)AllSexNon-MāoriNumber</v>
      </c>
      <c r="B1472" s="118">
        <v>2003</v>
      </c>
      <c r="C1472" s="118" t="s">
        <v>118</v>
      </c>
      <c r="D1472" s="118" t="s">
        <v>4</v>
      </c>
      <c r="E1472" s="118">
        <v>574</v>
      </c>
    </row>
    <row r="1473" spans="1:5">
      <c r="A1473" s="118" t="str">
        <f t="shared" si="25"/>
        <v>2003Bladder (C67)FemaleNon-MāoriNumber</v>
      </c>
      <c r="B1473" s="118">
        <v>2003</v>
      </c>
      <c r="C1473" s="118" t="s">
        <v>118</v>
      </c>
      <c r="D1473" s="118" t="s">
        <v>0</v>
      </c>
      <c r="E1473" s="118">
        <v>144</v>
      </c>
    </row>
    <row r="1474" spans="1:5">
      <c r="A1474" s="118" t="str">
        <f t="shared" si="25"/>
        <v>2003Bladder (C67)MaleNon-MāoriNumber</v>
      </c>
      <c r="B1474" s="118">
        <v>2003</v>
      </c>
      <c r="C1474" s="118" t="s">
        <v>118</v>
      </c>
      <c r="D1474" s="118" t="s">
        <v>1</v>
      </c>
      <c r="E1474" s="118">
        <v>430</v>
      </c>
    </row>
    <row r="1475" spans="1:5">
      <c r="A1475" s="118" t="str">
        <f t="shared" si="25"/>
        <v>2003Non-Hodgkin lymphoma (C82–C85, C96)AllSexNon-MāoriNumber</v>
      </c>
      <c r="B1475" s="118">
        <v>2003</v>
      </c>
      <c r="C1475" s="118" t="s">
        <v>133</v>
      </c>
      <c r="D1475" s="118" t="s">
        <v>4</v>
      </c>
      <c r="E1475" s="118">
        <v>570</v>
      </c>
    </row>
    <row r="1476" spans="1:5">
      <c r="A1476" s="118" t="str">
        <f t="shared" si="25"/>
        <v>2003Non-Hodgkin lymphoma (C82–C85, C96)FemaleNon-MāoriNumber</v>
      </c>
      <c r="B1476" s="118">
        <v>2003</v>
      </c>
      <c r="C1476" s="118" t="s">
        <v>133</v>
      </c>
      <c r="D1476" s="118" t="s">
        <v>0</v>
      </c>
      <c r="E1476" s="118">
        <v>243</v>
      </c>
    </row>
    <row r="1477" spans="1:5">
      <c r="A1477" s="118" t="str">
        <f t="shared" si="25"/>
        <v>2003Non-Hodgkin lymphoma (C82–C85, C96)MaleNon-MāoriNumber</v>
      </c>
      <c r="B1477" s="118">
        <v>2003</v>
      </c>
      <c r="C1477" s="118" t="s">
        <v>133</v>
      </c>
      <c r="D1477" s="118" t="s">
        <v>1</v>
      </c>
      <c r="E1477" s="118">
        <v>327</v>
      </c>
    </row>
    <row r="1478" spans="1:5">
      <c r="A1478" s="118" t="str">
        <f t="shared" si="25"/>
        <v>2003Leukaemia (C91–C95)AllSexNon-MāoriNumber</v>
      </c>
      <c r="B1478" s="118">
        <v>2003</v>
      </c>
      <c r="C1478" s="118" t="s">
        <v>136</v>
      </c>
      <c r="D1478" s="118" t="s">
        <v>4</v>
      </c>
      <c r="E1478" s="118">
        <v>710</v>
      </c>
    </row>
    <row r="1479" spans="1:5">
      <c r="A1479" s="118" t="str">
        <f t="shared" si="25"/>
        <v>2003Leukaemia (C91–C95)FemaleNon-MāoriNumber</v>
      </c>
      <c r="B1479" s="118">
        <v>2003</v>
      </c>
      <c r="C1479" s="118" t="s">
        <v>136</v>
      </c>
      <c r="D1479" s="118" t="s">
        <v>0</v>
      </c>
      <c r="E1479" s="118">
        <v>305</v>
      </c>
    </row>
    <row r="1480" spans="1:5">
      <c r="A1480" s="118" t="str">
        <f t="shared" si="25"/>
        <v>2003Leukaemia (C91–C95)MaleNon-MāoriNumber</v>
      </c>
      <c r="B1480" s="118">
        <v>2003</v>
      </c>
      <c r="C1480" s="118" t="s">
        <v>136</v>
      </c>
      <c r="D1480" s="118" t="s">
        <v>1</v>
      </c>
      <c r="E1480" s="118">
        <v>405</v>
      </c>
    </row>
    <row r="1481" spans="1:5">
      <c r="A1481" s="118" t="str">
        <f t="shared" si="25"/>
        <v>2004Stomach (C16)AllSexNon-MāoriNumber</v>
      </c>
      <c r="B1481" s="118">
        <v>2004</v>
      </c>
      <c r="C1481" s="118" t="s">
        <v>82</v>
      </c>
      <c r="D1481" s="118" t="s">
        <v>4</v>
      </c>
      <c r="E1481" s="118">
        <v>307</v>
      </c>
    </row>
    <row r="1482" spans="1:5">
      <c r="A1482" s="118" t="str">
        <f t="shared" si="25"/>
        <v>2004Stomach (C16)FemaleNon-MāoriNumber</v>
      </c>
      <c r="B1482" s="118">
        <v>2004</v>
      </c>
      <c r="C1482" s="118" t="s">
        <v>82</v>
      </c>
      <c r="D1482" s="118" t="s">
        <v>0</v>
      </c>
      <c r="E1482" s="118">
        <v>131</v>
      </c>
    </row>
    <row r="1483" spans="1:5">
      <c r="A1483" s="118" t="str">
        <f t="shared" si="25"/>
        <v>2004Stomach (C16)MaleNon-MāoriNumber</v>
      </c>
      <c r="B1483" s="118">
        <v>2004</v>
      </c>
      <c r="C1483" s="118" t="s">
        <v>82</v>
      </c>
      <c r="D1483" s="118" t="s">
        <v>1</v>
      </c>
      <c r="E1483" s="118">
        <v>176</v>
      </c>
    </row>
    <row r="1484" spans="1:5">
      <c r="A1484" s="118" t="str">
        <f t="shared" si="25"/>
        <v>2004Colorectum and anus (C18–C21)AllSexNon-MāoriNumber</v>
      </c>
      <c r="B1484" s="118">
        <v>2004</v>
      </c>
      <c r="C1484" s="118" t="s">
        <v>84</v>
      </c>
      <c r="D1484" s="118" t="s">
        <v>4</v>
      </c>
      <c r="E1484" s="118">
        <v>2640</v>
      </c>
    </row>
    <row r="1485" spans="1:5">
      <c r="A1485" s="118" t="str">
        <f t="shared" si="25"/>
        <v>2004Colorectum and anus (C18–C21)FemaleNon-MāoriNumber</v>
      </c>
      <c r="B1485" s="118">
        <v>2004</v>
      </c>
      <c r="C1485" s="118" t="s">
        <v>84</v>
      </c>
      <c r="D1485" s="118" t="s">
        <v>0</v>
      </c>
      <c r="E1485" s="118">
        <v>1320</v>
      </c>
    </row>
    <row r="1486" spans="1:5">
      <c r="A1486" s="118" t="str">
        <f t="shared" si="25"/>
        <v>2004Colorectum and anus (C18–C21)MaleNon-MāoriNumber</v>
      </c>
      <c r="B1486" s="118">
        <v>2004</v>
      </c>
      <c r="C1486" s="118" t="s">
        <v>84</v>
      </c>
      <c r="D1486" s="118" t="s">
        <v>1</v>
      </c>
      <c r="E1486" s="118">
        <v>1320</v>
      </c>
    </row>
    <row r="1487" spans="1:5">
      <c r="A1487" s="118" t="str">
        <f t="shared" si="25"/>
        <v>2004Pancreas (C25)AllSexNon-MāoriNumber</v>
      </c>
      <c r="B1487" s="118">
        <v>2004</v>
      </c>
      <c r="C1487" s="118" t="s">
        <v>88</v>
      </c>
      <c r="D1487" s="118" t="s">
        <v>4</v>
      </c>
      <c r="E1487" s="118">
        <v>324</v>
      </c>
    </row>
    <row r="1488" spans="1:5">
      <c r="A1488" s="118" t="str">
        <f t="shared" si="25"/>
        <v>2004Pancreas (C25)FemaleNon-MāoriNumber</v>
      </c>
      <c r="B1488" s="118">
        <v>2004</v>
      </c>
      <c r="C1488" s="118" t="s">
        <v>88</v>
      </c>
      <c r="D1488" s="118" t="s">
        <v>0</v>
      </c>
      <c r="E1488" s="118">
        <v>166</v>
      </c>
    </row>
    <row r="1489" spans="1:5">
      <c r="A1489" s="118" t="str">
        <f t="shared" si="25"/>
        <v>2004Pancreas (C25)MaleNon-MāoriNumber</v>
      </c>
      <c r="B1489" s="118">
        <v>2004</v>
      </c>
      <c r="C1489" s="118" t="s">
        <v>88</v>
      </c>
      <c r="D1489" s="118" t="s">
        <v>1</v>
      </c>
      <c r="E1489" s="118">
        <v>158</v>
      </c>
    </row>
    <row r="1490" spans="1:5">
      <c r="A1490" s="118" t="str">
        <f t="shared" si="25"/>
        <v>2004Lung (C33–C34)AllSexNon-MāoriNumber</v>
      </c>
      <c r="B1490" s="118">
        <v>2004</v>
      </c>
      <c r="C1490" s="118" t="s">
        <v>93</v>
      </c>
      <c r="D1490" s="118" t="s">
        <v>4</v>
      </c>
      <c r="E1490" s="118">
        <v>1539</v>
      </c>
    </row>
    <row r="1491" spans="1:5">
      <c r="A1491" s="118" t="str">
        <f t="shared" si="25"/>
        <v>2004Lung (C33–C34)FemaleNon-MāoriNumber</v>
      </c>
      <c r="B1491" s="118">
        <v>2004</v>
      </c>
      <c r="C1491" s="118" t="s">
        <v>93</v>
      </c>
      <c r="D1491" s="118" t="s">
        <v>0</v>
      </c>
      <c r="E1491" s="118">
        <v>605</v>
      </c>
    </row>
    <row r="1492" spans="1:5">
      <c r="A1492" s="118" t="str">
        <f t="shared" si="25"/>
        <v>2004Lung (C33–C34)MaleNon-MāoriNumber</v>
      </c>
      <c r="B1492" s="118">
        <v>2004</v>
      </c>
      <c r="C1492" s="118" t="s">
        <v>93</v>
      </c>
      <c r="D1492" s="118" t="s">
        <v>1</v>
      </c>
      <c r="E1492" s="118">
        <v>934</v>
      </c>
    </row>
    <row r="1493" spans="1:5">
      <c r="A1493" s="118" t="str">
        <f t="shared" si="25"/>
        <v>2004Melanoma (C43)AllSexNon-MāoriNumber</v>
      </c>
      <c r="B1493" s="118">
        <v>2004</v>
      </c>
      <c r="C1493" s="118" t="s">
        <v>99</v>
      </c>
      <c r="D1493" s="118" t="s">
        <v>4</v>
      </c>
      <c r="E1493" s="118">
        <v>1861</v>
      </c>
    </row>
    <row r="1494" spans="1:5">
      <c r="A1494" s="118" t="str">
        <f t="shared" si="25"/>
        <v>2004Melanoma (C43)FemaleNon-MāoriNumber</v>
      </c>
      <c r="B1494" s="118">
        <v>2004</v>
      </c>
      <c r="C1494" s="118" t="s">
        <v>99</v>
      </c>
      <c r="D1494" s="118" t="s">
        <v>0</v>
      </c>
      <c r="E1494" s="118">
        <v>925</v>
      </c>
    </row>
    <row r="1495" spans="1:5">
      <c r="A1495" s="118" t="str">
        <f t="shared" si="25"/>
        <v>2004Melanoma (C43)MaleNon-MāoriNumber</v>
      </c>
      <c r="B1495" s="118">
        <v>2004</v>
      </c>
      <c r="C1495" s="118" t="s">
        <v>99</v>
      </c>
      <c r="D1495" s="118" t="s">
        <v>1</v>
      </c>
      <c r="E1495" s="118">
        <v>936</v>
      </c>
    </row>
    <row r="1496" spans="1:5">
      <c r="A1496" s="118" t="str">
        <f t="shared" si="25"/>
        <v>2004Bladder (C67)AllSexNon-MāoriNumber</v>
      </c>
      <c r="B1496" s="118">
        <v>2004</v>
      </c>
      <c r="C1496" s="118" t="s">
        <v>118</v>
      </c>
      <c r="D1496" s="118" t="s">
        <v>4</v>
      </c>
      <c r="E1496" s="118">
        <v>577</v>
      </c>
    </row>
    <row r="1497" spans="1:5">
      <c r="A1497" s="118" t="str">
        <f t="shared" si="25"/>
        <v>2004Bladder (C67)FemaleNon-MāoriNumber</v>
      </c>
      <c r="B1497" s="118">
        <v>2004</v>
      </c>
      <c r="C1497" s="118" t="s">
        <v>118</v>
      </c>
      <c r="D1497" s="118" t="s">
        <v>0</v>
      </c>
      <c r="E1497" s="118">
        <v>147</v>
      </c>
    </row>
    <row r="1498" spans="1:5">
      <c r="A1498" s="118" t="str">
        <f t="shared" si="25"/>
        <v>2004Bladder (C67)MaleNon-MāoriNumber</v>
      </c>
      <c r="B1498" s="118">
        <v>2004</v>
      </c>
      <c r="C1498" s="118" t="s">
        <v>118</v>
      </c>
      <c r="D1498" s="118" t="s">
        <v>1</v>
      </c>
      <c r="E1498" s="118">
        <v>430</v>
      </c>
    </row>
    <row r="1499" spans="1:5">
      <c r="A1499" s="118" t="str">
        <f t="shared" si="25"/>
        <v>2004Non-Hodgkin lymphoma (C82–C85, C96)AllSexNon-MāoriNumber</v>
      </c>
      <c r="B1499" s="118">
        <v>2004</v>
      </c>
      <c r="C1499" s="118" t="s">
        <v>133</v>
      </c>
      <c r="D1499" s="118" t="s">
        <v>4</v>
      </c>
      <c r="E1499" s="118">
        <v>618</v>
      </c>
    </row>
    <row r="1500" spans="1:5">
      <c r="A1500" s="118" t="str">
        <f t="shared" si="25"/>
        <v>2004Non-Hodgkin lymphoma (C82–C85, C96)FemaleNon-MāoriNumber</v>
      </c>
      <c r="B1500" s="118">
        <v>2004</v>
      </c>
      <c r="C1500" s="118" t="s">
        <v>133</v>
      </c>
      <c r="D1500" s="118" t="s">
        <v>0</v>
      </c>
      <c r="E1500" s="118">
        <v>289</v>
      </c>
    </row>
    <row r="1501" spans="1:5">
      <c r="A1501" s="118" t="str">
        <f t="shared" si="25"/>
        <v>2004Non-Hodgkin lymphoma (C82–C85, C96)MaleNon-MāoriNumber</v>
      </c>
      <c r="B1501" s="118">
        <v>2004</v>
      </c>
      <c r="C1501" s="118" t="s">
        <v>133</v>
      </c>
      <c r="D1501" s="118" t="s">
        <v>1</v>
      </c>
      <c r="E1501" s="118">
        <v>329</v>
      </c>
    </row>
    <row r="1502" spans="1:5">
      <c r="A1502" s="118" t="str">
        <f t="shared" si="25"/>
        <v>2004Leukaemia (C91–C95)AllSexNon-MāoriNumber</v>
      </c>
      <c r="B1502" s="118">
        <v>2004</v>
      </c>
      <c r="C1502" s="118" t="s">
        <v>136</v>
      </c>
      <c r="D1502" s="118" t="s">
        <v>4</v>
      </c>
      <c r="E1502" s="118">
        <v>627</v>
      </c>
    </row>
    <row r="1503" spans="1:5">
      <c r="A1503" s="118" t="str">
        <f t="shared" si="25"/>
        <v>2004Leukaemia (C91–C95)FemaleNon-MāoriNumber</v>
      </c>
      <c r="B1503" s="118">
        <v>2004</v>
      </c>
      <c r="C1503" s="118" t="s">
        <v>136</v>
      </c>
      <c r="D1503" s="118" t="s">
        <v>0</v>
      </c>
      <c r="E1503" s="118">
        <v>275</v>
      </c>
    </row>
    <row r="1504" spans="1:5">
      <c r="A1504" s="118" t="str">
        <f t="shared" si="25"/>
        <v>2004Leukaemia (C91–C95)MaleNon-MāoriNumber</v>
      </c>
      <c r="B1504" s="118">
        <v>2004</v>
      </c>
      <c r="C1504" s="118" t="s">
        <v>136</v>
      </c>
      <c r="D1504" s="118" t="s">
        <v>1</v>
      </c>
      <c r="E1504" s="118">
        <v>352</v>
      </c>
    </row>
    <row r="1505" spans="1:5">
      <c r="A1505" s="118" t="str">
        <f t="shared" si="25"/>
        <v>2005Stomach (C16)AllSexNon-MāoriNumber</v>
      </c>
      <c r="B1505" s="118">
        <v>2005</v>
      </c>
      <c r="C1505" s="118" t="s">
        <v>82</v>
      </c>
      <c r="D1505" s="118" t="s">
        <v>4</v>
      </c>
      <c r="E1505" s="118">
        <v>280</v>
      </c>
    </row>
    <row r="1506" spans="1:5">
      <c r="A1506" s="118" t="str">
        <f t="shared" si="25"/>
        <v>2005Stomach (C16)FemaleNon-MāoriNumber</v>
      </c>
      <c r="B1506" s="118">
        <v>2005</v>
      </c>
      <c r="C1506" s="118" t="s">
        <v>82</v>
      </c>
      <c r="D1506" s="118" t="s">
        <v>0</v>
      </c>
      <c r="E1506" s="118">
        <v>107</v>
      </c>
    </row>
    <row r="1507" spans="1:5">
      <c r="A1507" s="118" t="str">
        <f t="shared" si="25"/>
        <v>2005Stomach (C16)MaleNon-MāoriNumber</v>
      </c>
      <c r="B1507" s="118">
        <v>2005</v>
      </c>
      <c r="C1507" s="118" t="s">
        <v>82</v>
      </c>
      <c r="D1507" s="118" t="s">
        <v>1</v>
      </c>
      <c r="E1507" s="118">
        <v>173</v>
      </c>
    </row>
    <row r="1508" spans="1:5">
      <c r="A1508" s="118" t="str">
        <f t="shared" si="25"/>
        <v>2005Colorectum and anus (C18–C21)AllSexNon-MāoriNumber</v>
      </c>
      <c r="B1508" s="118">
        <v>2005</v>
      </c>
      <c r="C1508" s="118" t="s">
        <v>84</v>
      </c>
      <c r="D1508" s="118" t="s">
        <v>4</v>
      </c>
      <c r="E1508" s="118">
        <v>2608</v>
      </c>
    </row>
    <row r="1509" spans="1:5">
      <c r="A1509" s="118" t="str">
        <f t="shared" si="25"/>
        <v>2005Colorectum and anus (C18–C21)FemaleNon-MāoriNumber</v>
      </c>
      <c r="B1509" s="118">
        <v>2005</v>
      </c>
      <c r="C1509" s="118" t="s">
        <v>84</v>
      </c>
      <c r="D1509" s="118" t="s">
        <v>0</v>
      </c>
      <c r="E1509" s="118">
        <v>1339</v>
      </c>
    </row>
    <row r="1510" spans="1:5">
      <c r="A1510" s="118" t="str">
        <f t="shared" si="25"/>
        <v>2005Colorectum and anus (C18–C21)MaleNon-MāoriNumber</v>
      </c>
      <c r="B1510" s="118">
        <v>2005</v>
      </c>
      <c r="C1510" s="118" t="s">
        <v>84</v>
      </c>
      <c r="D1510" s="118" t="s">
        <v>1</v>
      </c>
      <c r="E1510" s="118">
        <v>1269</v>
      </c>
    </row>
    <row r="1511" spans="1:5">
      <c r="A1511" s="118" t="str">
        <f t="shared" si="25"/>
        <v>2005Pancreas (C25)AllSexNon-MāoriNumber</v>
      </c>
      <c r="B1511" s="118">
        <v>2005</v>
      </c>
      <c r="C1511" s="118" t="s">
        <v>88</v>
      </c>
      <c r="D1511" s="118" t="s">
        <v>4</v>
      </c>
      <c r="E1511" s="118">
        <v>357</v>
      </c>
    </row>
    <row r="1512" spans="1:5">
      <c r="A1512" s="118" t="str">
        <f t="shared" si="25"/>
        <v>2005Pancreas (C25)FemaleNon-MāoriNumber</v>
      </c>
      <c r="B1512" s="118">
        <v>2005</v>
      </c>
      <c r="C1512" s="118" t="s">
        <v>88</v>
      </c>
      <c r="D1512" s="118" t="s">
        <v>0</v>
      </c>
      <c r="E1512" s="118">
        <v>180</v>
      </c>
    </row>
    <row r="1513" spans="1:5">
      <c r="A1513" s="118" t="str">
        <f t="shared" si="25"/>
        <v>2005Pancreas (C25)MaleNon-MāoriNumber</v>
      </c>
      <c r="B1513" s="118">
        <v>2005</v>
      </c>
      <c r="C1513" s="118" t="s">
        <v>88</v>
      </c>
      <c r="D1513" s="118" t="s">
        <v>1</v>
      </c>
      <c r="E1513" s="118">
        <v>177</v>
      </c>
    </row>
    <row r="1514" spans="1:5">
      <c r="A1514" s="118" t="str">
        <f t="shared" si="25"/>
        <v>2005Lung (C33–C34)AllSexNon-MāoriNumber</v>
      </c>
      <c r="B1514" s="118">
        <v>2005</v>
      </c>
      <c r="C1514" s="118" t="s">
        <v>93</v>
      </c>
      <c r="D1514" s="118" t="s">
        <v>4</v>
      </c>
      <c r="E1514" s="118">
        <v>1403</v>
      </c>
    </row>
    <row r="1515" spans="1:5">
      <c r="A1515" s="118" t="str">
        <f t="shared" si="25"/>
        <v>2005Lung (C33–C34)FemaleNon-MāoriNumber</v>
      </c>
      <c r="B1515" s="118">
        <v>2005</v>
      </c>
      <c r="C1515" s="118" t="s">
        <v>93</v>
      </c>
      <c r="D1515" s="118" t="s">
        <v>0</v>
      </c>
      <c r="E1515" s="118">
        <v>571</v>
      </c>
    </row>
    <row r="1516" spans="1:5">
      <c r="A1516" s="118" t="str">
        <f t="shared" si="25"/>
        <v>2005Lung (C33–C34)MaleNon-MāoriNumber</v>
      </c>
      <c r="B1516" s="118">
        <v>2005</v>
      </c>
      <c r="C1516" s="118" t="s">
        <v>93</v>
      </c>
      <c r="D1516" s="118" t="s">
        <v>1</v>
      </c>
      <c r="E1516" s="118">
        <v>832</v>
      </c>
    </row>
    <row r="1517" spans="1:5">
      <c r="A1517" s="118" t="str">
        <f t="shared" si="25"/>
        <v>2005Melanoma (C43)AllSexNon-MāoriNumber</v>
      </c>
      <c r="B1517" s="118">
        <v>2005</v>
      </c>
      <c r="C1517" s="118" t="s">
        <v>99</v>
      </c>
      <c r="D1517" s="118" t="s">
        <v>4</v>
      </c>
      <c r="E1517" s="118">
        <v>2000</v>
      </c>
    </row>
    <row r="1518" spans="1:5">
      <c r="A1518" s="118" t="str">
        <f t="shared" si="25"/>
        <v>2005Melanoma (C43)FemaleNon-MāoriNumber</v>
      </c>
      <c r="B1518" s="118">
        <v>2005</v>
      </c>
      <c r="C1518" s="118" t="s">
        <v>99</v>
      </c>
      <c r="D1518" s="118" t="s">
        <v>0</v>
      </c>
      <c r="E1518" s="118">
        <v>903</v>
      </c>
    </row>
    <row r="1519" spans="1:5">
      <c r="A1519" s="118" t="str">
        <f t="shared" si="25"/>
        <v>2005Melanoma (C43)MaleNon-MāoriNumber</v>
      </c>
      <c r="B1519" s="118">
        <v>2005</v>
      </c>
      <c r="C1519" s="118" t="s">
        <v>99</v>
      </c>
      <c r="D1519" s="118" t="s">
        <v>1</v>
      </c>
      <c r="E1519" s="118">
        <v>1097</v>
      </c>
    </row>
    <row r="1520" spans="1:5">
      <c r="A1520" s="118" t="str">
        <f t="shared" si="25"/>
        <v>2005Bladder (C67)AllSexNon-MāoriNumber</v>
      </c>
      <c r="B1520" s="118">
        <v>2005</v>
      </c>
      <c r="C1520" s="118" t="s">
        <v>118</v>
      </c>
      <c r="D1520" s="118" t="s">
        <v>4</v>
      </c>
      <c r="E1520" s="118">
        <v>316</v>
      </c>
    </row>
    <row r="1521" spans="1:5">
      <c r="A1521" s="118" t="str">
        <f t="shared" ref="A1521:A1584" si="26">B1521&amp;C1521&amp;D1521&amp;$A$1456&amp;$E$1456</f>
        <v>2005Bladder (C67)FemaleNon-MāoriNumber</v>
      </c>
      <c r="B1521" s="118">
        <v>2005</v>
      </c>
      <c r="C1521" s="118" t="s">
        <v>118</v>
      </c>
      <c r="D1521" s="118" t="s">
        <v>0</v>
      </c>
      <c r="E1521" s="118">
        <v>73</v>
      </c>
    </row>
    <row r="1522" spans="1:5">
      <c r="A1522" s="118" t="str">
        <f t="shared" si="26"/>
        <v>2005Bladder (C67)MaleNon-MāoriNumber</v>
      </c>
      <c r="B1522" s="118">
        <v>2005</v>
      </c>
      <c r="C1522" s="118" t="s">
        <v>118</v>
      </c>
      <c r="D1522" s="118" t="s">
        <v>1</v>
      </c>
      <c r="E1522" s="118">
        <v>243</v>
      </c>
    </row>
    <row r="1523" spans="1:5">
      <c r="A1523" s="118" t="str">
        <f t="shared" si="26"/>
        <v>2005Non-Hodgkin lymphoma (C82–C85, C96)AllSexNon-MāoriNumber</v>
      </c>
      <c r="B1523" s="118">
        <v>2005</v>
      </c>
      <c r="C1523" s="118" t="s">
        <v>133</v>
      </c>
      <c r="D1523" s="118" t="s">
        <v>4</v>
      </c>
      <c r="E1523" s="118">
        <v>649</v>
      </c>
    </row>
    <row r="1524" spans="1:5">
      <c r="A1524" s="118" t="str">
        <f t="shared" si="26"/>
        <v>2005Non-Hodgkin lymphoma (C82–C85, C96)FemaleNon-MāoriNumber</v>
      </c>
      <c r="B1524" s="118">
        <v>2005</v>
      </c>
      <c r="C1524" s="118" t="s">
        <v>133</v>
      </c>
      <c r="D1524" s="118" t="s">
        <v>0</v>
      </c>
      <c r="E1524" s="118">
        <v>298</v>
      </c>
    </row>
    <row r="1525" spans="1:5">
      <c r="A1525" s="118" t="str">
        <f t="shared" si="26"/>
        <v>2005Non-Hodgkin lymphoma (C82–C85, C96)MaleNon-MāoriNumber</v>
      </c>
      <c r="B1525" s="118">
        <v>2005</v>
      </c>
      <c r="C1525" s="118" t="s">
        <v>133</v>
      </c>
      <c r="D1525" s="118" t="s">
        <v>1</v>
      </c>
      <c r="E1525" s="118">
        <v>351</v>
      </c>
    </row>
    <row r="1526" spans="1:5">
      <c r="A1526" s="118" t="str">
        <f t="shared" si="26"/>
        <v>2005Leukaemia (C91–C95)AllSexNon-MāoriNumber</v>
      </c>
      <c r="B1526" s="118">
        <v>2005</v>
      </c>
      <c r="C1526" s="118" t="s">
        <v>136</v>
      </c>
      <c r="D1526" s="118" t="s">
        <v>4</v>
      </c>
      <c r="E1526" s="118">
        <v>533</v>
      </c>
    </row>
    <row r="1527" spans="1:5">
      <c r="A1527" s="118" t="str">
        <f t="shared" si="26"/>
        <v>2005Leukaemia (C91–C95)FemaleNon-MāoriNumber</v>
      </c>
      <c r="B1527" s="118">
        <v>2005</v>
      </c>
      <c r="C1527" s="118" t="s">
        <v>136</v>
      </c>
      <c r="D1527" s="118" t="s">
        <v>0</v>
      </c>
      <c r="E1527" s="118">
        <v>225</v>
      </c>
    </row>
    <row r="1528" spans="1:5">
      <c r="A1528" s="118" t="str">
        <f t="shared" si="26"/>
        <v>2005Leukaemia (C91–C95)MaleNon-MāoriNumber</v>
      </c>
      <c r="B1528" s="118">
        <v>2005</v>
      </c>
      <c r="C1528" s="118" t="s">
        <v>136</v>
      </c>
      <c r="D1528" s="118" t="s">
        <v>1</v>
      </c>
      <c r="E1528" s="118">
        <v>308</v>
      </c>
    </row>
    <row r="1529" spans="1:5">
      <c r="A1529" s="118" t="str">
        <f t="shared" si="26"/>
        <v>2006Stomach (C16)AllSexNon-MāoriNumber</v>
      </c>
      <c r="B1529" s="118">
        <v>2006</v>
      </c>
      <c r="C1529" s="118" t="s">
        <v>82</v>
      </c>
      <c r="D1529" s="118" t="s">
        <v>4</v>
      </c>
      <c r="E1529" s="118">
        <v>301</v>
      </c>
    </row>
    <row r="1530" spans="1:5">
      <c r="A1530" s="118" t="str">
        <f t="shared" si="26"/>
        <v>2006Stomach (C16)FemaleNon-MāoriNumber</v>
      </c>
      <c r="B1530" s="118">
        <v>2006</v>
      </c>
      <c r="C1530" s="118" t="s">
        <v>82</v>
      </c>
      <c r="D1530" s="118" t="s">
        <v>0</v>
      </c>
      <c r="E1530" s="118">
        <v>104</v>
      </c>
    </row>
    <row r="1531" spans="1:5">
      <c r="A1531" s="118" t="str">
        <f t="shared" si="26"/>
        <v>2006Stomach (C16)MaleNon-MāoriNumber</v>
      </c>
      <c r="B1531" s="118">
        <v>2006</v>
      </c>
      <c r="C1531" s="118" t="s">
        <v>82</v>
      </c>
      <c r="D1531" s="118" t="s">
        <v>1</v>
      </c>
      <c r="E1531" s="118">
        <v>197</v>
      </c>
    </row>
    <row r="1532" spans="1:5">
      <c r="A1532" s="118" t="str">
        <f t="shared" si="26"/>
        <v>2006Colorectum and anus (C18–C21)AllSexNon-MāoriNumber</v>
      </c>
      <c r="B1532" s="118">
        <v>2006</v>
      </c>
      <c r="C1532" s="118" t="s">
        <v>84</v>
      </c>
      <c r="D1532" s="118" t="s">
        <v>4</v>
      </c>
      <c r="E1532" s="118">
        <v>2670</v>
      </c>
    </row>
    <row r="1533" spans="1:5">
      <c r="A1533" s="118" t="str">
        <f t="shared" si="26"/>
        <v>2006Colorectum and anus (C18–C21)FemaleNon-MāoriNumber</v>
      </c>
      <c r="B1533" s="118">
        <v>2006</v>
      </c>
      <c r="C1533" s="118" t="s">
        <v>84</v>
      </c>
      <c r="D1533" s="118" t="s">
        <v>0</v>
      </c>
      <c r="E1533" s="118">
        <v>1255</v>
      </c>
    </row>
    <row r="1534" spans="1:5">
      <c r="A1534" s="118" t="str">
        <f t="shared" si="26"/>
        <v>2006Colorectum and anus (C18–C21)MaleNon-MāoriNumber</v>
      </c>
      <c r="B1534" s="118">
        <v>2006</v>
      </c>
      <c r="C1534" s="118" t="s">
        <v>84</v>
      </c>
      <c r="D1534" s="118" t="s">
        <v>1</v>
      </c>
      <c r="E1534" s="118">
        <v>1415</v>
      </c>
    </row>
    <row r="1535" spans="1:5">
      <c r="A1535" s="118" t="str">
        <f t="shared" si="26"/>
        <v>2006Pancreas (C25)AllSexNon-MāoriNumber</v>
      </c>
      <c r="B1535" s="118">
        <v>2006</v>
      </c>
      <c r="C1535" s="118" t="s">
        <v>88</v>
      </c>
      <c r="D1535" s="118" t="s">
        <v>4</v>
      </c>
      <c r="E1535" s="118">
        <v>355</v>
      </c>
    </row>
    <row r="1536" spans="1:5">
      <c r="A1536" s="118" t="str">
        <f t="shared" si="26"/>
        <v>2006Pancreas (C25)FemaleNon-MāoriNumber</v>
      </c>
      <c r="B1536" s="118">
        <v>2006</v>
      </c>
      <c r="C1536" s="118" t="s">
        <v>88</v>
      </c>
      <c r="D1536" s="118" t="s">
        <v>0</v>
      </c>
      <c r="E1536" s="118">
        <v>193</v>
      </c>
    </row>
    <row r="1537" spans="1:5">
      <c r="A1537" s="118" t="str">
        <f t="shared" si="26"/>
        <v>2006Pancreas (C25)MaleNon-MāoriNumber</v>
      </c>
      <c r="B1537" s="118">
        <v>2006</v>
      </c>
      <c r="C1537" s="118" t="s">
        <v>88</v>
      </c>
      <c r="D1537" s="118" t="s">
        <v>1</v>
      </c>
      <c r="E1537" s="118">
        <v>162</v>
      </c>
    </row>
    <row r="1538" spans="1:5">
      <c r="A1538" s="118" t="str">
        <f t="shared" si="26"/>
        <v>2006Lung (C33–C34)AllSexNon-MāoriNumber</v>
      </c>
      <c r="B1538" s="118">
        <v>2006</v>
      </c>
      <c r="C1538" s="118" t="s">
        <v>93</v>
      </c>
      <c r="D1538" s="118" t="s">
        <v>4</v>
      </c>
      <c r="E1538" s="118">
        <v>1389</v>
      </c>
    </row>
    <row r="1539" spans="1:5">
      <c r="A1539" s="118" t="str">
        <f t="shared" si="26"/>
        <v>2006Lung (C33–C34)FemaleNon-MāoriNumber</v>
      </c>
      <c r="B1539" s="118">
        <v>2006</v>
      </c>
      <c r="C1539" s="118" t="s">
        <v>93</v>
      </c>
      <c r="D1539" s="118" t="s">
        <v>0</v>
      </c>
      <c r="E1539" s="118">
        <v>599</v>
      </c>
    </row>
    <row r="1540" spans="1:5">
      <c r="A1540" s="118" t="str">
        <f t="shared" si="26"/>
        <v>2006Lung (C33–C34)MaleNon-MāoriNumber</v>
      </c>
      <c r="B1540" s="118">
        <v>2006</v>
      </c>
      <c r="C1540" s="118" t="s">
        <v>93</v>
      </c>
      <c r="D1540" s="118" t="s">
        <v>1</v>
      </c>
      <c r="E1540" s="118">
        <v>790</v>
      </c>
    </row>
    <row r="1541" spans="1:5">
      <c r="A1541" s="118" t="str">
        <f t="shared" si="26"/>
        <v>2006Melanoma (C43)AllSexNon-MāoriNumber</v>
      </c>
      <c r="B1541" s="118">
        <v>2006</v>
      </c>
      <c r="C1541" s="118" t="s">
        <v>99</v>
      </c>
      <c r="D1541" s="118" t="s">
        <v>4</v>
      </c>
      <c r="E1541" s="118">
        <v>1976</v>
      </c>
    </row>
    <row r="1542" spans="1:5">
      <c r="A1542" s="118" t="str">
        <f t="shared" si="26"/>
        <v>2006Melanoma (C43)FemaleNon-MāoriNumber</v>
      </c>
      <c r="B1542" s="118">
        <v>2006</v>
      </c>
      <c r="C1542" s="118" t="s">
        <v>99</v>
      </c>
      <c r="D1542" s="118" t="s">
        <v>0</v>
      </c>
      <c r="E1542" s="118">
        <v>922</v>
      </c>
    </row>
    <row r="1543" spans="1:5">
      <c r="A1543" s="118" t="str">
        <f t="shared" si="26"/>
        <v>2006Melanoma (C43)MaleNon-MāoriNumber</v>
      </c>
      <c r="B1543" s="118">
        <v>2006</v>
      </c>
      <c r="C1543" s="118" t="s">
        <v>99</v>
      </c>
      <c r="D1543" s="118" t="s">
        <v>1</v>
      </c>
      <c r="E1543" s="118">
        <v>1054</v>
      </c>
    </row>
    <row r="1544" spans="1:5">
      <c r="A1544" s="118" t="str">
        <f t="shared" si="26"/>
        <v>2006Bladder (C67)AllSexNon-MāoriNumber</v>
      </c>
      <c r="B1544" s="118">
        <v>2006</v>
      </c>
      <c r="C1544" s="118" t="s">
        <v>118</v>
      </c>
      <c r="D1544" s="118" t="s">
        <v>4</v>
      </c>
      <c r="E1544" s="118">
        <v>309</v>
      </c>
    </row>
    <row r="1545" spans="1:5">
      <c r="A1545" s="118" t="str">
        <f t="shared" si="26"/>
        <v>2006Bladder (C67)FemaleNon-MāoriNumber</v>
      </c>
      <c r="B1545" s="118">
        <v>2006</v>
      </c>
      <c r="C1545" s="118" t="s">
        <v>118</v>
      </c>
      <c r="D1545" s="118" t="s">
        <v>0</v>
      </c>
      <c r="E1545" s="118">
        <v>76</v>
      </c>
    </row>
    <row r="1546" spans="1:5">
      <c r="A1546" s="118" t="str">
        <f t="shared" si="26"/>
        <v>2006Bladder (C67)MaleNon-MāoriNumber</v>
      </c>
      <c r="B1546" s="118">
        <v>2006</v>
      </c>
      <c r="C1546" s="118" t="s">
        <v>118</v>
      </c>
      <c r="D1546" s="118" t="s">
        <v>1</v>
      </c>
      <c r="E1546" s="118">
        <v>233</v>
      </c>
    </row>
    <row r="1547" spans="1:5">
      <c r="A1547" s="118" t="str">
        <f t="shared" si="26"/>
        <v>2006Non-Hodgkin lymphoma (C82–C85, C96)AllSexNon-MāoriNumber</v>
      </c>
      <c r="B1547" s="118">
        <v>2006</v>
      </c>
      <c r="C1547" s="118" t="s">
        <v>133</v>
      </c>
      <c r="D1547" s="118" t="s">
        <v>4</v>
      </c>
      <c r="E1547" s="118">
        <v>654</v>
      </c>
    </row>
    <row r="1548" spans="1:5">
      <c r="A1548" s="118" t="str">
        <f t="shared" si="26"/>
        <v>2006Non-Hodgkin lymphoma (C82–C85, C96)FemaleNon-MāoriNumber</v>
      </c>
      <c r="B1548" s="118">
        <v>2006</v>
      </c>
      <c r="C1548" s="118" t="s">
        <v>133</v>
      </c>
      <c r="D1548" s="118" t="s">
        <v>0</v>
      </c>
      <c r="E1548" s="118">
        <v>282</v>
      </c>
    </row>
    <row r="1549" spans="1:5">
      <c r="A1549" s="118" t="str">
        <f t="shared" si="26"/>
        <v>2006Non-Hodgkin lymphoma (C82–C85, C96)MaleNon-MāoriNumber</v>
      </c>
      <c r="B1549" s="118">
        <v>2006</v>
      </c>
      <c r="C1549" s="118" t="s">
        <v>133</v>
      </c>
      <c r="D1549" s="118" t="s">
        <v>1</v>
      </c>
      <c r="E1549" s="118">
        <v>372</v>
      </c>
    </row>
    <row r="1550" spans="1:5">
      <c r="A1550" s="118" t="str">
        <f t="shared" si="26"/>
        <v>2006Leukaemia (C91–C95)AllSexNon-MāoriNumber</v>
      </c>
      <c r="B1550" s="118">
        <v>2006</v>
      </c>
      <c r="C1550" s="118" t="s">
        <v>136</v>
      </c>
      <c r="D1550" s="118" t="s">
        <v>4</v>
      </c>
      <c r="E1550" s="118">
        <v>475</v>
      </c>
    </row>
    <row r="1551" spans="1:5">
      <c r="A1551" s="118" t="str">
        <f t="shared" si="26"/>
        <v>2006Leukaemia (C91–C95)FemaleNon-MāoriNumber</v>
      </c>
      <c r="B1551" s="118">
        <v>2006</v>
      </c>
      <c r="C1551" s="118" t="s">
        <v>136</v>
      </c>
      <c r="D1551" s="118" t="s">
        <v>0</v>
      </c>
      <c r="E1551" s="118">
        <v>210</v>
      </c>
    </row>
    <row r="1552" spans="1:5">
      <c r="A1552" s="118" t="str">
        <f t="shared" si="26"/>
        <v>2006Leukaemia (C91–C95)MaleNon-MāoriNumber</v>
      </c>
      <c r="B1552" s="118">
        <v>2006</v>
      </c>
      <c r="C1552" s="118" t="s">
        <v>136</v>
      </c>
      <c r="D1552" s="118" t="s">
        <v>1</v>
      </c>
      <c r="E1552" s="118">
        <v>265</v>
      </c>
    </row>
    <row r="1553" spans="1:5">
      <c r="A1553" s="118" t="str">
        <f t="shared" si="26"/>
        <v>2007Stomach (C16)AllSexNon-MāoriNumber</v>
      </c>
      <c r="B1553" s="118">
        <v>2007</v>
      </c>
      <c r="C1553" s="118" t="s">
        <v>82</v>
      </c>
      <c r="D1553" s="118" t="s">
        <v>4</v>
      </c>
      <c r="E1553" s="118">
        <v>294</v>
      </c>
    </row>
    <row r="1554" spans="1:5">
      <c r="A1554" s="118" t="str">
        <f t="shared" si="26"/>
        <v>2007Stomach (C16)FemaleNon-MāoriNumber</v>
      </c>
      <c r="B1554" s="118">
        <v>2007</v>
      </c>
      <c r="C1554" s="118" t="s">
        <v>82</v>
      </c>
      <c r="D1554" s="118" t="s">
        <v>0</v>
      </c>
      <c r="E1554" s="118">
        <v>101</v>
      </c>
    </row>
    <row r="1555" spans="1:5">
      <c r="A1555" s="118" t="str">
        <f t="shared" si="26"/>
        <v>2007Stomach (C16)MaleNon-MāoriNumber</v>
      </c>
      <c r="B1555" s="118">
        <v>2007</v>
      </c>
      <c r="C1555" s="118" t="s">
        <v>82</v>
      </c>
      <c r="D1555" s="118" t="s">
        <v>1</v>
      </c>
      <c r="E1555" s="118">
        <v>193</v>
      </c>
    </row>
    <row r="1556" spans="1:5">
      <c r="A1556" s="118" t="str">
        <f t="shared" si="26"/>
        <v>2007Colorectum and anus (C18–C21)AllSexNon-MāoriNumber</v>
      </c>
      <c r="B1556" s="118">
        <v>2007</v>
      </c>
      <c r="C1556" s="118" t="s">
        <v>84</v>
      </c>
      <c r="D1556" s="118" t="s">
        <v>4</v>
      </c>
      <c r="E1556" s="118">
        <v>2674</v>
      </c>
    </row>
    <row r="1557" spans="1:5">
      <c r="A1557" s="118" t="str">
        <f t="shared" si="26"/>
        <v>2007Colorectum and anus (C18–C21)FemaleNon-MāoriNumber</v>
      </c>
      <c r="B1557" s="118">
        <v>2007</v>
      </c>
      <c r="C1557" s="118" t="s">
        <v>84</v>
      </c>
      <c r="D1557" s="118" t="s">
        <v>0</v>
      </c>
      <c r="E1557" s="118">
        <v>1290</v>
      </c>
    </row>
    <row r="1558" spans="1:5">
      <c r="A1558" s="118" t="str">
        <f t="shared" si="26"/>
        <v>2007Colorectum and anus (C18–C21)MaleNon-MāoriNumber</v>
      </c>
      <c r="B1558" s="118">
        <v>2007</v>
      </c>
      <c r="C1558" s="118" t="s">
        <v>84</v>
      </c>
      <c r="D1558" s="118" t="s">
        <v>1</v>
      </c>
      <c r="E1558" s="118">
        <v>1384</v>
      </c>
    </row>
    <row r="1559" spans="1:5">
      <c r="A1559" s="118" t="str">
        <f t="shared" si="26"/>
        <v>2007Pancreas (C25)AllSexNon-MāoriNumber</v>
      </c>
      <c r="B1559" s="118">
        <v>2007</v>
      </c>
      <c r="C1559" s="118" t="s">
        <v>88</v>
      </c>
      <c r="D1559" s="118" t="s">
        <v>4</v>
      </c>
      <c r="E1559" s="118">
        <v>385</v>
      </c>
    </row>
    <row r="1560" spans="1:5">
      <c r="A1560" s="118" t="str">
        <f t="shared" si="26"/>
        <v>2007Pancreas (C25)FemaleNon-MāoriNumber</v>
      </c>
      <c r="B1560" s="118">
        <v>2007</v>
      </c>
      <c r="C1560" s="118" t="s">
        <v>88</v>
      </c>
      <c r="D1560" s="118" t="s">
        <v>0</v>
      </c>
      <c r="E1560" s="118">
        <v>184</v>
      </c>
    </row>
    <row r="1561" spans="1:5">
      <c r="A1561" s="118" t="str">
        <f t="shared" si="26"/>
        <v>2007Pancreas (C25)MaleNon-MāoriNumber</v>
      </c>
      <c r="B1561" s="118">
        <v>2007</v>
      </c>
      <c r="C1561" s="118" t="s">
        <v>88</v>
      </c>
      <c r="D1561" s="118" t="s">
        <v>1</v>
      </c>
      <c r="E1561" s="118">
        <v>201</v>
      </c>
    </row>
    <row r="1562" spans="1:5">
      <c r="A1562" s="118" t="str">
        <f t="shared" si="26"/>
        <v>2007Lung (C33–C34)AllSexNon-MāoriNumber</v>
      </c>
      <c r="B1562" s="118">
        <v>2007</v>
      </c>
      <c r="C1562" s="118" t="s">
        <v>93</v>
      </c>
      <c r="D1562" s="118" t="s">
        <v>4</v>
      </c>
      <c r="E1562" s="118">
        <v>1501</v>
      </c>
    </row>
    <row r="1563" spans="1:5">
      <c r="A1563" s="118" t="str">
        <f t="shared" si="26"/>
        <v>2007Lung (C33–C34)FemaleNon-MāoriNumber</v>
      </c>
      <c r="B1563" s="118">
        <v>2007</v>
      </c>
      <c r="C1563" s="118" t="s">
        <v>93</v>
      </c>
      <c r="D1563" s="118" t="s">
        <v>0</v>
      </c>
      <c r="E1563" s="118">
        <v>627</v>
      </c>
    </row>
    <row r="1564" spans="1:5">
      <c r="A1564" s="118" t="str">
        <f t="shared" si="26"/>
        <v>2007Lung (C33–C34)MaleNon-MāoriNumber</v>
      </c>
      <c r="B1564" s="118">
        <v>2007</v>
      </c>
      <c r="C1564" s="118" t="s">
        <v>93</v>
      </c>
      <c r="D1564" s="118" t="s">
        <v>1</v>
      </c>
      <c r="E1564" s="118">
        <v>874</v>
      </c>
    </row>
    <row r="1565" spans="1:5">
      <c r="A1565" s="118" t="str">
        <f t="shared" si="26"/>
        <v>2007Melanoma (C43)AllSexNon-MāoriNumber</v>
      </c>
      <c r="B1565" s="118">
        <v>2007</v>
      </c>
      <c r="C1565" s="118" t="s">
        <v>99</v>
      </c>
      <c r="D1565" s="118" t="s">
        <v>4</v>
      </c>
      <c r="E1565" s="118">
        <v>2146</v>
      </c>
    </row>
    <row r="1566" spans="1:5">
      <c r="A1566" s="118" t="str">
        <f t="shared" si="26"/>
        <v>2007Melanoma (C43)FemaleNon-MāoriNumber</v>
      </c>
      <c r="B1566" s="118">
        <v>2007</v>
      </c>
      <c r="C1566" s="118" t="s">
        <v>99</v>
      </c>
      <c r="D1566" s="118" t="s">
        <v>0</v>
      </c>
      <c r="E1566" s="118">
        <v>1032</v>
      </c>
    </row>
    <row r="1567" spans="1:5">
      <c r="A1567" s="118" t="str">
        <f t="shared" si="26"/>
        <v>2007Melanoma (C43)MaleNon-MāoriNumber</v>
      </c>
      <c r="B1567" s="118">
        <v>2007</v>
      </c>
      <c r="C1567" s="118" t="s">
        <v>99</v>
      </c>
      <c r="D1567" s="118" t="s">
        <v>1</v>
      </c>
      <c r="E1567" s="118">
        <v>1114</v>
      </c>
    </row>
    <row r="1568" spans="1:5">
      <c r="A1568" s="118" t="str">
        <f t="shared" si="26"/>
        <v>2007Bladder (C67)AllSexNon-MāoriNumber</v>
      </c>
      <c r="B1568" s="118">
        <v>2007</v>
      </c>
      <c r="C1568" s="118" t="s">
        <v>118</v>
      </c>
      <c r="D1568" s="118" t="s">
        <v>4</v>
      </c>
      <c r="E1568" s="118">
        <v>351</v>
      </c>
    </row>
    <row r="1569" spans="1:5">
      <c r="A1569" s="118" t="str">
        <f t="shared" si="26"/>
        <v>2007Bladder (C67)FemaleNon-MāoriNumber</v>
      </c>
      <c r="B1569" s="118">
        <v>2007</v>
      </c>
      <c r="C1569" s="118" t="s">
        <v>118</v>
      </c>
      <c r="D1569" s="118" t="s">
        <v>0</v>
      </c>
      <c r="E1569" s="118">
        <v>91</v>
      </c>
    </row>
    <row r="1570" spans="1:5">
      <c r="A1570" s="118" t="str">
        <f t="shared" si="26"/>
        <v>2007Bladder (C67)MaleNon-MāoriNumber</v>
      </c>
      <c r="B1570" s="118">
        <v>2007</v>
      </c>
      <c r="C1570" s="118" t="s">
        <v>118</v>
      </c>
      <c r="D1570" s="118" t="s">
        <v>1</v>
      </c>
      <c r="E1570" s="118">
        <v>260</v>
      </c>
    </row>
    <row r="1571" spans="1:5">
      <c r="A1571" s="118" t="str">
        <f t="shared" si="26"/>
        <v>2007Non-Hodgkin lymphoma (C82–C85, C96)AllSexNon-MāoriNumber</v>
      </c>
      <c r="B1571" s="118">
        <v>2007</v>
      </c>
      <c r="C1571" s="118" t="s">
        <v>133</v>
      </c>
      <c r="D1571" s="118" t="s">
        <v>4</v>
      </c>
      <c r="E1571" s="118">
        <v>651</v>
      </c>
    </row>
    <row r="1572" spans="1:5">
      <c r="A1572" s="118" t="str">
        <f t="shared" si="26"/>
        <v>2007Non-Hodgkin lymphoma (C82–C85, C96)FemaleNon-MāoriNumber</v>
      </c>
      <c r="B1572" s="118">
        <v>2007</v>
      </c>
      <c r="C1572" s="118" t="s">
        <v>133</v>
      </c>
      <c r="D1572" s="118" t="s">
        <v>0</v>
      </c>
      <c r="E1572" s="118">
        <v>310</v>
      </c>
    </row>
    <row r="1573" spans="1:5">
      <c r="A1573" s="118" t="str">
        <f t="shared" si="26"/>
        <v>2007Non-Hodgkin lymphoma (C82–C85, C96)MaleNon-MāoriNumber</v>
      </c>
      <c r="B1573" s="118">
        <v>2007</v>
      </c>
      <c r="C1573" s="118" t="s">
        <v>133</v>
      </c>
      <c r="D1573" s="118" t="s">
        <v>1</v>
      </c>
      <c r="E1573" s="118">
        <v>341</v>
      </c>
    </row>
    <row r="1574" spans="1:5">
      <c r="A1574" s="118" t="str">
        <f t="shared" si="26"/>
        <v>2007Leukaemia (C91–C95)AllSexNon-MāoriNumber</v>
      </c>
      <c r="B1574" s="118">
        <v>2007</v>
      </c>
      <c r="C1574" s="118" t="s">
        <v>136</v>
      </c>
      <c r="D1574" s="118" t="s">
        <v>4</v>
      </c>
      <c r="E1574" s="118">
        <v>514</v>
      </c>
    </row>
    <row r="1575" spans="1:5">
      <c r="A1575" s="118" t="str">
        <f t="shared" si="26"/>
        <v>2007Leukaemia (C91–C95)FemaleNon-MāoriNumber</v>
      </c>
      <c r="B1575" s="118">
        <v>2007</v>
      </c>
      <c r="C1575" s="118" t="s">
        <v>136</v>
      </c>
      <c r="D1575" s="118" t="s">
        <v>0</v>
      </c>
      <c r="E1575" s="118">
        <v>221</v>
      </c>
    </row>
    <row r="1576" spans="1:5">
      <c r="A1576" s="118" t="str">
        <f t="shared" si="26"/>
        <v>2007Leukaemia (C91–C95)MaleNon-MāoriNumber</v>
      </c>
      <c r="B1576" s="118">
        <v>2007</v>
      </c>
      <c r="C1576" s="118" t="s">
        <v>136</v>
      </c>
      <c r="D1576" s="118" t="s">
        <v>1</v>
      </c>
      <c r="E1576" s="118">
        <v>293</v>
      </c>
    </row>
    <row r="1577" spans="1:5">
      <c r="A1577" s="118" t="str">
        <f t="shared" si="26"/>
        <v>2008Stomach (C16)AllSexNon-MāoriNumber</v>
      </c>
      <c r="B1577" s="118">
        <v>2008</v>
      </c>
      <c r="C1577" s="118" t="s">
        <v>82</v>
      </c>
      <c r="D1577" s="118" t="s">
        <v>4</v>
      </c>
      <c r="E1577" s="118">
        <v>306</v>
      </c>
    </row>
    <row r="1578" spans="1:5">
      <c r="A1578" s="118" t="str">
        <f t="shared" si="26"/>
        <v>2008Stomach (C16)FemaleNon-MāoriNumber</v>
      </c>
      <c r="B1578" s="118">
        <v>2008</v>
      </c>
      <c r="C1578" s="118" t="s">
        <v>82</v>
      </c>
      <c r="D1578" s="118" t="s">
        <v>0</v>
      </c>
      <c r="E1578" s="118">
        <v>100</v>
      </c>
    </row>
    <row r="1579" spans="1:5">
      <c r="A1579" s="118" t="str">
        <f t="shared" si="26"/>
        <v>2008Stomach (C16)MaleNon-MāoriNumber</v>
      </c>
      <c r="B1579" s="118">
        <v>2008</v>
      </c>
      <c r="C1579" s="118" t="s">
        <v>82</v>
      </c>
      <c r="D1579" s="118" t="s">
        <v>1</v>
      </c>
      <c r="E1579" s="118">
        <v>206</v>
      </c>
    </row>
    <row r="1580" spans="1:5">
      <c r="A1580" s="118" t="str">
        <f t="shared" si="26"/>
        <v>2008Colorectum and anus (C18–C21)AllSexNon-MāoriNumber</v>
      </c>
      <c r="B1580" s="118">
        <v>2008</v>
      </c>
      <c r="C1580" s="118" t="s">
        <v>84</v>
      </c>
      <c r="D1580" s="118" t="s">
        <v>4</v>
      </c>
      <c r="E1580" s="118">
        <v>2680</v>
      </c>
    </row>
    <row r="1581" spans="1:5">
      <c r="A1581" s="118" t="str">
        <f t="shared" si="26"/>
        <v>2008Colorectum and anus (C18–C21)FemaleNon-MāoriNumber</v>
      </c>
      <c r="B1581" s="118">
        <v>2008</v>
      </c>
      <c r="C1581" s="118" t="s">
        <v>84</v>
      </c>
      <c r="D1581" s="118" t="s">
        <v>0</v>
      </c>
      <c r="E1581" s="118">
        <v>1305</v>
      </c>
    </row>
    <row r="1582" spans="1:5">
      <c r="A1582" s="118" t="str">
        <f t="shared" si="26"/>
        <v>2008Colorectum and anus (C18–C21)MaleNon-MāoriNumber</v>
      </c>
      <c r="B1582" s="118">
        <v>2008</v>
      </c>
      <c r="C1582" s="118" t="s">
        <v>84</v>
      </c>
      <c r="D1582" s="118" t="s">
        <v>1</v>
      </c>
      <c r="E1582" s="118">
        <v>1375</v>
      </c>
    </row>
    <row r="1583" spans="1:5">
      <c r="A1583" s="118" t="str">
        <f t="shared" si="26"/>
        <v>2008Pancreas (C25)AllSexNon-MāoriNumber</v>
      </c>
      <c r="B1583" s="118">
        <v>2008</v>
      </c>
      <c r="C1583" s="118" t="s">
        <v>88</v>
      </c>
      <c r="D1583" s="118" t="s">
        <v>4</v>
      </c>
      <c r="E1583" s="118">
        <v>377</v>
      </c>
    </row>
    <row r="1584" spans="1:5">
      <c r="A1584" s="118" t="str">
        <f t="shared" si="26"/>
        <v>2008Pancreas (C25)FemaleNon-MāoriNumber</v>
      </c>
      <c r="B1584" s="118">
        <v>2008</v>
      </c>
      <c r="C1584" s="118" t="s">
        <v>88</v>
      </c>
      <c r="D1584" s="118" t="s">
        <v>0</v>
      </c>
      <c r="E1584" s="118">
        <v>195</v>
      </c>
    </row>
    <row r="1585" spans="1:5">
      <c r="A1585" s="118" t="str">
        <f t="shared" ref="A1585:A1648" si="27">B1585&amp;C1585&amp;D1585&amp;$A$1456&amp;$E$1456</f>
        <v>2008Pancreas (C25)MaleNon-MāoriNumber</v>
      </c>
      <c r="B1585" s="118">
        <v>2008</v>
      </c>
      <c r="C1585" s="118" t="s">
        <v>88</v>
      </c>
      <c r="D1585" s="118" t="s">
        <v>1</v>
      </c>
      <c r="E1585" s="118">
        <v>182</v>
      </c>
    </row>
    <row r="1586" spans="1:5">
      <c r="A1586" s="118" t="str">
        <f t="shared" si="27"/>
        <v>2008Lung (C33–C34)AllSexNon-MāoriNumber</v>
      </c>
      <c r="B1586" s="118">
        <v>2008</v>
      </c>
      <c r="C1586" s="118" t="s">
        <v>93</v>
      </c>
      <c r="D1586" s="118" t="s">
        <v>4</v>
      </c>
      <c r="E1586" s="118">
        <v>1522</v>
      </c>
    </row>
    <row r="1587" spans="1:5">
      <c r="A1587" s="118" t="str">
        <f t="shared" si="27"/>
        <v>2008Lung (C33–C34)FemaleNon-MāoriNumber</v>
      </c>
      <c r="B1587" s="118">
        <v>2008</v>
      </c>
      <c r="C1587" s="118" t="s">
        <v>93</v>
      </c>
      <c r="D1587" s="118" t="s">
        <v>0</v>
      </c>
      <c r="E1587" s="118">
        <v>678</v>
      </c>
    </row>
    <row r="1588" spans="1:5">
      <c r="A1588" s="118" t="str">
        <f t="shared" si="27"/>
        <v>2008Lung (C33–C34)MaleNon-MāoriNumber</v>
      </c>
      <c r="B1588" s="118">
        <v>2008</v>
      </c>
      <c r="C1588" s="118" t="s">
        <v>93</v>
      </c>
      <c r="D1588" s="118" t="s">
        <v>1</v>
      </c>
      <c r="E1588" s="118">
        <v>844</v>
      </c>
    </row>
    <row r="1589" spans="1:5">
      <c r="A1589" s="118" t="str">
        <f t="shared" si="27"/>
        <v>2008Melanoma (C43)AllSexNon-MāoriNumber</v>
      </c>
      <c r="B1589" s="118">
        <v>2008</v>
      </c>
      <c r="C1589" s="118" t="s">
        <v>99</v>
      </c>
      <c r="D1589" s="118" t="s">
        <v>4</v>
      </c>
      <c r="E1589" s="118">
        <v>2233</v>
      </c>
    </row>
    <row r="1590" spans="1:5">
      <c r="A1590" s="118" t="str">
        <f t="shared" si="27"/>
        <v>2008Melanoma (C43)FemaleNon-MāoriNumber</v>
      </c>
      <c r="B1590" s="118">
        <v>2008</v>
      </c>
      <c r="C1590" s="118" t="s">
        <v>99</v>
      </c>
      <c r="D1590" s="118" t="s">
        <v>0</v>
      </c>
      <c r="E1590" s="118">
        <v>1063</v>
      </c>
    </row>
    <row r="1591" spans="1:5">
      <c r="A1591" s="118" t="str">
        <f t="shared" si="27"/>
        <v>2008Melanoma (C43)MaleNon-MāoriNumber</v>
      </c>
      <c r="B1591" s="118">
        <v>2008</v>
      </c>
      <c r="C1591" s="118" t="s">
        <v>99</v>
      </c>
      <c r="D1591" s="118" t="s">
        <v>1</v>
      </c>
      <c r="E1591" s="118">
        <v>1170</v>
      </c>
    </row>
    <row r="1592" spans="1:5">
      <c r="A1592" s="118" t="str">
        <f t="shared" si="27"/>
        <v>2008Bladder (C67)AllSexNon-MāoriNumber</v>
      </c>
      <c r="B1592" s="118">
        <v>2008</v>
      </c>
      <c r="C1592" s="118" t="s">
        <v>118</v>
      </c>
      <c r="D1592" s="118" t="s">
        <v>4</v>
      </c>
      <c r="E1592" s="118">
        <v>338</v>
      </c>
    </row>
    <row r="1593" spans="1:5">
      <c r="A1593" s="118" t="str">
        <f t="shared" si="27"/>
        <v>2008Bladder (C67)FemaleNon-MāoriNumber</v>
      </c>
      <c r="B1593" s="118">
        <v>2008</v>
      </c>
      <c r="C1593" s="118" t="s">
        <v>118</v>
      </c>
      <c r="D1593" s="118" t="s">
        <v>0</v>
      </c>
      <c r="E1593" s="118">
        <v>111</v>
      </c>
    </row>
    <row r="1594" spans="1:5">
      <c r="A1594" s="118" t="str">
        <f t="shared" si="27"/>
        <v>2008Bladder (C67)MaleNon-MāoriNumber</v>
      </c>
      <c r="B1594" s="118">
        <v>2008</v>
      </c>
      <c r="C1594" s="118" t="s">
        <v>118</v>
      </c>
      <c r="D1594" s="118" t="s">
        <v>1</v>
      </c>
      <c r="E1594" s="118">
        <v>227</v>
      </c>
    </row>
    <row r="1595" spans="1:5">
      <c r="A1595" s="118" t="str">
        <f t="shared" si="27"/>
        <v>2008Non-Hodgkin lymphoma (C82–C85, C96)AllSexNon-MāoriNumber</v>
      </c>
      <c r="B1595" s="118">
        <v>2008</v>
      </c>
      <c r="C1595" s="118" t="s">
        <v>133</v>
      </c>
      <c r="D1595" s="118" t="s">
        <v>4</v>
      </c>
      <c r="E1595" s="118">
        <v>721</v>
      </c>
    </row>
    <row r="1596" spans="1:5">
      <c r="A1596" s="118" t="str">
        <f t="shared" si="27"/>
        <v>2008Non-Hodgkin lymphoma (C82–C85, C96)FemaleNon-MāoriNumber</v>
      </c>
      <c r="B1596" s="118">
        <v>2008</v>
      </c>
      <c r="C1596" s="118" t="s">
        <v>133</v>
      </c>
      <c r="D1596" s="118" t="s">
        <v>0</v>
      </c>
      <c r="E1596" s="118">
        <v>330</v>
      </c>
    </row>
    <row r="1597" spans="1:5">
      <c r="A1597" s="118" t="str">
        <f t="shared" si="27"/>
        <v>2008Non-Hodgkin lymphoma (C82–C85, C96)MaleNon-MāoriNumber</v>
      </c>
      <c r="B1597" s="118">
        <v>2008</v>
      </c>
      <c r="C1597" s="118" t="s">
        <v>133</v>
      </c>
      <c r="D1597" s="118" t="s">
        <v>1</v>
      </c>
      <c r="E1597" s="118">
        <v>391</v>
      </c>
    </row>
    <row r="1598" spans="1:5">
      <c r="A1598" s="118" t="str">
        <f t="shared" si="27"/>
        <v>2008Leukaemia (C91–C95)AllSexNon-MāoriNumber</v>
      </c>
      <c r="B1598" s="118">
        <v>2008</v>
      </c>
      <c r="C1598" s="118" t="s">
        <v>136</v>
      </c>
      <c r="D1598" s="118" t="s">
        <v>4</v>
      </c>
      <c r="E1598" s="118">
        <v>520</v>
      </c>
    </row>
    <row r="1599" spans="1:5">
      <c r="A1599" s="118" t="str">
        <f t="shared" si="27"/>
        <v>2008Leukaemia (C91–C95)FemaleNon-MāoriNumber</v>
      </c>
      <c r="B1599" s="118">
        <v>2008</v>
      </c>
      <c r="C1599" s="118" t="s">
        <v>136</v>
      </c>
      <c r="D1599" s="118" t="s">
        <v>0</v>
      </c>
      <c r="E1599" s="118">
        <v>223</v>
      </c>
    </row>
    <row r="1600" spans="1:5">
      <c r="A1600" s="118" t="str">
        <f t="shared" si="27"/>
        <v>2008Leukaemia (C91–C95)MaleNon-MāoriNumber</v>
      </c>
      <c r="B1600" s="118">
        <v>2008</v>
      </c>
      <c r="C1600" s="118" t="s">
        <v>136</v>
      </c>
      <c r="D1600" s="118" t="s">
        <v>1</v>
      </c>
      <c r="E1600" s="118">
        <v>297</v>
      </c>
    </row>
    <row r="1601" spans="1:5">
      <c r="A1601" s="118" t="str">
        <f t="shared" si="27"/>
        <v>2009Stomach (C16)AllSexNon-MāoriNumber</v>
      </c>
      <c r="B1601" s="118">
        <v>2009</v>
      </c>
      <c r="C1601" s="118" t="s">
        <v>82</v>
      </c>
      <c r="D1601" s="118" t="s">
        <v>4</v>
      </c>
      <c r="E1601" s="118">
        <v>296</v>
      </c>
    </row>
    <row r="1602" spans="1:5">
      <c r="A1602" s="118" t="str">
        <f t="shared" si="27"/>
        <v>2009Stomach (C16)FemaleNon-MāoriNumber</v>
      </c>
      <c r="B1602" s="118">
        <v>2009</v>
      </c>
      <c r="C1602" s="118" t="s">
        <v>82</v>
      </c>
      <c r="D1602" s="118" t="s">
        <v>0</v>
      </c>
      <c r="E1602" s="118">
        <v>92</v>
      </c>
    </row>
    <row r="1603" spans="1:5">
      <c r="A1603" s="118" t="str">
        <f t="shared" si="27"/>
        <v>2009Stomach (C16)MaleNon-MāoriNumber</v>
      </c>
      <c r="B1603" s="118">
        <v>2009</v>
      </c>
      <c r="C1603" s="118" t="s">
        <v>82</v>
      </c>
      <c r="D1603" s="118" t="s">
        <v>1</v>
      </c>
      <c r="E1603" s="118">
        <v>204</v>
      </c>
    </row>
    <row r="1604" spans="1:5">
      <c r="A1604" s="118" t="str">
        <f t="shared" si="27"/>
        <v>2009Colorectum and anus (C18–C21)AllSexNon-MāoriNumber</v>
      </c>
      <c r="B1604" s="118">
        <v>2009</v>
      </c>
      <c r="C1604" s="118" t="s">
        <v>84</v>
      </c>
      <c r="D1604" s="118" t="s">
        <v>4</v>
      </c>
      <c r="E1604" s="118">
        <v>2673</v>
      </c>
    </row>
    <row r="1605" spans="1:5">
      <c r="A1605" s="118" t="str">
        <f t="shared" si="27"/>
        <v>2009Colorectum and anus (C18–C21)FemaleNon-MāoriNumber</v>
      </c>
      <c r="B1605" s="118">
        <v>2009</v>
      </c>
      <c r="C1605" s="118" t="s">
        <v>84</v>
      </c>
      <c r="D1605" s="118" t="s">
        <v>0</v>
      </c>
      <c r="E1605" s="118">
        <v>1305</v>
      </c>
    </row>
    <row r="1606" spans="1:5">
      <c r="A1606" s="118" t="str">
        <f t="shared" si="27"/>
        <v>2009Colorectum and anus (C18–C21)MaleNon-MāoriNumber</v>
      </c>
      <c r="B1606" s="118">
        <v>2009</v>
      </c>
      <c r="C1606" s="118" t="s">
        <v>84</v>
      </c>
      <c r="D1606" s="118" t="s">
        <v>1</v>
      </c>
      <c r="E1606" s="118">
        <v>1368</v>
      </c>
    </row>
    <row r="1607" spans="1:5">
      <c r="A1607" s="118" t="str">
        <f t="shared" si="27"/>
        <v>2009Pancreas (C25)AllSexNon-MāoriNumber</v>
      </c>
      <c r="B1607" s="118">
        <v>2009</v>
      </c>
      <c r="C1607" s="118" t="s">
        <v>88</v>
      </c>
      <c r="D1607" s="118" t="s">
        <v>4</v>
      </c>
      <c r="E1607" s="118">
        <v>426</v>
      </c>
    </row>
    <row r="1608" spans="1:5">
      <c r="A1608" s="118" t="str">
        <f t="shared" si="27"/>
        <v>2009Pancreas (C25)FemaleNon-MāoriNumber</v>
      </c>
      <c r="B1608" s="118">
        <v>2009</v>
      </c>
      <c r="C1608" s="118" t="s">
        <v>88</v>
      </c>
      <c r="D1608" s="118" t="s">
        <v>0</v>
      </c>
      <c r="E1608" s="118">
        <v>212</v>
      </c>
    </row>
    <row r="1609" spans="1:5">
      <c r="A1609" s="118" t="str">
        <f t="shared" si="27"/>
        <v>2009Pancreas (C25)MaleNon-MāoriNumber</v>
      </c>
      <c r="B1609" s="118">
        <v>2009</v>
      </c>
      <c r="C1609" s="118" t="s">
        <v>88</v>
      </c>
      <c r="D1609" s="118" t="s">
        <v>1</v>
      </c>
      <c r="E1609" s="118">
        <v>214</v>
      </c>
    </row>
    <row r="1610" spans="1:5">
      <c r="A1610" s="118" t="str">
        <f t="shared" si="27"/>
        <v>2009Lung (C33–C34)AllSexNon-MāoriNumber</v>
      </c>
      <c r="B1610" s="118">
        <v>2009</v>
      </c>
      <c r="C1610" s="118" t="s">
        <v>93</v>
      </c>
      <c r="D1610" s="118" t="s">
        <v>4</v>
      </c>
      <c r="E1610" s="118">
        <v>1635</v>
      </c>
    </row>
    <row r="1611" spans="1:5">
      <c r="A1611" s="118" t="str">
        <f t="shared" si="27"/>
        <v>2009Lung (C33–C34)FemaleNon-MāoriNumber</v>
      </c>
      <c r="B1611" s="118">
        <v>2009</v>
      </c>
      <c r="C1611" s="118" t="s">
        <v>93</v>
      </c>
      <c r="D1611" s="118" t="s">
        <v>0</v>
      </c>
      <c r="E1611" s="118">
        <v>700</v>
      </c>
    </row>
    <row r="1612" spans="1:5">
      <c r="A1612" s="118" t="str">
        <f t="shared" si="27"/>
        <v>2009Lung (C33–C34)MaleNon-MāoriNumber</v>
      </c>
      <c r="B1612" s="118">
        <v>2009</v>
      </c>
      <c r="C1612" s="118" t="s">
        <v>93</v>
      </c>
      <c r="D1612" s="118" t="s">
        <v>1</v>
      </c>
      <c r="E1612" s="118">
        <v>935</v>
      </c>
    </row>
    <row r="1613" spans="1:5">
      <c r="A1613" s="118" t="str">
        <f t="shared" si="27"/>
        <v>2009Melanoma (C43)AllSexNon-MāoriNumber</v>
      </c>
      <c r="B1613" s="118">
        <v>2009</v>
      </c>
      <c r="C1613" s="118" t="s">
        <v>99</v>
      </c>
      <c r="D1613" s="118" t="s">
        <v>4</v>
      </c>
      <c r="E1613" s="118">
        <v>2191</v>
      </c>
    </row>
    <row r="1614" spans="1:5">
      <c r="A1614" s="118" t="str">
        <f t="shared" si="27"/>
        <v>2009Melanoma (C43)FemaleNon-MāoriNumber</v>
      </c>
      <c r="B1614" s="118">
        <v>2009</v>
      </c>
      <c r="C1614" s="118" t="s">
        <v>99</v>
      </c>
      <c r="D1614" s="118" t="s">
        <v>0</v>
      </c>
      <c r="E1614" s="118">
        <v>1006</v>
      </c>
    </row>
    <row r="1615" spans="1:5">
      <c r="A1615" s="118" t="str">
        <f t="shared" si="27"/>
        <v>2009Melanoma (C43)MaleNon-MāoriNumber</v>
      </c>
      <c r="B1615" s="118">
        <v>2009</v>
      </c>
      <c r="C1615" s="118" t="s">
        <v>99</v>
      </c>
      <c r="D1615" s="118" t="s">
        <v>1</v>
      </c>
      <c r="E1615" s="118">
        <v>1185</v>
      </c>
    </row>
    <row r="1616" spans="1:5">
      <c r="A1616" s="118" t="str">
        <f t="shared" si="27"/>
        <v>2009Bladder (C67)AllSexNon-MāoriNumber</v>
      </c>
      <c r="B1616" s="118">
        <v>2009</v>
      </c>
      <c r="C1616" s="118" t="s">
        <v>118</v>
      </c>
      <c r="D1616" s="118" t="s">
        <v>4</v>
      </c>
      <c r="E1616" s="118">
        <v>342</v>
      </c>
    </row>
    <row r="1617" spans="1:5">
      <c r="A1617" s="118" t="str">
        <f t="shared" si="27"/>
        <v>2009Bladder (C67)FemaleNon-MāoriNumber</v>
      </c>
      <c r="B1617" s="118">
        <v>2009</v>
      </c>
      <c r="C1617" s="118" t="s">
        <v>118</v>
      </c>
      <c r="D1617" s="118" t="s">
        <v>0</v>
      </c>
      <c r="E1617" s="118">
        <v>101</v>
      </c>
    </row>
    <row r="1618" spans="1:5">
      <c r="A1618" s="118" t="str">
        <f t="shared" si="27"/>
        <v>2009Bladder (C67)MaleNon-MāoriNumber</v>
      </c>
      <c r="B1618" s="118">
        <v>2009</v>
      </c>
      <c r="C1618" s="118" t="s">
        <v>118</v>
      </c>
      <c r="D1618" s="118" t="s">
        <v>1</v>
      </c>
      <c r="E1618" s="118">
        <v>241</v>
      </c>
    </row>
    <row r="1619" spans="1:5">
      <c r="A1619" s="118" t="str">
        <f t="shared" si="27"/>
        <v>2009Non-Hodgkin lymphoma (C82–C85, C96)AllSexNon-MāoriNumber</v>
      </c>
      <c r="B1619" s="118">
        <v>2009</v>
      </c>
      <c r="C1619" s="118" t="s">
        <v>133</v>
      </c>
      <c r="D1619" s="118" t="s">
        <v>4</v>
      </c>
      <c r="E1619" s="118">
        <v>703</v>
      </c>
    </row>
    <row r="1620" spans="1:5">
      <c r="A1620" s="118" t="str">
        <f t="shared" si="27"/>
        <v>2009Non-Hodgkin lymphoma (C82–C85, C96)FemaleNon-MāoriNumber</v>
      </c>
      <c r="B1620" s="118">
        <v>2009</v>
      </c>
      <c r="C1620" s="118" t="s">
        <v>133</v>
      </c>
      <c r="D1620" s="118" t="s">
        <v>0</v>
      </c>
      <c r="E1620" s="118">
        <v>302</v>
      </c>
    </row>
    <row r="1621" spans="1:5">
      <c r="A1621" s="118" t="str">
        <f t="shared" si="27"/>
        <v>2009Non-Hodgkin lymphoma (C82–C85, C96)MaleNon-MāoriNumber</v>
      </c>
      <c r="B1621" s="118">
        <v>2009</v>
      </c>
      <c r="C1621" s="118" t="s">
        <v>133</v>
      </c>
      <c r="D1621" s="118" t="s">
        <v>1</v>
      </c>
      <c r="E1621" s="118">
        <v>401</v>
      </c>
    </row>
    <row r="1622" spans="1:5">
      <c r="A1622" s="118" t="str">
        <f t="shared" si="27"/>
        <v>2009Leukaemia (C91–C95)AllSexNon-MāoriNumber</v>
      </c>
      <c r="B1622" s="118">
        <v>2009</v>
      </c>
      <c r="C1622" s="118" t="s">
        <v>136</v>
      </c>
      <c r="D1622" s="118" t="s">
        <v>4</v>
      </c>
      <c r="E1622" s="118">
        <v>513</v>
      </c>
    </row>
    <row r="1623" spans="1:5">
      <c r="A1623" s="118" t="str">
        <f t="shared" si="27"/>
        <v>2009Leukaemia (C91–C95)FemaleNon-MāoriNumber</v>
      </c>
      <c r="B1623" s="118">
        <v>2009</v>
      </c>
      <c r="C1623" s="118" t="s">
        <v>136</v>
      </c>
      <c r="D1623" s="118" t="s">
        <v>0</v>
      </c>
      <c r="E1623" s="118">
        <v>227</v>
      </c>
    </row>
    <row r="1624" spans="1:5">
      <c r="A1624" s="118" t="str">
        <f t="shared" si="27"/>
        <v>2009Leukaemia (C91–C95)MaleNon-MāoriNumber</v>
      </c>
      <c r="B1624" s="118">
        <v>2009</v>
      </c>
      <c r="C1624" s="118" t="s">
        <v>136</v>
      </c>
      <c r="D1624" s="118" t="s">
        <v>1</v>
      </c>
      <c r="E1624" s="118">
        <v>286</v>
      </c>
    </row>
    <row r="1625" spans="1:5">
      <c r="A1625" s="118" t="str">
        <f t="shared" si="27"/>
        <v>2010Stomach (C16)AllSexNon-MāoriNumber</v>
      </c>
      <c r="B1625" s="118">
        <v>2010</v>
      </c>
      <c r="C1625" s="118" t="s">
        <v>82</v>
      </c>
      <c r="D1625" s="118" t="s">
        <v>4</v>
      </c>
      <c r="E1625" s="118">
        <v>298</v>
      </c>
    </row>
    <row r="1626" spans="1:5">
      <c r="A1626" s="118" t="str">
        <f t="shared" si="27"/>
        <v>2010Stomach (C16)FemaleNon-MāoriNumber</v>
      </c>
      <c r="B1626" s="118">
        <v>2010</v>
      </c>
      <c r="C1626" s="118" t="s">
        <v>82</v>
      </c>
      <c r="D1626" s="118" t="s">
        <v>0</v>
      </c>
      <c r="E1626" s="118">
        <v>99</v>
      </c>
    </row>
    <row r="1627" spans="1:5">
      <c r="A1627" s="118" t="str">
        <f t="shared" si="27"/>
        <v>2010Stomach (C16)MaleNon-MāoriNumber</v>
      </c>
      <c r="B1627" s="118">
        <v>2010</v>
      </c>
      <c r="C1627" s="118" t="s">
        <v>82</v>
      </c>
      <c r="D1627" s="118" t="s">
        <v>1</v>
      </c>
      <c r="E1627" s="118">
        <v>199</v>
      </c>
    </row>
    <row r="1628" spans="1:5">
      <c r="A1628" s="118" t="str">
        <f t="shared" si="27"/>
        <v>2010Colorectum and anus (C18–C21)AllSexNon-MāoriNumber</v>
      </c>
      <c r="B1628" s="118">
        <v>2010</v>
      </c>
      <c r="C1628" s="118" t="s">
        <v>84</v>
      </c>
      <c r="D1628" s="118" t="s">
        <v>4</v>
      </c>
      <c r="E1628" s="118">
        <v>2833</v>
      </c>
    </row>
    <row r="1629" spans="1:5">
      <c r="A1629" s="118" t="str">
        <f t="shared" si="27"/>
        <v>2010Colorectum and anus (C18–C21)FemaleNon-MāoriNumber</v>
      </c>
      <c r="B1629" s="118">
        <v>2010</v>
      </c>
      <c r="C1629" s="118" t="s">
        <v>84</v>
      </c>
      <c r="D1629" s="118" t="s">
        <v>0</v>
      </c>
      <c r="E1629" s="118">
        <v>1400</v>
      </c>
    </row>
    <row r="1630" spans="1:5">
      <c r="A1630" s="118" t="str">
        <f t="shared" si="27"/>
        <v>2010Colorectum and anus (C18–C21)MaleNon-MāoriNumber</v>
      </c>
      <c r="B1630" s="118">
        <v>2010</v>
      </c>
      <c r="C1630" s="118" t="s">
        <v>84</v>
      </c>
      <c r="D1630" s="118" t="s">
        <v>1</v>
      </c>
      <c r="E1630" s="118">
        <v>1433</v>
      </c>
    </row>
    <row r="1631" spans="1:5">
      <c r="A1631" s="118" t="str">
        <f t="shared" si="27"/>
        <v>2010Pancreas (C25)AllSexNon-MāoriNumber</v>
      </c>
      <c r="B1631" s="118">
        <v>2010</v>
      </c>
      <c r="C1631" s="118" t="s">
        <v>88</v>
      </c>
      <c r="D1631" s="118" t="s">
        <v>4</v>
      </c>
      <c r="E1631" s="118">
        <v>444</v>
      </c>
    </row>
    <row r="1632" spans="1:5">
      <c r="A1632" s="118" t="str">
        <f t="shared" si="27"/>
        <v>2010Pancreas (C25)FemaleNon-MāoriNumber</v>
      </c>
      <c r="B1632" s="118">
        <v>2010</v>
      </c>
      <c r="C1632" s="118" t="s">
        <v>88</v>
      </c>
      <c r="D1632" s="118" t="s">
        <v>0</v>
      </c>
      <c r="E1632" s="118">
        <v>218</v>
      </c>
    </row>
    <row r="1633" spans="1:5">
      <c r="A1633" s="118" t="str">
        <f t="shared" si="27"/>
        <v>2010Pancreas (C25)MaleNon-MāoriNumber</v>
      </c>
      <c r="B1633" s="118">
        <v>2010</v>
      </c>
      <c r="C1633" s="118" t="s">
        <v>88</v>
      </c>
      <c r="D1633" s="118" t="s">
        <v>1</v>
      </c>
      <c r="E1633" s="118">
        <v>226</v>
      </c>
    </row>
    <row r="1634" spans="1:5">
      <c r="A1634" s="118" t="str">
        <f t="shared" si="27"/>
        <v>2010Lung (C33–C34)AllSexNon-MāoriNumber</v>
      </c>
      <c r="B1634" s="118">
        <v>2010</v>
      </c>
      <c r="C1634" s="118" t="s">
        <v>93</v>
      </c>
      <c r="D1634" s="118" t="s">
        <v>4</v>
      </c>
      <c r="E1634" s="118">
        <v>1576</v>
      </c>
    </row>
    <row r="1635" spans="1:5">
      <c r="A1635" s="118" t="str">
        <f t="shared" si="27"/>
        <v>2010Lung (C33–C34)FemaleNon-MāoriNumber</v>
      </c>
      <c r="B1635" s="118">
        <v>2010</v>
      </c>
      <c r="C1635" s="118" t="s">
        <v>93</v>
      </c>
      <c r="D1635" s="118" t="s">
        <v>0</v>
      </c>
      <c r="E1635" s="118">
        <v>689</v>
      </c>
    </row>
    <row r="1636" spans="1:5">
      <c r="A1636" s="118" t="str">
        <f t="shared" si="27"/>
        <v>2010Lung (C33–C34)MaleNon-MāoriNumber</v>
      </c>
      <c r="B1636" s="118">
        <v>2010</v>
      </c>
      <c r="C1636" s="118" t="s">
        <v>93</v>
      </c>
      <c r="D1636" s="118" t="s">
        <v>1</v>
      </c>
      <c r="E1636" s="118">
        <v>887</v>
      </c>
    </row>
    <row r="1637" spans="1:5">
      <c r="A1637" s="118" t="str">
        <f t="shared" si="27"/>
        <v>2010Melanoma (C43)AllSexNon-MāoriNumber</v>
      </c>
      <c r="B1637" s="118">
        <v>2010</v>
      </c>
      <c r="C1637" s="118" t="s">
        <v>99</v>
      </c>
      <c r="D1637" s="118" t="s">
        <v>4</v>
      </c>
      <c r="E1637" s="118">
        <v>2309</v>
      </c>
    </row>
    <row r="1638" spans="1:5">
      <c r="A1638" s="118" t="str">
        <f t="shared" si="27"/>
        <v>2010Melanoma (C43)FemaleNon-MāoriNumber</v>
      </c>
      <c r="B1638" s="118">
        <v>2010</v>
      </c>
      <c r="C1638" s="118" t="s">
        <v>99</v>
      </c>
      <c r="D1638" s="118" t="s">
        <v>0</v>
      </c>
      <c r="E1638" s="118">
        <v>1083</v>
      </c>
    </row>
    <row r="1639" spans="1:5">
      <c r="A1639" s="118" t="str">
        <f t="shared" si="27"/>
        <v>2010Melanoma (C43)MaleNon-MāoriNumber</v>
      </c>
      <c r="B1639" s="118">
        <v>2010</v>
      </c>
      <c r="C1639" s="118" t="s">
        <v>99</v>
      </c>
      <c r="D1639" s="118" t="s">
        <v>1</v>
      </c>
      <c r="E1639" s="118">
        <v>1226</v>
      </c>
    </row>
    <row r="1640" spans="1:5">
      <c r="A1640" s="118" t="str">
        <f t="shared" si="27"/>
        <v>2010Bladder (C67)AllSexNon-MāoriNumber</v>
      </c>
      <c r="B1640" s="118">
        <v>2010</v>
      </c>
      <c r="C1640" s="118" t="s">
        <v>118</v>
      </c>
      <c r="D1640" s="118" t="s">
        <v>4</v>
      </c>
      <c r="E1640" s="118">
        <v>366</v>
      </c>
    </row>
    <row r="1641" spans="1:5">
      <c r="A1641" s="118" t="str">
        <f t="shared" si="27"/>
        <v>2010Bladder (C67)FemaleNon-MāoriNumber</v>
      </c>
      <c r="B1641" s="118">
        <v>2010</v>
      </c>
      <c r="C1641" s="118" t="s">
        <v>118</v>
      </c>
      <c r="D1641" s="118" t="s">
        <v>0</v>
      </c>
      <c r="E1641" s="118">
        <v>94</v>
      </c>
    </row>
    <row r="1642" spans="1:5">
      <c r="A1642" s="118" t="str">
        <f t="shared" si="27"/>
        <v>2010Bladder (C67)MaleNon-MāoriNumber</v>
      </c>
      <c r="B1642" s="118">
        <v>2010</v>
      </c>
      <c r="C1642" s="118" t="s">
        <v>118</v>
      </c>
      <c r="D1642" s="118" t="s">
        <v>1</v>
      </c>
      <c r="E1642" s="118">
        <v>272</v>
      </c>
    </row>
    <row r="1643" spans="1:5">
      <c r="A1643" s="118" t="str">
        <f t="shared" si="27"/>
        <v>2010Non-Hodgkin lymphoma (C82–C85, C96)AllSexNon-MāoriNumber</v>
      </c>
      <c r="B1643" s="118">
        <v>2010</v>
      </c>
      <c r="C1643" s="118" t="s">
        <v>133</v>
      </c>
      <c r="D1643" s="118" t="s">
        <v>4</v>
      </c>
      <c r="E1643" s="118">
        <v>727</v>
      </c>
    </row>
    <row r="1644" spans="1:5">
      <c r="A1644" s="118" t="str">
        <f t="shared" si="27"/>
        <v>2010Non-Hodgkin lymphoma (C82–C85, C96)FemaleNon-MāoriNumber</v>
      </c>
      <c r="B1644" s="118">
        <v>2010</v>
      </c>
      <c r="C1644" s="118" t="s">
        <v>133</v>
      </c>
      <c r="D1644" s="118" t="s">
        <v>0</v>
      </c>
      <c r="E1644" s="118">
        <v>318</v>
      </c>
    </row>
    <row r="1645" spans="1:5">
      <c r="A1645" s="118" t="str">
        <f t="shared" si="27"/>
        <v>2010Non-Hodgkin lymphoma (C82–C85, C96)MaleNon-MāoriNumber</v>
      </c>
      <c r="B1645" s="118">
        <v>2010</v>
      </c>
      <c r="C1645" s="118" t="s">
        <v>133</v>
      </c>
      <c r="D1645" s="118" t="s">
        <v>1</v>
      </c>
      <c r="E1645" s="118">
        <v>409</v>
      </c>
    </row>
    <row r="1646" spans="1:5">
      <c r="A1646" s="118" t="str">
        <f t="shared" si="27"/>
        <v>2010Leukaemia (C91–C95)AllSexNon-MāoriNumber</v>
      </c>
      <c r="B1646" s="118">
        <v>2010</v>
      </c>
      <c r="C1646" s="118" t="s">
        <v>136</v>
      </c>
      <c r="D1646" s="118" t="s">
        <v>4</v>
      </c>
      <c r="E1646" s="118">
        <v>527</v>
      </c>
    </row>
    <row r="1647" spans="1:5">
      <c r="A1647" s="118" t="str">
        <f t="shared" si="27"/>
        <v>2010Leukaemia (C91–C95)FemaleNon-MāoriNumber</v>
      </c>
      <c r="B1647" s="118">
        <v>2010</v>
      </c>
      <c r="C1647" s="118" t="s">
        <v>136</v>
      </c>
      <c r="D1647" s="118" t="s">
        <v>0</v>
      </c>
      <c r="E1647" s="118">
        <v>215</v>
      </c>
    </row>
    <row r="1648" spans="1:5">
      <c r="A1648" s="118" t="str">
        <f t="shared" si="27"/>
        <v>2010Leukaemia (C91–C95)MaleNon-MāoriNumber</v>
      </c>
      <c r="B1648" s="118">
        <v>2010</v>
      </c>
      <c r="C1648" s="118" t="s">
        <v>136</v>
      </c>
      <c r="D1648" s="118" t="s">
        <v>1</v>
      </c>
      <c r="E1648" s="118">
        <v>312</v>
      </c>
    </row>
    <row r="1649" spans="1:5">
      <c r="A1649" s="118" t="str">
        <f t="shared" ref="A1649:A1712" si="28">B1649&amp;C1649&amp;D1649&amp;$A$1456&amp;$E$1456</f>
        <v>2011Stomach (C16)AllSexNon-MāoriNumber</v>
      </c>
      <c r="B1649" s="118">
        <v>2011</v>
      </c>
      <c r="C1649" s="118" t="s">
        <v>82</v>
      </c>
      <c r="D1649" s="118" t="s">
        <v>4</v>
      </c>
      <c r="E1649" s="118">
        <v>310</v>
      </c>
    </row>
    <row r="1650" spans="1:5">
      <c r="A1650" s="118" t="str">
        <f t="shared" si="28"/>
        <v>2011Stomach (C16)FemaleNon-MāoriNumber</v>
      </c>
      <c r="B1650" s="118">
        <v>2011</v>
      </c>
      <c r="C1650" s="118" t="s">
        <v>82</v>
      </c>
      <c r="D1650" s="118" t="s">
        <v>0</v>
      </c>
      <c r="E1650" s="118">
        <v>103</v>
      </c>
    </row>
    <row r="1651" spans="1:5">
      <c r="A1651" s="118" t="str">
        <f t="shared" si="28"/>
        <v>2011Stomach (C16)MaleNon-MāoriNumber</v>
      </c>
      <c r="B1651" s="118">
        <v>2011</v>
      </c>
      <c r="C1651" s="118" t="s">
        <v>82</v>
      </c>
      <c r="D1651" s="118" t="s">
        <v>1</v>
      </c>
      <c r="E1651" s="118">
        <v>207</v>
      </c>
    </row>
    <row r="1652" spans="1:5">
      <c r="A1652" s="118" t="str">
        <f t="shared" si="28"/>
        <v>2011Colorectum and anus (C18–C21)AllSexNon-MāoriNumber</v>
      </c>
      <c r="B1652" s="118">
        <v>2011</v>
      </c>
      <c r="C1652" s="118" t="s">
        <v>84</v>
      </c>
      <c r="D1652" s="118" t="s">
        <v>4</v>
      </c>
      <c r="E1652" s="118">
        <v>2871</v>
      </c>
    </row>
    <row r="1653" spans="1:5">
      <c r="A1653" s="118" t="str">
        <f t="shared" si="28"/>
        <v>2011Colorectum and anus (C18–C21)FemaleNon-MāoriNumber</v>
      </c>
      <c r="B1653" s="118">
        <v>2011</v>
      </c>
      <c r="C1653" s="118" t="s">
        <v>84</v>
      </c>
      <c r="D1653" s="118" t="s">
        <v>0</v>
      </c>
      <c r="E1653" s="118">
        <v>1317</v>
      </c>
    </row>
    <row r="1654" spans="1:5">
      <c r="A1654" s="118" t="str">
        <f t="shared" si="28"/>
        <v>2011Colorectum and anus (C18–C21)MaleNon-MāoriNumber</v>
      </c>
      <c r="B1654" s="118">
        <v>2011</v>
      </c>
      <c r="C1654" s="118" t="s">
        <v>84</v>
      </c>
      <c r="D1654" s="118" t="s">
        <v>1</v>
      </c>
      <c r="E1654" s="118">
        <v>1554</v>
      </c>
    </row>
    <row r="1655" spans="1:5">
      <c r="A1655" s="118" t="str">
        <f t="shared" si="28"/>
        <v>2011Pancreas (C25)AllSexNon-MāoriNumber</v>
      </c>
      <c r="B1655" s="118">
        <v>2011</v>
      </c>
      <c r="C1655" s="118" t="s">
        <v>88</v>
      </c>
      <c r="D1655" s="118" t="s">
        <v>4</v>
      </c>
      <c r="E1655" s="118">
        <v>408</v>
      </c>
    </row>
    <row r="1656" spans="1:5">
      <c r="A1656" s="118" t="str">
        <f t="shared" si="28"/>
        <v>2011Pancreas (C25)FemaleNon-MāoriNumber</v>
      </c>
      <c r="B1656" s="118">
        <v>2011</v>
      </c>
      <c r="C1656" s="118" t="s">
        <v>88</v>
      </c>
      <c r="D1656" s="118" t="s">
        <v>0</v>
      </c>
      <c r="E1656" s="118">
        <v>198</v>
      </c>
    </row>
    <row r="1657" spans="1:5">
      <c r="A1657" s="118" t="str">
        <f t="shared" si="28"/>
        <v>2011Pancreas (C25)MaleNon-MāoriNumber</v>
      </c>
      <c r="B1657" s="118">
        <v>2011</v>
      </c>
      <c r="C1657" s="118" t="s">
        <v>88</v>
      </c>
      <c r="D1657" s="118" t="s">
        <v>1</v>
      </c>
      <c r="E1657" s="118">
        <v>210</v>
      </c>
    </row>
    <row r="1658" spans="1:5">
      <c r="A1658" s="118" t="str">
        <f t="shared" si="28"/>
        <v>2011Lung (C33–C34)AllSexNon-MāoriNumber</v>
      </c>
      <c r="B1658" s="118">
        <v>2011</v>
      </c>
      <c r="C1658" s="118" t="s">
        <v>93</v>
      </c>
      <c r="D1658" s="118" t="s">
        <v>4</v>
      </c>
      <c r="E1658" s="118">
        <v>1616</v>
      </c>
    </row>
    <row r="1659" spans="1:5">
      <c r="A1659" s="118" t="str">
        <f t="shared" si="28"/>
        <v>2011Lung (C33–C34)FemaleNon-MāoriNumber</v>
      </c>
      <c r="B1659" s="118">
        <v>2011</v>
      </c>
      <c r="C1659" s="118" t="s">
        <v>93</v>
      </c>
      <c r="D1659" s="118" t="s">
        <v>0</v>
      </c>
      <c r="E1659" s="118">
        <v>733</v>
      </c>
    </row>
    <row r="1660" spans="1:5">
      <c r="A1660" s="118" t="str">
        <f t="shared" si="28"/>
        <v>2011Lung (C33–C34)MaleNon-MāoriNumber</v>
      </c>
      <c r="B1660" s="118">
        <v>2011</v>
      </c>
      <c r="C1660" s="118" t="s">
        <v>93</v>
      </c>
      <c r="D1660" s="118" t="s">
        <v>1</v>
      </c>
      <c r="E1660" s="118">
        <v>883</v>
      </c>
    </row>
    <row r="1661" spans="1:5">
      <c r="A1661" s="118" t="str">
        <f t="shared" si="28"/>
        <v>2011Melanoma (C43)AllSexNon-MāoriNumber</v>
      </c>
      <c r="B1661" s="118">
        <v>2011</v>
      </c>
      <c r="C1661" s="118" t="s">
        <v>99</v>
      </c>
      <c r="D1661" s="118" t="s">
        <v>4</v>
      </c>
      <c r="E1661" s="118">
        <v>2174</v>
      </c>
    </row>
    <row r="1662" spans="1:5">
      <c r="A1662" s="118" t="str">
        <f t="shared" si="28"/>
        <v>2011Melanoma (C43)FemaleNon-MāoriNumber</v>
      </c>
      <c r="B1662" s="118">
        <v>2011</v>
      </c>
      <c r="C1662" s="118" t="s">
        <v>99</v>
      </c>
      <c r="D1662" s="118" t="s">
        <v>0</v>
      </c>
      <c r="E1662" s="118">
        <v>991</v>
      </c>
    </row>
    <row r="1663" spans="1:5">
      <c r="A1663" s="118" t="str">
        <f t="shared" si="28"/>
        <v>2011Melanoma (C43)MaleNon-MāoriNumber</v>
      </c>
      <c r="B1663" s="118">
        <v>2011</v>
      </c>
      <c r="C1663" s="118" t="s">
        <v>99</v>
      </c>
      <c r="D1663" s="118" t="s">
        <v>1</v>
      </c>
      <c r="E1663" s="118">
        <v>1183</v>
      </c>
    </row>
    <row r="1664" spans="1:5">
      <c r="A1664" s="118" t="str">
        <f t="shared" si="28"/>
        <v>2011Bladder (C67)AllSexNon-MāoriNumber</v>
      </c>
      <c r="B1664" s="118">
        <v>2011</v>
      </c>
      <c r="C1664" s="118" t="s">
        <v>118</v>
      </c>
      <c r="D1664" s="118" t="s">
        <v>4</v>
      </c>
      <c r="E1664" s="118">
        <v>298</v>
      </c>
    </row>
    <row r="1665" spans="1:5">
      <c r="A1665" s="118" t="str">
        <f t="shared" si="28"/>
        <v>2011Bladder (C67)FemaleNon-MāoriNumber</v>
      </c>
      <c r="B1665" s="118">
        <v>2011</v>
      </c>
      <c r="C1665" s="118" t="s">
        <v>118</v>
      </c>
      <c r="D1665" s="118" t="s">
        <v>0</v>
      </c>
      <c r="E1665" s="118">
        <v>80</v>
      </c>
    </row>
    <row r="1666" spans="1:5">
      <c r="A1666" s="118" t="str">
        <f t="shared" si="28"/>
        <v>2011Bladder (C67)MaleNon-MāoriNumber</v>
      </c>
      <c r="B1666" s="118">
        <v>2011</v>
      </c>
      <c r="C1666" s="118" t="s">
        <v>118</v>
      </c>
      <c r="D1666" s="118" t="s">
        <v>1</v>
      </c>
      <c r="E1666" s="118">
        <v>218</v>
      </c>
    </row>
    <row r="1667" spans="1:5">
      <c r="A1667" s="118" t="str">
        <f t="shared" si="28"/>
        <v>2011Non-Hodgkin lymphoma (C82–C85, C96)AllSexNon-MāoriNumber</v>
      </c>
      <c r="B1667" s="118">
        <v>2011</v>
      </c>
      <c r="C1667" s="118" t="s">
        <v>133</v>
      </c>
      <c r="D1667" s="118" t="s">
        <v>4</v>
      </c>
      <c r="E1667" s="118">
        <v>668</v>
      </c>
    </row>
    <row r="1668" spans="1:5">
      <c r="A1668" s="118" t="str">
        <f t="shared" si="28"/>
        <v>2011Non-Hodgkin lymphoma (C82–C85, C96)FemaleNon-MāoriNumber</v>
      </c>
      <c r="B1668" s="118">
        <v>2011</v>
      </c>
      <c r="C1668" s="118" t="s">
        <v>133</v>
      </c>
      <c r="D1668" s="118" t="s">
        <v>0</v>
      </c>
      <c r="E1668" s="118">
        <v>324</v>
      </c>
    </row>
    <row r="1669" spans="1:5">
      <c r="A1669" s="118" t="str">
        <f t="shared" si="28"/>
        <v>2011Non-Hodgkin lymphoma (C82–C85, C96)MaleNon-MāoriNumber</v>
      </c>
      <c r="B1669" s="118">
        <v>2011</v>
      </c>
      <c r="C1669" s="118" t="s">
        <v>133</v>
      </c>
      <c r="D1669" s="118" t="s">
        <v>1</v>
      </c>
      <c r="E1669" s="118">
        <v>344</v>
      </c>
    </row>
    <row r="1670" spans="1:5">
      <c r="A1670" s="118" t="str">
        <f t="shared" si="28"/>
        <v>2011Leukaemia (C91–C95)AllSexNon-MāoriNumber</v>
      </c>
      <c r="B1670" s="118">
        <v>2011</v>
      </c>
      <c r="C1670" s="118" t="s">
        <v>136</v>
      </c>
      <c r="D1670" s="118" t="s">
        <v>4</v>
      </c>
      <c r="E1670" s="118">
        <v>504</v>
      </c>
    </row>
    <row r="1671" spans="1:5">
      <c r="A1671" s="118" t="str">
        <f t="shared" si="28"/>
        <v>2011Leukaemia (C91–C95)FemaleNon-MāoriNumber</v>
      </c>
      <c r="B1671" s="118">
        <v>2011</v>
      </c>
      <c r="C1671" s="118" t="s">
        <v>136</v>
      </c>
      <c r="D1671" s="118" t="s">
        <v>0</v>
      </c>
      <c r="E1671" s="118">
        <v>207</v>
      </c>
    </row>
    <row r="1672" spans="1:5">
      <c r="A1672" s="118" t="str">
        <f t="shared" si="28"/>
        <v>2011Leukaemia (C91–C95)MaleNon-MāoriNumber</v>
      </c>
      <c r="B1672" s="118">
        <v>2011</v>
      </c>
      <c r="C1672" s="118" t="s">
        <v>136</v>
      </c>
      <c r="D1672" s="118" t="s">
        <v>1</v>
      </c>
      <c r="E1672" s="118">
        <v>297</v>
      </c>
    </row>
    <row r="1673" spans="1:5">
      <c r="A1673" s="118" t="str">
        <f t="shared" si="28"/>
        <v>2012Stomach (C16)AllSexNon-MāoriNumber</v>
      </c>
      <c r="B1673" s="118">
        <v>2012</v>
      </c>
      <c r="C1673" s="118" t="s">
        <v>82</v>
      </c>
      <c r="D1673" s="118" t="s">
        <v>4</v>
      </c>
      <c r="E1673" s="118">
        <v>308</v>
      </c>
    </row>
    <row r="1674" spans="1:5">
      <c r="A1674" s="118" t="str">
        <f t="shared" si="28"/>
        <v>2012Stomach (C16)FemaleNon-MāoriNumber</v>
      </c>
      <c r="B1674" s="118">
        <v>2012</v>
      </c>
      <c r="C1674" s="118" t="s">
        <v>82</v>
      </c>
      <c r="D1674" s="118" t="s">
        <v>0</v>
      </c>
      <c r="E1674" s="118">
        <v>117</v>
      </c>
    </row>
    <row r="1675" spans="1:5">
      <c r="A1675" s="118" t="str">
        <f t="shared" si="28"/>
        <v>2012Stomach (C16)MaleNon-MāoriNumber</v>
      </c>
      <c r="B1675" s="118">
        <v>2012</v>
      </c>
      <c r="C1675" s="118" t="s">
        <v>82</v>
      </c>
      <c r="D1675" s="118" t="s">
        <v>1</v>
      </c>
      <c r="E1675" s="118">
        <v>191</v>
      </c>
    </row>
    <row r="1676" spans="1:5">
      <c r="A1676" s="118" t="str">
        <f t="shared" si="28"/>
        <v>2012Colorectum and anus (C18–C21)AllSexNon-MāoriNumber</v>
      </c>
      <c r="B1676" s="118">
        <v>2012</v>
      </c>
      <c r="C1676" s="118" t="s">
        <v>84</v>
      </c>
      <c r="D1676" s="118" t="s">
        <v>4</v>
      </c>
      <c r="E1676" s="118">
        <v>2854</v>
      </c>
    </row>
    <row r="1677" spans="1:5">
      <c r="A1677" s="118" t="str">
        <f t="shared" si="28"/>
        <v>2012Colorectum and anus (C18–C21)FemaleNon-MāoriNumber</v>
      </c>
      <c r="B1677" s="118">
        <v>2012</v>
      </c>
      <c r="C1677" s="118" t="s">
        <v>84</v>
      </c>
      <c r="D1677" s="118" t="s">
        <v>0</v>
      </c>
      <c r="E1677" s="118">
        <v>1370</v>
      </c>
    </row>
    <row r="1678" spans="1:5">
      <c r="A1678" s="118" t="str">
        <f t="shared" si="28"/>
        <v>2012Colorectum and anus (C18–C21)MaleNon-MāoriNumber</v>
      </c>
      <c r="B1678" s="118">
        <v>2012</v>
      </c>
      <c r="C1678" s="118" t="s">
        <v>84</v>
      </c>
      <c r="D1678" s="118" t="s">
        <v>1</v>
      </c>
      <c r="E1678" s="118">
        <v>1484</v>
      </c>
    </row>
    <row r="1679" spans="1:5">
      <c r="A1679" s="118" t="str">
        <f t="shared" si="28"/>
        <v>2012Pancreas (C25)AllSexNon-MāoriNumber</v>
      </c>
      <c r="B1679" s="118">
        <v>2012</v>
      </c>
      <c r="C1679" s="118" t="s">
        <v>88</v>
      </c>
      <c r="D1679" s="118" t="s">
        <v>4</v>
      </c>
      <c r="E1679" s="118">
        <v>491</v>
      </c>
    </row>
    <row r="1680" spans="1:5">
      <c r="A1680" s="118" t="str">
        <f t="shared" si="28"/>
        <v>2012Pancreas (C25)FemaleNon-MāoriNumber</v>
      </c>
      <c r="B1680" s="118">
        <v>2012</v>
      </c>
      <c r="C1680" s="118" t="s">
        <v>88</v>
      </c>
      <c r="D1680" s="118" t="s">
        <v>0</v>
      </c>
      <c r="E1680" s="118">
        <v>250</v>
      </c>
    </row>
    <row r="1681" spans="1:5">
      <c r="A1681" s="118" t="str">
        <f t="shared" si="28"/>
        <v>2012Pancreas (C25)MaleNon-MāoriNumber</v>
      </c>
      <c r="B1681" s="118">
        <v>2012</v>
      </c>
      <c r="C1681" s="118" t="s">
        <v>88</v>
      </c>
      <c r="D1681" s="118" t="s">
        <v>1</v>
      </c>
      <c r="E1681" s="118">
        <v>241</v>
      </c>
    </row>
    <row r="1682" spans="1:5">
      <c r="A1682" s="118" t="str">
        <f t="shared" si="28"/>
        <v>2012Lung (C33–C34)AllSexNon-MāoriNumber</v>
      </c>
      <c r="B1682" s="118">
        <v>2012</v>
      </c>
      <c r="C1682" s="118" t="s">
        <v>93</v>
      </c>
      <c r="D1682" s="118" t="s">
        <v>4</v>
      </c>
      <c r="E1682" s="118">
        <v>1627</v>
      </c>
    </row>
    <row r="1683" spans="1:5">
      <c r="A1683" s="118" t="str">
        <f t="shared" si="28"/>
        <v>2012Lung (C33–C34)FemaleNon-MāoriNumber</v>
      </c>
      <c r="B1683" s="118">
        <v>2012</v>
      </c>
      <c r="C1683" s="118" t="s">
        <v>93</v>
      </c>
      <c r="D1683" s="118" t="s">
        <v>0</v>
      </c>
      <c r="E1683" s="118">
        <v>738</v>
      </c>
    </row>
    <row r="1684" spans="1:5">
      <c r="A1684" s="118" t="str">
        <f t="shared" si="28"/>
        <v>2012Lung (C33–C34)MaleNon-MāoriNumber</v>
      </c>
      <c r="B1684" s="118">
        <v>2012</v>
      </c>
      <c r="C1684" s="118" t="s">
        <v>93</v>
      </c>
      <c r="D1684" s="118" t="s">
        <v>1</v>
      </c>
      <c r="E1684" s="118">
        <v>889</v>
      </c>
    </row>
    <row r="1685" spans="1:5">
      <c r="A1685" s="118" t="str">
        <f t="shared" si="28"/>
        <v>2012Melanoma (C43)AllSexNon-MāoriNumber</v>
      </c>
      <c r="B1685" s="118">
        <v>2012</v>
      </c>
      <c r="C1685" s="118" t="s">
        <v>99</v>
      </c>
      <c r="D1685" s="118" t="s">
        <v>4</v>
      </c>
      <c r="E1685" s="118">
        <v>2287</v>
      </c>
    </row>
    <row r="1686" spans="1:5">
      <c r="A1686" s="118" t="str">
        <f t="shared" si="28"/>
        <v>2012Melanoma (C43)FemaleNon-MāoriNumber</v>
      </c>
      <c r="B1686" s="118">
        <v>2012</v>
      </c>
      <c r="C1686" s="118" t="s">
        <v>99</v>
      </c>
      <c r="D1686" s="118" t="s">
        <v>0</v>
      </c>
      <c r="E1686" s="118">
        <v>1072</v>
      </c>
    </row>
    <row r="1687" spans="1:5">
      <c r="A1687" s="118" t="str">
        <f t="shared" si="28"/>
        <v>2012Melanoma (C43)MaleNon-MāoriNumber</v>
      </c>
      <c r="B1687" s="118">
        <v>2012</v>
      </c>
      <c r="C1687" s="118" t="s">
        <v>99</v>
      </c>
      <c r="D1687" s="118" t="s">
        <v>1</v>
      </c>
      <c r="E1687" s="118">
        <v>1215</v>
      </c>
    </row>
    <row r="1688" spans="1:5">
      <c r="A1688" s="118" t="str">
        <f t="shared" si="28"/>
        <v>2012Bladder (C67)AllSexNon-MāoriNumber</v>
      </c>
      <c r="B1688" s="118">
        <v>2012</v>
      </c>
      <c r="C1688" s="118" t="s">
        <v>118</v>
      </c>
      <c r="D1688" s="118" t="s">
        <v>4</v>
      </c>
      <c r="E1688" s="118">
        <v>303</v>
      </c>
    </row>
    <row r="1689" spans="1:5">
      <c r="A1689" s="118" t="str">
        <f t="shared" si="28"/>
        <v>2012Bladder (C67)FemaleNon-MāoriNumber</v>
      </c>
      <c r="B1689" s="118">
        <v>2012</v>
      </c>
      <c r="C1689" s="118" t="s">
        <v>118</v>
      </c>
      <c r="D1689" s="118" t="s">
        <v>0</v>
      </c>
      <c r="E1689" s="118">
        <v>81</v>
      </c>
    </row>
    <row r="1690" spans="1:5">
      <c r="A1690" s="118" t="str">
        <f t="shared" si="28"/>
        <v>2012Bladder (C67)MaleNon-MāoriNumber</v>
      </c>
      <c r="B1690" s="118">
        <v>2012</v>
      </c>
      <c r="C1690" s="118" t="s">
        <v>118</v>
      </c>
      <c r="D1690" s="118" t="s">
        <v>1</v>
      </c>
      <c r="E1690" s="118">
        <v>222</v>
      </c>
    </row>
    <row r="1691" spans="1:5">
      <c r="A1691" s="118" t="str">
        <f t="shared" si="28"/>
        <v>2012Non-Hodgkin lymphoma (C82–C85, C96)AllSexNon-MāoriNumber</v>
      </c>
      <c r="B1691" s="118">
        <v>2012</v>
      </c>
      <c r="C1691" s="118" t="s">
        <v>133</v>
      </c>
      <c r="D1691" s="118" t="s">
        <v>4</v>
      </c>
      <c r="E1691" s="118">
        <v>683</v>
      </c>
    </row>
    <row r="1692" spans="1:5">
      <c r="A1692" s="118" t="str">
        <f t="shared" si="28"/>
        <v>2012Non-Hodgkin lymphoma (C82–C85, C96)FemaleNon-MāoriNumber</v>
      </c>
      <c r="B1692" s="118">
        <v>2012</v>
      </c>
      <c r="C1692" s="118" t="s">
        <v>133</v>
      </c>
      <c r="D1692" s="118" t="s">
        <v>0</v>
      </c>
      <c r="E1692" s="118">
        <v>280</v>
      </c>
    </row>
    <row r="1693" spans="1:5">
      <c r="A1693" s="118" t="str">
        <f t="shared" si="28"/>
        <v>2012Non-Hodgkin lymphoma (C82–C85, C96)MaleNon-MāoriNumber</v>
      </c>
      <c r="B1693" s="118">
        <v>2012</v>
      </c>
      <c r="C1693" s="118" t="s">
        <v>133</v>
      </c>
      <c r="D1693" s="118" t="s">
        <v>1</v>
      </c>
      <c r="E1693" s="118">
        <v>403</v>
      </c>
    </row>
    <row r="1694" spans="1:5">
      <c r="A1694" s="118" t="str">
        <f t="shared" si="28"/>
        <v>2012Leukaemia (C91–C95)AllSexNon-MāoriNumber</v>
      </c>
      <c r="B1694" s="118">
        <v>2012</v>
      </c>
      <c r="C1694" s="118" t="s">
        <v>136</v>
      </c>
      <c r="D1694" s="118" t="s">
        <v>4</v>
      </c>
      <c r="E1694" s="118">
        <v>524</v>
      </c>
    </row>
    <row r="1695" spans="1:5">
      <c r="A1695" s="118" t="str">
        <f t="shared" si="28"/>
        <v>2012Leukaemia (C91–C95)FemaleNon-MāoriNumber</v>
      </c>
      <c r="B1695" s="118">
        <v>2012</v>
      </c>
      <c r="C1695" s="118" t="s">
        <v>136</v>
      </c>
      <c r="D1695" s="118" t="s">
        <v>0</v>
      </c>
      <c r="E1695" s="118">
        <v>220</v>
      </c>
    </row>
    <row r="1696" spans="1:5">
      <c r="A1696" s="118" t="str">
        <f t="shared" si="28"/>
        <v>2012Leukaemia (C91–C95)MaleNon-MāoriNumber</v>
      </c>
      <c r="B1696" s="118">
        <v>2012</v>
      </c>
      <c r="C1696" s="118" t="s">
        <v>136</v>
      </c>
      <c r="D1696" s="118" t="s">
        <v>1</v>
      </c>
      <c r="E1696" s="118">
        <v>304</v>
      </c>
    </row>
    <row r="1697" spans="1:5">
      <c r="A1697" s="118" t="str">
        <f t="shared" si="28"/>
        <v>2003Breast - female (C50)FemaleNon-MāoriNumber</v>
      </c>
      <c r="B1697" s="118">
        <v>2003</v>
      </c>
      <c r="C1697" s="118" t="s">
        <v>155</v>
      </c>
      <c r="D1697" s="118" t="s">
        <v>0</v>
      </c>
      <c r="E1697" s="118">
        <v>2091</v>
      </c>
    </row>
    <row r="1698" spans="1:5">
      <c r="A1698" s="118" t="str">
        <f t="shared" si="28"/>
        <v>2003Cervix (C53)FemaleNon-MāoriNumber</v>
      </c>
      <c r="B1698" s="118">
        <v>2003</v>
      </c>
      <c r="C1698" s="118" t="s">
        <v>108</v>
      </c>
      <c r="D1698" s="118" t="s">
        <v>0</v>
      </c>
      <c r="E1698" s="118">
        <v>145</v>
      </c>
    </row>
    <row r="1699" spans="1:5">
      <c r="A1699" s="118" t="str">
        <f t="shared" si="28"/>
        <v>2003Uterus (C54–C55)FemaleNon-MāoriNumber</v>
      </c>
      <c r="B1699" s="118">
        <v>2003</v>
      </c>
      <c r="C1699" s="118" t="s">
        <v>358</v>
      </c>
      <c r="D1699" s="118" t="s">
        <v>0</v>
      </c>
      <c r="E1699" s="118">
        <v>280</v>
      </c>
    </row>
    <row r="1700" spans="1:5">
      <c r="A1700" s="118" t="str">
        <f t="shared" si="28"/>
        <v>2003Ovary (C56)FemaleNon-MāoriNumber</v>
      </c>
      <c r="B1700" s="118">
        <v>2003</v>
      </c>
      <c r="C1700" s="118" t="s">
        <v>109</v>
      </c>
      <c r="D1700" s="118" t="s">
        <v>0</v>
      </c>
      <c r="E1700" s="118">
        <v>229</v>
      </c>
    </row>
    <row r="1701" spans="1:5">
      <c r="A1701" s="118" t="str">
        <f t="shared" si="28"/>
        <v>2004Breast - female (C50)FemaleNon-MāoriNumber</v>
      </c>
      <c r="B1701" s="118">
        <v>2004</v>
      </c>
      <c r="C1701" s="118" t="s">
        <v>155</v>
      </c>
      <c r="D1701" s="118" t="s">
        <v>0</v>
      </c>
      <c r="E1701" s="118">
        <v>2111</v>
      </c>
    </row>
    <row r="1702" spans="1:5">
      <c r="A1702" s="118" t="str">
        <f t="shared" si="28"/>
        <v>2004Cervix (C53)FemaleNon-MāoriNumber</v>
      </c>
      <c r="B1702" s="118">
        <v>2004</v>
      </c>
      <c r="C1702" s="118" t="s">
        <v>108</v>
      </c>
      <c r="D1702" s="118" t="s">
        <v>0</v>
      </c>
      <c r="E1702" s="118">
        <v>124</v>
      </c>
    </row>
    <row r="1703" spans="1:5">
      <c r="A1703" s="118" t="str">
        <f t="shared" si="28"/>
        <v>2004Uterus (C54–C55)FemaleNon-MāoriNumber</v>
      </c>
      <c r="B1703" s="118">
        <v>2004</v>
      </c>
      <c r="C1703" s="118" t="s">
        <v>358</v>
      </c>
      <c r="D1703" s="118" t="s">
        <v>0</v>
      </c>
      <c r="E1703" s="118">
        <v>308</v>
      </c>
    </row>
    <row r="1704" spans="1:5">
      <c r="A1704" s="118" t="str">
        <f t="shared" si="28"/>
        <v>2004Ovary (C56)FemaleNon-MāoriNumber</v>
      </c>
      <c r="B1704" s="118">
        <v>2004</v>
      </c>
      <c r="C1704" s="118" t="s">
        <v>109</v>
      </c>
      <c r="D1704" s="118" t="s">
        <v>0</v>
      </c>
      <c r="E1704" s="118">
        <v>258</v>
      </c>
    </row>
    <row r="1705" spans="1:5">
      <c r="A1705" s="118" t="str">
        <f t="shared" si="28"/>
        <v>2005Breast - female (C50)FemaleNon-MāoriNumber</v>
      </c>
      <c r="B1705" s="118">
        <v>2005</v>
      </c>
      <c r="C1705" s="118" t="s">
        <v>155</v>
      </c>
      <c r="D1705" s="118" t="s">
        <v>0</v>
      </c>
      <c r="E1705" s="118">
        <v>2209</v>
      </c>
    </row>
    <row r="1706" spans="1:5">
      <c r="A1706" s="118" t="str">
        <f t="shared" si="28"/>
        <v>2005Cervix (C53)FemaleNon-MāoriNumber</v>
      </c>
      <c r="B1706" s="118">
        <v>2005</v>
      </c>
      <c r="C1706" s="118" t="s">
        <v>108</v>
      </c>
      <c r="D1706" s="118" t="s">
        <v>0</v>
      </c>
      <c r="E1706" s="118">
        <v>129</v>
      </c>
    </row>
    <row r="1707" spans="1:5">
      <c r="A1707" s="118" t="str">
        <f t="shared" si="28"/>
        <v>2005Uterus (C54–C55)FemaleNon-MāoriNumber</v>
      </c>
      <c r="B1707" s="118">
        <v>2005</v>
      </c>
      <c r="C1707" s="118" t="s">
        <v>358</v>
      </c>
      <c r="D1707" s="118" t="s">
        <v>0</v>
      </c>
      <c r="E1707" s="118">
        <v>340</v>
      </c>
    </row>
    <row r="1708" spans="1:5">
      <c r="A1708" s="118" t="str">
        <f t="shared" si="28"/>
        <v>2005Ovary (C56)FemaleNon-MāoriNumber</v>
      </c>
      <c r="B1708" s="118">
        <v>2005</v>
      </c>
      <c r="C1708" s="118" t="s">
        <v>109</v>
      </c>
      <c r="D1708" s="118" t="s">
        <v>0</v>
      </c>
      <c r="E1708" s="118">
        <v>287</v>
      </c>
    </row>
    <row r="1709" spans="1:5">
      <c r="A1709" s="118" t="str">
        <f t="shared" si="28"/>
        <v>2006Breast - female (C50)FemaleNon-MāoriNumber</v>
      </c>
      <c r="B1709" s="118">
        <v>2006</v>
      </c>
      <c r="C1709" s="118" t="s">
        <v>155</v>
      </c>
      <c r="D1709" s="118" t="s">
        <v>0</v>
      </c>
      <c r="E1709" s="118">
        <v>2275</v>
      </c>
    </row>
    <row r="1710" spans="1:5">
      <c r="A1710" s="118" t="str">
        <f t="shared" si="28"/>
        <v>2006Cervix (C53)FemaleNon-MāoriNumber</v>
      </c>
      <c r="B1710" s="118">
        <v>2006</v>
      </c>
      <c r="C1710" s="118" t="s">
        <v>108</v>
      </c>
      <c r="D1710" s="118" t="s">
        <v>0</v>
      </c>
      <c r="E1710" s="118">
        <v>131</v>
      </c>
    </row>
    <row r="1711" spans="1:5">
      <c r="A1711" s="118" t="str">
        <f t="shared" si="28"/>
        <v>2006Uterus (C54–C55)FemaleNon-MāoriNumber</v>
      </c>
      <c r="B1711" s="118">
        <v>2006</v>
      </c>
      <c r="C1711" s="118" t="s">
        <v>358</v>
      </c>
      <c r="D1711" s="118" t="s">
        <v>0</v>
      </c>
      <c r="E1711" s="118">
        <v>315</v>
      </c>
    </row>
    <row r="1712" spans="1:5">
      <c r="A1712" s="118" t="str">
        <f t="shared" si="28"/>
        <v>2006Ovary (C56)FemaleNon-MāoriNumber</v>
      </c>
      <c r="B1712" s="118">
        <v>2006</v>
      </c>
      <c r="C1712" s="118" t="s">
        <v>109</v>
      </c>
      <c r="D1712" s="118" t="s">
        <v>0</v>
      </c>
      <c r="E1712" s="118">
        <v>239</v>
      </c>
    </row>
    <row r="1713" spans="1:5">
      <c r="A1713" s="118" t="str">
        <f t="shared" ref="A1713:A1746" si="29">B1713&amp;C1713&amp;D1713&amp;$A$1456&amp;$E$1456</f>
        <v>2007Breast - female (C50)FemaleNon-MāoriNumber</v>
      </c>
      <c r="B1713" s="118">
        <v>2007</v>
      </c>
      <c r="C1713" s="118" t="s">
        <v>155</v>
      </c>
      <c r="D1713" s="118" t="s">
        <v>0</v>
      </c>
      <c r="E1713" s="118">
        <v>2262</v>
      </c>
    </row>
    <row r="1714" spans="1:5">
      <c r="A1714" s="118" t="str">
        <f t="shared" si="29"/>
        <v>2007Cervix (C53)FemaleNon-MāoriNumber</v>
      </c>
      <c r="B1714" s="118">
        <v>2007</v>
      </c>
      <c r="C1714" s="118" t="s">
        <v>108</v>
      </c>
      <c r="D1714" s="118" t="s">
        <v>0</v>
      </c>
      <c r="E1714" s="118">
        <v>126</v>
      </c>
    </row>
    <row r="1715" spans="1:5">
      <c r="A1715" s="118" t="str">
        <f t="shared" si="29"/>
        <v>2007Uterus (C54–C55)FemaleNon-MāoriNumber</v>
      </c>
      <c r="B1715" s="118">
        <v>2007</v>
      </c>
      <c r="C1715" s="118" t="s">
        <v>358</v>
      </c>
      <c r="D1715" s="118" t="s">
        <v>0</v>
      </c>
      <c r="E1715" s="118">
        <v>360</v>
      </c>
    </row>
    <row r="1716" spans="1:5">
      <c r="A1716" s="118" t="str">
        <f t="shared" si="29"/>
        <v>2007Ovary (C56)FemaleNon-MāoriNumber</v>
      </c>
      <c r="B1716" s="118">
        <v>2007</v>
      </c>
      <c r="C1716" s="118" t="s">
        <v>109</v>
      </c>
      <c r="D1716" s="118" t="s">
        <v>0</v>
      </c>
      <c r="E1716" s="118">
        <v>209</v>
      </c>
    </row>
    <row r="1717" spans="1:5">
      <c r="A1717" s="118" t="str">
        <f t="shared" si="29"/>
        <v>2008Breast - female (C50)FemaleNon-MāoriNumber</v>
      </c>
      <c r="B1717" s="118">
        <v>2008</v>
      </c>
      <c r="C1717" s="118" t="s">
        <v>155</v>
      </c>
      <c r="D1717" s="118" t="s">
        <v>0</v>
      </c>
      <c r="E1717" s="118">
        <v>2407</v>
      </c>
    </row>
    <row r="1718" spans="1:5">
      <c r="A1718" s="118" t="str">
        <f t="shared" si="29"/>
        <v>2008Cervix (C53)FemaleNon-MāoriNumber</v>
      </c>
      <c r="B1718" s="118">
        <v>2008</v>
      </c>
      <c r="C1718" s="118" t="s">
        <v>108</v>
      </c>
      <c r="D1718" s="118" t="s">
        <v>0</v>
      </c>
      <c r="E1718" s="118">
        <v>138</v>
      </c>
    </row>
    <row r="1719" spans="1:5">
      <c r="A1719" s="118" t="str">
        <f t="shared" si="29"/>
        <v>2008Uterus (C54–C55)FemaleNon-MāoriNumber</v>
      </c>
      <c r="B1719" s="118">
        <v>2008</v>
      </c>
      <c r="C1719" s="118" t="s">
        <v>358</v>
      </c>
      <c r="D1719" s="118" t="s">
        <v>0</v>
      </c>
      <c r="E1719" s="118">
        <v>371</v>
      </c>
    </row>
    <row r="1720" spans="1:5">
      <c r="A1720" s="118" t="str">
        <f t="shared" si="29"/>
        <v>2008Ovary (C56)FemaleNon-MāoriNumber</v>
      </c>
      <c r="B1720" s="118">
        <v>2008</v>
      </c>
      <c r="C1720" s="118" t="s">
        <v>109</v>
      </c>
      <c r="D1720" s="118" t="s">
        <v>0</v>
      </c>
      <c r="E1720" s="118">
        <v>266</v>
      </c>
    </row>
    <row r="1721" spans="1:5">
      <c r="A1721" s="118" t="str">
        <f t="shared" si="29"/>
        <v>2009Breast - female (C50)FemaleNon-MāoriNumber</v>
      </c>
      <c r="B1721" s="118">
        <v>2009</v>
      </c>
      <c r="C1721" s="118" t="s">
        <v>155</v>
      </c>
      <c r="D1721" s="118" t="s">
        <v>0</v>
      </c>
      <c r="E1721" s="118">
        <v>2422</v>
      </c>
    </row>
    <row r="1722" spans="1:5">
      <c r="A1722" s="118" t="str">
        <f t="shared" si="29"/>
        <v>2009Cervix (C53)FemaleNon-MāoriNumber</v>
      </c>
      <c r="B1722" s="118">
        <v>2009</v>
      </c>
      <c r="C1722" s="118" t="s">
        <v>108</v>
      </c>
      <c r="D1722" s="118" t="s">
        <v>0</v>
      </c>
      <c r="E1722" s="118">
        <v>112</v>
      </c>
    </row>
    <row r="1723" spans="1:5">
      <c r="A1723" s="118" t="str">
        <f t="shared" si="29"/>
        <v>2009Uterus (C54–C55)FemaleNon-MāoriNumber</v>
      </c>
      <c r="B1723" s="118">
        <v>2009</v>
      </c>
      <c r="C1723" s="118" t="s">
        <v>358</v>
      </c>
      <c r="D1723" s="118" t="s">
        <v>0</v>
      </c>
      <c r="E1723" s="118">
        <v>380</v>
      </c>
    </row>
    <row r="1724" spans="1:5">
      <c r="A1724" s="118" t="str">
        <f t="shared" si="29"/>
        <v>2009Ovary (C56)FemaleNon-MāoriNumber</v>
      </c>
      <c r="B1724" s="118">
        <v>2009</v>
      </c>
      <c r="C1724" s="118" t="s">
        <v>109</v>
      </c>
      <c r="D1724" s="118" t="s">
        <v>0</v>
      </c>
      <c r="E1724" s="118">
        <v>264</v>
      </c>
    </row>
    <row r="1725" spans="1:5">
      <c r="A1725" s="118" t="str">
        <f t="shared" si="29"/>
        <v>2010Breast - female (C50)FemaleNon-MāoriNumber</v>
      </c>
      <c r="B1725" s="118">
        <v>2010</v>
      </c>
      <c r="C1725" s="118" t="s">
        <v>155</v>
      </c>
      <c r="D1725" s="118" t="s">
        <v>0</v>
      </c>
      <c r="E1725" s="118">
        <v>2415</v>
      </c>
    </row>
    <row r="1726" spans="1:5">
      <c r="A1726" s="118" t="str">
        <f t="shared" si="29"/>
        <v>2010Cervix (C53)FemaleNon-MāoriNumber</v>
      </c>
      <c r="B1726" s="118">
        <v>2010</v>
      </c>
      <c r="C1726" s="118" t="s">
        <v>108</v>
      </c>
      <c r="D1726" s="118" t="s">
        <v>0</v>
      </c>
      <c r="E1726" s="118">
        <v>143</v>
      </c>
    </row>
    <row r="1727" spans="1:5">
      <c r="A1727" s="118" t="str">
        <f t="shared" si="29"/>
        <v>2010Uterus (C54–C55)FemaleNon-MāoriNumber</v>
      </c>
      <c r="B1727" s="118">
        <v>2010</v>
      </c>
      <c r="C1727" s="118" t="s">
        <v>358</v>
      </c>
      <c r="D1727" s="118" t="s">
        <v>0</v>
      </c>
      <c r="E1727" s="118">
        <v>427</v>
      </c>
    </row>
    <row r="1728" spans="1:5">
      <c r="A1728" s="118" t="str">
        <f t="shared" si="29"/>
        <v>2010Ovary (C56)FemaleNon-MāoriNumber</v>
      </c>
      <c r="B1728" s="118">
        <v>2010</v>
      </c>
      <c r="C1728" s="118" t="s">
        <v>109</v>
      </c>
      <c r="D1728" s="118" t="s">
        <v>0</v>
      </c>
      <c r="E1728" s="118">
        <v>263</v>
      </c>
    </row>
    <row r="1729" spans="1:5">
      <c r="A1729" s="118" t="str">
        <f t="shared" si="29"/>
        <v>2011Breast - female (C50)FemaleNon-MāoriNumber</v>
      </c>
      <c r="B1729" s="118">
        <v>2011</v>
      </c>
      <c r="C1729" s="118" t="s">
        <v>155</v>
      </c>
      <c r="D1729" s="118" t="s">
        <v>0</v>
      </c>
      <c r="E1729" s="118">
        <v>2517</v>
      </c>
    </row>
    <row r="1730" spans="1:5">
      <c r="A1730" s="118" t="str">
        <f t="shared" si="29"/>
        <v>2011Cervix (C53)FemaleNon-MāoriNumber</v>
      </c>
      <c r="B1730" s="118">
        <v>2011</v>
      </c>
      <c r="C1730" s="118" t="s">
        <v>108</v>
      </c>
      <c r="D1730" s="118" t="s">
        <v>0</v>
      </c>
      <c r="E1730" s="118">
        <v>129</v>
      </c>
    </row>
    <row r="1731" spans="1:5">
      <c r="A1731" s="118" t="str">
        <f t="shared" si="29"/>
        <v>2011Uterus (C54–C55)FemaleNon-MāoriNumber</v>
      </c>
      <c r="B1731" s="118">
        <v>2011</v>
      </c>
      <c r="C1731" s="118" t="s">
        <v>358</v>
      </c>
      <c r="D1731" s="118" t="s">
        <v>0</v>
      </c>
      <c r="E1731" s="118">
        <v>398</v>
      </c>
    </row>
    <row r="1732" spans="1:5">
      <c r="A1732" s="118" t="str">
        <f t="shared" si="29"/>
        <v>2011Ovary (C56)FemaleNon-MāoriNumber</v>
      </c>
      <c r="B1732" s="118">
        <v>2011</v>
      </c>
      <c r="C1732" s="118" t="s">
        <v>109</v>
      </c>
      <c r="D1732" s="118" t="s">
        <v>0</v>
      </c>
      <c r="E1732" s="118">
        <v>244</v>
      </c>
    </row>
    <row r="1733" spans="1:5">
      <c r="A1733" s="118" t="str">
        <f t="shared" si="29"/>
        <v>2012Breast - female (C50)FemaleNon-MāoriNumber</v>
      </c>
      <c r="B1733" s="118">
        <v>2012</v>
      </c>
      <c r="C1733" s="118" t="s">
        <v>155</v>
      </c>
      <c r="D1733" s="118" t="s">
        <v>0</v>
      </c>
      <c r="E1733" s="118">
        <v>2674</v>
      </c>
    </row>
    <row r="1734" spans="1:5">
      <c r="A1734" s="118" t="str">
        <f t="shared" si="29"/>
        <v>2012Cervix (C53)FemaleNon-MāoriNumber</v>
      </c>
      <c r="B1734" s="118">
        <v>2012</v>
      </c>
      <c r="C1734" s="118" t="s">
        <v>108</v>
      </c>
      <c r="D1734" s="118" t="s">
        <v>0</v>
      </c>
      <c r="E1734" s="118">
        <v>126</v>
      </c>
    </row>
    <row r="1735" spans="1:5">
      <c r="A1735" s="118" t="str">
        <f t="shared" si="29"/>
        <v>2012Uterus (C54–C55)FemaleNon-MāoriNumber</v>
      </c>
      <c r="B1735" s="118">
        <v>2012</v>
      </c>
      <c r="C1735" s="118" t="s">
        <v>358</v>
      </c>
      <c r="D1735" s="118" t="s">
        <v>0</v>
      </c>
      <c r="E1735" s="118">
        <v>433</v>
      </c>
    </row>
    <row r="1736" spans="1:5">
      <c r="A1736" s="118" t="str">
        <f t="shared" si="29"/>
        <v>2012Ovary (C56)FemaleNon-MāoriNumber</v>
      </c>
      <c r="B1736" s="118">
        <v>2012</v>
      </c>
      <c r="C1736" s="118" t="s">
        <v>109</v>
      </c>
      <c r="D1736" s="118" t="s">
        <v>0</v>
      </c>
      <c r="E1736" s="118">
        <v>239</v>
      </c>
    </row>
    <row r="1737" spans="1:5">
      <c r="A1737" s="118" t="str">
        <f t="shared" si="29"/>
        <v>2003Prostate (C61)MaleNon-MāoriNumber</v>
      </c>
      <c r="B1737" s="118">
        <v>2003</v>
      </c>
      <c r="C1737" s="118" t="s">
        <v>112</v>
      </c>
      <c r="D1737" s="118" t="s">
        <v>1</v>
      </c>
      <c r="E1737" s="118">
        <v>2600</v>
      </c>
    </row>
    <row r="1738" spans="1:5">
      <c r="A1738" s="118" t="str">
        <f t="shared" si="29"/>
        <v>2004Prostate (C61)MaleNon-MāoriNumber</v>
      </c>
      <c r="B1738" s="118">
        <v>2004</v>
      </c>
      <c r="C1738" s="118" t="s">
        <v>112</v>
      </c>
      <c r="D1738" s="118" t="s">
        <v>1</v>
      </c>
      <c r="E1738" s="118">
        <v>2578</v>
      </c>
    </row>
    <row r="1739" spans="1:5">
      <c r="A1739" s="118" t="str">
        <f t="shared" si="29"/>
        <v>2005Prostate (C61)MaleNon-MāoriNumber</v>
      </c>
      <c r="B1739" s="118">
        <v>2005</v>
      </c>
      <c r="C1739" s="118" t="s">
        <v>112</v>
      </c>
      <c r="D1739" s="118" t="s">
        <v>1</v>
      </c>
      <c r="E1739" s="118">
        <v>2399</v>
      </c>
    </row>
    <row r="1740" spans="1:5">
      <c r="A1740" s="118" t="str">
        <f t="shared" si="29"/>
        <v>2006Prostate (C61)MaleNon-MāoriNumber</v>
      </c>
      <c r="B1740" s="118">
        <v>2006</v>
      </c>
      <c r="C1740" s="118" t="s">
        <v>112</v>
      </c>
      <c r="D1740" s="118" t="s">
        <v>1</v>
      </c>
      <c r="E1740" s="118">
        <v>2361</v>
      </c>
    </row>
    <row r="1741" spans="1:5">
      <c r="A1741" s="118" t="str">
        <f t="shared" si="29"/>
        <v>2007Prostate (C61)MaleNon-MāoriNumber</v>
      </c>
      <c r="B1741" s="118">
        <v>2007</v>
      </c>
      <c r="C1741" s="118" t="s">
        <v>112</v>
      </c>
      <c r="D1741" s="118" t="s">
        <v>1</v>
      </c>
      <c r="E1741" s="118">
        <v>2803</v>
      </c>
    </row>
    <row r="1742" spans="1:5">
      <c r="A1742" s="118" t="str">
        <f t="shared" si="29"/>
        <v>2008Prostate (C61)MaleNon-MāoriNumber</v>
      </c>
      <c r="B1742" s="118">
        <v>2008</v>
      </c>
      <c r="C1742" s="118" t="s">
        <v>112</v>
      </c>
      <c r="D1742" s="118" t="s">
        <v>1</v>
      </c>
      <c r="E1742" s="118">
        <v>2798</v>
      </c>
    </row>
    <row r="1743" spans="1:5">
      <c r="A1743" s="118" t="str">
        <f t="shared" si="29"/>
        <v>2009Prostate (C61)MaleNon-MāoriNumber</v>
      </c>
      <c r="B1743" s="118">
        <v>2009</v>
      </c>
      <c r="C1743" s="118" t="s">
        <v>112</v>
      </c>
      <c r="D1743" s="118" t="s">
        <v>1</v>
      </c>
      <c r="E1743" s="118">
        <v>3207</v>
      </c>
    </row>
    <row r="1744" spans="1:5">
      <c r="A1744" s="118" t="str">
        <f t="shared" si="29"/>
        <v>2010Prostate (C61)MaleNon-MāoriNumber</v>
      </c>
      <c r="B1744" s="118">
        <v>2010</v>
      </c>
      <c r="C1744" s="118" t="s">
        <v>112</v>
      </c>
      <c r="D1744" s="118" t="s">
        <v>1</v>
      </c>
      <c r="E1744" s="118">
        <v>2819</v>
      </c>
    </row>
    <row r="1745" spans="1:5">
      <c r="A1745" s="118" t="str">
        <f t="shared" si="29"/>
        <v>2011Prostate (C61)MaleNon-MāoriNumber</v>
      </c>
      <c r="B1745" s="118">
        <v>2011</v>
      </c>
      <c r="C1745" s="118" t="s">
        <v>112</v>
      </c>
      <c r="D1745" s="118" t="s">
        <v>1</v>
      </c>
      <c r="E1745" s="118">
        <v>2855</v>
      </c>
    </row>
    <row r="1746" spans="1:5">
      <c r="A1746" s="118" t="str">
        <f t="shared" si="29"/>
        <v>2012Prostate (C61)MaleNon-MāoriNumber</v>
      </c>
      <c r="B1746" s="118">
        <v>2012</v>
      </c>
      <c r="C1746" s="118" t="s">
        <v>112</v>
      </c>
      <c r="D1746" s="118" t="s">
        <v>1</v>
      </c>
      <c r="E1746" s="118">
        <v>2948</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308"/>
  <sheetViews>
    <sheetView zoomScaleNormal="100" zoomScaleSheetLayoutView="100" workbookViewId="0">
      <pane ySplit="2" topLeftCell="A3" activePane="bottomLeft" state="frozen"/>
      <selection pane="bottomLeft"/>
    </sheetView>
  </sheetViews>
  <sheetFormatPr defaultRowHeight="15" customHeight="1"/>
  <cols>
    <col min="1" max="1" width="22.28515625" style="54" customWidth="1"/>
    <col min="2" max="16384" width="9.140625" style="54"/>
  </cols>
  <sheetData>
    <row r="1" spans="1:16" s="6" customFormat="1" ht="35.1" customHeight="1">
      <c r="A1" s="47" t="s">
        <v>337</v>
      </c>
      <c r="L1" s="296" t="s">
        <v>250</v>
      </c>
      <c r="M1" s="296"/>
      <c r="N1" s="240" t="s">
        <v>338</v>
      </c>
      <c r="O1" s="240"/>
    </row>
    <row r="2" spans="1:16" s="6" customFormat="1" ht="15" customHeight="1">
      <c r="A2" s="6" t="s">
        <v>318</v>
      </c>
    </row>
    <row r="4" spans="1:16" ht="15" customHeight="1">
      <c r="A4" s="62" t="s">
        <v>304</v>
      </c>
      <c r="B4" s="62" t="s">
        <v>261</v>
      </c>
      <c r="C4" s="62"/>
      <c r="D4" s="62"/>
      <c r="E4" s="62"/>
      <c r="F4" s="62"/>
      <c r="G4" s="62"/>
      <c r="H4" s="62"/>
      <c r="I4" s="62"/>
      <c r="J4" s="62"/>
      <c r="K4" s="123"/>
      <c r="L4" s="62"/>
      <c r="M4" s="260" t="s">
        <v>314</v>
      </c>
      <c r="N4" s="260"/>
      <c r="O4" s="260"/>
    </row>
    <row r="5" spans="1:16" ht="15" customHeight="1">
      <c r="A5" s="43" t="s">
        <v>305</v>
      </c>
      <c r="B5" s="50"/>
      <c r="C5" s="50"/>
      <c r="D5" s="50"/>
      <c r="E5" s="50"/>
      <c r="F5" s="50"/>
      <c r="G5" s="50"/>
      <c r="H5" s="50"/>
      <c r="I5" s="50"/>
      <c r="J5" s="50"/>
      <c r="K5" s="50"/>
      <c r="L5" s="50"/>
      <c r="M5" s="122"/>
      <c r="N5" s="122"/>
      <c r="O5" s="122"/>
    </row>
    <row r="6" spans="1:16" ht="15" customHeight="1">
      <c r="A6" s="284"/>
      <c r="B6" s="255" t="s">
        <v>315</v>
      </c>
      <c r="C6" s="255"/>
      <c r="D6" s="255"/>
      <c r="E6" s="255"/>
      <c r="F6" s="255"/>
      <c r="G6" s="255"/>
      <c r="H6" s="255"/>
      <c r="I6" s="255"/>
      <c r="J6" s="255"/>
      <c r="K6" s="255"/>
      <c r="L6" s="255"/>
      <c r="M6" s="257" t="s">
        <v>306</v>
      </c>
      <c r="N6" s="257"/>
      <c r="O6" s="257"/>
      <c r="P6" s="72"/>
    </row>
    <row r="7" spans="1:16" ht="15" customHeight="1">
      <c r="A7" s="284"/>
      <c r="B7" s="258" t="s">
        <v>316</v>
      </c>
      <c r="C7" s="255"/>
      <c r="D7" s="255"/>
      <c r="E7" s="255"/>
      <c r="F7" s="255"/>
      <c r="G7" s="255"/>
      <c r="H7" s="255"/>
      <c r="I7" s="255"/>
      <c r="J7" s="255"/>
      <c r="K7" s="255"/>
      <c r="L7" s="255"/>
      <c r="M7" s="257" t="s">
        <v>313</v>
      </c>
      <c r="N7" s="257"/>
      <c r="O7" s="257"/>
    </row>
    <row r="8" spans="1:16" ht="15" customHeight="1">
      <c r="A8" s="284"/>
      <c r="B8" s="258" t="s">
        <v>376</v>
      </c>
      <c r="C8" s="255"/>
      <c r="D8" s="255"/>
      <c r="E8" s="255"/>
      <c r="F8" s="255"/>
      <c r="G8" s="255"/>
      <c r="H8" s="255"/>
      <c r="I8" s="255"/>
      <c r="J8" s="255"/>
      <c r="K8" s="255"/>
      <c r="L8" s="255"/>
      <c r="M8" s="257" t="s">
        <v>307</v>
      </c>
      <c r="N8" s="257"/>
      <c r="O8" s="257"/>
    </row>
    <row r="9" spans="1:16" ht="15" customHeight="1">
      <c r="A9" s="284"/>
      <c r="B9" s="258" t="s">
        <v>331</v>
      </c>
      <c r="C9" s="255"/>
      <c r="D9" s="255"/>
      <c r="E9" s="255"/>
      <c r="F9" s="255"/>
      <c r="G9" s="255"/>
      <c r="H9" s="255"/>
      <c r="I9" s="255"/>
      <c r="J9" s="255"/>
      <c r="K9" s="255"/>
      <c r="L9" s="255"/>
      <c r="M9" s="257" t="s">
        <v>308</v>
      </c>
      <c r="N9" s="257"/>
      <c r="O9" s="257"/>
    </row>
    <row r="10" spans="1:16" ht="15" customHeight="1">
      <c r="A10" s="284"/>
      <c r="B10" s="258" t="s">
        <v>377</v>
      </c>
      <c r="C10" s="255"/>
      <c r="D10" s="255"/>
      <c r="E10" s="255"/>
      <c r="F10" s="255"/>
      <c r="G10" s="255"/>
      <c r="H10" s="255"/>
      <c r="I10" s="255"/>
      <c r="J10" s="255"/>
      <c r="K10" s="255"/>
      <c r="L10" s="255"/>
      <c r="M10" s="257" t="s">
        <v>309</v>
      </c>
      <c r="N10" s="257"/>
      <c r="O10" s="257"/>
    </row>
    <row r="11" spans="1:16" ht="15" customHeight="1">
      <c r="A11" s="284"/>
      <c r="B11" s="258" t="s">
        <v>332</v>
      </c>
      <c r="C11" s="255"/>
      <c r="D11" s="255"/>
      <c r="E11" s="255"/>
      <c r="F11" s="255"/>
      <c r="G11" s="255"/>
      <c r="H11" s="255"/>
      <c r="I11" s="255"/>
      <c r="J11" s="255"/>
      <c r="K11" s="255"/>
      <c r="L11" s="255"/>
      <c r="M11" s="257" t="s">
        <v>310</v>
      </c>
      <c r="N11" s="257"/>
      <c r="O11" s="257"/>
    </row>
    <row r="12" spans="1:16" ht="15" customHeight="1">
      <c r="A12" s="284"/>
      <c r="B12" s="258" t="s">
        <v>333</v>
      </c>
      <c r="C12" s="255"/>
      <c r="D12" s="255"/>
      <c r="E12" s="255"/>
      <c r="F12" s="255"/>
      <c r="G12" s="255"/>
      <c r="H12" s="255"/>
      <c r="I12" s="255"/>
      <c r="J12" s="255"/>
      <c r="K12" s="255"/>
      <c r="L12" s="255"/>
      <c r="M12" s="257" t="s">
        <v>311</v>
      </c>
      <c r="N12" s="257"/>
      <c r="O12" s="257"/>
    </row>
    <row r="13" spans="1:16" ht="15" customHeight="1">
      <c r="A13" s="284"/>
      <c r="B13" s="258" t="s">
        <v>334</v>
      </c>
      <c r="C13" s="255"/>
      <c r="D13" s="255"/>
      <c r="E13" s="255"/>
      <c r="F13" s="255"/>
      <c r="G13" s="255"/>
      <c r="H13" s="255"/>
      <c r="I13" s="255"/>
      <c r="J13" s="255"/>
      <c r="K13" s="255"/>
      <c r="L13" s="255"/>
      <c r="M13" s="256" t="s">
        <v>312</v>
      </c>
      <c r="N13" s="256"/>
      <c r="O13" s="256"/>
    </row>
    <row r="14" spans="1:16" ht="15" customHeight="1">
      <c r="A14" s="70" t="s">
        <v>317</v>
      </c>
      <c r="B14" s="71"/>
      <c r="C14" s="71"/>
      <c r="D14" s="71"/>
      <c r="E14" s="71"/>
      <c r="F14" s="71"/>
      <c r="G14" s="71"/>
      <c r="H14" s="71"/>
      <c r="I14" s="71"/>
      <c r="J14" s="122"/>
      <c r="K14" s="122"/>
      <c r="L14" s="122"/>
      <c r="M14" s="124"/>
      <c r="N14" s="124"/>
      <c r="O14" s="124"/>
    </row>
    <row r="15" spans="1:16" ht="15" customHeight="1">
      <c r="A15" s="297"/>
      <c r="B15" s="259" t="s">
        <v>363</v>
      </c>
      <c r="C15" s="259"/>
      <c r="D15" s="259"/>
      <c r="E15" s="259"/>
      <c r="F15" s="259"/>
      <c r="G15" s="259"/>
      <c r="H15" s="259"/>
      <c r="I15" s="259"/>
      <c r="J15" s="259"/>
      <c r="K15" s="255"/>
      <c r="L15" s="255"/>
      <c r="M15" s="256" t="s">
        <v>323</v>
      </c>
      <c r="N15" s="256"/>
      <c r="O15" s="256"/>
    </row>
    <row r="16" spans="1:16" ht="15" customHeight="1">
      <c r="A16" s="297"/>
      <c r="B16" s="299" t="s">
        <v>364</v>
      </c>
      <c r="C16" s="259"/>
      <c r="D16" s="259"/>
      <c r="E16" s="259"/>
      <c r="F16" s="259"/>
      <c r="G16" s="259"/>
      <c r="H16" s="259"/>
      <c r="I16" s="259"/>
      <c r="J16" s="259"/>
      <c r="K16" s="255"/>
      <c r="L16" s="255"/>
      <c r="M16" s="256" t="s">
        <v>324</v>
      </c>
      <c r="N16" s="256"/>
      <c r="O16" s="256"/>
    </row>
    <row r="17" spans="1:15" ht="15" customHeight="1">
      <c r="A17" s="297"/>
      <c r="B17" s="299" t="s">
        <v>378</v>
      </c>
      <c r="C17" s="259"/>
      <c r="D17" s="259"/>
      <c r="E17" s="259"/>
      <c r="F17" s="259"/>
      <c r="G17" s="259"/>
      <c r="H17" s="259"/>
      <c r="I17" s="259"/>
      <c r="J17" s="259"/>
      <c r="K17" s="255"/>
      <c r="L17" s="255"/>
      <c r="M17" s="256" t="s">
        <v>325</v>
      </c>
      <c r="N17" s="256"/>
      <c r="O17" s="256"/>
    </row>
    <row r="18" spans="1:15" ht="15" customHeight="1">
      <c r="A18" s="297"/>
      <c r="B18" s="299" t="s">
        <v>365</v>
      </c>
      <c r="C18" s="259"/>
      <c r="D18" s="259"/>
      <c r="E18" s="259"/>
      <c r="F18" s="259"/>
      <c r="G18" s="259"/>
      <c r="H18" s="259"/>
      <c r="I18" s="259"/>
      <c r="J18" s="259"/>
      <c r="K18" s="255"/>
      <c r="L18" s="255"/>
      <c r="M18" s="256" t="s">
        <v>326</v>
      </c>
      <c r="N18" s="256"/>
      <c r="O18" s="256"/>
    </row>
    <row r="19" spans="1:15" ht="15" customHeight="1">
      <c r="A19" s="297"/>
      <c r="B19" s="299" t="s">
        <v>379</v>
      </c>
      <c r="C19" s="259"/>
      <c r="D19" s="259"/>
      <c r="E19" s="259"/>
      <c r="F19" s="259"/>
      <c r="G19" s="259"/>
      <c r="H19" s="259"/>
      <c r="I19" s="259"/>
      <c r="J19" s="259"/>
      <c r="K19" s="255"/>
      <c r="L19" s="255"/>
      <c r="M19" s="256" t="s">
        <v>327</v>
      </c>
      <c r="N19" s="256"/>
      <c r="O19" s="256"/>
    </row>
    <row r="20" spans="1:15" ht="15" customHeight="1">
      <c r="A20" s="297"/>
      <c r="B20" s="299" t="s">
        <v>369</v>
      </c>
      <c r="C20" s="259"/>
      <c r="D20" s="259"/>
      <c r="E20" s="259"/>
      <c r="F20" s="259"/>
      <c r="G20" s="259"/>
      <c r="H20" s="259"/>
      <c r="I20" s="259"/>
      <c r="J20" s="259"/>
      <c r="K20" s="255"/>
      <c r="L20" s="255"/>
      <c r="M20" s="256" t="s">
        <v>328</v>
      </c>
      <c r="N20" s="256"/>
      <c r="O20" s="256"/>
    </row>
    <row r="21" spans="1:15" ht="15" customHeight="1">
      <c r="A21" s="297"/>
      <c r="B21" s="299" t="s">
        <v>370</v>
      </c>
      <c r="C21" s="299"/>
      <c r="D21" s="299"/>
      <c r="E21" s="299"/>
      <c r="F21" s="299"/>
      <c r="G21" s="299"/>
      <c r="H21" s="299"/>
      <c r="I21" s="299"/>
      <c r="J21" s="299"/>
      <c r="K21" s="299"/>
      <c r="L21" s="299"/>
      <c r="M21" s="256" t="s">
        <v>329</v>
      </c>
      <c r="N21" s="256"/>
      <c r="O21" s="256"/>
    </row>
    <row r="22" spans="1:15" ht="15" customHeight="1">
      <c r="A22" s="298"/>
      <c r="B22" s="300" t="s">
        <v>366</v>
      </c>
      <c r="C22" s="301"/>
      <c r="D22" s="301"/>
      <c r="E22" s="301"/>
      <c r="F22" s="301"/>
      <c r="G22" s="301"/>
      <c r="H22" s="301"/>
      <c r="I22" s="301"/>
      <c r="J22" s="301"/>
      <c r="K22" s="301"/>
      <c r="L22" s="301"/>
      <c r="M22" s="280" t="s">
        <v>330</v>
      </c>
      <c r="N22" s="280"/>
      <c r="O22" s="280"/>
    </row>
    <row r="24" spans="1:15" ht="15" customHeight="1">
      <c r="A24" s="55" t="s">
        <v>281</v>
      </c>
    </row>
    <row r="25" spans="1:15" ht="15" customHeight="1">
      <c r="A25" s="62" t="s">
        <v>282</v>
      </c>
      <c r="B25" s="63" t="s">
        <v>280</v>
      </c>
      <c r="C25" s="63" t="s">
        <v>8</v>
      </c>
    </row>
    <row r="26" spans="1:15" ht="15" customHeight="1">
      <c r="A26" s="54" t="s">
        <v>262</v>
      </c>
      <c r="B26" s="54">
        <v>86</v>
      </c>
      <c r="C26" s="56">
        <v>27.228114611366198</v>
      </c>
    </row>
    <row r="27" spans="1:15" ht="15" customHeight="1">
      <c r="A27" s="54" t="s">
        <v>263</v>
      </c>
      <c r="B27" s="54">
        <v>31</v>
      </c>
      <c r="C27" s="56">
        <v>10.540990853140199</v>
      </c>
    </row>
    <row r="28" spans="1:15" ht="15" customHeight="1">
      <c r="A28" s="54" t="s">
        <v>264</v>
      </c>
      <c r="B28" s="54">
        <v>40</v>
      </c>
      <c r="C28" s="56">
        <v>13.33600053344</v>
      </c>
    </row>
    <row r="29" spans="1:15" ht="15" customHeight="1">
      <c r="A29" s="54" t="s">
        <v>265</v>
      </c>
      <c r="B29" s="54">
        <v>61</v>
      </c>
      <c r="C29" s="56">
        <v>19.495046340683899</v>
      </c>
    </row>
    <row r="30" spans="1:15" ht="15" customHeight="1">
      <c r="A30" s="54" t="s">
        <v>266</v>
      </c>
      <c r="B30" s="54">
        <v>89</v>
      </c>
      <c r="C30" s="56">
        <v>28.5695942475603</v>
      </c>
    </row>
    <row r="31" spans="1:15" ht="15" customHeight="1">
      <c r="A31" s="54" t="s">
        <v>267</v>
      </c>
      <c r="B31" s="54">
        <v>152</v>
      </c>
      <c r="C31" s="56">
        <v>55.1884394742575</v>
      </c>
    </row>
    <row r="32" spans="1:15" ht="15" customHeight="1">
      <c r="A32" s="54" t="s">
        <v>268</v>
      </c>
      <c r="B32" s="54">
        <v>249</v>
      </c>
      <c r="C32" s="56">
        <v>92.671852320518099</v>
      </c>
    </row>
    <row r="33" spans="1:3" ht="15" customHeight="1">
      <c r="A33" s="54" t="s">
        <v>269</v>
      </c>
      <c r="B33" s="54">
        <v>384</v>
      </c>
      <c r="C33" s="56">
        <v>135.11611541168199</v>
      </c>
    </row>
    <row r="34" spans="1:3" ht="15" customHeight="1">
      <c r="A34" s="54" t="s">
        <v>270</v>
      </c>
      <c r="B34" s="54">
        <v>720</v>
      </c>
      <c r="C34" s="56">
        <v>226.650297478515</v>
      </c>
    </row>
    <row r="35" spans="1:3" ht="15" customHeight="1">
      <c r="A35" s="54" t="s">
        <v>271</v>
      </c>
      <c r="B35" s="54">
        <v>1142</v>
      </c>
      <c r="C35" s="56">
        <v>361.49536260327301</v>
      </c>
    </row>
    <row r="36" spans="1:3" ht="15" customHeight="1">
      <c r="A36" s="54" t="s">
        <v>272</v>
      </c>
      <c r="B36" s="54">
        <v>1582</v>
      </c>
      <c r="C36" s="56">
        <v>516.01539565529401</v>
      </c>
    </row>
    <row r="37" spans="1:3" ht="15" customHeight="1">
      <c r="A37" s="54" t="s">
        <v>273</v>
      </c>
      <c r="B37" s="54">
        <v>1999</v>
      </c>
      <c r="C37" s="56">
        <v>752.77725475428394</v>
      </c>
    </row>
    <row r="38" spans="1:3" ht="15" customHeight="1">
      <c r="A38" s="54" t="s">
        <v>274</v>
      </c>
      <c r="B38" s="54">
        <v>2754</v>
      </c>
      <c r="C38" s="56">
        <v>1150.42399431889</v>
      </c>
    </row>
    <row r="39" spans="1:3" ht="15" customHeight="1">
      <c r="A39" s="54" t="s">
        <v>275</v>
      </c>
      <c r="B39" s="54">
        <v>3180</v>
      </c>
      <c r="C39" s="56">
        <v>1659.2747195408299</v>
      </c>
    </row>
    <row r="40" spans="1:3" ht="15" customHeight="1">
      <c r="A40" s="54" t="s">
        <v>276</v>
      </c>
      <c r="B40" s="54">
        <v>2955</v>
      </c>
      <c r="C40" s="56">
        <v>1960.45909905128</v>
      </c>
    </row>
    <row r="41" spans="1:3" ht="15" customHeight="1">
      <c r="A41" s="54" t="s">
        <v>277</v>
      </c>
      <c r="B41" s="54">
        <v>2405</v>
      </c>
      <c r="C41" s="56">
        <v>2261.61369193154</v>
      </c>
    </row>
    <row r="42" spans="1:3" ht="15" customHeight="1">
      <c r="A42" s="54" t="s">
        <v>278</v>
      </c>
      <c r="B42" s="54">
        <v>2021</v>
      </c>
      <c r="C42" s="56">
        <v>2474.8959098701898</v>
      </c>
    </row>
    <row r="43" spans="1:3" ht="15" customHeight="1">
      <c r="A43" s="57" t="s">
        <v>279</v>
      </c>
      <c r="B43" s="57">
        <v>1964</v>
      </c>
      <c r="C43" s="60">
        <v>2705.2341597796099</v>
      </c>
    </row>
    <row r="44" spans="1:3" s="72" customFormat="1" ht="15" customHeight="1">
      <c r="A44" s="72" t="s">
        <v>299</v>
      </c>
    </row>
    <row r="45" spans="1:3" ht="15" customHeight="1">
      <c r="A45" s="72"/>
    </row>
    <row r="46" spans="1:3" ht="15" customHeight="1">
      <c r="A46" s="55" t="s">
        <v>283</v>
      </c>
    </row>
    <row r="47" spans="1:3" ht="15" customHeight="1">
      <c r="A47" s="62" t="s">
        <v>282</v>
      </c>
      <c r="B47" s="63" t="s">
        <v>1</v>
      </c>
      <c r="C47" s="63" t="s">
        <v>0</v>
      </c>
    </row>
    <row r="48" spans="1:3" ht="15" customHeight="1">
      <c r="A48" s="54" t="s">
        <v>262</v>
      </c>
      <c r="B48" s="56">
        <v>28.365295677375599</v>
      </c>
      <c r="C48" s="56">
        <v>26.028110359187899</v>
      </c>
    </row>
    <row r="49" spans="1:3" ht="15" customHeight="1">
      <c r="A49" s="54" t="s">
        <v>263</v>
      </c>
      <c r="B49" s="56">
        <v>11.9561607439389</v>
      </c>
      <c r="C49" s="56">
        <v>9.0573399289347201</v>
      </c>
    </row>
    <row r="50" spans="1:3" ht="15" customHeight="1">
      <c r="A50" s="54" t="s">
        <v>264</v>
      </c>
      <c r="B50" s="56">
        <v>12.354509395929499</v>
      </c>
      <c r="C50" s="56">
        <v>14.3687991789258</v>
      </c>
    </row>
    <row r="51" spans="1:3" ht="15" customHeight="1">
      <c r="A51" s="54" t="s">
        <v>265</v>
      </c>
      <c r="B51" s="56">
        <v>21.271271271271299</v>
      </c>
      <c r="C51" s="56">
        <v>17.640141121128998</v>
      </c>
    </row>
    <row r="52" spans="1:3" ht="15" customHeight="1">
      <c r="A52" s="54" t="s">
        <v>266</v>
      </c>
      <c r="B52" s="56">
        <v>25.5004462578095</v>
      </c>
      <c r="C52" s="56">
        <v>31.6824001034527</v>
      </c>
    </row>
    <row r="53" spans="1:3" ht="15" customHeight="1">
      <c r="A53" s="54" t="s">
        <v>267</v>
      </c>
      <c r="B53" s="56">
        <v>57.308722834176798</v>
      </c>
      <c r="C53" s="56">
        <v>53.172633817795102</v>
      </c>
    </row>
    <row r="54" spans="1:3" ht="15" customHeight="1">
      <c r="A54" s="54" t="s">
        <v>268</v>
      </c>
      <c r="B54" s="56">
        <v>64.697170473146798</v>
      </c>
      <c r="C54" s="56">
        <v>118.233618233618</v>
      </c>
    </row>
    <row r="55" spans="1:3" ht="15" customHeight="1">
      <c r="A55" s="54" t="s">
        <v>269</v>
      </c>
      <c r="B55" s="56">
        <v>99.296035568729195</v>
      </c>
      <c r="C55" s="56">
        <v>167.50418760469</v>
      </c>
    </row>
    <row r="56" spans="1:3" ht="15" customHeight="1">
      <c r="A56" s="54" t="s">
        <v>270</v>
      </c>
      <c r="B56" s="56">
        <v>154.38642989663401</v>
      </c>
      <c r="C56" s="56">
        <v>292.05397301349302</v>
      </c>
    </row>
    <row r="57" spans="1:3" ht="15" customHeight="1">
      <c r="A57" s="54" t="s">
        <v>271</v>
      </c>
      <c r="B57" s="56">
        <v>231.30503351294499</v>
      </c>
      <c r="C57" s="56">
        <v>482.501679594454</v>
      </c>
    </row>
    <row r="58" spans="1:3" ht="15" customHeight="1">
      <c r="A58" s="54" t="s">
        <v>272</v>
      </c>
      <c r="B58" s="56">
        <v>453.41405987218297</v>
      </c>
      <c r="C58" s="56">
        <v>574.97467071935205</v>
      </c>
    </row>
    <row r="59" spans="1:3" ht="15" customHeight="1">
      <c r="A59" s="54" t="s">
        <v>273</v>
      </c>
      <c r="B59" s="56">
        <v>830.50061804697202</v>
      </c>
      <c r="C59" s="56">
        <v>678.86268459334406</v>
      </c>
    </row>
    <row r="60" spans="1:3" ht="15" customHeight="1">
      <c r="A60" s="54" t="s">
        <v>274</v>
      </c>
      <c r="B60" s="56">
        <v>1286.3953686361299</v>
      </c>
      <c r="C60" s="56">
        <v>1019.43738210449</v>
      </c>
    </row>
    <row r="61" spans="1:3" ht="15" customHeight="1">
      <c r="A61" s="54" t="s">
        <v>275</v>
      </c>
      <c r="B61" s="56">
        <v>2017.51575349781</v>
      </c>
      <c r="C61" s="56">
        <v>1316.94379271652</v>
      </c>
    </row>
    <row r="62" spans="1:3" ht="15" customHeight="1">
      <c r="A62" s="54" t="s">
        <v>276</v>
      </c>
      <c r="B62" s="56">
        <v>2441.9568822553902</v>
      </c>
      <c r="C62" s="56">
        <v>1515.8861809365801</v>
      </c>
    </row>
    <row r="63" spans="1:3" ht="15" customHeight="1">
      <c r="A63" s="54" t="s">
        <v>277</v>
      </c>
      <c r="B63" s="56">
        <v>2707.40590853905</v>
      </c>
      <c r="C63" s="56">
        <v>1874.2315123836299</v>
      </c>
    </row>
    <row r="64" spans="1:3" ht="15" customHeight="1">
      <c r="A64" s="54" t="s">
        <v>278</v>
      </c>
      <c r="B64" s="56">
        <v>3190.42316258352</v>
      </c>
      <c r="C64" s="56">
        <v>1912.9864451246201</v>
      </c>
    </row>
    <row r="65" spans="1:11" ht="15" customHeight="1">
      <c r="A65" s="57" t="s">
        <v>279</v>
      </c>
      <c r="B65" s="60">
        <v>3550.78125</v>
      </c>
      <c r="C65" s="60">
        <v>2244.6808510638298</v>
      </c>
    </row>
    <row r="66" spans="1:11" s="72" customFormat="1" ht="15" customHeight="1">
      <c r="A66" s="72" t="s">
        <v>299</v>
      </c>
    </row>
    <row r="68" spans="1:11" ht="15" customHeight="1">
      <c r="A68" s="55" t="s">
        <v>371</v>
      </c>
    </row>
    <row r="69" spans="1:11" ht="15" customHeight="1">
      <c r="A69" s="288" t="s">
        <v>5</v>
      </c>
      <c r="B69" s="287" t="s">
        <v>1</v>
      </c>
      <c r="C69" s="287"/>
      <c r="D69" s="287"/>
      <c r="E69" s="287"/>
      <c r="F69" s="287"/>
      <c r="G69" s="261" t="s">
        <v>0</v>
      </c>
      <c r="H69" s="287"/>
      <c r="I69" s="287"/>
      <c r="J69" s="287"/>
      <c r="K69" s="287"/>
    </row>
    <row r="70" spans="1:11" ht="15" customHeight="1">
      <c r="A70" s="286"/>
      <c r="B70" s="64" t="s">
        <v>37</v>
      </c>
      <c r="C70" s="64" t="s">
        <v>38</v>
      </c>
      <c r="D70" s="64" t="s">
        <v>39</v>
      </c>
      <c r="E70" s="64" t="s">
        <v>48</v>
      </c>
      <c r="F70" s="64" t="s">
        <v>10</v>
      </c>
      <c r="G70" s="65" t="s">
        <v>37</v>
      </c>
      <c r="H70" s="64" t="s">
        <v>38</v>
      </c>
      <c r="I70" s="64" t="s">
        <v>39</v>
      </c>
      <c r="J70" s="64" t="s">
        <v>48</v>
      </c>
      <c r="K70" s="64" t="s">
        <v>10</v>
      </c>
    </row>
    <row r="71" spans="1:11" ht="15" customHeight="1">
      <c r="A71" s="58">
        <v>2002</v>
      </c>
      <c r="B71" s="56">
        <v>21.157520999999999</v>
      </c>
      <c r="C71" s="56">
        <v>97.636726999999993</v>
      </c>
      <c r="D71" s="56">
        <v>660.06449999999995</v>
      </c>
      <c r="E71" s="56">
        <v>2365.9874</v>
      </c>
      <c r="F71" s="56">
        <v>3533.9339</v>
      </c>
      <c r="G71" s="56">
        <v>19.12155027</v>
      </c>
      <c r="H71" s="56">
        <v>173.3174808</v>
      </c>
      <c r="I71" s="56">
        <v>680.96743100000003</v>
      </c>
      <c r="J71" s="56">
        <v>1399.893544</v>
      </c>
      <c r="K71" s="56">
        <v>1925.337812</v>
      </c>
    </row>
    <row r="72" spans="1:11" ht="15" customHeight="1">
      <c r="A72" s="58">
        <v>2003</v>
      </c>
      <c r="B72" s="56">
        <v>19.020320000000002</v>
      </c>
      <c r="C72" s="56">
        <v>89.676562000000004</v>
      </c>
      <c r="D72" s="56">
        <v>685.88049999999998</v>
      </c>
      <c r="E72" s="56">
        <v>2512.1477</v>
      </c>
      <c r="F72" s="56">
        <v>3533.0102000000002</v>
      </c>
      <c r="G72" s="56">
        <v>23.059617549999999</v>
      </c>
      <c r="H72" s="56">
        <v>162.90601699999999</v>
      </c>
      <c r="I72" s="56">
        <v>682.25315350000005</v>
      </c>
      <c r="J72" s="56">
        <v>1405.6738660000001</v>
      </c>
      <c r="K72" s="56">
        <v>1973.1714629999999</v>
      </c>
    </row>
    <row r="73" spans="1:11" ht="15" customHeight="1">
      <c r="A73" s="58">
        <v>2004</v>
      </c>
      <c r="B73" s="56">
        <v>20.018028999999999</v>
      </c>
      <c r="C73" s="56">
        <v>98.332243000000005</v>
      </c>
      <c r="D73" s="56">
        <v>680.21487000000002</v>
      </c>
      <c r="E73" s="56">
        <v>2427.7503000000002</v>
      </c>
      <c r="F73" s="56">
        <v>3702.9195</v>
      </c>
      <c r="G73" s="56">
        <v>20.075562189999999</v>
      </c>
      <c r="H73" s="56">
        <v>159.66539969999999</v>
      </c>
      <c r="I73" s="56">
        <v>679.00061249999999</v>
      </c>
      <c r="J73" s="56">
        <v>1500.7781809999999</v>
      </c>
      <c r="K73" s="56">
        <v>2047.5279579999999</v>
      </c>
    </row>
    <row r="74" spans="1:11" ht="15" customHeight="1">
      <c r="A74" s="58">
        <v>2005</v>
      </c>
      <c r="B74" s="56">
        <v>17.842510000000001</v>
      </c>
      <c r="C74" s="56">
        <v>97.632717</v>
      </c>
      <c r="D74" s="56">
        <v>668.16737999999998</v>
      </c>
      <c r="E74" s="56">
        <v>2247.7600000000002</v>
      </c>
      <c r="F74" s="56">
        <v>3226.7411000000002</v>
      </c>
      <c r="G74" s="56">
        <v>18.50254584</v>
      </c>
      <c r="H74" s="56">
        <v>158.57168999999999</v>
      </c>
      <c r="I74" s="56">
        <v>671.55895410000005</v>
      </c>
      <c r="J74" s="56">
        <v>1395.517517</v>
      </c>
      <c r="K74" s="56">
        <v>1981.234211</v>
      </c>
    </row>
    <row r="75" spans="1:11" ht="15" customHeight="1">
      <c r="A75" s="58">
        <v>2006</v>
      </c>
      <c r="B75" s="56">
        <v>21.691973999999998</v>
      </c>
      <c r="C75" s="56">
        <v>101.62815999999999</v>
      </c>
      <c r="D75" s="56">
        <v>634.16124000000002</v>
      </c>
      <c r="E75" s="56">
        <v>2198.768</v>
      </c>
      <c r="F75" s="56">
        <v>3197.6623</v>
      </c>
      <c r="G75" s="56">
        <v>16.501875210000001</v>
      </c>
      <c r="H75" s="56">
        <v>160.13684119999999</v>
      </c>
      <c r="I75" s="56">
        <v>655.18871639999998</v>
      </c>
      <c r="J75" s="56">
        <v>1359.943978</v>
      </c>
      <c r="K75" s="56">
        <v>1911.911912</v>
      </c>
    </row>
    <row r="76" spans="1:11" ht="15" customHeight="1">
      <c r="A76" s="58">
        <v>2007</v>
      </c>
      <c r="B76" s="56">
        <v>18.156880999999998</v>
      </c>
      <c r="C76" s="56">
        <v>87.326229999999995</v>
      </c>
      <c r="D76" s="56">
        <v>639.47824000000003</v>
      </c>
      <c r="E76" s="56">
        <v>2335.1727999999998</v>
      </c>
      <c r="F76" s="56">
        <v>3394.6437999999998</v>
      </c>
      <c r="G76" s="56">
        <v>17.652969769999999</v>
      </c>
      <c r="H76" s="56">
        <v>164.90797549999999</v>
      </c>
      <c r="I76" s="56">
        <v>647.67932489999998</v>
      </c>
      <c r="J76" s="56">
        <v>1392.1993500000001</v>
      </c>
      <c r="K76" s="56">
        <v>1929.305732</v>
      </c>
    </row>
    <row r="77" spans="1:11" ht="15" customHeight="1">
      <c r="A77" s="58">
        <v>2008</v>
      </c>
      <c r="B77" s="56">
        <v>19.465603999999999</v>
      </c>
      <c r="C77" s="56">
        <v>92.326777000000007</v>
      </c>
      <c r="D77" s="56">
        <v>660.70320000000004</v>
      </c>
      <c r="E77" s="56">
        <v>2209.2530000000002</v>
      </c>
      <c r="F77" s="56">
        <v>3230.0275000000001</v>
      </c>
      <c r="G77" s="56">
        <v>20.98337575</v>
      </c>
      <c r="H77" s="56">
        <v>173.17442550000001</v>
      </c>
      <c r="I77" s="56">
        <v>687.23781110000004</v>
      </c>
      <c r="J77" s="56">
        <v>1340.390341</v>
      </c>
      <c r="K77" s="56">
        <v>2022.612194</v>
      </c>
    </row>
    <row r="78" spans="1:11" ht="15" customHeight="1">
      <c r="A78" s="58">
        <v>2009</v>
      </c>
      <c r="B78" s="56">
        <v>21.218043999999999</v>
      </c>
      <c r="C78" s="56">
        <v>96.421418000000003</v>
      </c>
      <c r="D78" s="56">
        <v>701.03759000000002</v>
      </c>
      <c r="E78" s="56">
        <v>2337.2356</v>
      </c>
      <c r="F78" s="56">
        <v>3195.8270000000002</v>
      </c>
      <c r="G78" s="56">
        <v>14.825597070000001</v>
      </c>
      <c r="H78" s="56">
        <v>162.99326909999999</v>
      </c>
      <c r="I78" s="56">
        <v>647.69810500000006</v>
      </c>
      <c r="J78" s="56">
        <v>1379.9076210000001</v>
      </c>
      <c r="K78" s="56">
        <v>1996.167796</v>
      </c>
    </row>
    <row r="79" spans="1:11" ht="15" customHeight="1">
      <c r="A79" s="58">
        <v>2010</v>
      </c>
      <c r="B79" s="56">
        <v>23.033557999999999</v>
      </c>
      <c r="C79" s="56">
        <v>99.543830999999997</v>
      </c>
      <c r="D79" s="56">
        <v>677.90913</v>
      </c>
      <c r="E79" s="56">
        <v>2190.6774</v>
      </c>
      <c r="F79" s="56">
        <v>3137.5464999999999</v>
      </c>
      <c r="G79" s="56">
        <v>19.0096253</v>
      </c>
      <c r="H79" s="56">
        <v>166.06748239999999</v>
      </c>
      <c r="I79" s="56">
        <v>677.24679030000004</v>
      </c>
      <c r="J79" s="56">
        <v>1368.0761620000001</v>
      </c>
      <c r="K79" s="56">
        <v>2027.509945</v>
      </c>
    </row>
    <row r="80" spans="1:11" ht="15" customHeight="1">
      <c r="A80" s="58">
        <v>2011</v>
      </c>
      <c r="B80" s="56">
        <v>18.998999999999999</v>
      </c>
      <c r="C80" s="56">
        <v>87.151747</v>
      </c>
      <c r="D80" s="56">
        <v>660.29556000000002</v>
      </c>
      <c r="E80" s="56">
        <v>2172.2609000000002</v>
      </c>
      <c r="F80" s="56">
        <v>3073.3820999999998</v>
      </c>
      <c r="G80" s="56">
        <v>16.576875260000001</v>
      </c>
      <c r="H80" s="56">
        <v>158.2288945</v>
      </c>
      <c r="I80" s="56">
        <v>652.83409689999996</v>
      </c>
      <c r="J80" s="56">
        <v>1357.6139270000001</v>
      </c>
      <c r="K80" s="56">
        <v>1928.8936060000001</v>
      </c>
    </row>
    <row r="81" spans="1:23" ht="15" customHeight="1">
      <c r="A81" s="59">
        <v>2012</v>
      </c>
      <c r="B81" s="60">
        <v>20.045709324446801</v>
      </c>
      <c r="C81" s="60">
        <v>96.076715525413803</v>
      </c>
      <c r="D81" s="60">
        <v>659.44899859419797</v>
      </c>
      <c r="E81" s="60">
        <v>2202.5423218266201</v>
      </c>
      <c r="F81" s="60">
        <v>3058.4099513250399</v>
      </c>
      <c r="G81" s="60">
        <v>19.971241412366201</v>
      </c>
      <c r="H81" s="60">
        <v>163.69570675370301</v>
      </c>
      <c r="I81" s="60">
        <v>666.73566906450003</v>
      </c>
      <c r="J81" s="60">
        <v>1405.3287981859401</v>
      </c>
      <c r="K81" s="60">
        <v>2002.4052916416099</v>
      </c>
    </row>
    <row r="82" spans="1:23" s="72" customFormat="1" ht="15" customHeight="1">
      <c r="A82" s="72" t="s">
        <v>299</v>
      </c>
    </row>
    <row r="84" spans="1:23" ht="15" customHeight="1">
      <c r="A84" s="55" t="s">
        <v>372</v>
      </c>
    </row>
    <row r="85" spans="1:23" ht="15" customHeight="1">
      <c r="A85" s="96"/>
      <c r="B85" s="290" t="s">
        <v>1</v>
      </c>
      <c r="C85" s="290"/>
      <c r="D85" s="290"/>
      <c r="E85" s="290"/>
      <c r="F85" s="290"/>
      <c r="G85" s="291"/>
      <c r="H85" s="292" t="s">
        <v>0</v>
      </c>
      <c r="I85" s="290"/>
      <c r="J85" s="290"/>
      <c r="K85" s="290"/>
      <c r="L85" s="290"/>
      <c r="M85" s="290"/>
    </row>
    <row r="86" spans="1:23" ht="15" customHeight="1">
      <c r="A86" s="289" t="s">
        <v>5</v>
      </c>
      <c r="B86" s="267" t="s">
        <v>157</v>
      </c>
      <c r="C86" s="267"/>
      <c r="D86" s="267"/>
      <c r="E86" s="267" t="s">
        <v>158</v>
      </c>
      <c r="F86" s="267"/>
      <c r="G86" s="293"/>
      <c r="H86" s="294" t="s">
        <v>157</v>
      </c>
      <c r="I86" s="267"/>
      <c r="J86" s="267"/>
      <c r="K86" s="267" t="s">
        <v>158</v>
      </c>
      <c r="L86" s="267"/>
      <c r="M86" s="267"/>
    </row>
    <row r="87" spans="1:23" ht="15" customHeight="1">
      <c r="A87" s="286"/>
      <c r="B87" s="90" t="s">
        <v>8</v>
      </c>
      <c r="C87" s="90" t="s">
        <v>352</v>
      </c>
      <c r="D87" s="90" t="s">
        <v>353</v>
      </c>
      <c r="E87" s="90" t="s">
        <v>8</v>
      </c>
      <c r="F87" s="90" t="s">
        <v>352</v>
      </c>
      <c r="G87" s="90" t="s">
        <v>353</v>
      </c>
      <c r="H87" s="91" t="s">
        <v>8</v>
      </c>
      <c r="I87" s="90" t="s">
        <v>352</v>
      </c>
      <c r="J87" s="90" t="s">
        <v>353</v>
      </c>
      <c r="K87" s="90" t="s">
        <v>8</v>
      </c>
      <c r="L87" s="90" t="s">
        <v>352</v>
      </c>
      <c r="M87" s="90" t="s">
        <v>353</v>
      </c>
    </row>
    <row r="88" spans="1:23" ht="15" customHeight="1">
      <c r="A88" s="61" t="s">
        <v>284</v>
      </c>
      <c r="B88" s="89">
        <v>462.4211411</v>
      </c>
      <c r="C88" s="110">
        <v>427.86704527000001</v>
      </c>
      <c r="D88" s="89">
        <v>496.97523692999999</v>
      </c>
      <c r="E88" s="89">
        <v>391.53959759999998</v>
      </c>
      <c r="F88" s="89">
        <v>383.32757697599999</v>
      </c>
      <c r="G88" s="89">
        <v>399.75161822399997</v>
      </c>
      <c r="H88" s="89">
        <v>382.31633219999998</v>
      </c>
      <c r="I88" s="89">
        <v>354.52484951999998</v>
      </c>
      <c r="J88" s="89">
        <v>410.10781487999998</v>
      </c>
      <c r="K88" s="89">
        <v>315.33759129999999</v>
      </c>
      <c r="L88" s="89">
        <v>308.35863128899996</v>
      </c>
      <c r="M88" s="89">
        <v>322.31655131100001</v>
      </c>
      <c r="N88" s="56"/>
      <c r="O88" s="56"/>
      <c r="P88" s="56"/>
      <c r="Q88" s="56"/>
      <c r="R88" s="56"/>
      <c r="S88" s="56"/>
      <c r="T88" s="56"/>
      <c r="U88" s="56"/>
      <c r="V88" s="56"/>
      <c r="W88" s="56"/>
    </row>
    <row r="89" spans="1:23" ht="15" customHeight="1">
      <c r="A89" s="61" t="s">
        <v>285</v>
      </c>
      <c r="B89" s="89">
        <v>416.01520720000002</v>
      </c>
      <c r="C89" s="56">
        <v>384.22800307</v>
      </c>
      <c r="D89" s="89">
        <v>447.80241133000004</v>
      </c>
      <c r="E89" s="89">
        <v>403.38790319999998</v>
      </c>
      <c r="F89" s="89">
        <v>395.16365971099998</v>
      </c>
      <c r="G89" s="89">
        <v>411.61214668899999</v>
      </c>
      <c r="H89" s="89">
        <v>423.09432409999999</v>
      </c>
      <c r="I89" s="89">
        <v>394.60044577999997</v>
      </c>
      <c r="J89" s="89">
        <v>451.58820242000002</v>
      </c>
      <c r="K89" s="89">
        <v>311.27000390000001</v>
      </c>
      <c r="L89" s="89">
        <v>304.420687251</v>
      </c>
      <c r="M89" s="89">
        <v>318.11932054900001</v>
      </c>
      <c r="N89" s="56"/>
      <c r="P89" s="56"/>
      <c r="Q89" s="56"/>
      <c r="R89" s="56"/>
      <c r="S89" s="56"/>
      <c r="T89" s="56"/>
      <c r="U89" s="56"/>
      <c r="V89" s="56"/>
      <c r="W89" s="56"/>
    </row>
    <row r="90" spans="1:23" ht="15" customHeight="1">
      <c r="A90" s="61" t="s">
        <v>286</v>
      </c>
      <c r="B90" s="89">
        <v>451.73746519999997</v>
      </c>
      <c r="C90" s="56">
        <v>419.05655436999996</v>
      </c>
      <c r="D90" s="89">
        <v>484.41837602999999</v>
      </c>
      <c r="E90" s="89">
        <v>403.91175429999998</v>
      </c>
      <c r="F90" s="89">
        <v>395.78514357500001</v>
      </c>
      <c r="G90" s="89">
        <v>412.03836502499996</v>
      </c>
      <c r="H90" s="89">
        <v>424.80727719999999</v>
      </c>
      <c r="I90" s="89">
        <v>396.44805036999998</v>
      </c>
      <c r="J90" s="89">
        <v>453.16650403</v>
      </c>
      <c r="K90" s="89">
        <v>317.03956119999998</v>
      </c>
      <c r="L90" s="89">
        <v>310.20523724899999</v>
      </c>
      <c r="M90" s="89">
        <v>323.87388515099997</v>
      </c>
      <c r="N90" s="56"/>
      <c r="P90" s="56"/>
      <c r="Q90" s="56"/>
      <c r="R90" s="56"/>
      <c r="S90" s="56"/>
      <c r="T90" s="56"/>
      <c r="U90" s="56"/>
      <c r="V90" s="56"/>
      <c r="W90" s="56"/>
    </row>
    <row r="91" spans="1:23" ht="15" customHeight="1">
      <c r="A91" s="61" t="s">
        <v>287</v>
      </c>
      <c r="B91" s="89">
        <v>402.3671822</v>
      </c>
      <c r="C91" s="56">
        <v>372.40923813000001</v>
      </c>
      <c r="D91" s="89">
        <v>432.32512627</v>
      </c>
      <c r="E91" s="89">
        <v>379.17853739999998</v>
      </c>
      <c r="F91" s="89">
        <v>371.371041709</v>
      </c>
      <c r="G91" s="89">
        <v>386.98603309099997</v>
      </c>
      <c r="H91" s="89">
        <v>402.8376677</v>
      </c>
      <c r="I91" s="89">
        <v>375.92947256999997</v>
      </c>
      <c r="J91" s="89">
        <v>429.74586283000002</v>
      </c>
      <c r="K91" s="89">
        <v>307.80956090000001</v>
      </c>
      <c r="L91" s="89">
        <v>301.13125223600002</v>
      </c>
      <c r="M91" s="89">
        <v>314.48786956399999</v>
      </c>
      <c r="N91" s="56"/>
      <c r="P91" s="56"/>
      <c r="Q91" s="56"/>
      <c r="R91" s="56"/>
      <c r="S91" s="56"/>
      <c r="T91" s="56"/>
      <c r="U91" s="56"/>
      <c r="V91" s="56"/>
      <c r="W91" s="56"/>
    </row>
    <row r="92" spans="1:23" ht="15" customHeight="1">
      <c r="A92" s="61" t="s">
        <v>288</v>
      </c>
      <c r="B92" s="89">
        <v>427.67857720000001</v>
      </c>
      <c r="C92" s="56">
        <v>397.17153575000003</v>
      </c>
      <c r="D92" s="89">
        <v>458.18561864999998</v>
      </c>
      <c r="E92" s="89">
        <v>369.29184249999997</v>
      </c>
      <c r="F92" s="89">
        <v>361.70172829099999</v>
      </c>
      <c r="G92" s="89">
        <v>376.88195670899995</v>
      </c>
      <c r="H92" s="89">
        <v>418.86427400000002</v>
      </c>
      <c r="I92" s="89">
        <v>391.85621302000004</v>
      </c>
      <c r="J92" s="89">
        <v>445.87233498000001</v>
      </c>
      <c r="K92" s="89">
        <v>297.51294999999999</v>
      </c>
      <c r="L92" s="89">
        <v>291.042560079</v>
      </c>
      <c r="M92" s="89">
        <v>303.98333992099998</v>
      </c>
      <c r="N92" s="56"/>
      <c r="P92" s="56"/>
      <c r="Q92" s="56"/>
      <c r="R92" s="56"/>
      <c r="S92" s="56"/>
      <c r="T92" s="56"/>
      <c r="U92" s="56"/>
      <c r="V92" s="56"/>
      <c r="W92" s="56"/>
    </row>
    <row r="93" spans="1:23" ht="15" customHeight="1">
      <c r="A93" s="61" t="s">
        <v>289</v>
      </c>
      <c r="B93" s="89">
        <v>412.87377659999999</v>
      </c>
      <c r="C93" s="56">
        <v>383.53911769000001</v>
      </c>
      <c r="D93" s="89">
        <v>442.20843550999996</v>
      </c>
      <c r="E93" s="89">
        <v>378.20763419999997</v>
      </c>
      <c r="F93" s="89">
        <v>370.66699950999998</v>
      </c>
      <c r="G93" s="89">
        <v>385.74826888999996</v>
      </c>
      <c r="H93" s="89">
        <v>402.09031770000001</v>
      </c>
      <c r="I93" s="89">
        <v>376.26148101000001</v>
      </c>
      <c r="J93" s="89">
        <v>427.91915439000002</v>
      </c>
      <c r="K93" s="89">
        <v>300.78925290000001</v>
      </c>
      <c r="L93" s="89">
        <v>294.34909705300004</v>
      </c>
      <c r="M93" s="89">
        <v>307.22940874699998</v>
      </c>
      <c r="N93" s="56"/>
      <c r="P93" s="56"/>
      <c r="Q93" s="56"/>
      <c r="R93" s="56"/>
      <c r="S93" s="56"/>
      <c r="T93" s="56"/>
      <c r="U93" s="56"/>
      <c r="V93" s="56"/>
      <c r="W93" s="56"/>
    </row>
    <row r="94" spans="1:23" ht="15" customHeight="1">
      <c r="A94" s="61" t="s">
        <v>290</v>
      </c>
      <c r="B94" s="89">
        <v>371.79265450000003</v>
      </c>
      <c r="C94" s="56">
        <v>344.67274239000005</v>
      </c>
      <c r="D94" s="89">
        <v>398.91256661</v>
      </c>
      <c r="E94" s="89">
        <v>374.31876549999998</v>
      </c>
      <c r="F94" s="89">
        <v>366.89246083199998</v>
      </c>
      <c r="G94" s="89">
        <v>381.74507016799998</v>
      </c>
      <c r="H94" s="89">
        <v>414.8493623</v>
      </c>
      <c r="I94" s="89">
        <v>389.21352493000001</v>
      </c>
      <c r="J94" s="89">
        <v>440.48519966999999</v>
      </c>
      <c r="K94" s="89">
        <v>311.64310769999997</v>
      </c>
      <c r="L94" s="89">
        <v>305.14244190099998</v>
      </c>
      <c r="M94" s="89">
        <v>318.14377349899996</v>
      </c>
      <c r="N94" s="56"/>
      <c r="P94" s="56"/>
      <c r="Q94" s="56"/>
      <c r="R94" s="56"/>
      <c r="S94" s="56"/>
      <c r="T94" s="56"/>
      <c r="U94" s="56"/>
      <c r="V94" s="56"/>
      <c r="W94" s="56"/>
    </row>
    <row r="95" spans="1:23" ht="15" customHeight="1">
      <c r="A95" s="61" t="s">
        <v>291</v>
      </c>
      <c r="B95" s="89">
        <v>420.47201080000002</v>
      </c>
      <c r="C95" s="56">
        <v>392.46709849000001</v>
      </c>
      <c r="D95" s="89">
        <v>448.47692311000003</v>
      </c>
      <c r="E95" s="89">
        <v>384.85687030000003</v>
      </c>
      <c r="F95" s="89">
        <v>377.41892179700005</v>
      </c>
      <c r="G95" s="89">
        <v>392.294818803</v>
      </c>
      <c r="H95" s="89">
        <v>411.28373699999997</v>
      </c>
      <c r="I95" s="89">
        <v>386.06797129999995</v>
      </c>
      <c r="J95" s="89">
        <v>436.49950269999999</v>
      </c>
      <c r="K95" s="89">
        <v>297.92068319999998</v>
      </c>
      <c r="L95" s="89">
        <v>291.66107447600001</v>
      </c>
      <c r="M95" s="89">
        <v>304.18029192399996</v>
      </c>
      <c r="N95" s="56"/>
      <c r="P95" s="56"/>
      <c r="Q95" s="56"/>
      <c r="R95" s="56"/>
      <c r="S95" s="56"/>
      <c r="T95" s="56"/>
      <c r="U95" s="56"/>
      <c r="V95" s="56"/>
      <c r="W95" s="56"/>
    </row>
    <row r="96" spans="1:23" ht="15" customHeight="1">
      <c r="A96" s="61" t="s">
        <v>292</v>
      </c>
      <c r="B96" s="89">
        <v>396.69586390000001</v>
      </c>
      <c r="C96" s="56">
        <v>369.42691043000002</v>
      </c>
      <c r="D96" s="89">
        <v>423.96481736999999</v>
      </c>
      <c r="E96" s="89">
        <v>372.62202020000001</v>
      </c>
      <c r="F96" s="89">
        <v>365.39448110699999</v>
      </c>
      <c r="G96" s="89">
        <v>379.84955929300003</v>
      </c>
      <c r="H96" s="89">
        <v>449.23198409999998</v>
      </c>
      <c r="I96" s="89">
        <v>423.35745462</v>
      </c>
      <c r="J96" s="89">
        <v>475.10651357999996</v>
      </c>
      <c r="K96" s="89">
        <v>304.11319020000002</v>
      </c>
      <c r="L96" s="89">
        <v>297.83328576500003</v>
      </c>
      <c r="M96" s="89">
        <v>310.39309463500001</v>
      </c>
      <c r="N96" s="56"/>
      <c r="P96" s="56"/>
      <c r="Q96" s="56"/>
      <c r="R96" s="56"/>
      <c r="S96" s="56"/>
      <c r="T96" s="56"/>
      <c r="U96" s="56"/>
      <c r="V96" s="56"/>
      <c r="W96" s="56"/>
    </row>
    <row r="97" spans="1:23" ht="15" customHeight="1">
      <c r="A97" s="61" t="s">
        <v>293</v>
      </c>
      <c r="B97" s="89">
        <v>391.80600140000001</v>
      </c>
      <c r="C97" s="56">
        <v>365.60423481999999</v>
      </c>
      <c r="D97" s="89">
        <v>418.00776798000004</v>
      </c>
      <c r="E97" s="89">
        <v>360.82016370000002</v>
      </c>
      <c r="F97" s="89">
        <v>353.81707919800004</v>
      </c>
      <c r="G97" s="89">
        <v>367.823248202</v>
      </c>
      <c r="H97" s="89">
        <v>426.53226969999997</v>
      </c>
      <c r="I97" s="89">
        <v>401.68465227999997</v>
      </c>
      <c r="J97" s="89">
        <v>451.37988711999998</v>
      </c>
      <c r="K97" s="89">
        <v>293.55566529999999</v>
      </c>
      <c r="L97" s="89">
        <v>287.44335815799997</v>
      </c>
      <c r="M97" s="89">
        <v>299.66797244200001</v>
      </c>
      <c r="N97" s="56"/>
      <c r="P97" s="56"/>
      <c r="Q97" s="56"/>
      <c r="R97" s="56"/>
      <c r="S97" s="56"/>
      <c r="T97" s="56"/>
      <c r="U97" s="56"/>
      <c r="V97" s="56"/>
      <c r="W97" s="56"/>
    </row>
    <row r="98" spans="1:23" ht="15" customHeight="1">
      <c r="A98" s="59">
        <v>2012</v>
      </c>
      <c r="B98" s="93">
        <v>406.319602888882</v>
      </c>
      <c r="C98" s="60">
        <v>380.20506335920152</v>
      </c>
      <c r="D98" s="93">
        <v>432.43414241856249</v>
      </c>
      <c r="E98" s="93">
        <v>358.57153154612399</v>
      </c>
      <c r="F98" s="93">
        <v>351.68497305696803</v>
      </c>
      <c r="G98" s="93">
        <v>365.45809003527995</v>
      </c>
      <c r="H98" s="93">
        <v>424.24251943023103</v>
      </c>
      <c r="I98" s="93">
        <v>399.98472388625453</v>
      </c>
      <c r="J98" s="93">
        <v>448.50031497420753</v>
      </c>
      <c r="K98" s="93">
        <v>303.22463354647198</v>
      </c>
      <c r="L98" s="93">
        <v>297.05983034568078</v>
      </c>
      <c r="M98" s="93">
        <v>309.38943674726318</v>
      </c>
      <c r="N98" s="56"/>
      <c r="P98" s="69"/>
      <c r="Q98" s="69"/>
      <c r="R98" s="69"/>
      <c r="S98" s="69"/>
      <c r="T98" s="69"/>
      <c r="U98" s="69"/>
      <c r="V98" s="69"/>
      <c r="W98" s="56"/>
    </row>
    <row r="99" spans="1:23" s="72" customFormat="1" ht="15" customHeight="1">
      <c r="A99" s="72" t="s">
        <v>336</v>
      </c>
    </row>
    <row r="100" spans="1:23" s="72" customFormat="1" ht="15" customHeight="1">
      <c r="A100" s="72" t="s">
        <v>362</v>
      </c>
      <c r="K100" s="92"/>
    </row>
    <row r="101" spans="1:23" s="72" customFormat="1" ht="15" customHeight="1">
      <c r="A101" s="72" t="s">
        <v>354</v>
      </c>
      <c r="K101" s="295"/>
    </row>
    <row r="102" spans="1:23" ht="15" customHeight="1">
      <c r="K102" s="295"/>
    </row>
    <row r="103" spans="1:23" ht="15" customHeight="1">
      <c r="A103" s="55" t="s">
        <v>373</v>
      </c>
      <c r="K103" s="72"/>
    </row>
    <row r="104" spans="1:23" ht="15" customHeight="1">
      <c r="A104" s="285" t="s">
        <v>43</v>
      </c>
      <c r="B104" s="262" t="s">
        <v>1</v>
      </c>
      <c r="C104" s="262"/>
      <c r="D104" s="263"/>
      <c r="E104" s="261" t="s">
        <v>0</v>
      </c>
      <c r="F104" s="262"/>
      <c r="G104" s="263"/>
      <c r="H104" s="261" t="s">
        <v>6</v>
      </c>
      <c r="I104" s="262"/>
      <c r="J104" s="262"/>
    </row>
    <row r="105" spans="1:23" ht="15" customHeight="1">
      <c r="A105" s="286"/>
      <c r="B105" s="64" t="s">
        <v>8</v>
      </c>
      <c r="C105" s="90" t="s">
        <v>352</v>
      </c>
      <c r="D105" s="90" t="s">
        <v>353</v>
      </c>
      <c r="E105" s="65" t="s">
        <v>8</v>
      </c>
      <c r="F105" s="90" t="s">
        <v>352</v>
      </c>
      <c r="G105" s="90" t="s">
        <v>353</v>
      </c>
      <c r="H105" s="95" t="s">
        <v>8</v>
      </c>
      <c r="I105" s="90" t="s">
        <v>352</v>
      </c>
      <c r="J105" s="90" t="s">
        <v>353</v>
      </c>
    </row>
    <row r="106" spans="1:23" ht="15" customHeight="1">
      <c r="A106" s="54" t="s">
        <v>294</v>
      </c>
      <c r="B106" s="88">
        <v>325.11017868101698</v>
      </c>
      <c r="C106" s="88">
        <v>311.51850953895064</v>
      </c>
      <c r="D106" s="88">
        <v>338.70184782308331</v>
      </c>
      <c r="E106" s="88">
        <v>271.938107190746</v>
      </c>
      <c r="F106" s="88">
        <v>259.62902970260961</v>
      </c>
      <c r="G106" s="88">
        <v>284.24718467888238</v>
      </c>
      <c r="H106" s="88">
        <v>298.21513984248497</v>
      </c>
      <c r="I106" s="88">
        <v>289.05655117487925</v>
      </c>
      <c r="J106" s="88">
        <v>307.3737285100907</v>
      </c>
      <c r="N106" s="73"/>
      <c r="O106" s="73"/>
      <c r="P106" s="73"/>
      <c r="Q106" s="73"/>
      <c r="R106" s="73"/>
      <c r="S106" s="73"/>
      <c r="T106" s="73"/>
      <c r="U106" s="73"/>
      <c r="V106" s="73"/>
    </row>
    <row r="107" spans="1:23" ht="15" customHeight="1">
      <c r="A107" s="54" t="s">
        <v>295</v>
      </c>
      <c r="B107" s="88">
        <v>329.29561620586401</v>
      </c>
      <c r="C107" s="88">
        <v>315.43404751116202</v>
      </c>
      <c r="D107" s="88">
        <v>343.15718490056599</v>
      </c>
      <c r="E107" s="88">
        <v>283.00451459819197</v>
      </c>
      <c r="F107" s="88">
        <v>270.50721095448745</v>
      </c>
      <c r="G107" s="88">
        <v>295.5018182418965</v>
      </c>
      <c r="H107" s="88">
        <v>303.898805502296</v>
      </c>
      <c r="I107" s="88">
        <v>294.63925677939113</v>
      </c>
      <c r="J107" s="88">
        <v>313.15835422520087</v>
      </c>
      <c r="N107" s="69"/>
      <c r="O107" s="69"/>
      <c r="P107" s="69"/>
      <c r="Q107" s="69"/>
      <c r="R107" s="69"/>
      <c r="S107" s="69"/>
      <c r="T107" s="69"/>
      <c r="U107" s="69"/>
      <c r="V107" s="69"/>
    </row>
    <row r="108" spans="1:23" ht="15" customHeight="1">
      <c r="A108" s="54" t="s">
        <v>296</v>
      </c>
      <c r="B108" s="88">
        <v>366.11597394918698</v>
      </c>
      <c r="C108" s="88">
        <v>351.42537409061526</v>
      </c>
      <c r="D108" s="88">
        <v>380.8065738077587</v>
      </c>
      <c r="E108" s="88">
        <v>321.74515605788901</v>
      </c>
      <c r="F108" s="88">
        <v>308.37602807160084</v>
      </c>
      <c r="G108" s="88">
        <v>335.11428404417717</v>
      </c>
      <c r="H108" s="88">
        <v>340.82088079680102</v>
      </c>
      <c r="I108" s="88">
        <v>330.98338171741932</v>
      </c>
      <c r="J108" s="88">
        <v>350.65837987618272</v>
      </c>
      <c r="N108" s="69"/>
      <c r="O108" s="69"/>
      <c r="P108" s="69"/>
      <c r="Q108" s="69"/>
      <c r="R108" s="69"/>
      <c r="S108" s="69"/>
      <c r="T108" s="69"/>
      <c r="U108" s="69"/>
      <c r="V108" s="69"/>
    </row>
    <row r="109" spans="1:23" ht="15" customHeight="1">
      <c r="A109" s="54" t="s">
        <v>297</v>
      </c>
      <c r="B109" s="88">
        <v>417.52470620084102</v>
      </c>
      <c r="C109" s="88">
        <v>401.3506753262468</v>
      </c>
      <c r="D109" s="88">
        <v>433.69873707543525</v>
      </c>
      <c r="E109" s="88">
        <v>343.44605096051401</v>
      </c>
      <c r="F109" s="88">
        <v>329.59525754504585</v>
      </c>
      <c r="G109" s="88">
        <v>357.29684437598218</v>
      </c>
      <c r="H109" s="88">
        <v>375.40306687415398</v>
      </c>
      <c r="I109" s="88">
        <v>364.91529860351994</v>
      </c>
      <c r="J109" s="88">
        <v>385.89083514478801</v>
      </c>
      <c r="N109" s="69"/>
      <c r="O109" s="69"/>
      <c r="P109" s="69"/>
      <c r="Q109" s="69"/>
      <c r="R109" s="69"/>
      <c r="S109" s="69"/>
      <c r="T109" s="69"/>
      <c r="U109" s="69"/>
      <c r="V109" s="69"/>
    </row>
    <row r="110" spans="1:23" ht="15" customHeight="1">
      <c r="A110" s="57" t="s">
        <v>298</v>
      </c>
      <c r="B110" s="97">
        <v>396.27767353640201</v>
      </c>
      <c r="C110" s="97">
        <v>378.95329568381777</v>
      </c>
      <c r="D110" s="97">
        <v>413.60205138898624</v>
      </c>
      <c r="E110" s="97">
        <v>365.14426791319102</v>
      </c>
      <c r="F110" s="97">
        <v>349.22053538711464</v>
      </c>
      <c r="G110" s="97">
        <v>381.06800043926739</v>
      </c>
      <c r="H110" s="97">
        <v>378.11716450537</v>
      </c>
      <c r="I110" s="97">
        <v>366.44288893044114</v>
      </c>
      <c r="J110" s="97">
        <v>389.79144008029886</v>
      </c>
      <c r="N110" s="69"/>
      <c r="O110" s="69"/>
      <c r="P110" s="69"/>
      <c r="Q110" s="69"/>
      <c r="R110" s="69"/>
      <c r="S110" s="69"/>
      <c r="T110" s="69"/>
      <c r="U110" s="69"/>
      <c r="V110" s="69"/>
    </row>
    <row r="111" spans="1:23" s="72" customFormat="1" ht="15" customHeight="1">
      <c r="A111" s="72" t="s">
        <v>336</v>
      </c>
      <c r="K111" s="54"/>
      <c r="N111" s="69"/>
      <c r="O111" s="69"/>
      <c r="P111" s="69"/>
      <c r="Q111" s="69"/>
      <c r="R111" s="69"/>
      <c r="S111" s="69"/>
      <c r="T111" s="69"/>
      <c r="U111" s="69"/>
      <c r="V111" s="69"/>
    </row>
    <row r="112" spans="1:23" s="72" customFormat="1" ht="15" customHeight="1">
      <c r="A112" s="72" t="s">
        <v>362</v>
      </c>
      <c r="K112" s="54"/>
      <c r="N112" s="94"/>
      <c r="O112" s="94"/>
      <c r="P112" s="94"/>
      <c r="Q112" s="94"/>
      <c r="R112" s="94"/>
      <c r="S112" s="94"/>
      <c r="T112" s="94"/>
      <c r="U112" s="94"/>
      <c r="V112" s="94"/>
    </row>
    <row r="113" spans="1:27" s="72" customFormat="1" ht="15" customHeight="1">
      <c r="A113" s="72" t="s">
        <v>354</v>
      </c>
      <c r="K113" s="54"/>
      <c r="N113" s="94"/>
      <c r="O113" s="94"/>
      <c r="P113" s="94"/>
      <c r="Q113" s="94"/>
      <c r="R113" s="94"/>
      <c r="S113" s="94"/>
      <c r="T113" s="94"/>
      <c r="U113" s="94"/>
      <c r="V113" s="94"/>
    </row>
    <row r="114" spans="1:27" ht="15" customHeight="1">
      <c r="A114" s="72"/>
      <c r="N114" s="73"/>
      <c r="O114" s="73"/>
      <c r="P114" s="73"/>
      <c r="Q114" s="73"/>
      <c r="R114" s="73"/>
      <c r="S114" s="73"/>
      <c r="T114" s="73"/>
      <c r="U114" s="73"/>
      <c r="V114" s="73"/>
    </row>
    <row r="115" spans="1:27" ht="15" customHeight="1">
      <c r="A115" s="55" t="s">
        <v>300</v>
      </c>
    </row>
    <row r="116" spans="1:27" ht="15" customHeight="1">
      <c r="A116" s="285" t="s">
        <v>43</v>
      </c>
      <c r="B116" s="274" t="s">
        <v>112</v>
      </c>
      <c r="C116" s="274"/>
      <c r="D116" s="274"/>
      <c r="E116" s="276" t="s">
        <v>84</v>
      </c>
      <c r="F116" s="274"/>
      <c r="G116" s="277"/>
      <c r="H116" s="274" t="s">
        <v>99</v>
      </c>
      <c r="I116" s="274"/>
      <c r="J116" s="274"/>
      <c r="K116" s="276" t="s">
        <v>93</v>
      </c>
      <c r="L116" s="274"/>
      <c r="M116" s="277"/>
      <c r="N116" s="274" t="s">
        <v>133</v>
      </c>
      <c r="O116" s="274"/>
      <c r="P116" s="274"/>
    </row>
    <row r="117" spans="1:27" ht="27" customHeight="1">
      <c r="A117" s="289"/>
      <c r="B117" s="281"/>
      <c r="C117" s="281"/>
      <c r="D117" s="281"/>
      <c r="E117" s="282"/>
      <c r="F117" s="281"/>
      <c r="G117" s="283"/>
      <c r="H117" s="281"/>
      <c r="I117" s="281"/>
      <c r="J117" s="281"/>
      <c r="K117" s="282"/>
      <c r="L117" s="281"/>
      <c r="M117" s="283"/>
      <c r="N117" s="281"/>
      <c r="O117" s="281"/>
      <c r="P117" s="281"/>
    </row>
    <row r="118" spans="1:27" ht="15" customHeight="1">
      <c r="A118" s="286"/>
      <c r="B118" s="64" t="s">
        <v>8</v>
      </c>
      <c r="C118" s="64" t="s">
        <v>352</v>
      </c>
      <c r="D118" s="64" t="s">
        <v>353</v>
      </c>
      <c r="E118" s="65" t="s">
        <v>8</v>
      </c>
      <c r="F118" s="64" t="s">
        <v>352</v>
      </c>
      <c r="G118" s="66" t="s">
        <v>353</v>
      </c>
      <c r="H118" s="64" t="s">
        <v>8</v>
      </c>
      <c r="I118" s="64" t="s">
        <v>352</v>
      </c>
      <c r="J118" s="64" t="s">
        <v>353</v>
      </c>
      <c r="K118" s="65" t="s">
        <v>8</v>
      </c>
      <c r="L118" s="64" t="s">
        <v>352</v>
      </c>
      <c r="M118" s="66" t="s">
        <v>353</v>
      </c>
      <c r="N118" s="64" t="s">
        <v>8</v>
      </c>
      <c r="O118" s="64" t="s">
        <v>352</v>
      </c>
      <c r="P118" s="64" t="s">
        <v>353</v>
      </c>
    </row>
    <row r="119" spans="1:27" ht="15" customHeight="1">
      <c r="A119" s="54" t="s">
        <v>294</v>
      </c>
      <c r="B119" s="88">
        <v>94.266068692522296</v>
      </c>
      <c r="C119" s="88">
        <v>87.154595448205768</v>
      </c>
      <c r="D119" s="88">
        <v>101.37754193683882</v>
      </c>
      <c r="E119" s="98">
        <v>45.3384614490041</v>
      </c>
      <c r="F119" s="99">
        <v>40.283200133174212</v>
      </c>
      <c r="G119" s="100">
        <v>50.393722764833988</v>
      </c>
      <c r="H119" s="88">
        <v>46.8113651684776</v>
      </c>
      <c r="I119" s="88">
        <v>41.658156282857405</v>
      </c>
      <c r="J119" s="88">
        <v>51.964574054097795</v>
      </c>
      <c r="K119" s="98">
        <v>19.448477866330599</v>
      </c>
      <c r="L119" s="99">
        <v>16.19175049110784</v>
      </c>
      <c r="M119" s="100">
        <v>22.705205241553358</v>
      </c>
      <c r="N119" s="88">
        <v>10.924151611296701</v>
      </c>
      <c r="O119" s="88">
        <v>8.4517833569041301</v>
      </c>
      <c r="P119" s="88">
        <v>13.396519865689271</v>
      </c>
      <c r="Q119" s="56"/>
      <c r="R119" s="56"/>
      <c r="S119" s="56"/>
      <c r="T119" s="56"/>
      <c r="U119" s="56"/>
      <c r="V119" s="56"/>
      <c r="W119" s="56"/>
      <c r="X119" s="56"/>
      <c r="Y119" s="56"/>
      <c r="Z119" s="56"/>
      <c r="AA119" s="56"/>
    </row>
    <row r="120" spans="1:27" ht="15" customHeight="1">
      <c r="A120" s="54" t="s">
        <v>295</v>
      </c>
      <c r="B120" s="88">
        <v>94.384001348720403</v>
      </c>
      <c r="C120" s="88">
        <v>87.082924119254372</v>
      </c>
      <c r="D120" s="88">
        <v>101.68507857818643</v>
      </c>
      <c r="E120" s="98">
        <v>46.176875857555302</v>
      </c>
      <c r="F120" s="99">
        <v>41.052944285433824</v>
      </c>
      <c r="G120" s="100">
        <v>51.30080742967678</v>
      </c>
      <c r="H120" s="88">
        <v>41.620994108270203</v>
      </c>
      <c r="I120" s="88">
        <v>36.628553699568876</v>
      </c>
      <c r="J120" s="88">
        <v>46.61343451697153</v>
      </c>
      <c r="K120" s="98">
        <v>23.212826378434102</v>
      </c>
      <c r="L120" s="99">
        <v>19.61596166642552</v>
      </c>
      <c r="M120" s="100">
        <v>26.809691090442684</v>
      </c>
      <c r="N120" s="88">
        <v>13.106121964148</v>
      </c>
      <c r="O120" s="88">
        <v>10.367772064575654</v>
      </c>
      <c r="P120" s="88">
        <v>15.844471863720347</v>
      </c>
      <c r="Q120" s="56"/>
      <c r="R120" s="56"/>
      <c r="S120" s="56"/>
      <c r="T120" s="56"/>
      <c r="U120" s="56"/>
      <c r="V120" s="56"/>
      <c r="W120" s="56"/>
      <c r="X120" s="56"/>
      <c r="Y120" s="56"/>
      <c r="Z120" s="56"/>
      <c r="AA120" s="56"/>
    </row>
    <row r="121" spans="1:27" ht="15" customHeight="1">
      <c r="A121" s="54" t="s">
        <v>296</v>
      </c>
      <c r="B121" s="88">
        <v>99.228995822513895</v>
      </c>
      <c r="C121" s="88">
        <v>91.647031771237877</v>
      </c>
      <c r="D121" s="88">
        <v>106.81095987378991</v>
      </c>
      <c r="E121" s="98">
        <v>50.208461933822001</v>
      </c>
      <c r="F121" s="99">
        <v>44.863641244947686</v>
      </c>
      <c r="G121" s="100">
        <v>55.553282622696315</v>
      </c>
      <c r="H121" s="88">
        <v>44.068486214092403</v>
      </c>
      <c r="I121" s="88">
        <v>38.878761527691196</v>
      </c>
      <c r="J121" s="88">
        <v>49.258210900493609</v>
      </c>
      <c r="K121" s="98">
        <v>33.782395033342702</v>
      </c>
      <c r="L121" s="99">
        <v>29.47226367802212</v>
      </c>
      <c r="M121" s="100">
        <v>38.092526388663288</v>
      </c>
      <c r="N121" s="88">
        <v>13.272313868088199</v>
      </c>
      <c r="O121" s="88">
        <v>10.416935476328252</v>
      </c>
      <c r="P121" s="88">
        <v>16.127692259848146</v>
      </c>
      <c r="Q121" s="56"/>
      <c r="R121" s="56"/>
      <c r="S121" s="56"/>
      <c r="T121" s="56"/>
      <c r="U121" s="56"/>
      <c r="V121" s="56"/>
      <c r="W121" s="56"/>
      <c r="X121" s="56"/>
      <c r="Y121" s="56"/>
      <c r="Z121" s="56"/>
      <c r="AA121" s="56"/>
    </row>
    <row r="122" spans="1:27" ht="15" customHeight="1">
      <c r="A122" s="54" t="s">
        <v>297</v>
      </c>
      <c r="B122" s="88">
        <v>109.60380175351</v>
      </c>
      <c r="C122" s="88">
        <v>101.35355680432136</v>
      </c>
      <c r="D122" s="88">
        <v>117.85404670269864</v>
      </c>
      <c r="E122" s="98">
        <v>53.9860021316901</v>
      </c>
      <c r="F122" s="99">
        <v>48.280971014143759</v>
      </c>
      <c r="G122" s="100">
        <v>59.69103324923644</v>
      </c>
      <c r="H122" s="88">
        <v>38.789494422111503</v>
      </c>
      <c r="I122" s="88">
        <v>33.787258156185992</v>
      </c>
      <c r="J122" s="88">
        <v>43.791730688037013</v>
      </c>
      <c r="K122" s="98">
        <v>39.640390445345197</v>
      </c>
      <c r="L122" s="99">
        <v>34.821940843602228</v>
      </c>
      <c r="M122" s="100">
        <v>44.458840047088167</v>
      </c>
      <c r="N122" s="88">
        <v>18.051457941750801</v>
      </c>
      <c r="O122" s="88">
        <v>14.631061339489129</v>
      </c>
      <c r="P122" s="88">
        <v>21.471854544012473</v>
      </c>
      <c r="Q122" s="56"/>
      <c r="R122" s="56"/>
      <c r="S122" s="56"/>
      <c r="T122" s="56"/>
      <c r="U122" s="56"/>
      <c r="V122" s="56"/>
      <c r="W122" s="56"/>
      <c r="X122" s="56"/>
      <c r="Y122" s="56"/>
      <c r="Z122" s="56"/>
      <c r="AA122" s="56"/>
    </row>
    <row r="123" spans="1:27" ht="15" customHeight="1">
      <c r="A123" s="57" t="s">
        <v>298</v>
      </c>
      <c r="B123" s="97">
        <v>91.838322671405393</v>
      </c>
      <c r="C123" s="97">
        <v>83.579213443709449</v>
      </c>
      <c r="D123" s="97">
        <v>100.09743189910134</v>
      </c>
      <c r="E123" s="101">
        <v>50.364044482436697</v>
      </c>
      <c r="F123" s="97">
        <v>44.288646861885979</v>
      </c>
      <c r="G123" s="102">
        <v>56.439442102987414</v>
      </c>
      <c r="H123" s="97">
        <v>26.9481252789388</v>
      </c>
      <c r="I123" s="97">
        <v>22.385316905749924</v>
      </c>
      <c r="J123" s="97">
        <v>31.510933652127676</v>
      </c>
      <c r="K123" s="101">
        <v>50.8930637884297</v>
      </c>
      <c r="L123" s="97">
        <v>44.742190314115803</v>
      </c>
      <c r="M123" s="102">
        <v>57.043937262743597</v>
      </c>
      <c r="N123" s="97">
        <v>15.408310757364999</v>
      </c>
      <c r="O123" s="97">
        <v>11.96666840405503</v>
      </c>
      <c r="P123" s="97">
        <v>18.849953110674967</v>
      </c>
      <c r="Q123" s="56"/>
      <c r="R123" s="56"/>
      <c r="S123" s="69"/>
      <c r="T123" s="56"/>
      <c r="U123" s="56"/>
      <c r="V123" s="69"/>
      <c r="W123" s="56"/>
      <c r="X123" s="56"/>
      <c r="Y123" s="69"/>
      <c r="Z123" s="56"/>
      <c r="AA123" s="56"/>
    </row>
    <row r="124" spans="1:27" s="72" customFormat="1" ht="15" customHeight="1">
      <c r="A124" s="72" t="s">
        <v>336</v>
      </c>
      <c r="M124" s="94"/>
      <c r="N124" s="94"/>
      <c r="O124" s="94"/>
      <c r="P124" s="94"/>
      <c r="Q124" s="94"/>
      <c r="R124" s="94"/>
      <c r="S124" s="94"/>
      <c r="T124" s="94"/>
      <c r="U124" s="94"/>
      <c r="V124" s="94"/>
      <c r="W124" s="94"/>
      <c r="X124" s="94"/>
      <c r="Y124" s="94"/>
      <c r="Z124" s="94"/>
      <c r="AA124" s="94"/>
    </row>
    <row r="125" spans="1:27" s="72" customFormat="1" ht="15" customHeight="1">
      <c r="A125" s="72" t="s">
        <v>362</v>
      </c>
      <c r="M125" s="94"/>
      <c r="N125" s="94"/>
      <c r="O125" s="94"/>
      <c r="P125" s="94"/>
      <c r="Q125" s="94"/>
      <c r="R125" s="94"/>
      <c r="S125" s="94"/>
      <c r="T125" s="94"/>
      <c r="U125" s="94"/>
      <c r="V125" s="94"/>
      <c r="W125" s="94"/>
      <c r="X125" s="94"/>
      <c r="Y125" s="94"/>
      <c r="Z125" s="94"/>
      <c r="AA125" s="94"/>
    </row>
    <row r="126" spans="1:27" s="72" customFormat="1" ht="15" customHeight="1">
      <c r="A126" s="72" t="s">
        <v>354</v>
      </c>
    </row>
    <row r="127" spans="1:27" ht="15" customHeight="1">
      <c r="A127" s="72"/>
    </row>
    <row r="128" spans="1:27" ht="15" customHeight="1">
      <c r="A128" s="55" t="s">
        <v>301</v>
      </c>
    </row>
    <row r="129" spans="1:27" ht="15" customHeight="1">
      <c r="A129" s="285" t="s">
        <v>43</v>
      </c>
      <c r="B129" s="274" t="s">
        <v>58</v>
      </c>
      <c r="C129" s="274"/>
      <c r="D129" s="274"/>
      <c r="E129" s="276" t="s">
        <v>84</v>
      </c>
      <c r="F129" s="274"/>
      <c r="G129" s="277"/>
      <c r="H129" s="274" t="s">
        <v>99</v>
      </c>
      <c r="I129" s="274"/>
      <c r="J129" s="274"/>
      <c r="K129" s="276" t="s">
        <v>93</v>
      </c>
      <c r="L129" s="274"/>
      <c r="M129" s="277"/>
      <c r="N129" s="274" t="s">
        <v>358</v>
      </c>
      <c r="O129" s="274"/>
      <c r="P129" s="274"/>
    </row>
    <row r="130" spans="1:27" ht="15" customHeight="1">
      <c r="A130" s="289"/>
      <c r="B130" s="275"/>
      <c r="C130" s="275"/>
      <c r="D130" s="275"/>
      <c r="E130" s="278"/>
      <c r="F130" s="275"/>
      <c r="G130" s="279"/>
      <c r="H130" s="275"/>
      <c r="I130" s="275"/>
      <c r="J130" s="275"/>
      <c r="K130" s="278"/>
      <c r="L130" s="275"/>
      <c r="M130" s="279"/>
      <c r="N130" s="275"/>
      <c r="O130" s="275"/>
      <c r="P130" s="275"/>
    </row>
    <row r="131" spans="1:27" ht="15" customHeight="1">
      <c r="A131" s="286"/>
      <c r="B131" s="87" t="s">
        <v>8</v>
      </c>
      <c r="C131" s="64" t="s">
        <v>352</v>
      </c>
      <c r="D131" s="66" t="s">
        <v>353</v>
      </c>
      <c r="E131" s="87" t="s">
        <v>8</v>
      </c>
      <c r="F131" s="64" t="s">
        <v>352</v>
      </c>
      <c r="G131" s="66" t="s">
        <v>353</v>
      </c>
      <c r="H131" s="87" t="s">
        <v>8</v>
      </c>
      <c r="I131" s="64" t="s">
        <v>352</v>
      </c>
      <c r="J131" s="66" t="s">
        <v>353</v>
      </c>
      <c r="K131" s="87" t="s">
        <v>8</v>
      </c>
      <c r="L131" s="64" t="s">
        <v>352</v>
      </c>
      <c r="M131" s="66" t="s">
        <v>353</v>
      </c>
      <c r="N131" s="116" t="s">
        <v>8</v>
      </c>
      <c r="O131" s="64" t="s">
        <v>352</v>
      </c>
      <c r="P131" s="66" t="s">
        <v>353</v>
      </c>
    </row>
    <row r="132" spans="1:27" ht="15" customHeight="1">
      <c r="A132" s="54" t="s">
        <v>294</v>
      </c>
      <c r="B132" s="56">
        <v>90.810755086922299</v>
      </c>
      <c r="C132" s="56">
        <v>83.656769947553471</v>
      </c>
      <c r="D132" s="56">
        <v>97.964740226291127</v>
      </c>
      <c r="E132" s="56">
        <v>35.457500176245297</v>
      </c>
      <c r="F132" s="56">
        <v>31.130824599530595</v>
      </c>
      <c r="G132" s="56">
        <v>39.784175752959996</v>
      </c>
      <c r="H132" s="56">
        <v>37.107844751407796</v>
      </c>
      <c r="I132" s="56">
        <v>32.37343545231716</v>
      </c>
      <c r="J132" s="56">
        <v>41.842254050498433</v>
      </c>
      <c r="K132" s="56">
        <v>14.4154116344834</v>
      </c>
      <c r="L132" s="56">
        <v>11.683974365876376</v>
      </c>
      <c r="M132" s="56">
        <v>17.146848903090422</v>
      </c>
      <c r="N132" s="119">
        <v>11.3016316783881</v>
      </c>
      <c r="O132" s="119">
        <v>8.8250524428130994</v>
      </c>
      <c r="P132" s="119">
        <v>13.7782109139631</v>
      </c>
      <c r="Q132" s="56"/>
      <c r="R132" s="56"/>
      <c r="S132" s="56"/>
      <c r="T132" s="56"/>
      <c r="U132" s="56"/>
      <c r="V132" s="56"/>
      <c r="W132" s="56"/>
      <c r="X132" s="56"/>
      <c r="Y132" s="56"/>
      <c r="Z132" s="56"/>
      <c r="AA132" s="56"/>
    </row>
    <row r="133" spans="1:27" ht="15" customHeight="1">
      <c r="A133" s="54" t="s">
        <v>295</v>
      </c>
      <c r="B133" s="56">
        <v>92.521460931195705</v>
      </c>
      <c r="C133" s="56">
        <v>85.142757015939239</v>
      </c>
      <c r="D133" s="56">
        <v>99.900164846452171</v>
      </c>
      <c r="E133" s="56">
        <v>35.446048934794099</v>
      </c>
      <c r="F133" s="56">
        <v>31.308917200394301</v>
      </c>
      <c r="G133" s="56">
        <v>39.583180669193894</v>
      </c>
      <c r="H133" s="56">
        <v>35.489435116719001</v>
      </c>
      <c r="I133" s="56">
        <v>31.008727176378251</v>
      </c>
      <c r="J133" s="56">
        <v>39.970143057059751</v>
      </c>
      <c r="K133" s="56">
        <v>17.8767131010196</v>
      </c>
      <c r="L133" s="56">
        <v>14.904798391355055</v>
      </c>
      <c r="M133" s="56">
        <v>20.848627810684146</v>
      </c>
      <c r="N133" s="119">
        <v>11.5625085091364</v>
      </c>
      <c r="O133" s="119">
        <v>9.0287621174852237</v>
      </c>
      <c r="P133" s="119">
        <v>14.096254900787576</v>
      </c>
      <c r="Q133" s="56"/>
      <c r="R133" s="56"/>
      <c r="S133" s="56"/>
      <c r="T133" s="56"/>
      <c r="U133" s="56"/>
      <c r="V133" s="56"/>
      <c r="W133" s="56"/>
      <c r="X133" s="56"/>
      <c r="Y133" s="56"/>
      <c r="Z133" s="56"/>
      <c r="AA133" s="56"/>
    </row>
    <row r="134" spans="1:27" ht="15" customHeight="1">
      <c r="A134" s="54" t="s">
        <v>296</v>
      </c>
      <c r="B134" s="56">
        <v>100.84705962080599</v>
      </c>
      <c r="C134" s="56">
        <v>93.058155142480317</v>
      </c>
      <c r="D134" s="56">
        <v>108.63596409913167</v>
      </c>
      <c r="E134" s="56">
        <v>40.778497830326899</v>
      </c>
      <c r="F134" s="56">
        <v>36.310506665048905</v>
      </c>
      <c r="G134" s="56">
        <v>45.246488995604892</v>
      </c>
      <c r="H134" s="56">
        <v>37.280184922303597</v>
      </c>
      <c r="I134" s="56">
        <v>32.677260342674224</v>
      </c>
      <c r="J134" s="56">
        <v>41.883109501932971</v>
      </c>
      <c r="K134" s="56">
        <v>26.517192097302502</v>
      </c>
      <c r="L134" s="56">
        <v>22.878305491439136</v>
      </c>
      <c r="M134" s="56">
        <v>30.156078703165868</v>
      </c>
      <c r="N134" s="119">
        <v>14.3660022124263</v>
      </c>
      <c r="O134" s="119">
        <v>11.477117586338764</v>
      </c>
      <c r="P134" s="119">
        <v>17.254886838513837</v>
      </c>
      <c r="Q134" s="56"/>
      <c r="R134" s="56"/>
      <c r="S134" s="56"/>
      <c r="T134" s="56"/>
      <c r="U134" s="56"/>
      <c r="V134" s="56"/>
      <c r="W134" s="56"/>
      <c r="X134" s="56"/>
      <c r="Y134" s="56"/>
      <c r="Z134" s="56"/>
      <c r="AA134" s="56"/>
    </row>
    <row r="135" spans="1:27" ht="15" customHeight="1">
      <c r="A135" s="54" t="s">
        <v>297</v>
      </c>
      <c r="B135" s="56">
        <v>98.849507852150595</v>
      </c>
      <c r="C135" s="56">
        <v>90.953049718253368</v>
      </c>
      <c r="D135" s="56">
        <v>106.74596598604782</v>
      </c>
      <c r="E135" s="56">
        <v>42.406856951837099</v>
      </c>
      <c r="F135" s="56">
        <v>37.976682534381531</v>
      </c>
      <c r="G135" s="56">
        <v>46.837031369292667</v>
      </c>
      <c r="H135" s="56">
        <v>35.918374890227099</v>
      </c>
      <c r="I135" s="56">
        <v>31.364576493308789</v>
      </c>
      <c r="J135" s="56">
        <v>40.472173287145409</v>
      </c>
      <c r="K135" s="56">
        <v>31.063580198030898</v>
      </c>
      <c r="L135" s="56">
        <v>27.057666490439523</v>
      </c>
      <c r="M135" s="56">
        <v>35.069493905622274</v>
      </c>
      <c r="N135" s="119">
        <v>17.1426462121753</v>
      </c>
      <c r="O135" s="119">
        <v>13.847935681425712</v>
      </c>
      <c r="P135" s="119">
        <v>20.437356742924891</v>
      </c>
      <c r="Q135" s="56"/>
      <c r="R135" s="56"/>
      <c r="S135" s="56"/>
      <c r="T135" s="56"/>
      <c r="U135" s="56"/>
      <c r="V135" s="56"/>
      <c r="W135" s="56"/>
      <c r="X135" s="56"/>
      <c r="Y135" s="56"/>
      <c r="Z135" s="56"/>
      <c r="AA135" s="56"/>
    </row>
    <row r="136" spans="1:27" ht="15" customHeight="1">
      <c r="A136" s="57" t="s">
        <v>298</v>
      </c>
      <c r="B136" s="60">
        <v>106.61471874477</v>
      </c>
      <c r="C136" s="60">
        <v>97.752635175104757</v>
      </c>
      <c r="D136" s="60">
        <v>115.47680231443525</v>
      </c>
      <c r="E136" s="60">
        <v>37.367339518358897</v>
      </c>
      <c r="F136" s="60">
        <v>32.548502261399584</v>
      </c>
      <c r="G136" s="60">
        <v>42.186176775318209</v>
      </c>
      <c r="H136" s="60">
        <v>22.217723220014101</v>
      </c>
      <c r="I136" s="60">
        <v>18.353575120571829</v>
      </c>
      <c r="J136" s="60">
        <v>26.081871319456372</v>
      </c>
      <c r="K136" s="60">
        <v>48.429185705623702</v>
      </c>
      <c r="L136" s="60">
        <v>42.806538840135175</v>
      </c>
      <c r="M136" s="60">
        <v>54.051832571112229</v>
      </c>
      <c r="N136" s="120">
        <v>30.1982857786072</v>
      </c>
      <c r="O136" s="120">
        <v>25.413167835931535</v>
      </c>
      <c r="P136" s="120">
        <v>34.983403721282862</v>
      </c>
      <c r="Q136" s="56"/>
      <c r="R136" s="56"/>
      <c r="S136" s="56"/>
      <c r="T136" s="56"/>
      <c r="U136" s="56"/>
      <c r="V136" s="69"/>
      <c r="W136" s="56"/>
      <c r="X136" s="56"/>
      <c r="Y136" s="69"/>
      <c r="Z136" s="56"/>
      <c r="AA136" s="56"/>
    </row>
    <row r="137" spans="1:27" s="72" customFormat="1" ht="15" customHeight="1">
      <c r="A137" s="72" t="s">
        <v>336</v>
      </c>
      <c r="S137" s="94"/>
      <c r="T137" s="94"/>
      <c r="U137" s="94"/>
      <c r="V137" s="94"/>
      <c r="W137" s="94"/>
      <c r="X137" s="94"/>
      <c r="Y137" s="94"/>
    </row>
    <row r="138" spans="1:27" s="72" customFormat="1" ht="15" customHeight="1">
      <c r="A138" s="72" t="s">
        <v>362</v>
      </c>
    </row>
    <row r="139" spans="1:27" s="72" customFormat="1" ht="15" customHeight="1">
      <c r="A139" s="72" t="s">
        <v>354</v>
      </c>
    </row>
    <row r="140" spans="1:27" ht="15" customHeight="1">
      <c r="A140" s="72"/>
    </row>
    <row r="141" spans="1:27" ht="15" customHeight="1">
      <c r="A141" s="55" t="s">
        <v>303</v>
      </c>
    </row>
    <row r="142" spans="1:27" ht="15" customHeight="1">
      <c r="A142" s="62" t="s">
        <v>251</v>
      </c>
      <c r="B142" s="63" t="s">
        <v>8</v>
      </c>
      <c r="C142" s="74" t="s">
        <v>352</v>
      </c>
      <c r="D142" s="74" t="s">
        <v>353</v>
      </c>
    </row>
    <row r="143" spans="1:27" ht="15" customHeight="1">
      <c r="A143" s="54" t="s">
        <v>12</v>
      </c>
      <c r="B143" s="56">
        <v>341.79431006378798</v>
      </c>
      <c r="C143" s="56">
        <v>324.91954062365988</v>
      </c>
      <c r="D143" s="56">
        <v>358.66907950391607</v>
      </c>
      <c r="E143" s="56"/>
    </row>
    <row r="144" spans="1:27" ht="15" customHeight="1">
      <c r="A144" s="54" t="s">
        <v>13</v>
      </c>
      <c r="B144" s="56">
        <v>326.62539969847302</v>
      </c>
      <c r="C144" s="56">
        <v>316.7047024955142</v>
      </c>
      <c r="D144" s="56">
        <v>336.54609690143184</v>
      </c>
      <c r="E144" s="56"/>
    </row>
    <row r="145" spans="1:5" ht="15" customHeight="1">
      <c r="A145" s="54" t="s">
        <v>14</v>
      </c>
      <c r="B145" s="56">
        <v>331.31572802788901</v>
      </c>
      <c r="C145" s="56">
        <v>319.70010009545558</v>
      </c>
      <c r="D145" s="56">
        <v>342.93135596032243</v>
      </c>
      <c r="E145" s="56"/>
    </row>
    <row r="146" spans="1:5" ht="15" customHeight="1">
      <c r="A146" s="54" t="s">
        <v>15</v>
      </c>
      <c r="B146" s="56">
        <v>331.33646439227499</v>
      </c>
      <c r="C146" s="56">
        <v>319.99014925409836</v>
      </c>
      <c r="D146" s="56">
        <v>342.68277953045163</v>
      </c>
      <c r="E146" s="56"/>
    </row>
    <row r="147" spans="1:5" ht="15" customHeight="1">
      <c r="A147" s="54" t="s">
        <v>16</v>
      </c>
      <c r="B147" s="56">
        <v>337.33425138999002</v>
      </c>
      <c r="C147" s="56">
        <v>325.54034707989058</v>
      </c>
      <c r="D147" s="56">
        <v>349.12815570008945</v>
      </c>
      <c r="E147" s="56"/>
    </row>
    <row r="148" spans="1:5" ht="15" customHeight="1">
      <c r="A148" s="54" t="s">
        <v>17</v>
      </c>
      <c r="B148" s="56">
        <v>361.22351253438399</v>
      </c>
      <c r="C148" s="56">
        <v>337.94042167735165</v>
      </c>
      <c r="D148" s="56">
        <v>384.50660339141632</v>
      </c>
      <c r="E148" s="56"/>
    </row>
    <row r="149" spans="1:5" ht="15" customHeight="1">
      <c r="A149" s="54" t="s">
        <v>18</v>
      </c>
      <c r="B149" s="56">
        <v>342.70568340393697</v>
      </c>
      <c r="C149" s="56">
        <v>328.16777870521992</v>
      </c>
      <c r="D149" s="56">
        <v>357.24358810265403</v>
      </c>
      <c r="E149" s="56"/>
    </row>
    <row r="150" spans="1:5" ht="15" customHeight="1">
      <c r="A150" s="54" t="s">
        <v>19</v>
      </c>
      <c r="B150" s="56">
        <v>341.34768944205399</v>
      </c>
      <c r="C150" s="56">
        <v>307.2773129694599</v>
      </c>
      <c r="D150" s="56">
        <v>375.41806591464808</v>
      </c>
      <c r="E150" s="56"/>
    </row>
    <row r="151" spans="1:5" ht="15" customHeight="1">
      <c r="A151" s="54" t="s">
        <v>302</v>
      </c>
      <c r="B151" s="56">
        <v>335.33807692630199</v>
      </c>
      <c r="C151" s="56">
        <v>318.2361628655753</v>
      </c>
      <c r="D151" s="56">
        <v>352.43999098702869</v>
      </c>
      <c r="E151" s="56"/>
    </row>
    <row r="152" spans="1:5" ht="15" customHeight="1">
      <c r="A152" s="54" t="s">
        <v>20</v>
      </c>
      <c r="B152" s="56">
        <v>353.77592757117202</v>
      </c>
      <c r="C152" s="56">
        <v>332.87004255453502</v>
      </c>
      <c r="D152" s="56">
        <v>374.68181258780902</v>
      </c>
      <c r="E152" s="56"/>
    </row>
    <row r="153" spans="1:5" ht="15" customHeight="1">
      <c r="A153" s="54" t="s">
        <v>21</v>
      </c>
      <c r="B153" s="56">
        <v>347.67131658636998</v>
      </c>
      <c r="C153" s="56">
        <v>330.58778804464907</v>
      </c>
      <c r="D153" s="56">
        <v>364.75484512809089</v>
      </c>
      <c r="E153" s="56"/>
    </row>
    <row r="154" spans="1:5" ht="15" customHeight="1">
      <c r="A154" s="54" t="s">
        <v>22</v>
      </c>
      <c r="B154" s="56">
        <v>361.52668847352697</v>
      </c>
      <c r="C154" s="56">
        <v>334.30190014459839</v>
      </c>
      <c r="D154" s="56">
        <v>388.75147680245556</v>
      </c>
      <c r="E154" s="56"/>
    </row>
    <row r="155" spans="1:5" ht="15" customHeight="1">
      <c r="A155" s="54" t="s">
        <v>30</v>
      </c>
      <c r="B155" s="56">
        <v>323.795140402578</v>
      </c>
      <c r="C155" s="56">
        <v>309.97484152080938</v>
      </c>
      <c r="D155" s="56">
        <v>337.61543928434662</v>
      </c>
      <c r="E155" s="56"/>
    </row>
    <row r="156" spans="1:5" ht="15" customHeight="1">
      <c r="A156" s="54" t="s">
        <v>23</v>
      </c>
      <c r="B156" s="56">
        <v>348.327264160433</v>
      </c>
      <c r="C156" s="56">
        <v>328.62097290568482</v>
      </c>
      <c r="D156" s="56">
        <v>368.03355541518118</v>
      </c>
      <c r="E156" s="56"/>
    </row>
    <row r="157" spans="1:5" ht="15" customHeight="1">
      <c r="A157" s="54" t="s">
        <v>24</v>
      </c>
      <c r="B157" s="56">
        <v>350.60584867052302</v>
      </c>
      <c r="C157" s="56">
        <v>318.53579826890393</v>
      </c>
      <c r="D157" s="56">
        <v>382.6758990721421</v>
      </c>
      <c r="E157" s="56"/>
    </row>
    <row r="158" spans="1:5" ht="15" customHeight="1">
      <c r="A158" s="54" t="s">
        <v>25</v>
      </c>
      <c r="B158" s="56">
        <v>321.812810353896</v>
      </c>
      <c r="C158" s="56">
        <v>304.74945614723879</v>
      </c>
      <c r="D158" s="56">
        <v>338.87616456055321</v>
      </c>
      <c r="E158" s="56"/>
    </row>
    <row r="159" spans="1:5" ht="15" customHeight="1">
      <c r="A159" s="54" t="s">
        <v>26</v>
      </c>
      <c r="B159" s="56">
        <v>329.97551881465699</v>
      </c>
      <c r="C159" s="56">
        <v>293.43285795457462</v>
      </c>
      <c r="D159" s="56">
        <v>366.51817967473937</v>
      </c>
      <c r="E159" s="56"/>
    </row>
    <row r="160" spans="1:5" ht="15" customHeight="1">
      <c r="A160" s="54" t="s">
        <v>27</v>
      </c>
      <c r="B160" s="56">
        <v>351.06178397411099</v>
      </c>
      <c r="C160" s="56">
        <v>340.9542061237679</v>
      </c>
      <c r="D160" s="56">
        <v>361.16936182445409</v>
      </c>
      <c r="E160" s="56"/>
    </row>
    <row r="161" spans="1:10" ht="15" customHeight="1">
      <c r="A161" s="54" t="s">
        <v>28</v>
      </c>
      <c r="B161" s="56">
        <v>351.52294852874002</v>
      </c>
      <c r="C161" s="56">
        <v>324.70544562564157</v>
      </c>
      <c r="D161" s="56">
        <v>378.34045143183846</v>
      </c>
      <c r="E161" s="56"/>
    </row>
    <row r="162" spans="1:10" ht="15" customHeight="1">
      <c r="A162" s="121" t="s">
        <v>29</v>
      </c>
      <c r="B162" s="97">
        <v>329.00294357854199</v>
      </c>
      <c r="C162" s="97">
        <v>316.61911920433988</v>
      </c>
      <c r="D162" s="97">
        <v>341.38676795274409</v>
      </c>
      <c r="E162" s="56"/>
      <c r="I162" s="72"/>
      <c r="J162" s="72"/>
    </row>
    <row r="163" spans="1:10" s="72" customFormat="1" ht="15" customHeight="1">
      <c r="A163" s="72" t="s">
        <v>336</v>
      </c>
    </row>
    <row r="164" spans="1:10" s="72" customFormat="1" ht="15" customHeight="1">
      <c r="A164" s="72" t="s">
        <v>362</v>
      </c>
    </row>
    <row r="165" spans="1:10" s="72" customFormat="1" ht="15" customHeight="1">
      <c r="A165" s="72" t="s">
        <v>355</v>
      </c>
    </row>
    <row r="166" spans="1:10" ht="15" customHeight="1">
      <c r="A166" s="72"/>
    </row>
    <row r="167" spans="1:10" ht="15" customHeight="1">
      <c r="A167" s="55" t="s">
        <v>319</v>
      </c>
    </row>
    <row r="168" spans="1:10" ht="15" customHeight="1">
      <c r="A168" s="62" t="s">
        <v>282</v>
      </c>
      <c r="B168" s="63" t="s">
        <v>170</v>
      </c>
      <c r="C168" s="63" t="s">
        <v>8</v>
      </c>
    </row>
    <row r="169" spans="1:10" ht="15" customHeight="1">
      <c r="A169" s="54" t="s">
        <v>262</v>
      </c>
      <c r="B169" s="54">
        <v>14</v>
      </c>
      <c r="C169" s="56">
        <v>4.4324837739433303</v>
      </c>
    </row>
    <row r="170" spans="1:10" ht="15" customHeight="1">
      <c r="A170" s="54" t="s">
        <v>263</v>
      </c>
      <c r="B170" s="54">
        <v>6</v>
      </c>
      <c r="C170" s="56">
        <v>2.0401917780271299</v>
      </c>
    </row>
    <row r="171" spans="1:10" ht="15" customHeight="1">
      <c r="A171" s="54" t="s">
        <v>264</v>
      </c>
      <c r="B171" s="54">
        <v>7</v>
      </c>
      <c r="C171" s="56">
        <v>2.333800093352</v>
      </c>
    </row>
    <row r="172" spans="1:10" ht="15" customHeight="1">
      <c r="A172" s="54" t="s">
        <v>265</v>
      </c>
      <c r="B172" s="54">
        <v>11</v>
      </c>
      <c r="C172" s="56">
        <v>3.5155001597954598</v>
      </c>
    </row>
    <row r="173" spans="1:10" ht="15" customHeight="1">
      <c r="A173" s="54" t="s">
        <v>266</v>
      </c>
      <c r="B173" s="54">
        <v>16</v>
      </c>
      <c r="C173" s="56">
        <v>5.1361068310220901</v>
      </c>
    </row>
    <row r="174" spans="1:10" ht="15" customHeight="1">
      <c r="A174" s="54" t="s">
        <v>267</v>
      </c>
      <c r="B174" s="54">
        <v>22</v>
      </c>
      <c r="C174" s="56">
        <v>7.9878004502214797</v>
      </c>
    </row>
    <row r="175" spans="1:10" ht="15" customHeight="1">
      <c r="A175" s="54" t="s">
        <v>268</v>
      </c>
      <c r="B175" s="54">
        <v>45</v>
      </c>
      <c r="C175" s="56">
        <v>16.747925118165899</v>
      </c>
    </row>
    <row r="176" spans="1:10" ht="15" customHeight="1">
      <c r="A176" s="54" t="s">
        <v>269</v>
      </c>
      <c r="B176" s="54">
        <v>63</v>
      </c>
      <c r="C176" s="56">
        <v>22.1674876847291</v>
      </c>
    </row>
    <row r="177" spans="1:3" ht="15" customHeight="1">
      <c r="A177" s="54" t="s">
        <v>270</v>
      </c>
      <c r="B177" s="54">
        <v>143</v>
      </c>
      <c r="C177" s="56">
        <v>45.015267415871797</v>
      </c>
    </row>
    <row r="178" spans="1:3" ht="15" customHeight="1">
      <c r="A178" s="54" t="s">
        <v>271</v>
      </c>
      <c r="B178" s="54">
        <v>267</v>
      </c>
      <c r="C178" s="56">
        <v>84.517742394985902</v>
      </c>
    </row>
    <row r="179" spans="1:3" ht="15" customHeight="1">
      <c r="A179" s="54" t="s">
        <v>272</v>
      </c>
      <c r="B179" s="54">
        <v>418</v>
      </c>
      <c r="C179" s="56">
        <v>136.34287950942701</v>
      </c>
    </row>
    <row r="180" spans="1:3" ht="15" customHeight="1">
      <c r="A180" s="54" t="s">
        <v>273</v>
      </c>
      <c r="B180" s="54">
        <v>540</v>
      </c>
      <c r="C180" s="56">
        <v>203.351534550932</v>
      </c>
    </row>
    <row r="181" spans="1:3" ht="15" customHeight="1">
      <c r="A181" s="54" t="s">
        <v>274</v>
      </c>
      <c r="B181" s="54">
        <v>822</v>
      </c>
      <c r="C181" s="56">
        <v>343.37273904507299</v>
      </c>
    </row>
    <row r="182" spans="1:3" ht="15" customHeight="1">
      <c r="A182" s="54" t="s">
        <v>275</v>
      </c>
      <c r="B182" s="54">
        <v>1104</v>
      </c>
      <c r="C182" s="56">
        <v>576.05009131228803</v>
      </c>
    </row>
    <row r="183" spans="1:3" ht="15" customHeight="1">
      <c r="A183" s="54" t="s">
        <v>276</v>
      </c>
      <c r="B183" s="54">
        <v>1225</v>
      </c>
      <c r="C183" s="56">
        <v>812.71147084190295</v>
      </c>
    </row>
    <row r="184" spans="1:3" ht="15" customHeight="1">
      <c r="A184" s="54" t="s">
        <v>277</v>
      </c>
      <c r="B184" s="54">
        <v>1221</v>
      </c>
      <c r="C184" s="56">
        <v>1148.2038743652399</v>
      </c>
    </row>
    <row r="185" spans="1:3" ht="15" customHeight="1">
      <c r="A185" s="54" t="s">
        <v>278</v>
      </c>
      <c r="B185" s="54">
        <v>1314</v>
      </c>
      <c r="C185" s="56">
        <v>1609.11094783248</v>
      </c>
    </row>
    <row r="186" spans="1:3" ht="15" customHeight="1">
      <c r="A186" s="57" t="s">
        <v>279</v>
      </c>
      <c r="B186" s="57">
        <v>1667</v>
      </c>
      <c r="C186" s="60">
        <v>2296.1432506887099</v>
      </c>
    </row>
    <row r="187" spans="1:3" s="72" customFormat="1" ht="15" customHeight="1">
      <c r="A187" s="72" t="s">
        <v>335</v>
      </c>
    </row>
    <row r="189" spans="1:3" ht="15" customHeight="1">
      <c r="A189" s="55" t="s">
        <v>320</v>
      </c>
    </row>
    <row r="190" spans="1:3" ht="15" customHeight="1">
      <c r="A190" s="62" t="s">
        <v>282</v>
      </c>
      <c r="B190" s="63" t="s">
        <v>1</v>
      </c>
      <c r="C190" s="63" t="s">
        <v>0</v>
      </c>
    </row>
    <row r="191" spans="1:3" ht="15" customHeight="1">
      <c r="A191" s="54" t="s">
        <v>262</v>
      </c>
      <c r="B191" s="68">
        <v>6.1663686255164301</v>
      </c>
      <c r="C191" s="68">
        <v>2.6028110359187902</v>
      </c>
    </row>
    <row r="192" spans="1:3" ht="15" customHeight="1">
      <c r="A192" s="54" t="s">
        <v>263</v>
      </c>
      <c r="B192" s="69">
        <v>1.3284623048821</v>
      </c>
      <c r="C192" s="69">
        <v>2.7868738242876101</v>
      </c>
    </row>
    <row r="193" spans="1:3" ht="15" customHeight="1">
      <c r="A193" s="54" t="s">
        <v>264</v>
      </c>
      <c r="B193" s="69">
        <v>2.6009493465114799</v>
      </c>
      <c r="C193" s="69">
        <v>2.0526855969893898</v>
      </c>
    </row>
    <row r="194" spans="1:3" ht="15" customHeight="1">
      <c r="A194" s="54" t="s">
        <v>265</v>
      </c>
      <c r="B194" s="69">
        <v>2.5025025025024998</v>
      </c>
      <c r="C194" s="69">
        <v>4.5733699202927003</v>
      </c>
    </row>
    <row r="195" spans="1:3" ht="15" customHeight="1">
      <c r="A195" s="54" t="s">
        <v>266</v>
      </c>
      <c r="B195" s="69">
        <v>5.7376004080071397</v>
      </c>
      <c r="C195" s="69">
        <v>4.5260571576361004</v>
      </c>
    </row>
    <row r="196" spans="1:3" ht="15" customHeight="1">
      <c r="A196" s="54" t="s">
        <v>267</v>
      </c>
      <c r="B196" s="69">
        <v>9.6754986603155704</v>
      </c>
      <c r="C196" s="69">
        <v>6.3807160581354099</v>
      </c>
    </row>
    <row r="197" spans="1:3" ht="15" customHeight="1">
      <c r="A197" s="54" t="s">
        <v>268</v>
      </c>
      <c r="B197" s="69">
        <v>11.6922597240627</v>
      </c>
      <c r="C197" s="69">
        <v>21.367521367521402</v>
      </c>
    </row>
    <row r="198" spans="1:3" ht="15" customHeight="1">
      <c r="A198" s="54" t="s">
        <v>269</v>
      </c>
      <c r="B198" s="69">
        <v>22.230455724342299</v>
      </c>
      <c r="C198" s="69">
        <v>22.110552763819101</v>
      </c>
    </row>
    <row r="199" spans="1:3" ht="15" customHeight="1">
      <c r="A199" s="54" t="s">
        <v>270</v>
      </c>
      <c r="B199" s="69">
        <v>32.4675324675325</v>
      </c>
      <c r="C199" s="69">
        <v>56.3718140929535</v>
      </c>
    </row>
    <row r="200" spans="1:3" ht="15" customHeight="1">
      <c r="A200" s="54" t="s">
        <v>271</v>
      </c>
      <c r="B200" s="69">
        <v>68.997240110395595</v>
      </c>
      <c r="C200" s="69">
        <v>98.943382397850101</v>
      </c>
    </row>
    <row r="201" spans="1:3" ht="15" customHeight="1">
      <c r="A201" s="54" t="s">
        <v>272</v>
      </c>
      <c r="B201" s="69">
        <v>131.85334678775601</v>
      </c>
      <c r="C201" s="69">
        <v>140.577507598784</v>
      </c>
    </row>
    <row r="202" spans="1:3" ht="15" customHeight="1">
      <c r="A202" s="54" t="s">
        <v>273</v>
      </c>
      <c r="B202" s="69">
        <v>212.453646477132</v>
      </c>
      <c r="C202" s="69">
        <v>194.695466901771</v>
      </c>
    </row>
    <row r="203" spans="1:3" ht="15" customHeight="1">
      <c r="A203" s="54" t="s">
        <v>274</v>
      </c>
      <c r="B203" s="69">
        <v>366.08207049208198</v>
      </c>
      <c r="C203" s="69">
        <v>321.495940293611</v>
      </c>
    </row>
    <row r="204" spans="1:3" ht="15" customHeight="1">
      <c r="A204" s="54" t="s">
        <v>275</v>
      </c>
      <c r="B204" s="69">
        <v>674.99732991562496</v>
      </c>
      <c r="C204" s="69">
        <v>481.48525961440401</v>
      </c>
    </row>
    <row r="205" spans="1:3" ht="15" customHeight="1">
      <c r="A205" s="54" t="s">
        <v>276</v>
      </c>
      <c r="B205" s="69">
        <v>982.58706467661705</v>
      </c>
      <c r="C205" s="69">
        <v>655.86321296414405</v>
      </c>
    </row>
    <row r="206" spans="1:3" ht="15" customHeight="1">
      <c r="A206" s="54" t="s">
        <v>277</v>
      </c>
      <c r="B206" s="69">
        <v>1375.96114933225</v>
      </c>
      <c r="C206" s="69">
        <v>950.28982961531699</v>
      </c>
    </row>
    <row r="207" spans="1:3" ht="15" customHeight="1">
      <c r="A207" s="54" t="s">
        <v>278</v>
      </c>
      <c r="B207" s="69">
        <v>2071.2694877505601</v>
      </c>
      <c r="C207" s="69">
        <v>1246.1740271097501</v>
      </c>
    </row>
    <row r="208" spans="1:3" ht="15" customHeight="1">
      <c r="A208" s="57" t="s">
        <v>279</v>
      </c>
      <c r="B208" s="60">
        <v>3226.5625</v>
      </c>
      <c r="C208" s="60">
        <v>1789.36170212766</v>
      </c>
    </row>
    <row r="209" spans="1:11" s="72" customFormat="1" ht="15" customHeight="1">
      <c r="A209" s="72" t="s">
        <v>335</v>
      </c>
    </row>
    <row r="211" spans="1:11" ht="15" customHeight="1">
      <c r="A211" s="55" t="s">
        <v>374</v>
      </c>
    </row>
    <row r="212" spans="1:11" ht="15" customHeight="1">
      <c r="A212" s="288" t="s">
        <v>5</v>
      </c>
      <c r="B212" s="287" t="s">
        <v>1</v>
      </c>
      <c r="C212" s="287"/>
      <c r="D212" s="287"/>
      <c r="E212" s="287"/>
      <c r="F212" s="287"/>
      <c r="G212" s="261" t="s">
        <v>0</v>
      </c>
      <c r="H212" s="287"/>
      <c r="I212" s="287"/>
      <c r="J212" s="287"/>
      <c r="K212" s="287"/>
    </row>
    <row r="213" spans="1:11" ht="15" customHeight="1">
      <c r="A213" s="286"/>
      <c r="B213" s="64" t="s">
        <v>37</v>
      </c>
      <c r="C213" s="64" t="s">
        <v>38</v>
      </c>
      <c r="D213" s="64" t="s">
        <v>39</v>
      </c>
      <c r="E213" s="64" t="s">
        <v>48</v>
      </c>
      <c r="F213" s="64" t="s">
        <v>10</v>
      </c>
      <c r="G213" s="65" t="s">
        <v>37</v>
      </c>
      <c r="H213" s="64" t="s">
        <v>38</v>
      </c>
      <c r="I213" s="64" t="s">
        <v>39</v>
      </c>
      <c r="J213" s="64" t="s">
        <v>48</v>
      </c>
      <c r="K213" s="64" t="s">
        <v>10</v>
      </c>
    </row>
    <row r="214" spans="1:11" ht="15" customHeight="1">
      <c r="A214" s="58">
        <v>2002</v>
      </c>
      <c r="B214" s="56">
        <v>4.5045045045045047</v>
      </c>
      <c r="C214" s="56">
        <v>21.597886620019992</v>
      </c>
      <c r="D214" s="56">
        <v>223.45218763579811</v>
      </c>
      <c r="E214" s="56">
        <v>976.34831000900226</v>
      </c>
      <c r="F214" s="56">
        <v>2163.3633633633635</v>
      </c>
      <c r="G214" s="56">
        <v>3.1393589999999998</v>
      </c>
      <c r="H214" s="56">
        <v>27.462866519999999</v>
      </c>
      <c r="I214" s="56">
        <v>207.11451819999999</v>
      </c>
      <c r="J214" s="56">
        <v>647.85947839999994</v>
      </c>
      <c r="K214" s="56">
        <v>1307.7334149999999</v>
      </c>
    </row>
    <row r="215" spans="1:11" ht="15" customHeight="1">
      <c r="A215" s="58">
        <v>2003</v>
      </c>
      <c r="B215" s="56">
        <v>4.4202151171357009</v>
      </c>
      <c r="C215" s="56">
        <v>22.507753655294639</v>
      </c>
      <c r="D215" s="56">
        <v>219.15314075093812</v>
      </c>
      <c r="E215" s="56">
        <v>988.0142533203757</v>
      </c>
      <c r="F215" s="56">
        <v>2221.8374884579871</v>
      </c>
      <c r="G215" s="56">
        <v>3.0933633299999999</v>
      </c>
      <c r="H215" s="56">
        <v>31.44968051</v>
      </c>
      <c r="I215" s="56">
        <v>206.3940844</v>
      </c>
      <c r="J215" s="56">
        <v>683.27187900000001</v>
      </c>
      <c r="K215" s="56">
        <v>1249.2506000000001</v>
      </c>
    </row>
    <row r="216" spans="1:11" ht="15" customHeight="1">
      <c r="A216" s="58">
        <v>2004</v>
      </c>
      <c r="B216" s="56">
        <v>2.6513946335772616</v>
      </c>
      <c r="C216" s="56">
        <v>22.283925508020445</v>
      </c>
      <c r="D216" s="56">
        <v>214.00988069812092</v>
      </c>
      <c r="E216" s="56">
        <v>962.79738144659109</v>
      </c>
      <c r="F216" s="56">
        <v>2119.4562068197015</v>
      </c>
      <c r="G216" s="56">
        <v>3.0670997780000002</v>
      </c>
      <c r="H216" s="56">
        <v>33.858359200000002</v>
      </c>
      <c r="I216" s="56">
        <v>214.9992608</v>
      </c>
      <c r="J216" s="56">
        <v>653.67227449999996</v>
      </c>
      <c r="K216" s="56">
        <v>1304.44379</v>
      </c>
    </row>
    <row r="217" spans="1:11" ht="15" customHeight="1">
      <c r="A217" s="58">
        <v>2005</v>
      </c>
      <c r="B217" s="56">
        <v>4.361502471518067</v>
      </c>
      <c r="C217" s="56">
        <v>21.794599192005101</v>
      </c>
      <c r="D217" s="56">
        <v>204.91027286306357</v>
      </c>
      <c r="E217" s="56">
        <v>871.05570705103241</v>
      </c>
      <c r="F217" s="56">
        <v>2077.4761240476446</v>
      </c>
      <c r="G217" s="56">
        <v>4.4517403519999998</v>
      </c>
      <c r="H217" s="56">
        <v>29.784189420000001</v>
      </c>
      <c r="I217" s="56">
        <v>201.44713039999999</v>
      </c>
      <c r="J217" s="56">
        <v>589.68593599999997</v>
      </c>
      <c r="K217" s="56">
        <v>1286.900036</v>
      </c>
    </row>
    <row r="218" spans="1:11" ht="15" customHeight="1">
      <c r="A218" s="58">
        <v>2006</v>
      </c>
      <c r="B218" s="56">
        <v>5.1271938473673835</v>
      </c>
      <c r="C218" s="56">
        <v>19.692653936772516</v>
      </c>
      <c r="D218" s="56">
        <v>195.03257328990227</v>
      </c>
      <c r="E218" s="56">
        <v>891.67668269230762</v>
      </c>
      <c r="F218" s="56">
        <v>1928.6161552911708</v>
      </c>
      <c r="G218" s="56">
        <v>3.0003409479999998</v>
      </c>
      <c r="H218" s="56">
        <v>26.55371834</v>
      </c>
      <c r="I218" s="56">
        <v>195.808053</v>
      </c>
      <c r="J218" s="56">
        <v>654.76190480000002</v>
      </c>
      <c r="K218" s="56">
        <v>1312.741313</v>
      </c>
    </row>
    <row r="219" spans="1:11" ht="15" customHeight="1">
      <c r="A219" s="58">
        <v>2007</v>
      </c>
      <c r="B219" s="56">
        <v>4.7025014695317093</v>
      </c>
      <c r="C219" s="56">
        <v>21.346411685837275</v>
      </c>
      <c r="D219" s="56">
        <v>204.01264639796383</v>
      </c>
      <c r="E219" s="56">
        <v>855.35869880917801</v>
      </c>
      <c r="F219" s="56">
        <v>2201.1116725618999</v>
      </c>
      <c r="G219" s="56">
        <v>4.345346406</v>
      </c>
      <c r="H219" s="56">
        <v>31.247443759999999</v>
      </c>
      <c r="I219" s="56">
        <v>187.38013040000001</v>
      </c>
      <c r="J219" s="56">
        <v>637.18851570000004</v>
      </c>
      <c r="K219" s="56">
        <v>1294.888044</v>
      </c>
    </row>
    <row r="220" spans="1:11" ht="15" customHeight="1">
      <c r="A220" s="58">
        <v>2008</v>
      </c>
      <c r="B220" s="56">
        <v>3.5038087699035803</v>
      </c>
      <c r="C220" s="56">
        <v>18.784334573808255</v>
      </c>
      <c r="D220" s="56">
        <v>190.74045327538033</v>
      </c>
      <c r="E220" s="56">
        <v>892.75608375778154</v>
      </c>
      <c r="F220" s="56">
        <v>2147.7764659582845</v>
      </c>
      <c r="G220" s="56">
        <v>4.4674283859999999</v>
      </c>
      <c r="H220" s="56">
        <v>28.14907487</v>
      </c>
      <c r="I220" s="56">
        <v>195.95413439999999</v>
      </c>
      <c r="J220" s="56">
        <v>598.74297060000004</v>
      </c>
      <c r="K220" s="56">
        <v>1279.7391970000001</v>
      </c>
    </row>
    <row r="221" spans="1:11" ht="15" customHeight="1">
      <c r="A221" s="58">
        <v>2009</v>
      </c>
      <c r="B221" s="56">
        <v>3.0862609948047939</v>
      </c>
      <c r="C221" s="56">
        <v>20.205958985448166</v>
      </c>
      <c r="D221" s="56">
        <v>186.61396374140094</v>
      </c>
      <c r="E221" s="56">
        <v>827.68535633600334</v>
      </c>
      <c r="F221" s="56">
        <v>1984.1117917304748</v>
      </c>
      <c r="G221" s="56">
        <v>2.426006793</v>
      </c>
      <c r="H221" s="56">
        <v>29.695129999999999</v>
      </c>
      <c r="I221" s="56">
        <v>187.86521759999999</v>
      </c>
      <c r="J221" s="56">
        <v>594.0467026</v>
      </c>
      <c r="K221" s="56">
        <v>1285.8413740000001</v>
      </c>
    </row>
    <row r="222" spans="1:11" ht="15" customHeight="1">
      <c r="A222" s="58">
        <v>2010</v>
      </c>
      <c r="B222" s="56">
        <v>3.5632023008106284</v>
      </c>
      <c r="C222" s="56">
        <v>20.333109374447471</v>
      </c>
      <c r="D222" s="56">
        <v>191.60737296207071</v>
      </c>
      <c r="E222" s="56">
        <v>799.55103657731422</v>
      </c>
      <c r="F222" s="56">
        <v>1980.4832713754647</v>
      </c>
      <c r="G222" s="56">
        <v>3.0790238159999999</v>
      </c>
      <c r="H222" s="56">
        <v>29.684356340000001</v>
      </c>
      <c r="I222" s="56">
        <v>178.3166904</v>
      </c>
      <c r="J222" s="56">
        <v>590.38081109999996</v>
      </c>
      <c r="K222" s="56">
        <v>1297.282719</v>
      </c>
    </row>
    <row r="223" spans="1:11" ht="15" customHeight="1">
      <c r="A223" s="58">
        <v>2011</v>
      </c>
      <c r="B223" s="56">
        <v>3.6732108929702343</v>
      </c>
      <c r="C223" s="56">
        <v>20.32951492009617</v>
      </c>
      <c r="D223" s="56">
        <v>186.52104127077837</v>
      </c>
      <c r="E223" s="56">
        <v>795.44015199493356</v>
      </c>
      <c r="F223" s="56">
        <v>2020.940518097301</v>
      </c>
      <c r="G223" s="56">
        <v>3.074742992</v>
      </c>
      <c r="H223" s="56">
        <v>27.94219768</v>
      </c>
      <c r="I223" s="56">
        <v>184.49277649999999</v>
      </c>
      <c r="J223" s="56">
        <v>617.90743269999996</v>
      </c>
      <c r="K223" s="56">
        <v>1298.7529850000001</v>
      </c>
    </row>
    <row r="224" spans="1:11" ht="15" customHeight="1">
      <c r="A224" s="59">
        <v>2012</v>
      </c>
      <c r="B224" s="60">
        <v>3.7027106395475</v>
      </c>
      <c r="C224" s="60">
        <v>19.507037118063199</v>
      </c>
      <c r="D224" s="60">
        <v>183.66713526737601</v>
      </c>
      <c r="E224" s="60">
        <v>809.08488463160404</v>
      </c>
      <c r="F224" s="60">
        <v>2028.12330989724</v>
      </c>
      <c r="G224" s="60">
        <v>3.3285402353943701</v>
      </c>
      <c r="H224" s="60">
        <v>27.784751862080501</v>
      </c>
      <c r="I224" s="60">
        <v>179.578740361228</v>
      </c>
      <c r="J224" s="60">
        <v>558.95691609977303</v>
      </c>
      <c r="K224" s="60">
        <v>1304.20257900715</v>
      </c>
    </row>
    <row r="225" spans="1:22" s="72" customFormat="1" ht="15" customHeight="1">
      <c r="A225" s="72" t="s">
        <v>335</v>
      </c>
    </row>
    <row r="227" spans="1:22" ht="15" customHeight="1">
      <c r="A227" s="55" t="s">
        <v>321</v>
      </c>
    </row>
    <row r="228" spans="1:22" ht="15" customHeight="1">
      <c r="A228" s="96"/>
      <c r="B228" s="262" t="s">
        <v>1</v>
      </c>
      <c r="C228" s="262"/>
      <c r="D228" s="262"/>
      <c r="E228" s="262"/>
      <c r="F228" s="262"/>
      <c r="G228" s="262"/>
      <c r="H228" s="261" t="s">
        <v>0</v>
      </c>
      <c r="I228" s="262"/>
      <c r="J228" s="262"/>
      <c r="K228" s="262"/>
      <c r="L228" s="262"/>
      <c r="M228" s="262"/>
    </row>
    <row r="229" spans="1:22" ht="15" customHeight="1">
      <c r="A229" s="289" t="s">
        <v>5</v>
      </c>
      <c r="B229" s="268" t="s">
        <v>157</v>
      </c>
      <c r="C229" s="268"/>
      <c r="D229" s="268"/>
      <c r="E229" s="268" t="s">
        <v>158</v>
      </c>
      <c r="F229" s="268"/>
      <c r="G229" s="269"/>
      <c r="H229" s="270" t="s">
        <v>157</v>
      </c>
      <c r="I229" s="271"/>
      <c r="J229" s="271"/>
      <c r="K229" s="271" t="s">
        <v>158</v>
      </c>
      <c r="L229" s="271"/>
      <c r="M229" s="271"/>
    </row>
    <row r="230" spans="1:22" ht="15" customHeight="1">
      <c r="A230" s="286"/>
      <c r="B230" s="87" t="s">
        <v>8</v>
      </c>
      <c r="C230" s="67" t="s">
        <v>352</v>
      </c>
      <c r="D230" s="67" t="s">
        <v>353</v>
      </c>
      <c r="E230" s="87" t="s">
        <v>8</v>
      </c>
      <c r="F230" s="67" t="s">
        <v>352</v>
      </c>
      <c r="G230" s="67" t="s">
        <v>353</v>
      </c>
      <c r="H230" s="78" t="s">
        <v>8</v>
      </c>
      <c r="I230" s="67" t="s">
        <v>352</v>
      </c>
      <c r="J230" s="67" t="s">
        <v>353</v>
      </c>
      <c r="K230" s="87" t="s">
        <v>8</v>
      </c>
      <c r="L230" s="67" t="s">
        <v>352</v>
      </c>
      <c r="M230" s="67" t="s">
        <v>353</v>
      </c>
    </row>
    <row r="231" spans="1:22" ht="15" customHeight="1">
      <c r="A231" s="105" t="s">
        <v>284</v>
      </c>
      <c r="B231" s="106">
        <v>249.53654510000001</v>
      </c>
      <c r="C231" s="106">
        <v>223.24281626000001</v>
      </c>
      <c r="D231" s="106">
        <v>275.83027393999998</v>
      </c>
      <c r="E231" s="106">
        <v>162.9518463</v>
      </c>
      <c r="F231" s="106">
        <v>157.75635154299999</v>
      </c>
      <c r="G231" s="106">
        <v>168.14734105700001</v>
      </c>
      <c r="H231" s="106">
        <v>195.83399660000001</v>
      </c>
      <c r="I231" s="106">
        <v>175.10887447000002</v>
      </c>
      <c r="J231" s="106">
        <v>216.55911872999999</v>
      </c>
      <c r="K231" s="106">
        <v>114.3959158</v>
      </c>
      <c r="L231" s="106">
        <v>110.51160390999999</v>
      </c>
      <c r="M231" s="106">
        <v>118.28022769</v>
      </c>
      <c r="N231" s="56"/>
      <c r="O231" s="56"/>
      <c r="P231" s="56"/>
      <c r="Q231" s="56"/>
      <c r="R231" s="56"/>
      <c r="S231" s="56"/>
      <c r="T231" s="56"/>
      <c r="U231" s="56"/>
      <c r="V231" s="56"/>
    </row>
    <row r="232" spans="1:22" ht="15" customHeight="1">
      <c r="A232" s="104" t="s">
        <v>285</v>
      </c>
      <c r="B232" s="99">
        <v>253.41393110000001</v>
      </c>
      <c r="C232" s="99">
        <v>227.52210700000001</v>
      </c>
      <c r="D232" s="99">
        <v>279.30575520000002</v>
      </c>
      <c r="E232" s="99">
        <v>163.6133652</v>
      </c>
      <c r="F232" s="99">
        <v>158.494067927</v>
      </c>
      <c r="G232" s="99">
        <v>168.732662473</v>
      </c>
      <c r="H232" s="99">
        <v>193.2374695</v>
      </c>
      <c r="I232" s="99">
        <v>173.2480497</v>
      </c>
      <c r="J232" s="99">
        <v>213.22688930000001</v>
      </c>
      <c r="K232" s="99">
        <v>115.1120497</v>
      </c>
      <c r="L232" s="99">
        <v>111.228975947</v>
      </c>
      <c r="M232" s="99">
        <v>118.99512345300001</v>
      </c>
      <c r="N232" s="56"/>
      <c r="O232" s="56"/>
      <c r="P232" s="56"/>
      <c r="Q232" s="56"/>
      <c r="R232" s="56"/>
      <c r="S232" s="56"/>
      <c r="T232" s="56"/>
      <c r="U232" s="56"/>
      <c r="V232" s="56"/>
    </row>
    <row r="233" spans="1:22" ht="15" customHeight="1">
      <c r="A233" s="104" t="s">
        <v>286</v>
      </c>
      <c r="B233" s="99">
        <v>242.0753885</v>
      </c>
      <c r="C233" s="99">
        <v>217.47538102999999</v>
      </c>
      <c r="D233" s="99">
        <v>266.67539597000001</v>
      </c>
      <c r="E233" s="99">
        <v>157.60010449999999</v>
      </c>
      <c r="F233" s="99">
        <v>152.63723604199998</v>
      </c>
      <c r="G233" s="99">
        <v>162.56297295799999</v>
      </c>
      <c r="H233" s="99">
        <v>204.32865559999999</v>
      </c>
      <c r="I233" s="99">
        <v>184.17811039999998</v>
      </c>
      <c r="J233" s="99">
        <v>224.4792008</v>
      </c>
      <c r="K233" s="99">
        <v>116.7812095</v>
      </c>
      <c r="L233" s="99">
        <v>112.91445151000001</v>
      </c>
      <c r="M233" s="99">
        <v>120.64796749</v>
      </c>
      <c r="N233" s="56"/>
      <c r="O233" s="56"/>
      <c r="P233" s="56"/>
      <c r="Q233" s="56"/>
      <c r="R233" s="56"/>
      <c r="S233" s="56"/>
      <c r="T233" s="56"/>
      <c r="U233" s="56"/>
      <c r="V233" s="56"/>
    </row>
    <row r="234" spans="1:22" ht="15" customHeight="1">
      <c r="A234" s="104" t="s">
        <v>287</v>
      </c>
      <c r="B234" s="99">
        <v>234.4492229</v>
      </c>
      <c r="C234" s="99">
        <v>210.52754239000001</v>
      </c>
      <c r="D234" s="99">
        <v>258.37090340999998</v>
      </c>
      <c r="E234" s="99">
        <v>150.7418303</v>
      </c>
      <c r="F234" s="99">
        <v>145.95836547900001</v>
      </c>
      <c r="G234" s="99">
        <v>155.525295121</v>
      </c>
      <c r="H234" s="99">
        <v>202.5315516</v>
      </c>
      <c r="I234" s="99">
        <v>182.45632839999999</v>
      </c>
      <c r="J234" s="99">
        <v>222.60677480000001</v>
      </c>
      <c r="K234" s="99">
        <v>110.3521618</v>
      </c>
      <c r="L234" s="99">
        <v>106.640630938</v>
      </c>
      <c r="M234" s="99">
        <v>114.06369266200001</v>
      </c>
      <c r="N234" s="56"/>
      <c r="O234" s="56"/>
      <c r="P234" s="56"/>
      <c r="Q234" s="56"/>
      <c r="R234" s="56"/>
      <c r="S234" s="56"/>
      <c r="T234" s="56"/>
      <c r="U234" s="56"/>
      <c r="V234" s="56"/>
    </row>
    <row r="235" spans="1:22" ht="15" customHeight="1">
      <c r="A235" s="104" t="s">
        <v>288</v>
      </c>
      <c r="B235" s="99">
        <v>227.25717460000001</v>
      </c>
      <c r="C235" s="99">
        <v>203.91061008000003</v>
      </c>
      <c r="D235" s="99">
        <v>250.60373912</v>
      </c>
      <c r="E235" s="99">
        <v>145.7503433</v>
      </c>
      <c r="F235" s="99">
        <v>141.10390945699999</v>
      </c>
      <c r="G235" s="99">
        <v>150.39677714300001</v>
      </c>
      <c r="H235" s="99">
        <v>212.31358729999999</v>
      </c>
      <c r="I235" s="99">
        <v>192.15179855</v>
      </c>
      <c r="J235" s="99">
        <v>232.47537604999999</v>
      </c>
      <c r="K235" s="99">
        <v>110.79740289999999</v>
      </c>
      <c r="L235" s="99">
        <v>107.139200737</v>
      </c>
      <c r="M235" s="99">
        <v>114.45560506299999</v>
      </c>
      <c r="N235" s="56"/>
      <c r="O235" s="56"/>
      <c r="P235" s="56"/>
      <c r="Q235" s="56"/>
      <c r="R235" s="56"/>
      <c r="S235" s="56"/>
      <c r="T235" s="56"/>
      <c r="U235" s="56"/>
      <c r="V235" s="56"/>
    </row>
    <row r="236" spans="1:22" ht="15" customHeight="1">
      <c r="A236" s="104" t="s">
        <v>289</v>
      </c>
      <c r="B236" s="99">
        <v>233.27600889999999</v>
      </c>
      <c r="C236" s="99">
        <v>210.72296129</v>
      </c>
      <c r="D236" s="99">
        <v>255.82905650999999</v>
      </c>
      <c r="E236" s="99">
        <v>152.66673230000001</v>
      </c>
      <c r="F236" s="99">
        <v>148.00947065700001</v>
      </c>
      <c r="G236" s="99">
        <v>157.323993943</v>
      </c>
      <c r="H236" s="99">
        <v>183.65748880000001</v>
      </c>
      <c r="I236" s="99">
        <v>165.42976624000002</v>
      </c>
      <c r="J236" s="99">
        <v>201.88521136</v>
      </c>
      <c r="K236" s="99">
        <v>111.44772140000001</v>
      </c>
      <c r="L236" s="99">
        <v>107.802028851</v>
      </c>
      <c r="M236" s="99">
        <v>115.09341394900001</v>
      </c>
      <c r="N236" s="56"/>
      <c r="O236" s="56"/>
      <c r="P236" s="56"/>
      <c r="Q236" s="56"/>
      <c r="R236" s="56"/>
      <c r="S236" s="56"/>
      <c r="T236" s="56"/>
      <c r="U236" s="56"/>
      <c r="V236" s="56"/>
    </row>
    <row r="237" spans="1:22" ht="15" customHeight="1">
      <c r="A237" s="104" t="s">
        <v>290</v>
      </c>
      <c r="B237" s="99">
        <v>211.23533399999999</v>
      </c>
      <c r="C237" s="99">
        <v>190.13485703999999</v>
      </c>
      <c r="D237" s="99">
        <v>232.33581096</v>
      </c>
      <c r="E237" s="99">
        <v>149.72845419999999</v>
      </c>
      <c r="F237" s="99">
        <v>145.18715446399997</v>
      </c>
      <c r="G237" s="99">
        <v>154.269753936</v>
      </c>
      <c r="H237" s="99">
        <v>212.3595895</v>
      </c>
      <c r="I237" s="99">
        <v>193.24175147</v>
      </c>
      <c r="J237" s="99">
        <v>231.47742753</v>
      </c>
      <c r="K237" s="99">
        <v>106.5639963</v>
      </c>
      <c r="L237" s="99">
        <v>103.049057957</v>
      </c>
      <c r="M237" s="99">
        <v>110.078934643</v>
      </c>
      <c r="N237" s="56"/>
      <c r="O237" s="56"/>
      <c r="P237" s="56"/>
      <c r="Q237" s="56"/>
      <c r="R237" s="56"/>
      <c r="S237" s="56"/>
      <c r="T237" s="56"/>
      <c r="U237" s="56"/>
      <c r="V237" s="56"/>
    </row>
    <row r="238" spans="1:22" ht="15" customHeight="1">
      <c r="A238" s="104" t="s">
        <v>291</v>
      </c>
      <c r="B238" s="99">
        <v>228.8003531</v>
      </c>
      <c r="C238" s="99">
        <v>207.29888405</v>
      </c>
      <c r="D238" s="99">
        <v>250.30182214999999</v>
      </c>
      <c r="E238" s="99">
        <v>138.27973779999999</v>
      </c>
      <c r="F238" s="99">
        <v>133.97661719299998</v>
      </c>
      <c r="G238" s="99">
        <v>142.582858407</v>
      </c>
      <c r="H238" s="99">
        <v>194.12822729999999</v>
      </c>
      <c r="I238" s="99">
        <v>176.0709081</v>
      </c>
      <c r="J238" s="99">
        <v>212.18554649999999</v>
      </c>
      <c r="K238" s="99">
        <v>105.70793620000001</v>
      </c>
      <c r="L238" s="99">
        <v>102.25048576600001</v>
      </c>
      <c r="M238" s="99">
        <v>109.165386634</v>
      </c>
      <c r="N238" s="56"/>
      <c r="O238" s="56"/>
      <c r="P238" s="56"/>
      <c r="Q238" s="56"/>
      <c r="R238" s="56"/>
      <c r="S238" s="56"/>
      <c r="T238" s="56"/>
      <c r="U238" s="56"/>
      <c r="V238" s="56"/>
    </row>
    <row r="239" spans="1:22" ht="15" customHeight="1">
      <c r="A239" s="104" t="s">
        <v>292</v>
      </c>
      <c r="B239" s="99">
        <v>205.08265119999999</v>
      </c>
      <c r="C239" s="99">
        <v>185.51544736836993</v>
      </c>
      <c r="D239" s="99">
        <v>224.64985503163004</v>
      </c>
      <c r="E239" s="99">
        <v>137.65789190000001</v>
      </c>
      <c r="F239" s="99">
        <v>133.43851199300002</v>
      </c>
      <c r="G239" s="99">
        <v>141.877271807</v>
      </c>
      <c r="H239" s="99">
        <v>191.43005500000001</v>
      </c>
      <c r="I239" s="99">
        <v>173.84027137000001</v>
      </c>
      <c r="J239" s="99">
        <v>209.01983863000001</v>
      </c>
      <c r="K239" s="99">
        <v>103.829863</v>
      </c>
      <c r="L239" s="99">
        <v>100.45073553200001</v>
      </c>
      <c r="M239" s="99">
        <v>107.208990468</v>
      </c>
      <c r="N239" s="56"/>
      <c r="O239" s="56"/>
      <c r="P239" s="56"/>
      <c r="Q239" s="56"/>
      <c r="R239" s="56"/>
      <c r="S239" s="56"/>
      <c r="T239" s="56"/>
      <c r="U239" s="56"/>
      <c r="V239" s="56"/>
    </row>
    <row r="240" spans="1:22" ht="15" customHeight="1">
      <c r="A240" s="104" t="s">
        <v>293</v>
      </c>
      <c r="B240" s="99">
        <v>206.36788039999999</v>
      </c>
      <c r="C240" s="99">
        <v>186.8165511</v>
      </c>
      <c r="D240" s="99">
        <v>225.91920969999998</v>
      </c>
      <c r="E240" s="99">
        <v>137.72339450000001</v>
      </c>
      <c r="F240" s="99">
        <v>133.569029266</v>
      </c>
      <c r="G240" s="99">
        <v>141.87775973400002</v>
      </c>
      <c r="H240" s="99">
        <v>204.02030579999999</v>
      </c>
      <c r="I240" s="99">
        <v>186.33066495</v>
      </c>
      <c r="J240" s="99">
        <v>221.70994664999998</v>
      </c>
      <c r="K240" s="99">
        <v>104.1727198</v>
      </c>
      <c r="L240" s="99">
        <v>100.82957137299999</v>
      </c>
      <c r="M240" s="99">
        <v>107.515868227</v>
      </c>
      <c r="N240" s="56"/>
      <c r="O240" s="56"/>
      <c r="P240" s="56"/>
      <c r="Q240" s="56"/>
      <c r="R240" s="56"/>
      <c r="S240" s="56"/>
      <c r="T240" s="56"/>
      <c r="U240" s="56"/>
      <c r="V240" s="56"/>
    </row>
    <row r="241" spans="1:22" ht="15" customHeight="1">
      <c r="A241" s="86">
        <v>2012</v>
      </c>
      <c r="B241" s="97">
        <v>209.459413435941</v>
      </c>
      <c r="C241" s="97">
        <v>189.90986818191985</v>
      </c>
      <c r="D241" s="97">
        <v>229.00895868996216</v>
      </c>
      <c r="E241" s="97">
        <v>135.856196327612</v>
      </c>
      <c r="F241" s="97">
        <v>131.7926566709767</v>
      </c>
      <c r="G241" s="97">
        <v>139.9197359842473</v>
      </c>
      <c r="H241" s="97">
        <v>192.50496036840701</v>
      </c>
      <c r="I241" s="97">
        <v>175.54614950870109</v>
      </c>
      <c r="J241" s="97">
        <v>209.46377122811293</v>
      </c>
      <c r="K241" s="97">
        <v>101.118575619263</v>
      </c>
      <c r="L241" s="97">
        <v>97.849248755447235</v>
      </c>
      <c r="M241" s="97">
        <v>104.38790248307876</v>
      </c>
      <c r="N241" s="69"/>
      <c r="O241" s="69"/>
      <c r="P241" s="69"/>
      <c r="Q241" s="69"/>
      <c r="R241" s="69"/>
      <c r="S241" s="69"/>
      <c r="T241" s="69"/>
      <c r="U241" s="69"/>
      <c r="V241" s="56"/>
    </row>
    <row r="242" spans="1:22" s="72" customFormat="1" ht="15" customHeight="1">
      <c r="A242" s="72" t="s">
        <v>336</v>
      </c>
    </row>
    <row r="243" spans="1:22" s="72" customFormat="1" ht="15" customHeight="1">
      <c r="A243" s="72" t="s">
        <v>362</v>
      </c>
    </row>
    <row r="244" spans="1:22" s="72" customFormat="1" ht="15" customHeight="1">
      <c r="A244" s="72" t="s">
        <v>354</v>
      </c>
    </row>
    <row r="245" spans="1:22" ht="15" customHeight="1">
      <c r="A245" s="72"/>
    </row>
    <row r="246" spans="1:22" ht="15" customHeight="1">
      <c r="A246" s="55" t="s">
        <v>375</v>
      </c>
    </row>
    <row r="247" spans="1:22" ht="15" customHeight="1">
      <c r="A247" s="285" t="s">
        <v>43</v>
      </c>
      <c r="B247" s="262" t="s">
        <v>1</v>
      </c>
      <c r="C247" s="262"/>
      <c r="D247" s="262"/>
      <c r="E247" s="261" t="s">
        <v>0</v>
      </c>
      <c r="F247" s="262"/>
      <c r="G247" s="263"/>
      <c r="H247" s="262" t="s">
        <v>6</v>
      </c>
      <c r="I247" s="262"/>
      <c r="J247" s="262"/>
    </row>
    <row r="248" spans="1:22" ht="15" customHeight="1">
      <c r="A248" s="286"/>
      <c r="B248" s="64" t="s">
        <v>8</v>
      </c>
      <c r="C248" s="64" t="s">
        <v>352</v>
      </c>
      <c r="D248" s="64" t="s">
        <v>353</v>
      </c>
      <c r="E248" s="65" t="s">
        <v>8</v>
      </c>
      <c r="F248" s="64" t="s">
        <v>352</v>
      </c>
      <c r="G248" s="66" t="s">
        <v>353</v>
      </c>
      <c r="H248" s="64" t="s">
        <v>8</v>
      </c>
      <c r="I248" s="64" t="s">
        <v>352</v>
      </c>
      <c r="J248" s="64" t="s">
        <v>353</v>
      </c>
    </row>
    <row r="249" spans="1:22" ht="15" customHeight="1">
      <c r="A249" s="54" t="s">
        <v>294</v>
      </c>
      <c r="B249" s="88">
        <v>108.421038206213</v>
      </c>
      <c r="C249" s="88">
        <v>100.66661205265756</v>
      </c>
      <c r="D249" s="88">
        <v>116.17546435976844</v>
      </c>
      <c r="E249" s="88">
        <v>86.508084098742799</v>
      </c>
      <c r="F249" s="88">
        <v>79.882989023266106</v>
      </c>
      <c r="G249" s="88">
        <v>93.133179174219492</v>
      </c>
      <c r="H249" s="88">
        <v>96.591952524221298</v>
      </c>
      <c r="I249" s="88">
        <v>91.542964320055461</v>
      </c>
      <c r="J249" s="88">
        <v>101.64094072838714</v>
      </c>
    </row>
    <row r="250" spans="1:22" ht="15" customHeight="1">
      <c r="A250" s="54" t="s">
        <v>295</v>
      </c>
      <c r="B250" s="88">
        <v>119.87082346025799</v>
      </c>
      <c r="C250" s="88">
        <v>111.77402154912946</v>
      </c>
      <c r="D250" s="88">
        <v>127.96762537138653</v>
      </c>
      <c r="E250" s="88">
        <v>93.230311438471901</v>
      </c>
      <c r="F250" s="88">
        <v>86.623643351783528</v>
      </c>
      <c r="G250" s="88">
        <v>99.836979525160274</v>
      </c>
      <c r="H250" s="88">
        <v>104.581829787865</v>
      </c>
      <c r="I250" s="88">
        <v>99.468493344361903</v>
      </c>
      <c r="J250" s="88">
        <v>109.69516623136811</v>
      </c>
    </row>
    <row r="251" spans="1:22" ht="15" customHeight="1">
      <c r="A251" s="54" t="s">
        <v>296</v>
      </c>
      <c r="B251" s="88">
        <v>138.830571027487</v>
      </c>
      <c r="C251" s="88">
        <v>130.15608739094267</v>
      </c>
      <c r="D251" s="88">
        <v>147.50505466403132</v>
      </c>
      <c r="E251" s="88">
        <v>103.21156355474599</v>
      </c>
      <c r="F251" s="88">
        <v>96.264736252552112</v>
      </c>
      <c r="G251" s="88">
        <v>110.15839085693987</v>
      </c>
      <c r="H251" s="88">
        <v>118.460253969777</v>
      </c>
      <c r="I251" s="88">
        <v>113.03567549774093</v>
      </c>
      <c r="J251" s="88">
        <v>123.88483244181307</v>
      </c>
    </row>
    <row r="252" spans="1:22" ht="15" customHeight="1">
      <c r="A252" s="54" t="s">
        <v>297</v>
      </c>
      <c r="B252" s="88">
        <v>179.468302850566</v>
      </c>
      <c r="C252" s="88">
        <v>169.32237911679891</v>
      </c>
      <c r="D252" s="88">
        <v>189.6142265843331</v>
      </c>
      <c r="E252" s="88">
        <v>126.177651525115</v>
      </c>
      <c r="F252" s="88">
        <v>118.43792456252154</v>
      </c>
      <c r="G252" s="88">
        <v>133.91737848770845</v>
      </c>
      <c r="H252" s="88">
        <v>148.79331224385899</v>
      </c>
      <c r="I252" s="88">
        <v>142.6078843061793</v>
      </c>
      <c r="J252" s="88">
        <v>154.97874018153868</v>
      </c>
    </row>
    <row r="253" spans="1:22" ht="15" customHeight="1">
      <c r="A253" s="57" t="s">
        <v>298</v>
      </c>
      <c r="B253" s="97">
        <v>177.93181067553201</v>
      </c>
      <c r="C253" s="97">
        <v>166.56300461644241</v>
      </c>
      <c r="D253" s="97">
        <v>189.3006167346216</v>
      </c>
      <c r="E253" s="97">
        <v>141.079367054579</v>
      </c>
      <c r="F253" s="97">
        <v>131.70461160304285</v>
      </c>
      <c r="G253" s="97">
        <v>150.45412250611514</v>
      </c>
      <c r="H253" s="97">
        <v>156.87448074714101</v>
      </c>
      <c r="I253" s="97">
        <v>149.64929282097015</v>
      </c>
      <c r="J253" s="97">
        <v>164.09966867331187</v>
      </c>
    </row>
    <row r="254" spans="1:22" s="72" customFormat="1" ht="15" customHeight="1">
      <c r="A254" s="72" t="s">
        <v>336</v>
      </c>
    </row>
    <row r="255" spans="1:22" s="72" customFormat="1" ht="15" customHeight="1">
      <c r="A255" s="72" t="s">
        <v>362</v>
      </c>
    </row>
    <row r="256" spans="1:22" s="72" customFormat="1" ht="15" customHeight="1">
      <c r="A256" s="72" t="s">
        <v>354</v>
      </c>
    </row>
    <row r="257" spans="1:27" ht="15" customHeight="1">
      <c r="A257" s="72"/>
    </row>
    <row r="258" spans="1:27" ht="15" customHeight="1">
      <c r="A258" s="55" t="s">
        <v>367</v>
      </c>
    </row>
    <row r="259" spans="1:27" ht="15" customHeight="1">
      <c r="A259" s="285" t="s">
        <v>43</v>
      </c>
      <c r="B259" s="262" t="s">
        <v>93</v>
      </c>
      <c r="C259" s="262"/>
      <c r="D259" s="262"/>
      <c r="E259" s="276" t="s">
        <v>84</v>
      </c>
      <c r="F259" s="274"/>
      <c r="G259" s="277"/>
      <c r="H259" s="262" t="s">
        <v>112</v>
      </c>
      <c r="I259" s="262"/>
      <c r="J259" s="262"/>
      <c r="K259" s="261" t="s">
        <v>88</v>
      </c>
      <c r="L259" s="262"/>
      <c r="M259" s="263"/>
      <c r="N259" s="262" t="s">
        <v>99</v>
      </c>
      <c r="O259" s="262"/>
      <c r="P259" s="262"/>
    </row>
    <row r="260" spans="1:27" ht="15" customHeight="1">
      <c r="A260" s="289"/>
      <c r="B260" s="267"/>
      <c r="C260" s="267"/>
      <c r="D260" s="267"/>
      <c r="E260" s="282"/>
      <c r="F260" s="281"/>
      <c r="G260" s="283"/>
      <c r="H260" s="267"/>
      <c r="I260" s="267"/>
      <c r="J260" s="267"/>
      <c r="K260" s="272"/>
      <c r="L260" s="267"/>
      <c r="M260" s="273"/>
      <c r="N260" s="267"/>
      <c r="O260" s="267"/>
      <c r="P260" s="267"/>
    </row>
    <row r="261" spans="1:27" ht="15" customHeight="1">
      <c r="A261" s="286"/>
      <c r="B261" s="64" t="s">
        <v>8</v>
      </c>
      <c r="C261" s="64" t="s">
        <v>352</v>
      </c>
      <c r="D261" s="64" t="s">
        <v>353</v>
      </c>
      <c r="E261" s="65" t="s">
        <v>8</v>
      </c>
      <c r="F261" s="64" t="s">
        <v>352</v>
      </c>
      <c r="G261" s="66" t="s">
        <v>353</v>
      </c>
      <c r="H261" s="64" t="s">
        <v>8</v>
      </c>
      <c r="I261" s="64" t="s">
        <v>352</v>
      </c>
      <c r="J261" s="64" t="s">
        <v>353</v>
      </c>
      <c r="K261" s="65" t="s">
        <v>8</v>
      </c>
      <c r="L261" s="64" t="s">
        <v>352</v>
      </c>
      <c r="M261" s="66" t="s">
        <v>353</v>
      </c>
      <c r="N261" s="64" t="s">
        <v>8</v>
      </c>
      <c r="O261" s="64" t="s">
        <v>352</v>
      </c>
      <c r="P261" s="64" t="s">
        <v>353</v>
      </c>
    </row>
    <row r="262" spans="1:27" ht="15" customHeight="1">
      <c r="A262" s="54" t="s">
        <v>294</v>
      </c>
      <c r="B262" s="88">
        <v>15.0043719811669</v>
      </c>
      <c r="C262" s="88">
        <v>12.134389509817229</v>
      </c>
      <c r="D262" s="88">
        <v>17.87435445251657</v>
      </c>
      <c r="E262" s="88">
        <v>18.7469900960422</v>
      </c>
      <c r="F262" s="88">
        <v>15.499239759223823</v>
      </c>
      <c r="G262" s="88">
        <v>21.994740432860578</v>
      </c>
      <c r="H262" s="88">
        <v>13.9149879653871</v>
      </c>
      <c r="I262" s="88">
        <v>11.145796150353995</v>
      </c>
      <c r="J262" s="88">
        <v>16.684179780420205</v>
      </c>
      <c r="K262" s="88">
        <v>6.5472111349466902</v>
      </c>
      <c r="L262" s="88">
        <v>4.6551572454391881</v>
      </c>
      <c r="M262" s="88">
        <v>8.4392650244541922</v>
      </c>
      <c r="N262" s="88">
        <v>6.46695944195094</v>
      </c>
      <c r="O262" s="88">
        <v>4.5980971869795084</v>
      </c>
      <c r="P262" s="88">
        <v>8.3358216969223715</v>
      </c>
      <c r="Q262" s="56"/>
      <c r="R262" s="56"/>
      <c r="T262" s="56"/>
      <c r="U262" s="56"/>
      <c r="W262" s="56"/>
      <c r="X262" s="56"/>
      <c r="Z262" s="56"/>
      <c r="AA262" s="56"/>
    </row>
    <row r="263" spans="1:27" ht="15" customHeight="1">
      <c r="A263" s="54" t="s">
        <v>295</v>
      </c>
      <c r="B263" s="88">
        <v>20.065247578258301</v>
      </c>
      <c r="C263" s="88">
        <v>16.764924761670997</v>
      </c>
      <c r="D263" s="88">
        <v>23.365570394845605</v>
      </c>
      <c r="E263" s="88">
        <v>17.121423417498001</v>
      </c>
      <c r="F263" s="88">
        <v>14.058012075526792</v>
      </c>
      <c r="G263" s="88">
        <v>20.184834759469211</v>
      </c>
      <c r="H263" s="88">
        <v>16.2972850104596</v>
      </c>
      <c r="I263" s="88">
        <v>13.393405135868617</v>
      </c>
      <c r="J263" s="88">
        <v>19.201164885050584</v>
      </c>
      <c r="K263" s="88">
        <v>7.6639173055079901</v>
      </c>
      <c r="L263" s="88">
        <v>5.619780295197689</v>
      </c>
      <c r="M263" s="88">
        <v>9.7080543158182913</v>
      </c>
      <c r="N263" s="88">
        <v>7.0322636934102398</v>
      </c>
      <c r="O263" s="88">
        <v>5.0428248185728508</v>
      </c>
      <c r="P263" s="88">
        <v>9.021702568247628</v>
      </c>
      <c r="Q263" s="56"/>
      <c r="R263" s="56"/>
      <c r="T263" s="56"/>
      <c r="U263" s="56"/>
      <c r="W263" s="56"/>
      <c r="X263" s="56"/>
      <c r="Z263" s="56"/>
      <c r="AA263" s="56"/>
    </row>
    <row r="264" spans="1:27" ht="15" customHeight="1">
      <c r="A264" s="54" t="s">
        <v>296</v>
      </c>
      <c r="B264" s="88">
        <v>24.9019635560024</v>
      </c>
      <c r="C264" s="88">
        <v>21.18039999205271</v>
      </c>
      <c r="D264" s="88">
        <v>28.62352711995209</v>
      </c>
      <c r="E264" s="88">
        <v>18.192602179973399</v>
      </c>
      <c r="F264" s="88">
        <v>15.00329839927014</v>
      </c>
      <c r="G264" s="88">
        <v>21.381905960676658</v>
      </c>
      <c r="H264" s="88">
        <v>17.816116961699599</v>
      </c>
      <c r="I264" s="88">
        <v>14.885730128327216</v>
      </c>
      <c r="J264" s="88">
        <v>20.746503795071984</v>
      </c>
      <c r="K264" s="88">
        <v>5.8930421248144098</v>
      </c>
      <c r="L264" s="88">
        <v>4.1316283468841455</v>
      </c>
      <c r="M264" s="88">
        <v>7.6544559027446741</v>
      </c>
      <c r="N264" s="88">
        <v>6.8468677199765198</v>
      </c>
      <c r="O264" s="88">
        <v>4.8893798485238156</v>
      </c>
      <c r="P264" s="88">
        <v>8.8043555914292249</v>
      </c>
      <c r="Q264" s="56"/>
      <c r="R264" s="56"/>
      <c r="T264" s="56"/>
      <c r="U264" s="56"/>
      <c r="W264" s="56"/>
      <c r="X264" s="56"/>
      <c r="Z264" s="56"/>
      <c r="AA264" s="56"/>
    </row>
    <row r="265" spans="1:27" ht="15" customHeight="1">
      <c r="A265" s="54" t="s">
        <v>297</v>
      </c>
      <c r="B265" s="88">
        <v>34.1374409712976</v>
      </c>
      <c r="C265" s="88">
        <v>29.686694932657666</v>
      </c>
      <c r="D265" s="88">
        <v>38.588187009937535</v>
      </c>
      <c r="E265" s="88">
        <v>26.863350065215201</v>
      </c>
      <c r="F265" s="88">
        <v>22.971189948863227</v>
      </c>
      <c r="G265" s="88">
        <v>30.755510181567175</v>
      </c>
      <c r="H265" s="88">
        <v>19.295707075129201</v>
      </c>
      <c r="I265" s="88">
        <v>16.186956266686984</v>
      </c>
      <c r="J265" s="88">
        <v>22.404457883571418</v>
      </c>
      <c r="K265" s="88">
        <v>7.0424049705946503</v>
      </c>
      <c r="L265" s="88">
        <v>5.050097111892212</v>
      </c>
      <c r="M265" s="88">
        <v>9.0347128292970886</v>
      </c>
      <c r="N265" s="88">
        <v>7.6009224382496301</v>
      </c>
      <c r="O265" s="88">
        <v>5.5148120573872053</v>
      </c>
      <c r="P265" s="88">
        <v>9.6870328191120549</v>
      </c>
      <c r="Q265" s="56"/>
      <c r="R265" s="56"/>
      <c r="T265" s="56"/>
      <c r="U265" s="56"/>
      <c r="W265" s="56"/>
      <c r="X265" s="56"/>
      <c r="Z265" s="56"/>
      <c r="AA265" s="56"/>
    </row>
    <row r="266" spans="1:27" ht="15" customHeight="1">
      <c r="A266" s="57" t="s">
        <v>298</v>
      </c>
      <c r="B266" s="97">
        <v>46.376822293021199</v>
      </c>
      <c r="C266" s="97">
        <v>40.557637537972404</v>
      </c>
      <c r="D266" s="97">
        <v>52.196007048069994</v>
      </c>
      <c r="E266" s="97">
        <v>19.635553528787</v>
      </c>
      <c r="F266" s="97">
        <v>15.89749336254126</v>
      </c>
      <c r="G266" s="97">
        <v>23.373613695032741</v>
      </c>
      <c r="H266" s="97">
        <v>17.082435567368499</v>
      </c>
      <c r="I266" s="97">
        <v>13.717410797869377</v>
      </c>
      <c r="J266" s="97">
        <v>20.447460336867621</v>
      </c>
      <c r="K266" s="97">
        <v>6.8012342645706099</v>
      </c>
      <c r="L266" s="97">
        <v>4.6387547244005232</v>
      </c>
      <c r="M266" s="97">
        <v>8.9637138047406957</v>
      </c>
      <c r="N266" s="97">
        <v>5.4885934663008902</v>
      </c>
      <c r="O266" s="97">
        <v>3.4909492754123317</v>
      </c>
      <c r="P266" s="97">
        <v>7.4862376571894487</v>
      </c>
      <c r="Q266" s="56"/>
      <c r="R266" s="56"/>
      <c r="T266" s="56"/>
      <c r="U266" s="56"/>
      <c r="W266" s="56"/>
      <c r="X266" s="56"/>
      <c r="Z266" s="56"/>
      <c r="AA266" s="56"/>
    </row>
    <row r="267" spans="1:27" s="72" customFormat="1" ht="15" customHeight="1">
      <c r="A267" s="72" t="s">
        <v>336</v>
      </c>
    </row>
    <row r="268" spans="1:27" s="72" customFormat="1" ht="15" customHeight="1">
      <c r="A268" s="72" t="s">
        <v>362</v>
      </c>
    </row>
    <row r="269" spans="1:27" s="72" customFormat="1" ht="15" customHeight="1">
      <c r="A269" s="72" t="s">
        <v>354</v>
      </c>
    </row>
    <row r="270" spans="1:27" ht="15" customHeight="1">
      <c r="A270" s="72"/>
    </row>
    <row r="271" spans="1:27" ht="15" customHeight="1">
      <c r="A271" s="55" t="s">
        <v>368</v>
      </c>
    </row>
    <row r="272" spans="1:27" ht="15" customHeight="1">
      <c r="A272" s="285" t="s">
        <v>43</v>
      </c>
      <c r="B272" s="262" t="s">
        <v>93</v>
      </c>
      <c r="C272" s="262"/>
      <c r="D272" s="262"/>
      <c r="E272" s="276" t="s">
        <v>84</v>
      </c>
      <c r="F272" s="274"/>
      <c r="G272" s="277"/>
      <c r="H272" s="262" t="s">
        <v>58</v>
      </c>
      <c r="I272" s="262"/>
      <c r="J272" s="262"/>
      <c r="K272" s="261" t="s">
        <v>88</v>
      </c>
      <c r="L272" s="262"/>
      <c r="M272" s="263"/>
      <c r="N272" s="262" t="s">
        <v>109</v>
      </c>
      <c r="O272" s="262"/>
      <c r="P272" s="262"/>
    </row>
    <row r="273" spans="1:27" ht="15" customHeight="1">
      <c r="A273" s="289"/>
      <c r="B273" s="265"/>
      <c r="C273" s="265"/>
      <c r="D273" s="265"/>
      <c r="E273" s="278"/>
      <c r="F273" s="275"/>
      <c r="G273" s="279"/>
      <c r="H273" s="265"/>
      <c r="I273" s="265"/>
      <c r="J273" s="265"/>
      <c r="K273" s="264"/>
      <c r="L273" s="265"/>
      <c r="M273" s="266"/>
      <c r="N273" s="265"/>
      <c r="O273" s="265"/>
      <c r="P273" s="265"/>
    </row>
    <row r="274" spans="1:27" ht="15" customHeight="1">
      <c r="A274" s="286"/>
      <c r="B274" s="87" t="s">
        <v>8</v>
      </c>
      <c r="C274" s="64" t="s">
        <v>352</v>
      </c>
      <c r="D274" s="66" t="s">
        <v>353</v>
      </c>
      <c r="E274" s="87" t="s">
        <v>8</v>
      </c>
      <c r="F274" s="64" t="s">
        <v>352</v>
      </c>
      <c r="G274" s="66" t="s">
        <v>353</v>
      </c>
      <c r="H274" s="87" t="s">
        <v>8</v>
      </c>
      <c r="I274" s="64" t="s">
        <v>352</v>
      </c>
      <c r="J274" s="66" t="s">
        <v>353</v>
      </c>
      <c r="K274" s="87" t="s">
        <v>8</v>
      </c>
      <c r="L274" s="64" t="s">
        <v>352</v>
      </c>
      <c r="M274" s="66" t="s">
        <v>353</v>
      </c>
      <c r="N274" s="87" t="s">
        <v>8</v>
      </c>
      <c r="O274" s="64" t="s">
        <v>352</v>
      </c>
      <c r="P274" s="66" t="s">
        <v>353</v>
      </c>
    </row>
    <row r="275" spans="1:27" ht="15" customHeight="1">
      <c r="A275" s="54" t="s">
        <v>294</v>
      </c>
      <c r="B275" s="88">
        <v>10.6592107757001</v>
      </c>
      <c r="C275" s="88">
        <v>8.3234082273656576</v>
      </c>
      <c r="D275" s="88">
        <v>12.995013324034542</v>
      </c>
      <c r="E275" s="88">
        <v>12.3241507123275</v>
      </c>
      <c r="F275" s="88">
        <v>9.871547996126564</v>
      </c>
      <c r="G275" s="88">
        <v>14.776753428528435</v>
      </c>
      <c r="H275" s="88">
        <v>15.709563284927032</v>
      </c>
      <c r="I275" s="88">
        <v>12.825745885480789</v>
      </c>
      <c r="J275" s="88">
        <v>18.593380684373276</v>
      </c>
      <c r="K275" s="88">
        <v>4.5341398147277703</v>
      </c>
      <c r="L275" s="88">
        <v>3.0319771727949223</v>
      </c>
      <c r="M275" s="88">
        <v>6.0363024566606178</v>
      </c>
      <c r="N275" s="88">
        <v>4.2535024730240902</v>
      </c>
      <c r="O275" s="88">
        <v>2.7561573441994041</v>
      </c>
      <c r="P275" s="88">
        <v>5.7508476018487764</v>
      </c>
      <c r="Q275" s="69"/>
      <c r="R275" s="69"/>
      <c r="S275" s="69"/>
      <c r="T275" s="69"/>
      <c r="U275" s="69"/>
      <c r="V275" s="69"/>
      <c r="W275" s="69"/>
      <c r="X275" s="69"/>
      <c r="Y275" s="69"/>
      <c r="Z275" s="69"/>
      <c r="AA275" s="69"/>
    </row>
    <row r="276" spans="1:27" ht="15" customHeight="1">
      <c r="A276" s="54" t="s">
        <v>295</v>
      </c>
      <c r="B276" s="88">
        <v>14.4816264455667</v>
      </c>
      <c r="C276" s="88">
        <v>11.846239335806718</v>
      </c>
      <c r="D276" s="88">
        <v>17.117013555326682</v>
      </c>
      <c r="E276" s="88">
        <v>13.454905492673699</v>
      </c>
      <c r="F276" s="88">
        <v>11.027201574049576</v>
      </c>
      <c r="G276" s="88">
        <v>15.882609411297823</v>
      </c>
      <c r="H276" s="88">
        <v>16.747055429509846</v>
      </c>
      <c r="I276" s="88">
        <v>13.787394404737096</v>
      </c>
      <c r="J276" s="88">
        <v>19.706716454282596</v>
      </c>
      <c r="K276" s="88">
        <v>4.8245630653612297</v>
      </c>
      <c r="L276" s="88">
        <v>3.3989957784606943</v>
      </c>
      <c r="M276" s="88">
        <v>6.2501303522617651</v>
      </c>
      <c r="N276" s="88">
        <v>4.7331935953640096</v>
      </c>
      <c r="O276" s="88">
        <v>3.1870170208784332</v>
      </c>
      <c r="P276" s="88">
        <v>6.2793701698495861</v>
      </c>
      <c r="Q276" s="69"/>
      <c r="R276" s="69"/>
      <c r="S276" s="69"/>
      <c r="T276" s="69"/>
      <c r="U276" s="69"/>
      <c r="V276" s="69"/>
      <c r="W276" s="69"/>
      <c r="X276" s="69"/>
      <c r="Y276" s="69"/>
      <c r="Z276" s="69"/>
      <c r="AA276" s="69"/>
    </row>
    <row r="277" spans="1:27" ht="15" customHeight="1">
      <c r="A277" s="54" t="s">
        <v>296</v>
      </c>
      <c r="B277" s="88">
        <v>16.248746304608801</v>
      </c>
      <c r="C277" s="88">
        <v>13.476773509062195</v>
      </c>
      <c r="D277" s="88">
        <v>19.020719100155407</v>
      </c>
      <c r="E277" s="88">
        <v>14.5468580755132</v>
      </c>
      <c r="F277" s="88">
        <v>12.046204123466586</v>
      </c>
      <c r="G277" s="88">
        <v>17.047512027559812</v>
      </c>
      <c r="H277" s="88">
        <v>15.915937870911948</v>
      </c>
      <c r="I277" s="88">
        <v>13.056275071200311</v>
      </c>
      <c r="J277" s="88">
        <v>18.775600670623586</v>
      </c>
      <c r="K277" s="88">
        <v>6.6838032301299304</v>
      </c>
      <c r="L277" s="88">
        <v>4.9486321554035921</v>
      </c>
      <c r="M277" s="88">
        <v>8.4189743048562686</v>
      </c>
      <c r="N277" s="88">
        <v>5.9868824090373201</v>
      </c>
      <c r="O277" s="88">
        <v>4.2567558078680214</v>
      </c>
      <c r="P277" s="88">
        <v>7.7170090102066187</v>
      </c>
      <c r="Q277" s="69"/>
      <c r="R277" s="69"/>
      <c r="S277" s="69"/>
      <c r="T277" s="69"/>
      <c r="U277" s="69"/>
      <c r="V277" s="69"/>
      <c r="W277" s="69"/>
      <c r="X277" s="69"/>
      <c r="Y277" s="69"/>
      <c r="Z277" s="69"/>
      <c r="AA277" s="69"/>
    </row>
    <row r="278" spans="1:27" ht="15" customHeight="1">
      <c r="A278" s="54" t="s">
        <v>297</v>
      </c>
      <c r="B278" s="88">
        <v>24.3082302060192</v>
      </c>
      <c r="C278" s="88">
        <v>20.833424809535941</v>
      </c>
      <c r="D278" s="88">
        <v>27.783035602502459</v>
      </c>
      <c r="E278" s="88">
        <v>17.4538998025956</v>
      </c>
      <c r="F278" s="88">
        <v>14.757802190075086</v>
      </c>
      <c r="G278" s="88">
        <v>20.149997415116115</v>
      </c>
      <c r="H278" s="88">
        <v>21.158817622301051</v>
      </c>
      <c r="I278" s="88">
        <v>17.749899196409711</v>
      </c>
      <c r="J278" s="88">
        <v>24.567736048192391</v>
      </c>
      <c r="K278" s="88">
        <v>6.7499006161403301</v>
      </c>
      <c r="L278" s="88">
        <v>4.91525672996615</v>
      </c>
      <c r="M278" s="88">
        <v>8.5845445023145093</v>
      </c>
      <c r="N278" s="88">
        <v>5.3617683154025704</v>
      </c>
      <c r="O278" s="88">
        <v>3.6789709949095601</v>
      </c>
      <c r="P278" s="88">
        <v>7.0445656358955802</v>
      </c>
      <c r="Q278" s="69"/>
      <c r="R278" s="69"/>
      <c r="S278" s="69"/>
      <c r="T278" s="69"/>
      <c r="U278" s="69"/>
      <c r="V278" s="69"/>
      <c r="W278" s="69"/>
      <c r="X278" s="69"/>
      <c r="Y278" s="69"/>
      <c r="Z278" s="69"/>
      <c r="AA278" s="69"/>
    </row>
    <row r="279" spans="1:27" ht="15" customHeight="1">
      <c r="A279" s="57" t="s">
        <v>298</v>
      </c>
      <c r="B279" s="97">
        <v>35.976025098808201</v>
      </c>
      <c r="C279" s="97">
        <v>31.232806808069235</v>
      </c>
      <c r="D279" s="97">
        <v>40.719243389547167</v>
      </c>
      <c r="E279" s="97">
        <v>17.5157052449748</v>
      </c>
      <c r="F279" s="97">
        <v>14.286136913087651</v>
      </c>
      <c r="G279" s="97">
        <v>20.745273576861948</v>
      </c>
      <c r="H279" s="97">
        <v>19.750473332485342</v>
      </c>
      <c r="I279" s="97">
        <v>16.076194674534047</v>
      </c>
      <c r="J279" s="97">
        <v>23.424751990436636</v>
      </c>
      <c r="K279" s="97">
        <v>6.2512493927867796</v>
      </c>
      <c r="L279" s="97">
        <v>4.4247621641409118</v>
      </c>
      <c r="M279" s="97">
        <v>8.0777366214326474</v>
      </c>
      <c r="N279" s="97">
        <v>3.9352768954710999</v>
      </c>
      <c r="O279" s="97">
        <v>2.3269754616885585</v>
      </c>
      <c r="P279" s="97">
        <v>5.5435783292536414</v>
      </c>
      <c r="Q279" s="69"/>
      <c r="R279" s="69"/>
      <c r="S279" s="69"/>
      <c r="T279" s="69"/>
      <c r="U279" s="69"/>
      <c r="V279" s="69"/>
      <c r="W279" s="69"/>
      <c r="X279" s="69"/>
      <c r="Y279" s="69"/>
      <c r="Z279" s="69"/>
      <c r="AA279" s="69"/>
    </row>
    <row r="280" spans="1:27" s="72" customFormat="1" ht="15" customHeight="1">
      <c r="A280" s="72" t="s">
        <v>336</v>
      </c>
    </row>
    <row r="281" spans="1:27" s="72" customFormat="1" ht="15" customHeight="1">
      <c r="A281" s="72" t="s">
        <v>362</v>
      </c>
    </row>
    <row r="282" spans="1:27" s="72" customFormat="1" ht="15" customHeight="1">
      <c r="A282" s="72" t="s">
        <v>354</v>
      </c>
    </row>
    <row r="283" spans="1:27" ht="15" customHeight="1">
      <c r="A283" s="72"/>
    </row>
    <row r="284" spans="1:27" ht="15" customHeight="1">
      <c r="A284" s="55" t="s">
        <v>322</v>
      </c>
    </row>
    <row r="285" spans="1:27" ht="15" customHeight="1">
      <c r="A285" s="74" t="s">
        <v>251</v>
      </c>
      <c r="B285" s="103" t="s">
        <v>8</v>
      </c>
      <c r="C285" s="103" t="s">
        <v>352</v>
      </c>
      <c r="D285" s="107" t="s">
        <v>353</v>
      </c>
    </row>
    <row r="286" spans="1:27" ht="15" customHeight="1">
      <c r="A286" s="54" t="s">
        <v>12</v>
      </c>
      <c r="B286" s="56">
        <v>142.63519250668</v>
      </c>
      <c r="C286" s="56">
        <v>132.28065019449636</v>
      </c>
      <c r="D286" s="56">
        <v>152.98973481886364</v>
      </c>
    </row>
    <row r="287" spans="1:27" ht="15" customHeight="1">
      <c r="A287" s="54" t="s">
        <v>13</v>
      </c>
      <c r="B287" s="56">
        <v>113.27951332165399</v>
      </c>
      <c r="C287" s="56">
        <v>107.68882987561109</v>
      </c>
      <c r="D287" s="56">
        <v>118.8701967676969</v>
      </c>
    </row>
    <row r="288" spans="1:27" ht="15" customHeight="1">
      <c r="A288" s="54" t="s">
        <v>14</v>
      </c>
      <c r="B288" s="56">
        <v>113.063253303937</v>
      </c>
      <c r="C288" s="56">
        <v>106.50836971617277</v>
      </c>
      <c r="D288" s="56">
        <v>119.61813689170124</v>
      </c>
    </row>
    <row r="289" spans="1:4" ht="15" customHeight="1">
      <c r="A289" s="54" t="s">
        <v>15</v>
      </c>
      <c r="B289" s="56">
        <v>128.16663110505101</v>
      </c>
      <c r="C289" s="56">
        <v>121.22218152747497</v>
      </c>
      <c r="D289" s="56">
        <v>135.11108068262706</v>
      </c>
    </row>
    <row r="290" spans="1:4" ht="15" customHeight="1">
      <c r="A290" s="54" t="s">
        <v>16</v>
      </c>
      <c r="B290" s="56">
        <v>129.33211502416199</v>
      </c>
      <c r="C290" s="56">
        <v>122.40227056937243</v>
      </c>
      <c r="D290" s="56">
        <v>136.26195947895155</v>
      </c>
    </row>
    <row r="291" spans="1:4" ht="15" customHeight="1">
      <c r="A291" s="54" t="s">
        <v>17</v>
      </c>
      <c r="B291" s="56">
        <v>137.13201907940601</v>
      </c>
      <c r="C291" s="56">
        <v>123.4033968310759</v>
      </c>
      <c r="D291" s="56">
        <v>150.86064132773612</v>
      </c>
    </row>
    <row r="292" spans="1:4" ht="15" customHeight="1">
      <c r="A292" s="54" t="s">
        <v>18</v>
      </c>
      <c r="B292" s="56">
        <v>129.956768827703</v>
      </c>
      <c r="C292" s="56">
        <v>121.59333300910301</v>
      </c>
      <c r="D292" s="56">
        <v>138.32020464630298</v>
      </c>
    </row>
    <row r="293" spans="1:4" ht="15" customHeight="1">
      <c r="A293" s="54" t="s">
        <v>19</v>
      </c>
      <c r="B293" s="56">
        <v>143.69828675973099</v>
      </c>
      <c r="C293" s="56">
        <v>122.53866224898272</v>
      </c>
      <c r="D293" s="56">
        <v>164.85791127047926</v>
      </c>
    </row>
    <row r="294" spans="1:4" ht="15" customHeight="1">
      <c r="A294" s="54" t="s">
        <v>302</v>
      </c>
      <c r="B294" s="56">
        <v>129.723416720161</v>
      </c>
      <c r="C294" s="56">
        <v>119.64855449528841</v>
      </c>
      <c r="D294" s="56">
        <v>139.79827894503359</v>
      </c>
    </row>
    <row r="295" spans="1:4" ht="15" customHeight="1">
      <c r="A295" s="54" t="s">
        <v>20</v>
      </c>
      <c r="B295" s="56">
        <v>137.310214972783</v>
      </c>
      <c r="C295" s="56">
        <v>125.19307487320208</v>
      </c>
      <c r="D295" s="56">
        <v>149.42735507236392</v>
      </c>
    </row>
    <row r="296" spans="1:4" ht="15" customHeight="1">
      <c r="A296" s="54" t="s">
        <v>21</v>
      </c>
      <c r="B296" s="56">
        <v>129.295359822526</v>
      </c>
      <c r="C296" s="56">
        <v>119.52109933781925</v>
      </c>
      <c r="D296" s="56">
        <v>139.06962030723273</v>
      </c>
    </row>
    <row r="297" spans="1:4" ht="15" customHeight="1">
      <c r="A297" s="54" t="s">
        <v>22</v>
      </c>
      <c r="B297" s="56">
        <v>137.37558251714799</v>
      </c>
      <c r="C297" s="56">
        <v>121.6135812406288</v>
      </c>
      <c r="D297" s="56">
        <v>153.13758379366718</v>
      </c>
    </row>
    <row r="298" spans="1:4" ht="15" customHeight="1">
      <c r="A298" s="54" t="s">
        <v>30</v>
      </c>
      <c r="B298" s="56">
        <v>116.35491897463601</v>
      </c>
      <c r="C298" s="56">
        <v>108.42928870005503</v>
      </c>
      <c r="D298" s="56">
        <v>124.28054924921699</v>
      </c>
    </row>
    <row r="299" spans="1:4" ht="15" customHeight="1">
      <c r="A299" s="54" t="s">
        <v>23</v>
      </c>
      <c r="B299" s="56">
        <v>134.46972647026001</v>
      </c>
      <c r="C299" s="56">
        <v>122.83316306870103</v>
      </c>
      <c r="D299" s="56">
        <v>146.106289871819</v>
      </c>
    </row>
    <row r="300" spans="1:4" ht="15" customHeight="1">
      <c r="A300" s="54" t="s">
        <v>24</v>
      </c>
      <c r="B300" s="56">
        <v>137.06321068195601</v>
      </c>
      <c r="C300" s="56">
        <v>118.11041664616943</v>
      </c>
      <c r="D300" s="56">
        <v>156.01600471774259</v>
      </c>
    </row>
    <row r="301" spans="1:4" ht="15" customHeight="1">
      <c r="A301" s="54" t="s">
        <v>25</v>
      </c>
      <c r="B301" s="56">
        <v>111.871301697902</v>
      </c>
      <c r="C301" s="56">
        <v>102.55149671431955</v>
      </c>
      <c r="D301" s="56">
        <v>121.19110668148444</v>
      </c>
    </row>
    <row r="302" spans="1:4" ht="15" customHeight="1">
      <c r="A302" s="54" t="s">
        <v>26</v>
      </c>
      <c r="B302" s="56">
        <v>129.818958813889</v>
      </c>
      <c r="C302" s="56">
        <v>108.00566394741662</v>
      </c>
      <c r="D302" s="56">
        <v>151.63225368036137</v>
      </c>
    </row>
    <row r="303" spans="1:4" ht="15" customHeight="1">
      <c r="A303" s="54" t="s">
        <v>27</v>
      </c>
      <c r="B303" s="56">
        <v>121.037597756363</v>
      </c>
      <c r="C303" s="56">
        <v>115.47820892435516</v>
      </c>
      <c r="D303" s="56">
        <v>126.59698658837084</v>
      </c>
    </row>
    <row r="304" spans="1:4" ht="15" customHeight="1">
      <c r="A304" s="54" t="s">
        <v>28</v>
      </c>
      <c r="B304" s="56">
        <v>138.00146958508299</v>
      </c>
      <c r="C304" s="56">
        <v>122.50231825086404</v>
      </c>
      <c r="D304" s="56">
        <v>153.50062091930192</v>
      </c>
    </row>
    <row r="305" spans="1:4" ht="15" customHeight="1">
      <c r="A305" s="57" t="s">
        <v>29</v>
      </c>
      <c r="B305" s="60">
        <v>129.708532293584</v>
      </c>
      <c r="C305" s="60">
        <v>122.37039262265087</v>
      </c>
      <c r="D305" s="60">
        <v>137.04667196451712</v>
      </c>
    </row>
    <row r="306" spans="1:4" s="72" customFormat="1" ht="15" customHeight="1">
      <c r="A306" s="72" t="s">
        <v>336</v>
      </c>
    </row>
    <row r="307" spans="1:4" s="72" customFormat="1" ht="15" customHeight="1">
      <c r="A307" s="72" t="s">
        <v>362</v>
      </c>
    </row>
    <row r="308" spans="1:4" s="72" customFormat="1" ht="15" customHeight="1">
      <c r="A308" s="72" t="s">
        <v>355</v>
      </c>
    </row>
  </sheetData>
  <mergeCells count="90">
    <mergeCell ref="N1:O1"/>
    <mergeCell ref="A272:A274"/>
    <mergeCell ref="A259:A261"/>
    <mergeCell ref="B259:D260"/>
    <mergeCell ref="E259:G260"/>
    <mergeCell ref="H259:J260"/>
    <mergeCell ref="B272:D273"/>
    <mergeCell ref="E272:G273"/>
    <mergeCell ref="H272:J273"/>
    <mergeCell ref="B228:G228"/>
    <mergeCell ref="H228:M228"/>
    <mergeCell ref="A247:A248"/>
    <mergeCell ref="A229:A230"/>
    <mergeCell ref="B247:D247"/>
    <mergeCell ref="E247:G247"/>
    <mergeCell ref="A212:A213"/>
    <mergeCell ref="B212:F212"/>
    <mergeCell ref="G212:K212"/>
    <mergeCell ref="A129:A131"/>
    <mergeCell ref="L1:M1"/>
    <mergeCell ref="A15:A22"/>
    <mergeCell ref="A116:A118"/>
    <mergeCell ref="B86:D86"/>
    <mergeCell ref="B116:D117"/>
    <mergeCell ref="E116:G117"/>
    <mergeCell ref="B21:L21"/>
    <mergeCell ref="B22:L22"/>
    <mergeCell ref="B20:L20"/>
    <mergeCell ref="B19:L19"/>
    <mergeCell ref="B18:L18"/>
    <mergeCell ref="B17:L17"/>
    <mergeCell ref="B16:L16"/>
    <mergeCell ref="A6:A13"/>
    <mergeCell ref="A104:A105"/>
    <mergeCell ref="B69:F69"/>
    <mergeCell ref="G69:K69"/>
    <mergeCell ref="A69:A70"/>
    <mergeCell ref="A86:A87"/>
    <mergeCell ref="B85:G85"/>
    <mergeCell ref="H85:M85"/>
    <mergeCell ref="E86:G86"/>
    <mergeCell ref="H86:J86"/>
    <mergeCell ref="K86:M86"/>
    <mergeCell ref="B104:D104"/>
    <mergeCell ref="E104:G104"/>
    <mergeCell ref="H104:J104"/>
    <mergeCell ref="K101:K102"/>
    <mergeCell ref="M21:O21"/>
    <mergeCell ref="M22:O22"/>
    <mergeCell ref="M16:O16"/>
    <mergeCell ref="M17:O17"/>
    <mergeCell ref="M18:O18"/>
    <mergeCell ref="H116:J117"/>
    <mergeCell ref="K116:M117"/>
    <mergeCell ref="N116:P117"/>
    <mergeCell ref="M19:O19"/>
    <mergeCell ref="M20:O20"/>
    <mergeCell ref="N129:P130"/>
    <mergeCell ref="B129:D130"/>
    <mergeCell ref="E129:G130"/>
    <mergeCell ref="H129:J130"/>
    <mergeCell ref="K129:M130"/>
    <mergeCell ref="K272:M273"/>
    <mergeCell ref="N272:P273"/>
    <mergeCell ref="N259:P260"/>
    <mergeCell ref="B229:D229"/>
    <mergeCell ref="E229:G229"/>
    <mergeCell ref="H229:J229"/>
    <mergeCell ref="K229:M229"/>
    <mergeCell ref="K259:M260"/>
    <mergeCell ref="H247:J247"/>
    <mergeCell ref="M4:O4"/>
    <mergeCell ref="M6:O6"/>
    <mergeCell ref="M7:O7"/>
    <mergeCell ref="M8:O8"/>
    <mergeCell ref="M9:O9"/>
    <mergeCell ref="B6:L6"/>
    <mergeCell ref="M15:O15"/>
    <mergeCell ref="M10:O10"/>
    <mergeCell ref="M11:O11"/>
    <mergeCell ref="M12:O12"/>
    <mergeCell ref="M13:O13"/>
    <mergeCell ref="B10:L10"/>
    <mergeCell ref="B11:L11"/>
    <mergeCell ref="B13:L13"/>
    <mergeCell ref="B12:L12"/>
    <mergeCell ref="B15:L15"/>
    <mergeCell ref="B9:L9"/>
    <mergeCell ref="B8:L8"/>
    <mergeCell ref="B7:L7"/>
  </mergeCells>
  <hyperlinks>
    <hyperlink ref="M6" location="PubData!A24" display="Table 1"/>
    <hyperlink ref="M7" location="PubData!A46" display="Table 2"/>
    <hyperlink ref="M8" location="PubData!A68" display="Table 3"/>
    <hyperlink ref="M9" location="PubData!A84" display="Table 4"/>
    <hyperlink ref="M10" location="PubData!A103" display="Table 5"/>
    <hyperlink ref="M11" location="PubData!A115" display="Table 6"/>
    <hyperlink ref="M12" location="PubData!A128" display="Table 7"/>
    <hyperlink ref="M13" location="PubData!A141" display="Table 8"/>
    <hyperlink ref="M15" location="PubData!A169" display="Table 9"/>
    <hyperlink ref="M16" location="PubData!A189" display="Table 10"/>
    <hyperlink ref="M17" location="PubData!A211" display="Table 11"/>
    <hyperlink ref="M18" location="PubData!A227" display="Table 12"/>
    <hyperlink ref="M19" location="PubData!A246" display="Table 13"/>
    <hyperlink ref="M20" location="PubData!A258" display="Table 14"/>
    <hyperlink ref="M21" location="PubData!A271" display="Table 15"/>
    <hyperlink ref="M22" location="PubData!A284" display="Table 16"/>
    <hyperlink ref="L1:M1" location="Contents!A1" display="Back to contents"/>
    <hyperlink ref="N1:O1" location="PubData!A3" display="Back to top"/>
  </hyperlinks>
  <pageMargins left="0.7" right="0.7" top="0.75" bottom="0.75" header="0.3" footer="0.3"/>
  <pageSetup paperSize="9" scale="63" orientation="landscape" r:id="rId1"/>
  <rowBreaks count="7" manualBreakCount="7">
    <brk id="45" max="16383" man="1"/>
    <brk id="83" max="16383" man="1"/>
    <brk id="114" max="16383" man="1"/>
    <brk id="166" max="16383" man="1"/>
    <brk id="210" max="16383" man="1"/>
    <brk id="245" max="16383" man="1"/>
    <brk id="283" max="16383" man="1"/>
  </rowBreaks>
  <ignoredErrors>
    <ignoredError sqref="A88:A97 A231:A24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78"/>
  <sheetViews>
    <sheetView zoomScaleNormal="100" zoomScaleSheetLayoutView="100" workbookViewId="0">
      <pane ySplit="12" topLeftCell="A37" activePane="bottomLeft" state="frozen"/>
      <selection pane="bottomLeft" activeCell="C1" sqref="C1"/>
    </sheetView>
  </sheetViews>
  <sheetFormatPr defaultColWidth="11.5703125" defaultRowHeight="15" customHeight="1"/>
  <cols>
    <col min="1" max="1" width="19.140625" style="54" customWidth="1"/>
    <col min="2" max="16384" width="11.5703125" style="54"/>
  </cols>
  <sheetData>
    <row r="1" spans="1:12" s="6" customFormat="1" ht="35.1" customHeight="1">
      <c r="A1" s="47" t="s">
        <v>244</v>
      </c>
      <c r="I1" s="2"/>
      <c r="J1" s="2"/>
      <c r="K1" s="240" t="s">
        <v>250</v>
      </c>
      <c r="L1" s="240"/>
    </row>
    <row r="2" spans="1:12" s="6" customFormat="1" ht="15" customHeight="1">
      <c r="A2" s="6" t="s">
        <v>347</v>
      </c>
    </row>
    <row r="3" spans="1:12" s="6" customFormat="1" ht="15" customHeight="1">
      <c r="A3" s="6" t="s">
        <v>381</v>
      </c>
    </row>
    <row r="4" spans="1:12" s="6" customFormat="1" ht="15" customHeight="1">
      <c r="A4" s="6" t="s">
        <v>343</v>
      </c>
    </row>
    <row r="5" spans="1:12" s="6" customFormat="1" ht="15" customHeight="1">
      <c r="A5" s="6" t="s">
        <v>346</v>
      </c>
    </row>
    <row r="6" spans="1:12" s="6" customFormat="1" ht="15" customHeight="1">
      <c r="A6" s="6" t="s">
        <v>382</v>
      </c>
    </row>
    <row r="7" spans="1:12" s="6" customFormat="1" ht="15" customHeight="1"/>
    <row r="8" spans="1:12" s="6" customFormat="1" ht="15" customHeight="1">
      <c r="A8" s="85" t="str">
        <f>Contents!B17</f>
        <v>Table 1: Estimated resident population by age and sex, mean year ended 31 December 2012</v>
      </c>
      <c r="B8" s="85"/>
      <c r="C8" s="85"/>
      <c r="D8" s="85"/>
      <c r="E8" s="85"/>
      <c r="F8" s="85"/>
    </row>
    <row r="9" spans="1:12" s="6" customFormat="1" ht="15" customHeight="1">
      <c r="A9" s="85" t="str">
        <f>Contents!B18</f>
        <v>Table 2: Estimated resident population by age, ethnic group and sex, mean year ended 31 December 2012</v>
      </c>
      <c r="B9" s="85"/>
      <c r="C9" s="85"/>
      <c r="D9" s="85"/>
      <c r="E9" s="85"/>
      <c r="F9" s="85"/>
      <c r="G9" s="85"/>
    </row>
    <row r="10" spans="1:12" s="6" customFormat="1" ht="15" customHeight="1">
      <c r="A10" s="85" t="str">
        <f>Contents!B19</f>
        <v>Table 3: Estimated resident population by age, sex and DHB as at 30 June, 2010–2012</v>
      </c>
      <c r="B10" s="85"/>
      <c r="C10" s="85"/>
      <c r="D10" s="85"/>
      <c r="E10" s="85"/>
      <c r="F10" s="85"/>
      <c r="G10" s="44"/>
    </row>
    <row r="11" spans="1:12" s="6" customFormat="1" ht="15" customHeight="1">
      <c r="A11" s="85"/>
      <c r="B11" s="44"/>
      <c r="C11" s="44"/>
      <c r="D11" s="44"/>
      <c r="E11" s="44"/>
      <c r="F11" s="44"/>
    </row>
    <row r="12" spans="1:12" s="6" customFormat="1" ht="15" customHeight="1">
      <c r="A12" s="2"/>
      <c r="B12" s="2"/>
      <c r="C12" s="2"/>
      <c r="D12" s="2"/>
      <c r="E12" s="2"/>
      <c r="F12" s="2"/>
      <c r="G12" s="2"/>
      <c r="H12" s="2"/>
    </row>
    <row r="14" spans="1:12" ht="15" customHeight="1">
      <c r="A14" s="55" t="str">
        <f>Contents!B17</f>
        <v>Table 1: Estimated resident population by age and sex, mean year ended 31 December 2012</v>
      </c>
    </row>
    <row r="15" spans="1:12" ht="15" customHeight="1">
      <c r="A15" s="74" t="s">
        <v>282</v>
      </c>
      <c r="B15" s="74" t="s">
        <v>1</v>
      </c>
      <c r="C15" s="74" t="s">
        <v>0</v>
      </c>
      <c r="D15" s="74" t="s">
        <v>6</v>
      </c>
    </row>
    <row r="16" spans="1:12" ht="15" customHeight="1">
      <c r="A16" s="54" t="s">
        <v>262</v>
      </c>
      <c r="B16" s="54">
        <v>162170</v>
      </c>
      <c r="C16" s="54">
        <v>153680</v>
      </c>
      <c r="D16" s="54">
        <v>315850</v>
      </c>
    </row>
    <row r="17" spans="1:4" ht="15" customHeight="1">
      <c r="A17" s="54" t="s">
        <v>263</v>
      </c>
      <c r="B17" s="54">
        <v>150550</v>
      </c>
      <c r="C17" s="54">
        <v>143530</v>
      </c>
      <c r="D17" s="54">
        <v>294090</v>
      </c>
    </row>
    <row r="18" spans="1:4" ht="15" customHeight="1">
      <c r="A18" s="54" t="s">
        <v>264</v>
      </c>
      <c r="B18" s="54">
        <v>153790</v>
      </c>
      <c r="C18" s="54">
        <v>146150</v>
      </c>
      <c r="D18" s="54">
        <v>299940</v>
      </c>
    </row>
    <row r="19" spans="1:4" ht="15" customHeight="1">
      <c r="A19" s="54" t="s">
        <v>265</v>
      </c>
      <c r="B19" s="54">
        <v>159840</v>
      </c>
      <c r="C19" s="54">
        <v>153060</v>
      </c>
      <c r="D19" s="54">
        <v>312900</v>
      </c>
    </row>
    <row r="20" spans="1:4" ht="15" customHeight="1">
      <c r="A20" s="54" t="s">
        <v>266</v>
      </c>
      <c r="B20" s="54">
        <v>156860</v>
      </c>
      <c r="C20" s="54">
        <v>154660</v>
      </c>
      <c r="D20" s="54">
        <v>311520</v>
      </c>
    </row>
    <row r="21" spans="1:4" ht="15" customHeight="1">
      <c r="A21" s="54" t="s">
        <v>267</v>
      </c>
      <c r="B21" s="54">
        <v>134360</v>
      </c>
      <c r="C21" s="54">
        <v>141050</v>
      </c>
      <c r="D21" s="54">
        <v>275420</v>
      </c>
    </row>
    <row r="22" spans="1:4" ht="15" customHeight="1">
      <c r="A22" s="54" t="s">
        <v>268</v>
      </c>
      <c r="B22" s="54">
        <v>128290</v>
      </c>
      <c r="C22" s="54">
        <v>140400</v>
      </c>
      <c r="D22" s="54">
        <v>268690</v>
      </c>
    </row>
    <row r="23" spans="1:4" ht="15" customHeight="1">
      <c r="A23" s="54" t="s">
        <v>269</v>
      </c>
      <c r="B23" s="54">
        <v>134950</v>
      </c>
      <c r="C23" s="54">
        <v>149250</v>
      </c>
      <c r="D23" s="54">
        <v>284200</v>
      </c>
    </row>
    <row r="24" spans="1:4" ht="15" customHeight="1">
      <c r="A24" s="54" t="s">
        <v>270</v>
      </c>
      <c r="B24" s="54">
        <v>150920</v>
      </c>
      <c r="C24" s="54">
        <v>166750</v>
      </c>
      <c r="D24" s="54">
        <v>317670</v>
      </c>
    </row>
    <row r="25" spans="1:4" ht="15" customHeight="1">
      <c r="A25" s="54" t="s">
        <v>271</v>
      </c>
      <c r="B25" s="54">
        <v>152180</v>
      </c>
      <c r="C25" s="54">
        <v>163730</v>
      </c>
      <c r="D25" s="54">
        <v>315910</v>
      </c>
    </row>
    <row r="26" spans="1:4" ht="15" customHeight="1">
      <c r="A26" s="54" t="s">
        <v>272</v>
      </c>
      <c r="B26" s="54">
        <v>148650</v>
      </c>
      <c r="C26" s="54">
        <v>157920</v>
      </c>
      <c r="D26" s="54">
        <v>306580</v>
      </c>
    </row>
    <row r="27" spans="1:4" ht="15" customHeight="1">
      <c r="A27" s="54" t="s">
        <v>273</v>
      </c>
      <c r="B27" s="54">
        <v>129440</v>
      </c>
      <c r="C27" s="54">
        <v>136110</v>
      </c>
      <c r="D27" s="54">
        <v>265550</v>
      </c>
    </row>
    <row r="28" spans="1:4" ht="15" customHeight="1">
      <c r="A28" s="54" t="s">
        <v>274</v>
      </c>
      <c r="B28" s="54">
        <v>117460</v>
      </c>
      <c r="C28" s="54">
        <v>121930</v>
      </c>
      <c r="D28" s="54">
        <v>239390</v>
      </c>
    </row>
    <row r="29" spans="1:4" ht="15" customHeight="1">
      <c r="A29" s="54" t="s">
        <v>275</v>
      </c>
      <c r="B29" s="54">
        <v>93630</v>
      </c>
      <c r="C29" s="54">
        <v>98030</v>
      </c>
      <c r="D29" s="54">
        <v>191650</v>
      </c>
    </row>
    <row r="30" spans="1:4" ht="15" customHeight="1">
      <c r="A30" s="54" t="s">
        <v>276</v>
      </c>
      <c r="B30" s="54">
        <v>72360</v>
      </c>
      <c r="C30" s="54">
        <v>78370</v>
      </c>
      <c r="D30" s="54">
        <v>150730</v>
      </c>
    </row>
    <row r="31" spans="1:4" ht="15" customHeight="1">
      <c r="A31" s="54" t="s">
        <v>277</v>
      </c>
      <c r="B31" s="54">
        <v>49420</v>
      </c>
      <c r="C31" s="54">
        <v>56930</v>
      </c>
      <c r="D31" s="54">
        <v>106340</v>
      </c>
    </row>
    <row r="32" spans="1:4" ht="15" customHeight="1">
      <c r="A32" s="54" t="s">
        <v>278</v>
      </c>
      <c r="B32" s="54">
        <v>35920</v>
      </c>
      <c r="C32" s="54">
        <v>45740</v>
      </c>
      <c r="D32" s="54">
        <v>81660</v>
      </c>
    </row>
    <row r="33" spans="1:7" ht="15" customHeight="1">
      <c r="A33" s="73" t="s">
        <v>279</v>
      </c>
      <c r="B33" s="54">
        <v>25600</v>
      </c>
      <c r="C33" s="54">
        <v>47000</v>
      </c>
      <c r="D33" s="54">
        <v>72600</v>
      </c>
    </row>
    <row r="34" spans="1:7" ht="15" customHeight="1">
      <c r="A34" s="75" t="s">
        <v>341</v>
      </c>
      <c r="B34" s="75">
        <v>2156400</v>
      </c>
      <c r="C34" s="75">
        <v>2254300</v>
      </c>
      <c r="D34" s="75">
        <v>4410700</v>
      </c>
    </row>
    <row r="36" spans="1:7" ht="15" customHeight="1">
      <c r="A36" s="55" t="str">
        <f>Contents!B18</f>
        <v>Table 2: Estimated resident population by age, ethnic group and sex, mean year ended 31 December 2012</v>
      </c>
    </row>
    <row r="37" spans="1:7" ht="15" customHeight="1">
      <c r="A37" s="262" t="s">
        <v>282</v>
      </c>
      <c r="B37" s="290" t="s">
        <v>157</v>
      </c>
      <c r="C37" s="290"/>
      <c r="D37" s="290"/>
      <c r="E37" s="292" t="s">
        <v>158</v>
      </c>
      <c r="F37" s="290"/>
      <c r="G37" s="290"/>
    </row>
    <row r="38" spans="1:7" ht="15" customHeight="1">
      <c r="A38" s="303"/>
      <c r="B38" s="77" t="s">
        <v>1</v>
      </c>
      <c r="C38" s="77" t="s">
        <v>0</v>
      </c>
      <c r="D38" s="77" t="s">
        <v>6</v>
      </c>
      <c r="E38" s="78" t="s">
        <v>1</v>
      </c>
      <c r="F38" s="77" t="s">
        <v>0</v>
      </c>
      <c r="G38" s="77" t="s">
        <v>6</v>
      </c>
    </row>
    <row r="39" spans="1:7" ht="15" customHeight="1">
      <c r="A39" s="54" t="s">
        <v>262</v>
      </c>
      <c r="B39" s="54">
        <v>46870</v>
      </c>
      <c r="C39" s="54">
        <v>43970</v>
      </c>
      <c r="D39" s="54">
        <v>90840</v>
      </c>
      <c r="E39" s="54">
        <v>113370</v>
      </c>
      <c r="F39" s="54">
        <v>107790</v>
      </c>
      <c r="G39" s="54">
        <v>221160</v>
      </c>
    </row>
    <row r="40" spans="1:7" ht="15" customHeight="1">
      <c r="A40" s="54" t="s">
        <v>263</v>
      </c>
      <c r="B40" s="54">
        <v>38200</v>
      </c>
      <c r="C40" s="54">
        <v>36260</v>
      </c>
      <c r="D40" s="54">
        <v>74460</v>
      </c>
      <c r="E40" s="54">
        <v>111090</v>
      </c>
      <c r="F40" s="54">
        <v>105910</v>
      </c>
      <c r="G40" s="54">
        <v>217000</v>
      </c>
    </row>
    <row r="41" spans="1:7" ht="15" customHeight="1">
      <c r="A41" s="54" t="s">
        <v>264</v>
      </c>
      <c r="B41" s="54">
        <v>34900</v>
      </c>
      <c r="C41" s="54">
        <v>33210</v>
      </c>
      <c r="D41" s="54">
        <v>68110</v>
      </c>
      <c r="E41" s="54">
        <v>113000</v>
      </c>
      <c r="F41" s="54">
        <v>107830</v>
      </c>
      <c r="G41" s="54">
        <v>220820</v>
      </c>
    </row>
    <row r="42" spans="1:7" ht="15" customHeight="1">
      <c r="A42" s="54" t="s">
        <v>265</v>
      </c>
      <c r="B42" s="54">
        <v>34170</v>
      </c>
      <c r="C42" s="54">
        <v>32330</v>
      </c>
      <c r="D42" s="54">
        <v>66500</v>
      </c>
      <c r="E42" s="54">
        <v>125890</v>
      </c>
      <c r="F42" s="54">
        <v>119030</v>
      </c>
      <c r="G42" s="54">
        <v>244920</v>
      </c>
    </row>
    <row r="43" spans="1:7" ht="15" customHeight="1">
      <c r="A43" s="54" t="s">
        <v>266</v>
      </c>
      <c r="B43" s="54">
        <v>30550</v>
      </c>
      <c r="C43" s="54">
        <v>30100</v>
      </c>
      <c r="D43" s="54">
        <v>60650</v>
      </c>
      <c r="E43" s="54">
        <v>140850</v>
      </c>
      <c r="F43" s="54">
        <v>129240</v>
      </c>
      <c r="G43" s="54">
        <v>270090</v>
      </c>
    </row>
    <row r="44" spans="1:7" ht="15" customHeight="1">
      <c r="A44" s="54" t="s">
        <v>267</v>
      </c>
      <c r="B44" s="54">
        <v>20820</v>
      </c>
      <c r="C44" s="54">
        <v>22690</v>
      </c>
      <c r="D44" s="54">
        <v>43510</v>
      </c>
      <c r="E44" s="54">
        <v>129120</v>
      </c>
      <c r="F44" s="54">
        <v>126130</v>
      </c>
      <c r="G44" s="54">
        <v>255260</v>
      </c>
    </row>
    <row r="45" spans="1:7" ht="15" customHeight="1">
      <c r="A45" s="54" t="s">
        <v>268</v>
      </c>
      <c r="B45" s="54">
        <v>19470</v>
      </c>
      <c r="C45" s="54">
        <v>22040</v>
      </c>
      <c r="D45" s="54">
        <v>41520</v>
      </c>
      <c r="E45" s="54">
        <v>115040</v>
      </c>
      <c r="F45" s="54">
        <v>121440</v>
      </c>
      <c r="G45" s="54">
        <v>236480</v>
      </c>
    </row>
    <row r="46" spans="1:7" ht="15" customHeight="1">
      <c r="A46" s="54" t="s">
        <v>269</v>
      </c>
      <c r="B46" s="54">
        <v>19130</v>
      </c>
      <c r="C46" s="54">
        <v>22070</v>
      </c>
      <c r="D46" s="54">
        <v>41200</v>
      </c>
      <c r="E46" s="54">
        <v>114470</v>
      </c>
      <c r="F46" s="54">
        <v>124660</v>
      </c>
      <c r="G46" s="54">
        <v>239120</v>
      </c>
    </row>
    <row r="47" spans="1:7" ht="15" customHeight="1">
      <c r="A47" s="54" t="s">
        <v>270</v>
      </c>
      <c r="B47" s="54">
        <v>19300</v>
      </c>
      <c r="C47" s="54">
        <v>22280</v>
      </c>
      <c r="D47" s="54">
        <v>41590</v>
      </c>
      <c r="E47" s="54">
        <v>129600</v>
      </c>
      <c r="F47" s="54">
        <v>141520</v>
      </c>
      <c r="G47" s="54">
        <v>271110</v>
      </c>
    </row>
    <row r="48" spans="1:7" ht="15" customHeight="1">
      <c r="A48" s="54" t="s">
        <v>271</v>
      </c>
      <c r="B48" s="54">
        <v>18170</v>
      </c>
      <c r="C48" s="54">
        <v>20330</v>
      </c>
      <c r="D48" s="54">
        <v>38490</v>
      </c>
      <c r="E48" s="54">
        <v>133130</v>
      </c>
      <c r="F48" s="54">
        <v>141980</v>
      </c>
      <c r="G48" s="54">
        <v>275120</v>
      </c>
    </row>
    <row r="49" spans="1:7" ht="15" customHeight="1">
      <c r="A49" s="54" t="s">
        <v>272</v>
      </c>
      <c r="B49" s="54">
        <v>16260</v>
      </c>
      <c r="C49" s="54">
        <v>18560</v>
      </c>
      <c r="D49" s="54">
        <v>34820</v>
      </c>
      <c r="E49" s="54">
        <v>131950</v>
      </c>
      <c r="F49" s="54">
        <v>138310</v>
      </c>
      <c r="G49" s="54">
        <v>270260</v>
      </c>
    </row>
    <row r="50" spans="1:7" ht="15" customHeight="1">
      <c r="A50" s="54" t="s">
        <v>273</v>
      </c>
      <c r="B50" s="54">
        <v>12450</v>
      </c>
      <c r="C50" s="54">
        <v>13790</v>
      </c>
      <c r="D50" s="54">
        <v>26240</v>
      </c>
      <c r="E50" s="54">
        <v>116560</v>
      </c>
      <c r="F50" s="54">
        <v>121080</v>
      </c>
      <c r="G50" s="54">
        <v>237650</v>
      </c>
    </row>
    <row r="51" spans="1:7" ht="15" customHeight="1">
      <c r="A51" s="54" t="s">
        <v>274</v>
      </c>
      <c r="B51" s="54">
        <v>9490</v>
      </c>
      <c r="C51" s="54">
        <v>10470</v>
      </c>
      <c r="D51" s="54">
        <v>19960</v>
      </c>
      <c r="E51" s="54">
        <v>106970</v>
      </c>
      <c r="F51" s="54">
        <v>110560</v>
      </c>
      <c r="G51" s="54">
        <v>217530</v>
      </c>
    </row>
    <row r="52" spans="1:7" ht="15" customHeight="1">
      <c r="A52" s="54" t="s">
        <v>275</v>
      </c>
      <c r="B52" s="54">
        <v>6310</v>
      </c>
      <c r="C52" s="54">
        <v>7070</v>
      </c>
      <c r="D52" s="54">
        <v>13380</v>
      </c>
      <c r="E52" s="54">
        <v>87150</v>
      </c>
      <c r="F52" s="54">
        <v>90840</v>
      </c>
      <c r="G52" s="54">
        <v>177990</v>
      </c>
    </row>
    <row r="53" spans="1:7" ht="15" customHeight="1">
      <c r="A53" s="54" t="s">
        <v>276</v>
      </c>
      <c r="B53" s="54">
        <v>4640</v>
      </c>
      <c r="C53" s="54">
        <v>5210</v>
      </c>
      <c r="D53" s="54">
        <v>9860</v>
      </c>
      <c r="E53" s="54">
        <v>68370</v>
      </c>
      <c r="F53" s="54">
        <v>74070</v>
      </c>
      <c r="G53" s="54">
        <v>142440</v>
      </c>
    </row>
    <row r="54" spans="1:7" ht="15" customHeight="1">
      <c r="A54" s="54" t="s">
        <v>277</v>
      </c>
      <c r="B54" s="54">
        <v>2680</v>
      </c>
      <c r="C54" s="54">
        <v>3290</v>
      </c>
      <c r="D54" s="54">
        <v>5980</v>
      </c>
      <c r="E54" s="54">
        <v>47640</v>
      </c>
      <c r="F54" s="54">
        <v>54740</v>
      </c>
      <c r="G54" s="54">
        <v>102370</v>
      </c>
    </row>
    <row r="55" spans="1:7" ht="15" customHeight="1">
      <c r="A55" s="54" t="s">
        <v>278</v>
      </c>
      <c r="B55" s="54">
        <v>1340</v>
      </c>
      <c r="C55" s="54">
        <v>1850</v>
      </c>
      <c r="D55" s="54">
        <v>3190</v>
      </c>
      <c r="E55" s="54">
        <v>35460</v>
      </c>
      <c r="F55" s="54">
        <v>44930</v>
      </c>
      <c r="G55" s="54">
        <v>80390</v>
      </c>
    </row>
    <row r="56" spans="1:7" ht="15" customHeight="1">
      <c r="A56" s="73" t="s">
        <v>279</v>
      </c>
      <c r="B56" s="54">
        <v>680</v>
      </c>
      <c r="C56" s="54">
        <v>1110</v>
      </c>
      <c r="D56" s="54">
        <v>1790</v>
      </c>
      <c r="E56" s="54">
        <v>26420</v>
      </c>
      <c r="F56" s="54">
        <v>47490</v>
      </c>
      <c r="G56" s="54">
        <v>73910</v>
      </c>
    </row>
    <row r="57" spans="1:7" ht="15" customHeight="1">
      <c r="A57" s="75" t="s">
        <v>341</v>
      </c>
      <c r="B57" s="75">
        <v>335500</v>
      </c>
      <c r="C57" s="75">
        <v>346600</v>
      </c>
      <c r="D57" s="75">
        <v>682100</v>
      </c>
      <c r="E57" s="75">
        <v>1846000</v>
      </c>
      <c r="F57" s="75">
        <v>1907600</v>
      </c>
      <c r="G57" s="75">
        <v>3753600</v>
      </c>
    </row>
    <row r="59" spans="1:7" ht="15" customHeight="1">
      <c r="A59" s="55" t="str">
        <f>Contents!B19</f>
        <v>Table 3: Estimated resident population by age, sex and DHB as at 30 June, 2010–2012</v>
      </c>
    </row>
    <row r="60" spans="1:7" ht="15" customHeight="1">
      <c r="A60" s="285" t="s">
        <v>342</v>
      </c>
      <c r="B60" s="274" t="s">
        <v>282</v>
      </c>
      <c r="C60" s="262" t="s">
        <v>1</v>
      </c>
      <c r="D60" s="262" t="s">
        <v>0</v>
      </c>
      <c r="E60" s="262" t="s">
        <v>6</v>
      </c>
    </row>
    <row r="61" spans="1:7" ht="15" customHeight="1">
      <c r="A61" s="289"/>
      <c r="B61" s="281"/>
      <c r="C61" s="267"/>
      <c r="D61" s="267"/>
      <c r="E61" s="267"/>
    </row>
    <row r="62" spans="1:7" ht="15" customHeight="1">
      <c r="A62" s="54" t="s">
        <v>12</v>
      </c>
      <c r="B62" s="73" t="s">
        <v>262</v>
      </c>
      <c r="C62" s="54">
        <v>18680</v>
      </c>
      <c r="D62" s="54">
        <v>17370</v>
      </c>
      <c r="E62" s="54">
        <v>36070</v>
      </c>
    </row>
    <row r="63" spans="1:7" ht="15" customHeight="1">
      <c r="B63" s="73" t="s">
        <v>263</v>
      </c>
      <c r="C63" s="54">
        <v>17810</v>
      </c>
      <c r="D63" s="54">
        <v>17190</v>
      </c>
      <c r="E63" s="54">
        <v>34980</v>
      </c>
    </row>
    <row r="64" spans="1:7" ht="15" customHeight="1">
      <c r="B64" s="73" t="s">
        <v>264</v>
      </c>
      <c r="C64" s="54">
        <v>18890</v>
      </c>
      <c r="D64" s="54">
        <v>17990</v>
      </c>
      <c r="E64" s="54">
        <v>36880</v>
      </c>
    </row>
    <row r="65" spans="2:5" ht="15" customHeight="1">
      <c r="B65" s="73" t="s">
        <v>265</v>
      </c>
      <c r="C65" s="54">
        <v>17350</v>
      </c>
      <c r="D65" s="54">
        <v>16340</v>
      </c>
      <c r="E65" s="54">
        <v>33710</v>
      </c>
    </row>
    <row r="66" spans="2:5" ht="15" customHeight="1">
      <c r="B66" s="73" t="s">
        <v>266</v>
      </c>
      <c r="C66" s="54">
        <v>12420</v>
      </c>
      <c r="D66" s="54">
        <v>12470</v>
      </c>
      <c r="E66" s="54">
        <v>24880</v>
      </c>
    </row>
    <row r="67" spans="2:5" ht="15" customHeight="1">
      <c r="B67" s="73" t="s">
        <v>267</v>
      </c>
      <c r="C67" s="54">
        <v>10660</v>
      </c>
      <c r="D67" s="54">
        <v>11370</v>
      </c>
      <c r="E67" s="54">
        <v>22030</v>
      </c>
    </row>
    <row r="68" spans="2:5" ht="15" customHeight="1">
      <c r="B68" s="73" t="s">
        <v>268</v>
      </c>
      <c r="C68" s="54">
        <v>10200</v>
      </c>
      <c r="D68" s="54">
        <v>11860</v>
      </c>
      <c r="E68" s="54">
        <v>22060</v>
      </c>
    </row>
    <row r="69" spans="2:5" ht="15" customHeight="1">
      <c r="B69" s="73" t="s">
        <v>269</v>
      </c>
      <c r="C69" s="54">
        <v>12810</v>
      </c>
      <c r="D69" s="54">
        <v>14960</v>
      </c>
      <c r="E69" s="54">
        <v>27770</v>
      </c>
    </row>
    <row r="70" spans="2:5" ht="15" customHeight="1">
      <c r="B70" s="73" t="s">
        <v>270</v>
      </c>
      <c r="C70" s="54">
        <v>15270</v>
      </c>
      <c r="D70" s="54">
        <v>17100</v>
      </c>
      <c r="E70" s="54">
        <v>32360</v>
      </c>
    </row>
    <row r="71" spans="2:5" ht="15" customHeight="1">
      <c r="B71" s="73" t="s">
        <v>271</v>
      </c>
      <c r="C71" s="54">
        <v>16760</v>
      </c>
      <c r="D71" s="54">
        <v>18660</v>
      </c>
      <c r="E71" s="54">
        <v>35430</v>
      </c>
    </row>
    <row r="72" spans="2:5" ht="15" customHeight="1">
      <c r="B72" s="73" t="s">
        <v>272</v>
      </c>
      <c r="C72" s="54">
        <v>17130</v>
      </c>
      <c r="D72" s="54">
        <v>18700</v>
      </c>
      <c r="E72" s="54">
        <v>35810</v>
      </c>
    </row>
    <row r="73" spans="2:5" ht="15" customHeight="1">
      <c r="B73" s="73" t="s">
        <v>273</v>
      </c>
      <c r="C73" s="54">
        <v>16230</v>
      </c>
      <c r="D73" s="54">
        <v>16970</v>
      </c>
      <c r="E73" s="54">
        <v>33190</v>
      </c>
    </row>
    <row r="74" spans="2:5" ht="15" customHeight="1">
      <c r="B74" s="73" t="s">
        <v>274</v>
      </c>
      <c r="C74" s="54">
        <v>15790</v>
      </c>
      <c r="D74" s="54">
        <v>16180</v>
      </c>
      <c r="E74" s="54">
        <v>31970</v>
      </c>
    </row>
    <row r="75" spans="2:5" ht="15" customHeight="1">
      <c r="B75" s="73" t="s">
        <v>275</v>
      </c>
      <c r="C75" s="54">
        <v>12980</v>
      </c>
      <c r="D75" s="54">
        <v>13130</v>
      </c>
      <c r="E75" s="54">
        <v>26110</v>
      </c>
    </row>
    <row r="76" spans="2:5" ht="15" customHeight="1">
      <c r="B76" s="73" t="s">
        <v>276</v>
      </c>
      <c r="C76" s="54">
        <v>10510</v>
      </c>
      <c r="D76" s="54">
        <v>10240</v>
      </c>
      <c r="E76" s="54">
        <v>20740</v>
      </c>
    </row>
    <row r="77" spans="2:5" ht="15" customHeight="1">
      <c r="B77" s="73" t="s">
        <v>277</v>
      </c>
      <c r="C77" s="54">
        <v>6890</v>
      </c>
      <c r="D77" s="54">
        <v>7220</v>
      </c>
      <c r="E77" s="54">
        <v>14100</v>
      </c>
    </row>
    <row r="78" spans="2:5" ht="15" customHeight="1">
      <c r="B78" s="73" t="s">
        <v>278</v>
      </c>
      <c r="C78" s="54">
        <v>4780</v>
      </c>
      <c r="D78" s="54">
        <v>5500</v>
      </c>
      <c r="E78" s="54">
        <v>10280</v>
      </c>
    </row>
    <row r="79" spans="2:5" ht="15" customHeight="1">
      <c r="B79" s="73" t="s">
        <v>279</v>
      </c>
      <c r="C79" s="54">
        <v>3020</v>
      </c>
      <c r="D79" s="54">
        <v>5170</v>
      </c>
      <c r="E79" s="54">
        <v>8190</v>
      </c>
    </row>
    <row r="80" spans="2:5" ht="15" customHeight="1">
      <c r="B80" s="73" t="s">
        <v>341</v>
      </c>
      <c r="C80" s="54">
        <v>238100</v>
      </c>
      <c r="D80" s="54">
        <v>248300</v>
      </c>
      <c r="E80" s="54">
        <v>486600</v>
      </c>
    </row>
    <row r="81" spans="1:5" ht="15" customHeight="1">
      <c r="A81" s="50" t="s">
        <v>13</v>
      </c>
      <c r="B81" s="52" t="s">
        <v>262</v>
      </c>
      <c r="C81" s="50">
        <v>60580</v>
      </c>
      <c r="D81" s="50">
        <v>57010</v>
      </c>
      <c r="E81" s="50">
        <v>117560</v>
      </c>
    </row>
    <row r="82" spans="1:5" ht="15" customHeight="1">
      <c r="A82" s="50"/>
      <c r="B82" s="52" t="s">
        <v>263</v>
      </c>
      <c r="C82" s="50">
        <v>54740</v>
      </c>
      <c r="D82" s="50">
        <v>51740</v>
      </c>
      <c r="E82" s="50">
        <v>106480</v>
      </c>
    </row>
    <row r="83" spans="1:5" ht="15" customHeight="1">
      <c r="A83" s="50"/>
      <c r="B83" s="52" t="s">
        <v>264</v>
      </c>
      <c r="C83" s="50">
        <v>57150</v>
      </c>
      <c r="D83" s="50">
        <v>54310</v>
      </c>
      <c r="E83" s="50">
        <v>111450</v>
      </c>
    </row>
    <row r="84" spans="1:5" ht="15" customHeight="1">
      <c r="A84" s="50"/>
      <c r="B84" s="52" t="s">
        <v>265</v>
      </c>
      <c r="C84" s="50">
        <v>60470</v>
      </c>
      <c r="D84" s="50">
        <v>58140</v>
      </c>
      <c r="E84" s="50">
        <v>118620</v>
      </c>
    </row>
    <row r="85" spans="1:5" ht="15" customHeight="1">
      <c r="A85" s="50"/>
      <c r="B85" s="52" t="s">
        <v>266</v>
      </c>
      <c r="C85" s="50">
        <v>54350</v>
      </c>
      <c r="D85" s="50">
        <v>52770</v>
      </c>
      <c r="E85" s="50">
        <v>107120</v>
      </c>
    </row>
    <row r="86" spans="1:5" ht="15" customHeight="1">
      <c r="A86" s="50"/>
      <c r="B86" s="52" t="s">
        <v>267</v>
      </c>
      <c r="C86" s="50">
        <v>50850</v>
      </c>
      <c r="D86" s="50">
        <v>53660</v>
      </c>
      <c r="E86" s="50">
        <v>104530</v>
      </c>
    </row>
    <row r="87" spans="1:5" ht="15" customHeight="1">
      <c r="A87" s="50"/>
      <c r="B87" s="52" t="s">
        <v>268</v>
      </c>
      <c r="C87" s="50">
        <v>49380</v>
      </c>
      <c r="D87" s="50">
        <v>54520</v>
      </c>
      <c r="E87" s="50">
        <v>103900</v>
      </c>
    </row>
    <row r="88" spans="1:5" ht="15" customHeight="1">
      <c r="A88" s="50"/>
      <c r="B88" s="52" t="s">
        <v>269</v>
      </c>
      <c r="C88" s="50">
        <v>54740</v>
      </c>
      <c r="D88" s="50">
        <v>60940</v>
      </c>
      <c r="E88" s="50">
        <v>115680</v>
      </c>
    </row>
    <row r="89" spans="1:5" ht="15" customHeight="1">
      <c r="A89" s="50"/>
      <c r="B89" s="52" t="s">
        <v>270</v>
      </c>
      <c r="C89" s="50">
        <v>60320</v>
      </c>
      <c r="D89" s="50">
        <v>66810</v>
      </c>
      <c r="E89" s="50">
        <v>127130</v>
      </c>
    </row>
    <row r="90" spans="1:5" ht="15" customHeight="1">
      <c r="A90" s="50"/>
      <c r="B90" s="52" t="s">
        <v>271</v>
      </c>
      <c r="C90" s="50">
        <v>59800</v>
      </c>
      <c r="D90" s="50">
        <v>64600</v>
      </c>
      <c r="E90" s="50">
        <v>124390</v>
      </c>
    </row>
    <row r="91" spans="1:5" ht="15" customHeight="1">
      <c r="A91" s="50"/>
      <c r="B91" s="52" t="s">
        <v>272</v>
      </c>
      <c r="C91" s="50">
        <v>53080</v>
      </c>
      <c r="D91" s="50">
        <v>56910</v>
      </c>
      <c r="E91" s="50">
        <v>110000</v>
      </c>
    </row>
    <row r="92" spans="1:5" ht="15" customHeight="1">
      <c r="A92" s="50"/>
      <c r="B92" s="52" t="s">
        <v>273</v>
      </c>
      <c r="C92" s="50">
        <v>43900</v>
      </c>
      <c r="D92" s="50">
        <v>47080</v>
      </c>
      <c r="E92" s="50">
        <v>90970</v>
      </c>
    </row>
    <row r="93" spans="1:5" ht="15" customHeight="1">
      <c r="A93" s="50"/>
      <c r="B93" s="52" t="s">
        <v>274</v>
      </c>
      <c r="C93" s="50">
        <v>39930</v>
      </c>
      <c r="D93" s="50">
        <v>42200</v>
      </c>
      <c r="E93" s="50">
        <v>82120</v>
      </c>
    </row>
    <row r="94" spans="1:5" ht="15" customHeight="1">
      <c r="A94" s="50"/>
      <c r="B94" s="52" t="s">
        <v>275</v>
      </c>
      <c r="C94" s="50">
        <v>30550</v>
      </c>
      <c r="D94" s="50">
        <v>32830</v>
      </c>
      <c r="E94" s="50">
        <v>63380</v>
      </c>
    </row>
    <row r="95" spans="1:5" ht="15" customHeight="1">
      <c r="A95" s="50"/>
      <c r="B95" s="52" t="s">
        <v>276</v>
      </c>
      <c r="C95" s="50">
        <v>22730</v>
      </c>
      <c r="D95" s="50">
        <v>25090</v>
      </c>
      <c r="E95" s="50">
        <v>47820</v>
      </c>
    </row>
    <row r="96" spans="1:5" ht="15" customHeight="1">
      <c r="A96" s="50"/>
      <c r="B96" s="52" t="s">
        <v>277</v>
      </c>
      <c r="C96" s="50">
        <v>15700</v>
      </c>
      <c r="D96" s="50">
        <v>18400</v>
      </c>
      <c r="E96" s="50">
        <v>34100</v>
      </c>
    </row>
    <row r="97" spans="1:5" ht="15" customHeight="1">
      <c r="A97" s="50"/>
      <c r="B97" s="52" t="s">
        <v>278</v>
      </c>
      <c r="C97" s="50">
        <v>11310</v>
      </c>
      <c r="D97" s="50">
        <v>14770</v>
      </c>
      <c r="E97" s="50">
        <v>26080</v>
      </c>
    </row>
    <row r="98" spans="1:5" ht="15" customHeight="1">
      <c r="A98" s="50"/>
      <c r="B98" s="52" t="s">
        <v>279</v>
      </c>
      <c r="C98" s="50">
        <v>8080</v>
      </c>
      <c r="D98" s="50">
        <v>15250</v>
      </c>
      <c r="E98" s="50">
        <v>23330</v>
      </c>
    </row>
    <row r="99" spans="1:5" ht="15" customHeight="1">
      <c r="A99" s="50"/>
      <c r="B99" s="52" t="s">
        <v>341</v>
      </c>
      <c r="C99" s="50">
        <v>787600</v>
      </c>
      <c r="D99" s="50">
        <v>827100</v>
      </c>
      <c r="E99" s="50">
        <v>1614600</v>
      </c>
    </row>
    <row r="100" spans="1:5" ht="15" customHeight="1">
      <c r="A100" s="54" t="s">
        <v>14</v>
      </c>
      <c r="B100" s="73" t="s">
        <v>262</v>
      </c>
      <c r="C100" s="54">
        <v>48170</v>
      </c>
      <c r="D100" s="54">
        <v>45580</v>
      </c>
      <c r="E100" s="54">
        <v>93740</v>
      </c>
    </row>
    <row r="101" spans="1:5" ht="15" customHeight="1">
      <c r="B101" s="73" t="s">
        <v>263</v>
      </c>
      <c r="C101" s="54">
        <v>40320</v>
      </c>
      <c r="D101" s="54">
        <v>38620</v>
      </c>
      <c r="E101" s="54">
        <v>78940</v>
      </c>
    </row>
    <row r="102" spans="1:5" ht="15" customHeight="1">
      <c r="B102" s="73" t="s">
        <v>264</v>
      </c>
      <c r="C102" s="54">
        <v>40680</v>
      </c>
      <c r="D102" s="54">
        <v>37970</v>
      </c>
      <c r="E102" s="54">
        <v>78650</v>
      </c>
    </row>
    <row r="103" spans="1:5" ht="15" customHeight="1">
      <c r="B103" s="73" t="s">
        <v>265</v>
      </c>
      <c r="C103" s="54">
        <v>47540</v>
      </c>
      <c r="D103" s="54">
        <v>47580</v>
      </c>
      <c r="E103" s="54">
        <v>95120</v>
      </c>
    </row>
    <row r="104" spans="1:5" ht="15" customHeight="1">
      <c r="B104" s="73" t="s">
        <v>266</v>
      </c>
      <c r="C104" s="54">
        <v>61180</v>
      </c>
      <c r="D104" s="54">
        <v>61920</v>
      </c>
      <c r="E104" s="54">
        <v>123090</v>
      </c>
    </row>
    <row r="105" spans="1:5" ht="15" customHeight="1">
      <c r="B105" s="73" t="s">
        <v>267</v>
      </c>
      <c r="C105" s="54">
        <v>60340</v>
      </c>
      <c r="D105" s="54">
        <v>62910</v>
      </c>
      <c r="E105" s="54">
        <v>123240</v>
      </c>
    </row>
    <row r="106" spans="1:5" ht="15" customHeight="1">
      <c r="B106" s="73" t="s">
        <v>268</v>
      </c>
      <c r="C106" s="54">
        <v>52980</v>
      </c>
      <c r="D106" s="54">
        <v>56360</v>
      </c>
      <c r="E106" s="54">
        <v>109350</v>
      </c>
    </row>
    <row r="107" spans="1:5" ht="15" customHeight="1">
      <c r="B107" s="73" t="s">
        <v>269</v>
      </c>
      <c r="C107" s="54">
        <v>49190</v>
      </c>
      <c r="D107" s="54">
        <v>53370</v>
      </c>
      <c r="E107" s="54">
        <v>102570</v>
      </c>
    </row>
    <row r="108" spans="1:5" ht="15" customHeight="1">
      <c r="B108" s="73" t="s">
        <v>270</v>
      </c>
      <c r="C108" s="54">
        <v>47920</v>
      </c>
      <c r="D108" s="54">
        <v>52110</v>
      </c>
      <c r="E108" s="54">
        <v>100020</v>
      </c>
    </row>
    <row r="109" spans="1:5" ht="15" customHeight="1">
      <c r="B109" s="73" t="s">
        <v>271</v>
      </c>
      <c r="C109" s="54">
        <v>47070</v>
      </c>
      <c r="D109" s="54">
        <v>49750</v>
      </c>
      <c r="E109" s="54">
        <v>96840</v>
      </c>
    </row>
    <row r="110" spans="1:5" ht="15" customHeight="1">
      <c r="B110" s="73" t="s">
        <v>272</v>
      </c>
      <c r="C110" s="54">
        <v>41470</v>
      </c>
      <c r="D110" s="54">
        <v>43480</v>
      </c>
      <c r="E110" s="54">
        <v>84940</v>
      </c>
    </row>
    <row r="111" spans="1:5" ht="15" customHeight="1">
      <c r="B111" s="73" t="s">
        <v>273</v>
      </c>
      <c r="C111" s="54">
        <v>34740</v>
      </c>
      <c r="D111" s="54">
        <v>36810</v>
      </c>
      <c r="E111" s="54">
        <v>71540</v>
      </c>
    </row>
    <row r="112" spans="1:5" ht="15" customHeight="1">
      <c r="B112" s="73" t="s">
        <v>274</v>
      </c>
      <c r="C112" s="54">
        <v>29760</v>
      </c>
      <c r="D112" s="54">
        <v>30640</v>
      </c>
      <c r="E112" s="54">
        <v>60410</v>
      </c>
    </row>
    <row r="113" spans="1:5" ht="15" customHeight="1">
      <c r="B113" s="73" t="s">
        <v>275</v>
      </c>
      <c r="C113" s="54">
        <v>20710</v>
      </c>
      <c r="D113" s="54">
        <v>21890</v>
      </c>
      <c r="E113" s="54">
        <v>42600</v>
      </c>
    </row>
    <row r="114" spans="1:5" ht="15" customHeight="1">
      <c r="B114" s="73" t="s">
        <v>276</v>
      </c>
      <c r="C114" s="54">
        <v>15560</v>
      </c>
      <c r="D114" s="54">
        <v>17200</v>
      </c>
      <c r="E114" s="54">
        <v>32750</v>
      </c>
    </row>
    <row r="115" spans="1:5" ht="15" customHeight="1">
      <c r="B115" s="73" t="s">
        <v>277</v>
      </c>
      <c r="C115" s="54">
        <v>10670</v>
      </c>
      <c r="D115" s="54">
        <v>12160</v>
      </c>
      <c r="E115" s="54">
        <v>22830</v>
      </c>
    </row>
    <row r="116" spans="1:5" ht="15" customHeight="1">
      <c r="B116" s="73" t="s">
        <v>278</v>
      </c>
      <c r="C116" s="54">
        <v>7570</v>
      </c>
      <c r="D116" s="54">
        <v>10470</v>
      </c>
      <c r="E116" s="54">
        <v>18040</v>
      </c>
    </row>
    <row r="117" spans="1:5" ht="15" customHeight="1">
      <c r="B117" s="73" t="s">
        <v>279</v>
      </c>
      <c r="C117" s="54">
        <v>6100</v>
      </c>
      <c r="D117" s="54">
        <v>12840</v>
      </c>
      <c r="E117" s="54">
        <v>18930</v>
      </c>
    </row>
    <row r="118" spans="1:5" ht="15" customHeight="1">
      <c r="B118" s="73" t="s">
        <v>341</v>
      </c>
      <c r="C118" s="54">
        <v>662000</v>
      </c>
      <c r="D118" s="54">
        <v>691700</v>
      </c>
      <c r="E118" s="54">
        <v>1353600</v>
      </c>
    </row>
    <row r="119" spans="1:5" ht="15" customHeight="1">
      <c r="A119" s="50" t="s">
        <v>15</v>
      </c>
      <c r="B119" s="52" t="s">
        <v>262</v>
      </c>
      <c r="C119" s="50">
        <v>65270</v>
      </c>
      <c r="D119" s="50">
        <v>61500</v>
      </c>
      <c r="E119" s="50">
        <v>126750</v>
      </c>
    </row>
    <row r="120" spans="1:5" ht="15" customHeight="1">
      <c r="A120" s="50"/>
      <c r="B120" s="52" t="s">
        <v>263</v>
      </c>
      <c r="C120" s="50">
        <v>59090</v>
      </c>
      <c r="D120" s="50">
        <v>55580</v>
      </c>
      <c r="E120" s="50">
        <v>114670</v>
      </c>
    </row>
    <row r="121" spans="1:5" ht="15" customHeight="1">
      <c r="A121" s="50"/>
      <c r="B121" s="52" t="s">
        <v>264</v>
      </c>
      <c r="C121" s="50">
        <v>59680</v>
      </c>
      <c r="D121" s="50">
        <v>57050</v>
      </c>
      <c r="E121" s="50">
        <v>116730</v>
      </c>
    </row>
    <row r="122" spans="1:5" ht="15" customHeight="1">
      <c r="A122" s="50"/>
      <c r="B122" s="52" t="s">
        <v>265</v>
      </c>
      <c r="C122" s="50">
        <v>60570</v>
      </c>
      <c r="D122" s="50">
        <v>58850</v>
      </c>
      <c r="E122" s="50">
        <v>119420</v>
      </c>
    </row>
    <row r="123" spans="1:5" ht="15" customHeight="1">
      <c r="A123" s="50"/>
      <c r="B123" s="52" t="s">
        <v>266</v>
      </c>
      <c r="C123" s="50">
        <v>52220</v>
      </c>
      <c r="D123" s="50">
        <v>52450</v>
      </c>
      <c r="E123" s="50">
        <v>104670</v>
      </c>
    </row>
    <row r="124" spans="1:5" ht="15" customHeight="1">
      <c r="A124" s="50"/>
      <c r="B124" s="52" t="s">
        <v>267</v>
      </c>
      <c r="C124" s="50">
        <v>45520</v>
      </c>
      <c r="D124" s="50">
        <v>50370</v>
      </c>
      <c r="E124" s="50">
        <v>95880</v>
      </c>
    </row>
    <row r="125" spans="1:5" ht="15" customHeight="1">
      <c r="A125" s="50"/>
      <c r="B125" s="52" t="s">
        <v>268</v>
      </c>
      <c r="C125" s="50">
        <v>42450</v>
      </c>
      <c r="D125" s="50">
        <v>48920</v>
      </c>
      <c r="E125" s="50">
        <v>91370</v>
      </c>
    </row>
    <row r="126" spans="1:5" ht="15" customHeight="1">
      <c r="A126" s="50"/>
      <c r="B126" s="52" t="s">
        <v>269</v>
      </c>
      <c r="C126" s="50">
        <v>45770</v>
      </c>
      <c r="D126" s="50">
        <v>52250</v>
      </c>
      <c r="E126" s="50">
        <v>98020</v>
      </c>
    </row>
    <row r="127" spans="1:5" ht="15" customHeight="1">
      <c r="A127" s="50"/>
      <c r="B127" s="52" t="s">
        <v>270</v>
      </c>
      <c r="C127" s="50">
        <v>50420</v>
      </c>
      <c r="D127" s="50">
        <v>56000</v>
      </c>
      <c r="E127" s="50">
        <v>106400</v>
      </c>
    </row>
    <row r="128" spans="1:5" ht="15" customHeight="1">
      <c r="A128" s="50"/>
      <c r="B128" s="52" t="s">
        <v>271</v>
      </c>
      <c r="C128" s="50">
        <v>50610</v>
      </c>
      <c r="D128" s="50">
        <v>53850</v>
      </c>
      <c r="E128" s="50">
        <v>104470</v>
      </c>
    </row>
    <row r="129" spans="1:5" ht="15" customHeight="1">
      <c r="A129" s="50"/>
      <c r="B129" s="52" t="s">
        <v>272</v>
      </c>
      <c r="C129" s="50">
        <v>44590</v>
      </c>
      <c r="D129" s="50">
        <v>46990</v>
      </c>
      <c r="E129" s="50">
        <v>91580</v>
      </c>
    </row>
    <row r="130" spans="1:5" ht="15" customHeight="1">
      <c r="A130" s="50"/>
      <c r="B130" s="52" t="s">
        <v>273</v>
      </c>
      <c r="C130" s="50">
        <v>36690</v>
      </c>
      <c r="D130" s="50">
        <v>39220</v>
      </c>
      <c r="E130" s="50">
        <v>75920</v>
      </c>
    </row>
    <row r="131" spans="1:5" ht="15" customHeight="1">
      <c r="A131" s="50"/>
      <c r="B131" s="52" t="s">
        <v>274</v>
      </c>
      <c r="C131" s="50">
        <v>32580</v>
      </c>
      <c r="D131" s="50">
        <v>33750</v>
      </c>
      <c r="E131" s="50">
        <v>66330</v>
      </c>
    </row>
    <row r="132" spans="1:5" ht="15" customHeight="1">
      <c r="A132" s="50"/>
      <c r="B132" s="52" t="s">
        <v>275</v>
      </c>
      <c r="C132" s="50">
        <v>24280</v>
      </c>
      <c r="D132" s="50">
        <v>25510</v>
      </c>
      <c r="E132" s="50">
        <v>49790</v>
      </c>
    </row>
    <row r="133" spans="1:5" ht="15" customHeight="1">
      <c r="A133" s="50"/>
      <c r="B133" s="52" t="s">
        <v>276</v>
      </c>
      <c r="C133" s="50">
        <v>17730</v>
      </c>
      <c r="D133" s="50">
        <v>19260</v>
      </c>
      <c r="E133" s="50">
        <v>37010</v>
      </c>
    </row>
    <row r="134" spans="1:5" ht="15" customHeight="1">
      <c r="A134" s="50"/>
      <c r="B134" s="52" t="s">
        <v>277</v>
      </c>
      <c r="C134" s="50">
        <v>11290</v>
      </c>
      <c r="D134" s="50">
        <v>13460</v>
      </c>
      <c r="E134" s="50">
        <v>24740</v>
      </c>
    </row>
    <row r="135" spans="1:5" ht="15" customHeight="1">
      <c r="A135" s="50"/>
      <c r="B135" s="52" t="s">
        <v>278</v>
      </c>
      <c r="C135" s="50">
        <v>7820</v>
      </c>
      <c r="D135" s="50">
        <v>10120</v>
      </c>
      <c r="E135" s="50">
        <v>17940</v>
      </c>
    </row>
    <row r="136" spans="1:5" ht="15" customHeight="1">
      <c r="A136" s="50"/>
      <c r="B136" s="52" t="s">
        <v>279</v>
      </c>
      <c r="C136" s="50">
        <v>4980</v>
      </c>
      <c r="D136" s="50">
        <v>9410</v>
      </c>
      <c r="E136" s="50">
        <v>14380</v>
      </c>
    </row>
    <row r="137" spans="1:5" ht="15" customHeight="1">
      <c r="A137" s="50"/>
      <c r="B137" s="52" t="s">
        <v>341</v>
      </c>
      <c r="C137" s="50">
        <v>711500</v>
      </c>
      <c r="D137" s="50">
        <v>744500</v>
      </c>
      <c r="E137" s="50">
        <v>1456000</v>
      </c>
    </row>
    <row r="138" spans="1:5" ht="15" customHeight="1">
      <c r="A138" s="54" t="s">
        <v>16</v>
      </c>
      <c r="B138" s="73" t="s">
        <v>262</v>
      </c>
      <c r="C138" s="54">
        <v>43350</v>
      </c>
      <c r="D138" s="54">
        <v>41040</v>
      </c>
      <c r="E138" s="54">
        <v>84380</v>
      </c>
    </row>
    <row r="139" spans="1:5" ht="15" customHeight="1">
      <c r="B139" s="73" t="s">
        <v>263</v>
      </c>
      <c r="C139" s="54">
        <v>39580</v>
      </c>
      <c r="D139" s="54">
        <v>38790</v>
      </c>
      <c r="E139" s="54">
        <v>78380</v>
      </c>
    </row>
    <row r="140" spans="1:5" ht="15" customHeight="1">
      <c r="B140" s="73" t="s">
        <v>264</v>
      </c>
      <c r="C140" s="54">
        <v>41530</v>
      </c>
      <c r="D140" s="54">
        <v>39730</v>
      </c>
      <c r="E140" s="54">
        <v>81250</v>
      </c>
    </row>
    <row r="141" spans="1:5" ht="15" customHeight="1">
      <c r="B141" s="73" t="s">
        <v>265</v>
      </c>
      <c r="C141" s="54">
        <v>42120</v>
      </c>
      <c r="D141" s="54">
        <v>39770</v>
      </c>
      <c r="E141" s="54">
        <v>81880</v>
      </c>
    </row>
    <row r="142" spans="1:5" ht="15" customHeight="1">
      <c r="B142" s="73" t="s">
        <v>266</v>
      </c>
      <c r="C142" s="54">
        <v>39810</v>
      </c>
      <c r="D142" s="54">
        <v>39760</v>
      </c>
      <c r="E142" s="54">
        <v>79560</v>
      </c>
    </row>
    <row r="143" spans="1:5" ht="15" customHeight="1">
      <c r="B143" s="73" t="s">
        <v>267</v>
      </c>
      <c r="C143" s="54">
        <v>33040</v>
      </c>
      <c r="D143" s="54">
        <v>34080</v>
      </c>
      <c r="E143" s="54">
        <v>67110</v>
      </c>
    </row>
    <row r="144" spans="1:5" ht="15" customHeight="1">
      <c r="B144" s="73" t="s">
        <v>268</v>
      </c>
      <c r="C144" s="54">
        <v>31120</v>
      </c>
      <c r="D144" s="54">
        <v>33630</v>
      </c>
      <c r="E144" s="54">
        <v>64740</v>
      </c>
    </row>
    <row r="145" spans="1:5" ht="15" customHeight="1">
      <c r="B145" s="73" t="s">
        <v>269</v>
      </c>
      <c r="C145" s="54">
        <v>33480</v>
      </c>
      <c r="D145" s="54">
        <v>36780</v>
      </c>
      <c r="E145" s="54">
        <v>70260</v>
      </c>
    </row>
    <row r="146" spans="1:5" ht="15" customHeight="1">
      <c r="B146" s="73" t="s">
        <v>270</v>
      </c>
      <c r="C146" s="54">
        <v>36180</v>
      </c>
      <c r="D146" s="54">
        <v>40060</v>
      </c>
      <c r="E146" s="54">
        <v>76230</v>
      </c>
    </row>
    <row r="147" spans="1:5" ht="15" customHeight="1">
      <c r="B147" s="73" t="s">
        <v>271</v>
      </c>
      <c r="C147" s="54">
        <v>37090</v>
      </c>
      <c r="D147" s="54">
        <v>39880</v>
      </c>
      <c r="E147" s="54">
        <v>76960</v>
      </c>
    </row>
    <row r="148" spans="1:5" ht="15" customHeight="1">
      <c r="B148" s="73" t="s">
        <v>272</v>
      </c>
      <c r="C148" s="54">
        <v>36040</v>
      </c>
      <c r="D148" s="54">
        <v>38520</v>
      </c>
      <c r="E148" s="54">
        <v>74550</v>
      </c>
    </row>
    <row r="149" spans="1:5" ht="15" customHeight="1">
      <c r="B149" s="73" t="s">
        <v>273</v>
      </c>
      <c r="C149" s="54">
        <v>32090</v>
      </c>
      <c r="D149" s="54">
        <v>33470</v>
      </c>
      <c r="E149" s="54">
        <v>65560</v>
      </c>
    </row>
    <row r="150" spans="1:5" ht="15" customHeight="1">
      <c r="B150" s="73" t="s">
        <v>274</v>
      </c>
      <c r="C150" s="54">
        <v>29410</v>
      </c>
      <c r="D150" s="54">
        <v>30760</v>
      </c>
      <c r="E150" s="54">
        <v>60180</v>
      </c>
    </row>
    <row r="151" spans="1:5" ht="15" customHeight="1">
      <c r="B151" s="73" t="s">
        <v>275</v>
      </c>
      <c r="C151" s="54">
        <v>23200</v>
      </c>
      <c r="D151" s="54">
        <v>24630</v>
      </c>
      <c r="E151" s="54">
        <v>47830</v>
      </c>
    </row>
    <row r="152" spans="1:5" ht="15" customHeight="1">
      <c r="B152" s="73" t="s">
        <v>276</v>
      </c>
      <c r="C152" s="54">
        <v>18300</v>
      </c>
      <c r="D152" s="54">
        <v>19620</v>
      </c>
      <c r="E152" s="54">
        <v>37920</v>
      </c>
    </row>
    <row r="153" spans="1:5" ht="15" customHeight="1">
      <c r="B153" s="73" t="s">
        <v>277</v>
      </c>
      <c r="C153" s="54">
        <v>13260</v>
      </c>
      <c r="D153" s="54">
        <v>14660</v>
      </c>
      <c r="E153" s="54">
        <v>27940</v>
      </c>
    </row>
    <row r="154" spans="1:5" ht="15" customHeight="1">
      <c r="B154" s="73" t="s">
        <v>278</v>
      </c>
      <c r="C154" s="54">
        <v>9220</v>
      </c>
      <c r="D154" s="54">
        <v>11730</v>
      </c>
      <c r="E154" s="54">
        <v>20940</v>
      </c>
    </row>
    <row r="155" spans="1:5" ht="15" customHeight="1">
      <c r="B155" s="73" t="s">
        <v>279</v>
      </c>
      <c r="C155" s="54">
        <v>6080</v>
      </c>
      <c r="D155" s="54">
        <v>11120</v>
      </c>
      <c r="E155" s="54">
        <v>17210</v>
      </c>
    </row>
    <row r="156" spans="1:5" ht="15" customHeight="1">
      <c r="B156" s="73" t="s">
        <v>341</v>
      </c>
      <c r="C156" s="54">
        <v>544900</v>
      </c>
      <c r="D156" s="54">
        <v>568000</v>
      </c>
      <c r="E156" s="54">
        <v>1112900</v>
      </c>
    </row>
    <row r="157" spans="1:5" ht="15" customHeight="1">
      <c r="A157" s="50" t="s">
        <v>17</v>
      </c>
      <c r="B157" s="52" t="s">
        <v>262</v>
      </c>
      <c r="C157" s="50">
        <v>12520</v>
      </c>
      <c r="D157" s="50">
        <v>11750</v>
      </c>
      <c r="E157" s="50">
        <v>24300</v>
      </c>
    </row>
    <row r="158" spans="1:5" ht="15" customHeight="1">
      <c r="A158" s="50"/>
      <c r="B158" s="52" t="s">
        <v>263</v>
      </c>
      <c r="C158" s="50">
        <v>11880</v>
      </c>
      <c r="D158" s="50">
        <v>11310</v>
      </c>
      <c r="E158" s="50">
        <v>23190</v>
      </c>
    </row>
    <row r="159" spans="1:5" ht="15" customHeight="1">
      <c r="A159" s="50"/>
      <c r="B159" s="52" t="s">
        <v>264</v>
      </c>
      <c r="C159" s="50">
        <v>12440</v>
      </c>
      <c r="D159" s="50">
        <v>11620</v>
      </c>
      <c r="E159" s="50">
        <v>24050</v>
      </c>
    </row>
    <row r="160" spans="1:5" ht="15" customHeight="1">
      <c r="A160" s="50"/>
      <c r="B160" s="52" t="s">
        <v>265</v>
      </c>
      <c r="C160" s="50">
        <v>11180</v>
      </c>
      <c r="D160" s="50">
        <v>10550</v>
      </c>
      <c r="E160" s="50">
        <v>21720</v>
      </c>
    </row>
    <row r="161" spans="1:5" ht="15" customHeight="1">
      <c r="A161" s="50"/>
      <c r="B161" s="52" t="s">
        <v>266</v>
      </c>
      <c r="C161" s="50">
        <v>9210</v>
      </c>
      <c r="D161" s="50">
        <v>9260</v>
      </c>
      <c r="E161" s="50">
        <v>18470</v>
      </c>
    </row>
    <row r="162" spans="1:5" ht="15" customHeight="1">
      <c r="A162" s="50"/>
      <c r="B162" s="52" t="s">
        <v>267</v>
      </c>
      <c r="C162" s="50">
        <v>8130</v>
      </c>
      <c r="D162" s="50">
        <v>8850</v>
      </c>
      <c r="E162" s="50">
        <v>16980</v>
      </c>
    </row>
    <row r="163" spans="1:5" ht="15" customHeight="1">
      <c r="A163" s="50"/>
      <c r="B163" s="52" t="s">
        <v>268</v>
      </c>
      <c r="C163" s="50">
        <v>8120</v>
      </c>
      <c r="D163" s="50">
        <v>9380</v>
      </c>
      <c r="E163" s="50">
        <v>17490</v>
      </c>
    </row>
    <row r="164" spans="1:5" ht="15" customHeight="1">
      <c r="A164" s="50"/>
      <c r="B164" s="52" t="s">
        <v>269</v>
      </c>
      <c r="C164" s="50">
        <v>9610</v>
      </c>
      <c r="D164" s="50">
        <v>10490</v>
      </c>
      <c r="E164" s="50">
        <v>20100</v>
      </c>
    </row>
    <row r="165" spans="1:5" ht="15" customHeight="1">
      <c r="A165" s="50"/>
      <c r="B165" s="52" t="s">
        <v>270</v>
      </c>
      <c r="C165" s="50">
        <v>10260</v>
      </c>
      <c r="D165" s="50">
        <v>11360</v>
      </c>
      <c r="E165" s="50">
        <v>21620</v>
      </c>
    </row>
    <row r="166" spans="1:5" ht="15" customHeight="1">
      <c r="A166" s="50"/>
      <c r="B166" s="52" t="s">
        <v>271</v>
      </c>
      <c r="C166" s="50">
        <v>10610</v>
      </c>
      <c r="D166" s="50">
        <v>11710</v>
      </c>
      <c r="E166" s="50">
        <v>22320</v>
      </c>
    </row>
    <row r="167" spans="1:5" ht="15" customHeight="1">
      <c r="A167" s="50"/>
      <c r="B167" s="52" t="s">
        <v>272</v>
      </c>
      <c r="C167" s="50">
        <v>10470</v>
      </c>
      <c r="D167" s="50">
        <v>10920</v>
      </c>
      <c r="E167" s="50">
        <v>21390</v>
      </c>
    </row>
    <row r="168" spans="1:5" ht="15" customHeight="1">
      <c r="A168" s="50"/>
      <c r="B168" s="52" t="s">
        <v>273</v>
      </c>
      <c r="C168" s="50">
        <v>8910</v>
      </c>
      <c r="D168" s="50">
        <v>9610</v>
      </c>
      <c r="E168" s="50">
        <v>18520</v>
      </c>
    </row>
    <row r="169" spans="1:5" ht="15" customHeight="1">
      <c r="A169" s="50"/>
      <c r="B169" s="52" t="s">
        <v>274</v>
      </c>
      <c r="C169" s="50">
        <v>8260</v>
      </c>
      <c r="D169" s="50">
        <v>8910</v>
      </c>
      <c r="E169" s="50">
        <v>17170</v>
      </c>
    </row>
    <row r="170" spans="1:5" ht="15" customHeight="1">
      <c r="A170" s="50"/>
      <c r="B170" s="52" t="s">
        <v>275</v>
      </c>
      <c r="C170" s="50">
        <v>6640</v>
      </c>
      <c r="D170" s="50">
        <v>7030</v>
      </c>
      <c r="E170" s="50">
        <v>13680</v>
      </c>
    </row>
    <row r="171" spans="1:5" ht="15" customHeight="1">
      <c r="A171" s="50"/>
      <c r="B171" s="52" t="s">
        <v>276</v>
      </c>
      <c r="C171" s="50">
        <v>5250</v>
      </c>
      <c r="D171" s="50">
        <v>5350</v>
      </c>
      <c r="E171" s="50">
        <v>10600</v>
      </c>
    </row>
    <row r="172" spans="1:5" ht="15" customHeight="1">
      <c r="A172" s="50"/>
      <c r="B172" s="52" t="s">
        <v>277</v>
      </c>
      <c r="C172" s="50">
        <v>3540</v>
      </c>
      <c r="D172" s="50">
        <v>3930</v>
      </c>
      <c r="E172" s="50">
        <v>7480</v>
      </c>
    </row>
    <row r="173" spans="1:5" ht="15" customHeight="1">
      <c r="A173" s="50"/>
      <c r="B173" s="52" t="s">
        <v>278</v>
      </c>
      <c r="C173" s="50">
        <v>2480</v>
      </c>
      <c r="D173" s="50">
        <v>3050</v>
      </c>
      <c r="E173" s="50">
        <v>5530</v>
      </c>
    </row>
    <row r="174" spans="1:5" ht="15" customHeight="1">
      <c r="A174" s="50"/>
      <c r="B174" s="52" t="s">
        <v>279</v>
      </c>
      <c r="C174" s="50">
        <v>1530</v>
      </c>
      <c r="D174" s="50">
        <v>2870</v>
      </c>
      <c r="E174" s="50">
        <v>4400</v>
      </c>
    </row>
    <row r="175" spans="1:5" ht="15" customHeight="1">
      <c r="A175" s="50"/>
      <c r="B175" s="52" t="s">
        <v>341</v>
      </c>
      <c r="C175" s="50">
        <v>151100</v>
      </c>
      <c r="D175" s="50">
        <v>157900</v>
      </c>
      <c r="E175" s="50">
        <v>309000</v>
      </c>
    </row>
    <row r="176" spans="1:5" ht="15" customHeight="1">
      <c r="A176" s="54" t="s">
        <v>18</v>
      </c>
      <c r="B176" s="73" t="s">
        <v>262</v>
      </c>
      <c r="C176" s="54">
        <v>23650</v>
      </c>
      <c r="D176" s="54">
        <v>21990</v>
      </c>
      <c r="E176" s="54">
        <v>45670</v>
      </c>
    </row>
    <row r="177" spans="2:5" ht="15" customHeight="1">
      <c r="B177" s="73" t="s">
        <v>263</v>
      </c>
      <c r="C177" s="54">
        <v>22720</v>
      </c>
      <c r="D177" s="54">
        <v>21570</v>
      </c>
      <c r="E177" s="54">
        <v>44290</v>
      </c>
    </row>
    <row r="178" spans="2:5" ht="15" customHeight="1">
      <c r="B178" s="73" t="s">
        <v>264</v>
      </c>
      <c r="C178" s="54">
        <v>24210</v>
      </c>
      <c r="D178" s="54">
        <v>22600</v>
      </c>
      <c r="E178" s="54">
        <v>46810</v>
      </c>
    </row>
    <row r="179" spans="2:5" ht="15" customHeight="1">
      <c r="B179" s="73" t="s">
        <v>265</v>
      </c>
      <c r="C179" s="54">
        <v>21570</v>
      </c>
      <c r="D179" s="54">
        <v>20470</v>
      </c>
      <c r="E179" s="54">
        <v>42040</v>
      </c>
    </row>
    <row r="180" spans="2:5" ht="15" customHeight="1">
      <c r="B180" s="73" t="s">
        <v>266</v>
      </c>
      <c r="C180" s="54">
        <v>16880</v>
      </c>
      <c r="D180" s="54">
        <v>16820</v>
      </c>
      <c r="E180" s="54">
        <v>33710</v>
      </c>
    </row>
    <row r="181" spans="2:5" ht="15" customHeight="1">
      <c r="B181" s="73" t="s">
        <v>267</v>
      </c>
      <c r="C181" s="54">
        <v>14840</v>
      </c>
      <c r="D181" s="54">
        <v>16160</v>
      </c>
      <c r="E181" s="54">
        <v>31000</v>
      </c>
    </row>
    <row r="182" spans="2:5" ht="15" customHeight="1">
      <c r="B182" s="73" t="s">
        <v>268</v>
      </c>
      <c r="C182" s="54">
        <v>15380</v>
      </c>
      <c r="D182" s="54">
        <v>17300</v>
      </c>
      <c r="E182" s="54">
        <v>32680</v>
      </c>
    </row>
    <row r="183" spans="2:5" ht="15" customHeight="1">
      <c r="B183" s="73" t="s">
        <v>269</v>
      </c>
      <c r="C183" s="54">
        <v>18180</v>
      </c>
      <c r="D183" s="54">
        <v>21160</v>
      </c>
      <c r="E183" s="54">
        <v>39340</v>
      </c>
    </row>
    <row r="184" spans="2:5" ht="15" customHeight="1">
      <c r="B184" s="73" t="s">
        <v>270</v>
      </c>
      <c r="C184" s="54">
        <v>20190</v>
      </c>
      <c r="D184" s="54">
        <v>23380</v>
      </c>
      <c r="E184" s="54">
        <v>43560</v>
      </c>
    </row>
    <row r="185" spans="2:5" ht="15" customHeight="1">
      <c r="B185" s="73" t="s">
        <v>271</v>
      </c>
      <c r="C185" s="54">
        <v>21540</v>
      </c>
      <c r="D185" s="54">
        <v>23770</v>
      </c>
      <c r="E185" s="54">
        <v>45310</v>
      </c>
    </row>
    <row r="186" spans="2:5" ht="15" customHeight="1">
      <c r="B186" s="73" t="s">
        <v>272</v>
      </c>
      <c r="C186" s="54">
        <v>21080</v>
      </c>
      <c r="D186" s="54">
        <v>23350</v>
      </c>
      <c r="E186" s="54">
        <v>44430</v>
      </c>
    </row>
    <row r="187" spans="2:5" ht="15" customHeight="1">
      <c r="B187" s="73" t="s">
        <v>273</v>
      </c>
      <c r="C187" s="54">
        <v>19500</v>
      </c>
      <c r="D187" s="54">
        <v>21260</v>
      </c>
      <c r="E187" s="54">
        <v>40760</v>
      </c>
    </row>
    <row r="188" spans="2:5" ht="15" customHeight="1">
      <c r="B188" s="73" t="s">
        <v>274</v>
      </c>
      <c r="C188" s="54">
        <v>18750</v>
      </c>
      <c r="D188" s="54">
        <v>19900</v>
      </c>
      <c r="E188" s="54">
        <v>38650</v>
      </c>
    </row>
    <row r="189" spans="2:5" ht="15" customHeight="1">
      <c r="B189" s="73" t="s">
        <v>275</v>
      </c>
      <c r="C189" s="54">
        <v>15690</v>
      </c>
      <c r="D189" s="54">
        <v>17070</v>
      </c>
      <c r="E189" s="54">
        <v>32770</v>
      </c>
    </row>
    <row r="190" spans="2:5" ht="15" customHeight="1">
      <c r="B190" s="73" t="s">
        <v>276</v>
      </c>
      <c r="C190" s="54">
        <v>13120</v>
      </c>
      <c r="D190" s="54">
        <v>14570</v>
      </c>
      <c r="E190" s="54">
        <v>27680</v>
      </c>
    </row>
    <row r="191" spans="2:5" ht="15" customHeight="1">
      <c r="B191" s="73" t="s">
        <v>277</v>
      </c>
      <c r="C191" s="54">
        <v>9710</v>
      </c>
      <c r="D191" s="54">
        <v>10810</v>
      </c>
      <c r="E191" s="54">
        <v>20520</v>
      </c>
    </row>
    <row r="192" spans="2:5" ht="15" customHeight="1">
      <c r="B192" s="73" t="s">
        <v>278</v>
      </c>
      <c r="C192" s="54">
        <v>7190</v>
      </c>
      <c r="D192" s="54">
        <v>8500</v>
      </c>
      <c r="E192" s="54">
        <v>15700</v>
      </c>
    </row>
    <row r="193" spans="1:5" ht="15" customHeight="1">
      <c r="B193" s="73" t="s">
        <v>279</v>
      </c>
      <c r="C193" s="54">
        <v>4870</v>
      </c>
      <c r="D193" s="54">
        <v>8350</v>
      </c>
      <c r="E193" s="54">
        <v>13220</v>
      </c>
    </row>
    <row r="194" spans="1:5" ht="15" customHeight="1">
      <c r="B194" s="73" t="s">
        <v>341</v>
      </c>
      <c r="C194" s="54">
        <v>309100</v>
      </c>
      <c r="D194" s="54">
        <v>329100</v>
      </c>
      <c r="E194" s="54">
        <v>638100</v>
      </c>
    </row>
    <row r="195" spans="1:5" ht="15" customHeight="1">
      <c r="A195" s="50" t="s">
        <v>19</v>
      </c>
      <c r="B195" s="52" t="s">
        <v>262</v>
      </c>
      <c r="C195" s="50">
        <v>5970</v>
      </c>
      <c r="D195" s="50">
        <v>5840</v>
      </c>
      <c r="E195" s="50">
        <v>11820</v>
      </c>
    </row>
    <row r="196" spans="1:5" ht="15" customHeight="1">
      <c r="A196" s="50"/>
      <c r="B196" s="52" t="s">
        <v>263</v>
      </c>
      <c r="C196" s="50">
        <v>6120</v>
      </c>
      <c r="D196" s="50">
        <v>5570</v>
      </c>
      <c r="E196" s="50">
        <v>11690</v>
      </c>
    </row>
    <row r="197" spans="1:5" ht="15" customHeight="1">
      <c r="A197" s="50"/>
      <c r="B197" s="52" t="s">
        <v>264</v>
      </c>
      <c r="C197" s="50">
        <v>6010</v>
      </c>
      <c r="D197" s="50">
        <v>5670</v>
      </c>
      <c r="E197" s="50">
        <v>11680</v>
      </c>
    </row>
    <row r="198" spans="1:5" ht="15" customHeight="1">
      <c r="A198" s="50"/>
      <c r="B198" s="52" t="s">
        <v>265</v>
      </c>
      <c r="C198" s="50">
        <v>5410</v>
      </c>
      <c r="D198" s="50">
        <v>5160</v>
      </c>
      <c r="E198" s="50">
        <v>10570</v>
      </c>
    </row>
    <row r="199" spans="1:5" ht="15" customHeight="1">
      <c r="A199" s="50"/>
      <c r="B199" s="52" t="s">
        <v>266</v>
      </c>
      <c r="C199" s="50">
        <v>4200</v>
      </c>
      <c r="D199" s="50">
        <v>4410</v>
      </c>
      <c r="E199" s="50">
        <v>8610</v>
      </c>
    </row>
    <row r="200" spans="1:5" ht="15" customHeight="1">
      <c r="A200" s="50"/>
      <c r="B200" s="52" t="s">
        <v>267</v>
      </c>
      <c r="C200" s="50">
        <v>3380</v>
      </c>
      <c r="D200" s="50">
        <v>3960</v>
      </c>
      <c r="E200" s="50">
        <v>7350</v>
      </c>
    </row>
    <row r="201" spans="1:5" ht="15" customHeight="1">
      <c r="A201" s="50"/>
      <c r="B201" s="52" t="s">
        <v>268</v>
      </c>
      <c r="C201" s="50">
        <v>3530</v>
      </c>
      <c r="D201" s="50">
        <v>4050</v>
      </c>
      <c r="E201" s="50">
        <v>7570</v>
      </c>
    </row>
    <row r="202" spans="1:5" ht="15" customHeight="1">
      <c r="A202" s="50"/>
      <c r="B202" s="52" t="s">
        <v>269</v>
      </c>
      <c r="C202" s="50">
        <v>4130</v>
      </c>
      <c r="D202" s="50">
        <v>4590</v>
      </c>
      <c r="E202" s="50">
        <v>8710</v>
      </c>
    </row>
    <row r="203" spans="1:5" ht="15" customHeight="1">
      <c r="A203" s="50"/>
      <c r="B203" s="52" t="s">
        <v>270</v>
      </c>
      <c r="C203" s="50">
        <v>4210</v>
      </c>
      <c r="D203" s="50">
        <v>4970</v>
      </c>
      <c r="E203" s="50">
        <v>9180</v>
      </c>
    </row>
    <row r="204" spans="1:5" ht="15" customHeight="1">
      <c r="A204" s="50"/>
      <c r="B204" s="52" t="s">
        <v>271</v>
      </c>
      <c r="C204" s="50">
        <v>4490</v>
      </c>
      <c r="D204" s="50">
        <v>4990</v>
      </c>
      <c r="E204" s="50">
        <v>9480</v>
      </c>
    </row>
    <row r="205" spans="1:5" ht="15" customHeight="1">
      <c r="A205" s="50"/>
      <c r="B205" s="52" t="s">
        <v>272</v>
      </c>
      <c r="C205" s="50">
        <v>4640</v>
      </c>
      <c r="D205" s="50">
        <v>4990</v>
      </c>
      <c r="E205" s="50">
        <v>9630</v>
      </c>
    </row>
    <row r="206" spans="1:5" ht="15" customHeight="1">
      <c r="A206" s="50"/>
      <c r="B206" s="52" t="s">
        <v>273</v>
      </c>
      <c r="C206" s="50">
        <v>4340</v>
      </c>
      <c r="D206" s="50">
        <v>4370</v>
      </c>
      <c r="E206" s="50">
        <v>8710</v>
      </c>
    </row>
    <row r="207" spans="1:5" ht="15" customHeight="1">
      <c r="A207" s="50"/>
      <c r="B207" s="52" t="s">
        <v>274</v>
      </c>
      <c r="C207" s="50">
        <v>3770</v>
      </c>
      <c r="D207" s="50">
        <v>3820</v>
      </c>
      <c r="E207" s="50">
        <v>7580</v>
      </c>
    </row>
    <row r="208" spans="1:5" ht="15" customHeight="1">
      <c r="A208" s="50"/>
      <c r="B208" s="52" t="s">
        <v>275</v>
      </c>
      <c r="C208" s="50">
        <v>2750</v>
      </c>
      <c r="D208" s="50">
        <v>2830</v>
      </c>
      <c r="E208" s="50">
        <v>5580</v>
      </c>
    </row>
    <row r="209" spans="1:5" ht="15" customHeight="1">
      <c r="A209" s="50"/>
      <c r="B209" s="52" t="s">
        <v>276</v>
      </c>
      <c r="C209" s="50">
        <v>2070</v>
      </c>
      <c r="D209" s="50">
        <v>2370</v>
      </c>
      <c r="E209" s="50">
        <v>4430</v>
      </c>
    </row>
    <row r="210" spans="1:5" ht="15" customHeight="1">
      <c r="A210" s="50"/>
      <c r="B210" s="52" t="s">
        <v>277</v>
      </c>
      <c r="C210" s="50">
        <v>1530</v>
      </c>
      <c r="D210" s="50">
        <v>1820</v>
      </c>
      <c r="E210" s="50">
        <v>3360</v>
      </c>
    </row>
    <row r="211" spans="1:5" ht="15" customHeight="1">
      <c r="A211" s="50"/>
      <c r="B211" s="52" t="s">
        <v>278</v>
      </c>
      <c r="C211" s="50">
        <v>1070</v>
      </c>
      <c r="D211" s="50">
        <v>1440</v>
      </c>
      <c r="E211" s="50">
        <v>2510</v>
      </c>
    </row>
    <row r="212" spans="1:5" ht="15" customHeight="1">
      <c r="A212" s="50"/>
      <c r="B212" s="52" t="s">
        <v>279</v>
      </c>
      <c r="C212" s="50">
        <v>690</v>
      </c>
      <c r="D212" s="50">
        <v>1360</v>
      </c>
      <c r="E212" s="50">
        <v>2050</v>
      </c>
    </row>
    <row r="213" spans="1:5" ht="15" customHeight="1">
      <c r="A213" s="50"/>
      <c r="B213" s="52" t="s">
        <v>341</v>
      </c>
      <c r="C213" s="50">
        <v>68400</v>
      </c>
      <c r="D213" s="50">
        <v>72300</v>
      </c>
      <c r="E213" s="50">
        <v>140500</v>
      </c>
    </row>
    <row r="214" spans="1:5" ht="15" customHeight="1">
      <c r="A214" s="54" t="s">
        <v>302</v>
      </c>
      <c r="B214" s="73" t="s">
        <v>262</v>
      </c>
      <c r="C214" s="54">
        <v>17770</v>
      </c>
      <c r="D214" s="54">
        <v>17490</v>
      </c>
      <c r="E214" s="54">
        <v>35270</v>
      </c>
    </row>
    <row r="215" spans="1:5" ht="15" customHeight="1">
      <c r="B215" s="73" t="s">
        <v>263</v>
      </c>
      <c r="C215" s="54">
        <v>17150</v>
      </c>
      <c r="D215" s="54">
        <v>16490</v>
      </c>
      <c r="E215" s="54">
        <v>33640</v>
      </c>
    </row>
    <row r="216" spans="1:5" ht="15" customHeight="1">
      <c r="B216" s="73" t="s">
        <v>264</v>
      </c>
      <c r="C216" s="54">
        <v>18350</v>
      </c>
      <c r="D216" s="54">
        <v>17570</v>
      </c>
      <c r="E216" s="54">
        <v>35920</v>
      </c>
    </row>
    <row r="217" spans="1:5" ht="15" customHeight="1">
      <c r="B217" s="73" t="s">
        <v>265</v>
      </c>
      <c r="C217" s="54">
        <v>16710</v>
      </c>
      <c r="D217" s="54">
        <v>15740</v>
      </c>
      <c r="E217" s="54">
        <v>32460</v>
      </c>
    </row>
    <row r="218" spans="1:5" ht="15" customHeight="1">
      <c r="B218" s="73" t="s">
        <v>266</v>
      </c>
      <c r="C218" s="54">
        <v>12830</v>
      </c>
      <c r="D218" s="54">
        <v>13160</v>
      </c>
      <c r="E218" s="54">
        <v>25990</v>
      </c>
    </row>
    <row r="219" spans="1:5" ht="15" customHeight="1">
      <c r="B219" s="73" t="s">
        <v>267</v>
      </c>
      <c r="C219" s="54">
        <v>11100</v>
      </c>
      <c r="D219" s="54">
        <v>11800</v>
      </c>
      <c r="E219" s="54">
        <v>22910</v>
      </c>
    </row>
    <row r="220" spans="1:5" ht="15" customHeight="1">
      <c r="B220" s="73" t="s">
        <v>268</v>
      </c>
      <c r="C220" s="54">
        <v>11520</v>
      </c>
      <c r="D220" s="54">
        <v>12950</v>
      </c>
      <c r="E220" s="54">
        <v>24490</v>
      </c>
    </row>
    <row r="221" spans="1:5" ht="15" customHeight="1">
      <c r="B221" s="73" t="s">
        <v>269</v>
      </c>
      <c r="C221" s="54">
        <v>13680</v>
      </c>
      <c r="D221" s="54">
        <v>15930</v>
      </c>
      <c r="E221" s="54">
        <v>29630</v>
      </c>
    </row>
    <row r="222" spans="1:5" ht="15" customHeight="1">
      <c r="B222" s="73" t="s">
        <v>270</v>
      </c>
      <c r="C222" s="54">
        <v>15230</v>
      </c>
      <c r="D222" s="54">
        <v>16970</v>
      </c>
      <c r="E222" s="54">
        <v>32220</v>
      </c>
    </row>
    <row r="223" spans="1:5" ht="15" customHeight="1">
      <c r="B223" s="73" t="s">
        <v>271</v>
      </c>
      <c r="C223" s="54">
        <v>16460</v>
      </c>
      <c r="D223" s="54">
        <v>18010</v>
      </c>
      <c r="E223" s="54">
        <v>34480</v>
      </c>
    </row>
    <row r="224" spans="1:5" ht="15" customHeight="1">
      <c r="B224" s="73" t="s">
        <v>272</v>
      </c>
      <c r="C224" s="54">
        <v>16100</v>
      </c>
      <c r="D224" s="54">
        <v>17410</v>
      </c>
      <c r="E224" s="54">
        <v>33510</v>
      </c>
    </row>
    <row r="225" spans="1:5" ht="15" customHeight="1">
      <c r="B225" s="73" t="s">
        <v>273</v>
      </c>
      <c r="C225" s="54">
        <v>14360</v>
      </c>
      <c r="D225" s="54">
        <v>15690</v>
      </c>
      <c r="E225" s="54">
        <v>30050</v>
      </c>
    </row>
    <row r="226" spans="1:5" ht="15" customHeight="1">
      <c r="B226" s="73" t="s">
        <v>274</v>
      </c>
      <c r="C226" s="54">
        <v>14080</v>
      </c>
      <c r="D226" s="54">
        <v>14980</v>
      </c>
      <c r="E226" s="54">
        <v>29080</v>
      </c>
    </row>
    <row r="227" spans="1:5" ht="15" customHeight="1">
      <c r="B227" s="73" t="s">
        <v>275</v>
      </c>
      <c r="C227" s="54">
        <v>11060</v>
      </c>
      <c r="D227" s="54">
        <v>11430</v>
      </c>
      <c r="E227" s="54">
        <v>22490</v>
      </c>
    </row>
    <row r="228" spans="1:5" ht="15" customHeight="1">
      <c r="B228" s="73" t="s">
        <v>276</v>
      </c>
      <c r="C228" s="54">
        <v>8330</v>
      </c>
      <c r="D228" s="54">
        <v>9380</v>
      </c>
      <c r="E228" s="54">
        <v>17710</v>
      </c>
    </row>
    <row r="229" spans="1:5" ht="15" customHeight="1">
      <c r="B229" s="73" t="s">
        <v>277</v>
      </c>
      <c r="C229" s="54">
        <v>6240</v>
      </c>
      <c r="D229" s="54">
        <v>7270</v>
      </c>
      <c r="E229" s="54">
        <v>13510</v>
      </c>
    </row>
    <row r="230" spans="1:5" ht="15" customHeight="1">
      <c r="B230" s="73" t="s">
        <v>278</v>
      </c>
      <c r="C230" s="54">
        <v>4450</v>
      </c>
      <c r="D230" s="54">
        <v>5780</v>
      </c>
      <c r="E230" s="54">
        <v>10240</v>
      </c>
    </row>
    <row r="231" spans="1:5" ht="15" customHeight="1">
      <c r="B231" s="73" t="s">
        <v>279</v>
      </c>
      <c r="C231" s="54">
        <v>3110</v>
      </c>
      <c r="D231" s="54">
        <v>5990</v>
      </c>
      <c r="E231" s="54">
        <v>9100</v>
      </c>
    </row>
    <row r="232" spans="1:5" ht="15" customHeight="1">
      <c r="B232" s="73" t="s">
        <v>341</v>
      </c>
      <c r="C232" s="54">
        <v>228500</v>
      </c>
      <c r="D232" s="54">
        <v>244100</v>
      </c>
      <c r="E232" s="54">
        <v>472600</v>
      </c>
    </row>
    <row r="233" spans="1:5" ht="15" customHeight="1">
      <c r="A233" s="50" t="s">
        <v>20</v>
      </c>
      <c r="B233" s="52" t="s">
        <v>262</v>
      </c>
      <c r="C233" s="50">
        <v>12680</v>
      </c>
      <c r="D233" s="50">
        <v>11960</v>
      </c>
      <c r="E233" s="50">
        <v>24640</v>
      </c>
    </row>
    <row r="234" spans="1:5" ht="15" customHeight="1">
      <c r="A234" s="50"/>
      <c r="B234" s="52" t="s">
        <v>263</v>
      </c>
      <c r="C234" s="50">
        <v>11720</v>
      </c>
      <c r="D234" s="50">
        <v>10880</v>
      </c>
      <c r="E234" s="50">
        <v>22610</v>
      </c>
    </row>
    <row r="235" spans="1:5" ht="15" customHeight="1">
      <c r="A235" s="50"/>
      <c r="B235" s="52" t="s">
        <v>264</v>
      </c>
      <c r="C235" s="50">
        <v>12110</v>
      </c>
      <c r="D235" s="50">
        <v>11710</v>
      </c>
      <c r="E235" s="50">
        <v>23820</v>
      </c>
    </row>
    <row r="236" spans="1:5" ht="15" customHeight="1">
      <c r="A236" s="50"/>
      <c r="B236" s="52" t="s">
        <v>265</v>
      </c>
      <c r="C236" s="50">
        <v>11520</v>
      </c>
      <c r="D236" s="50">
        <v>10600</v>
      </c>
      <c r="E236" s="50">
        <v>22120</v>
      </c>
    </row>
    <row r="237" spans="1:5" ht="15" customHeight="1">
      <c r="A237" s="50"/>
      <c r="B237" s="52" t="s">
        <v>266</v>
      </c>
      <c r="C237" s="50">
        <v>10180</v>
      </c>
      <c r="D237" s="50">
        <v>9780</v>
      </c>
      <c r="E237" s="50">
        <v>19960</v>
      </c>
    </row>
    <row r="238" spans="1:5" ht="15" customHeight="1">
      <c r="A238" s="50"/>
      <c r="B238" s="52" t="s">
        <v>267</v>
      </c>
      <c r="C238" s="50">
        <v>8960</v>
      </c>
      <c r="D238" s="50">
        <v>9270</v>
      </c>
      <c r="E238" s="50">
        <v>18220</v>
      </c>
    </row>
    <row r="239" spans="1:5" ht="15" customHeight="1">
      <c r="A239" s="50"/>
      <c r="B239" s="52" t="s">
        <v>268</v>
      </c>
      <c r="C239" s="50">
        <v>9200</v>
      </c>
      <c r="D239" s="50">
        <v>9760</v>
      </c>
      <c r="E239" s="50">
        <v>18970</v>
      </c>
    </row>
    <row r="240" spans="1:5" ht="15" customHeight="1">
      <c r="A240" s="50"/>
      <c r="B240" s="52" t="s">
        <v>269</v>
      </c>
      <c r="C240" s="50">
        <v>10330</v>
      </c>
      <c r="D240" s="50">
        <v>11470</v>
      </c>
      <c r="E240" s="50">
        <v>21810</v>
      </c>
    </row>
    <row r="241" spans="1:5" ht="15" customHeight="1">
      <c r="A241" s="50"/>
      <c r="B241" s="52" t="s">
        <v>270</v>
      </c>
      <c r="C241" s="50">
        <v>11320</v>
      </c>
      <c r="D241" s="50">
        <v>12080</v>
      </c>
      <c r="E241" s="50">
        <v>23390</v>
      </c>
    </row>
    <row r="242" spans="1:5" ht="15" customHeight="1">
      <c r="A242" s="50"/>
      <c r="B242" s="52" t="s">
        <v>271</v>
      </c>
      <c r="C242" s="50">
        <v>11770</v>
      </c>
      <c r="D242" s="50">
        <v>12270</v>
      </c>
      <c r="E242" s="50">
        <v>24050</v>
      </c>
    </row>
    <row r="243" spans="1:5" ht="15" customHeight="1">
      <c r="A243" s="50"/>
      <c r="B243" s="52" t="s">
        <v>272</v>
      </c>
      <c r="C243" s="50">
        <v>11480</v>
      </c>
      <c r="D243" s="50">
        <v>12400</v>
      </c>
      <c r="E243" s="50">
        <v>23880</v>
      </c>
    </row>
    <row r="244" spans="1:5" ht="15" customHeight="1">
      <c r="A244" s="50"/>
      <c r="B244" s="52" t="s">
        <v>273</v>
      </c>
      <c r="C244" s="50">
        <v>10570</v>
      </c>
      <c r="D244" s="50">
        <v>10610</v>
      </c>
      <c r="E244" s="50">
        <v>21180</v>
      </c>
    </row>
    <row r="245" spans="1:5" ht="15" customHeight="1">
      <c r="A245" s="50"/>
      <c r="B245" s="52" t="s">
        <v>274</v>
      </c>
      <c r="C245" s="50">
        <v>9650</v>
      </c>
      <c r="D245" s="50">
        <v>9730</v>
      </c>
      <c r="E245" s="50">
        <v>19380</v>
      </c>
    </row>
    <row r="246" spans="1:5" ht="15" customHeight="1">
      <c r="A246" s="50"/>
      <c r="B246" s="52" t="s">
        <v>275</v>
      </c>
      <c r="C246" s="50">
        <v>7490</v>
      </c>
      <c r="D246" s="50">
        <v>7690</v>
      </c>
      <c r="E246" s="50">
        <v>15180</v>
      </c>
    </row>
    <row r="247" spans="1:5" ht="15" customHeight="1">
      <c r="A247" s="50"/>
      <c r="B247" s="52" t="s">
        <v>276</v>
      </c>
      <c r="C247" s="50">
        <v>5800</v>
      </c>
      <c r="D247" s="50">
        <v>6380</v>
      </c>
      <c r="E247" s="50">
        <v>12170</v>
      </c>
    </row>
    <row r="248" spans="1:5" ht="15" customHeight="1">
      <c r="A248" s="50"/>
      <c r="B248" s="52" t="s">
        <v>277</v>
      </c>
      <c r="C248" s="50">
        <v>4510</v>
      </c>
      <c r="D248" s="50">
        <v>5220</v>
      </c>
      <c r="E248" s="50">
        <v>9720</v>
      </c>
    </row>
    <row r="249" spans="1:5" ht="15" customHeight="1">
      <c r="A249" s="50"/>
      <c r="B249" s="52" t="s">
        <v>278</v>
      </c>
      <c r="C249" s="50">
        <v>3380</v>
      </c>
      <c r="D249" s="50">
        <v>4350</v>
      </c>
      <c r="E249" s="50">
        <v>7730</v>
      </c>
    </row>
    <row r="250" spans="1:5" ht="15" customHeight="1">
      <c r="A250" s="50"/>
      <c r="B250" s="52" t="s">
        <v>279</v>
      </c>
      <c r="C250" s="50">
        <v>2320</v>
      </c>
      <c r="D250" s="50">
        <v>4520</v>
      </c>
      <c r="E250" s="50">
        <v>6840</v>
      </c>
    </row>
    <row r="251" spans="1:5" ht="15" customHeight="1">
      <c r="A251" s="50"/>
      <c r="B251" s="52" t="s">
        <v>341</v>
      </c>
      <c r="C251" s="50">
        <v>165000</v>
      </c>
      <c r="D251" s="50">
        <v>170600</v>
      </c>
      <c r="E251" s="50">
        <v>335700</v>
      </c>
    </row>
    <row r="252" spans="1:5" ht="15" customHeight="1">
      <c r="A252" s="54" t="s">
        <v>21</v>
      </c>
      <c r="B252" s="73" t="s">
        <v>262</v>
      </c>
      <c r="C252" s="54">
        <v>17900</v>
      </c>
      <c r="D252" s="54">
        <v>17440</v>
      </c>
      <c r="E252" s="54">
        <v>35310</v>
      </c>
    </row>
    <row r="253" spans="1:5" ht="15" customHeight="1">
      <c r="B253" s="73" t="s">
        <v>263</v>
      </c>
      <c r="C253" s="54">
        <v>16840</v>
      </c>
      <c r="D253" s="54">
        <v>16240</v>
      </c>
      <c r="E253" s="54">
        <v>33080</v>
      </c>
    </row>
    <row r="254" spans="1:5" ht="15" customHeight="1">
      <c r="B254" s="73" t="s">
        <v>264</v>
      </c>
      <c r="C254" s="54">
        <v>17840</v>
      </c>
      <c r="D254" s="54">
        <v>17250</v>
      </c>
      <c r="E254" s="54">
        <v>35090</v>
      </c>
    </row>
    <row r="255" spans="1:5" ht="15" customHeight="1">
      <c r="B255" s="73" t="s">
        <v>265</v>
      </c>
      <c r="C255" s="54">
        <v>19120</v>
      </c>
      <c r="D255" s="54">
        <v>18990</v>
      </c>
      <c r="E255" s="54">
        <v>38110</v>
      </c>
    </row>
    <row r="256" spans="1:5" ht="15" customHeight="1">
      <c r="B256" s="73" t="s">
        <v>266</v>
      </c>
      <c r="C256" s="54">
        <v>18670</v>
      </c>
      <c r="D256" s="54">
        <v>18800</v>
      </c>
      <c r="E256" s="54">
        <v>37470</v>
      </c>
    </row>
    <row r="257" spans="1:5" ht="15" customHeight="1">
      <c r="B257" s="73" t="s">
        <v>267</v>
      </c>
      <c r="C257" s="54">
        <v>14160</v>
      </c>
      <c r="D257" s="54">
        <v>15080</v>
      </c>
      <c r="E257" s="54">
        <v>29250</v>
      </c>
    </row>
    <row r="258" spans="1:5" ht="15" customHeight="1">
      <c r="B258" s="73" t="s">
        <v>268</v>
      </c>
      <c r="C258" s="54">
        <v>13050</v>
      </c>
      <c r="D258" s="54">
        <v>14360</v>
      </c>
      <c r="E258" s="54">
        <v>27420</v>
      </c>
    </row>
    <row r="259" spans="1:5" ht="15" customHeight="1">
      <c r="B259" s="73" t="s">
        <v>269</v>
      </c>
      <c r="C259" s="54">
        <v>14220</v>
      </c>
      <c r="D259" s="54">
        <v>15960</v>
      </c>
      <c r="E259" s="54">
        <v>30180</v>
      </c>
    </row>
    <row r="260" spans="1:5" ht="15" customHeight="1">
      <c r="B260" s="73" t="s">
        <v>270</v>
      </c>
      <c r="C260" s="54">
        <v>15490</v>
      </c>
      <c r="D260" s="54">
        <v>17350</v>
      </c>
      <c r="E260" s="54">
        <v>32860</v>
      </c>
    </row>
    <row r="261" spans="1:5" ht="15" customHeight="1">
      <c r="B261" s="73" t="s">
        <v>271</v>
      </c>
      <c r="C261" s="54">
        <v>16710</v>
      </c>
      <c r="D261" s="54">
        <v>18300</v>
      </c>
      <c r="E261" s="54">
        <v>35010</v>
      </c>
    </row>
    <row r="262" spans="1:5" ht="15" customHeight="1">
      <c r="B262" s="73" t="s">
        <v>272</v>
      </c>
      <c r="C262" s="54">
        <v>16660</v>
      </c>
      <c r="D262" s="54">
        <v>17460</v>
      </c>
      <c r="E262" s="54">
        <v>34120</v>
      </c>
    </row>
    <row r="263" spans="1:5" ht="15" customHeight="1">
      <c r="B263" s="73" t="s">
        <v>273</v>
      </c>
      <c r="C263" s="54">
        <v>14310</v>
      </c>
      <c r="D263" s="54">
        <v>15500</v>
      </c>
      <c r="E263" s="54">
        <v>29810</v>
      </c>
    </row>
    <row r="264" spans="1:5" ht="15" customHeight="1">
      <c r="B264" s="73" t="s">
        <v>274</v>
      </c>
      <c r="C264" s="54">
        <v>13590</v>
      </c>
      <c r="D264" s="54">
        <v>14540</v>
      </c>
      <c r="E264" s="54">
        <v>28130</v>
      </c>
    </row>
    <row r="265" spans="1:5" ht="15" customHeight="1">
      <c r="B265" s="73" t="s">
        <v>275</v>
      </c>
      <c r="C265" s="54">
        <v>11220</v>
      </c>
      <c r="D265" s="54">
        <v>11840</v>
      </c>
      <c r="E265" s="54">
        <v>23060</v>
      </c>
    </row>
    <row r="266" spans="1:5" ht="15" customHeight="1">
      <c r="B266" s="73" t="s">
        <v>276</v>
      </c>
      <c r="C266" s="54">
        <v>9190</v>
      </c>
      <c r="D266" s="54">
        <v>9830</v>
      </c>
      <c r="E266" s="54">
        <v>19020</v>
      </c>
    </row>
    <row r="267" spans="1:5" ht="15" customHeight="1">
      <c r="B267" s="73" t="s">
        <v>277</v>
      </c>
      <c r="C267" s="54">
        <v>6700</v>
      </c>
      <c r="D267" s="54">
        <v>7850</v>
      </c>
      <c r="E267" s="54">
        <v>14540</v>
      </c>
    </row>
    <row r="268" spans="1:5" ht="15" customHeight="1">
      <c r="B268" s="73" t="s">
        <v>278</v>
      </c>
      <c r="C268" s="54">
        <v>4740</v>
      </c>
      <c r="D268" s="54">
        <v>6160</v>
      </c>
      <c r="E268" s="54">
        <v>10900</v>
      </c>
    </row>
    <row r="269" spans="1:5" ht="15" customHeight="1">
      <c r="B269" s="73" t="s">
        <v>279</v>
      </c>
      <c r="C269" s="54">
        <v>3380</v>
      </c>
      <c r="D269" s="54">
        <v>6170</v>
      </c>
      <c r="E269" s="54">
        <v>9560</v>
      </c>
    </row>
    <row r="270" spans="1:5" ht="15" customHeight="1">
      <c r="B270" s="73" t="s">
        <v>341</v>
      </c>
      <c r="C270" s="54">
        <v>243700</v>
      </c>
      <c r="D270" s="54">
        <v>259200</v>
      </c>
      <c r="E270" s="54">
        <v>502900</v>
      </c>
    </row>
    <row r="271" spans="1:5" ht="15" customHeight="1">
      <c r="A271" s="50" t="s">
        <v>22</v>
      </c>
      <c r="B271" s="52" t="s">
        <v>262</v>
      </c>
      <c r="C271" s="50">
        <v>6990</v>
      </c>
      <c r="D271" s="50">
        <v>6550</v>
      </c>
      <c r="E271" s="50">
        <v>13510</v>
      </c>
    </row>
    <row r="272" spans="1:5" ht="15" customHeight="1">
      <c r="A272" s="50"/>
      <c r="B272" s="52" t="s">
        <v>263</v>
      </c>
      <c r="C272" s="50">
        <v>6410</v>
      </c>
      <c r="D272" s="50">
        <v>6240</v>
      </c>
      <c r="E272" s="50">
        <v>12640</v>
      </c>
    </row>
    <row r="273" spans="1:5" ht="15" customHeight="1">
      <c r="A273" s="50"/>
      <c r="B273" s="52" t="s">
        <v>264</v>
      </c>
      <c r="C273" s="50">
        <v>7100</v>
      </c>
      <c r="D273" s="50">
        <v>6560</v>
      </c>
      <c r="E273" s="50">
        <v>13640</v>
      </c>
    </row>
    <row r="274" spans="1:5" ht="15" customHeight="1">
      <c r="A274" s="50"/>
      <c r="B274" s="52" t="s">
        <v>265</v>
      </c>
      <c r="C274" s="50">
        <v>6760</v>
      </c>
      <c r="D274" s="50">
        <v>6350</v>
      </c>
      <c r="E274" s="50">
        <v>13110</v>
      </c>
    </row>
    <row r="275" spans="1:5" ht="15" customHeight="1">
      <c r="A275" s="50"/>
      <c r="B275" s="52" t="s">
        <v>266</v>
      </c>
      <c r="C275" s="50">
        <v>5570</v>
      </c>
      <c r="D275" s="50">
        <v>5320</v>
      </c>
      <c r="E275" s="50">
        <v>10890</v>
      </c>
    </row>
    <row r="276" spans="1:5" ht="15" customHeight="1">
      <c r="A276" s="50"/>
      <c r="B276" s="52" t="s">
        <v>267</v>
      </c>
      <c r="C276" s="50">
        <v>4610</v>
      </c>
      <c r="D276" s="50">
        <v>4770</v>
      </c>
      <c r="E276" s="50">
        <v>9370</v>
      </c>
    </row>
    <row r="277" spans="1:5" ht="15" customHeight="1">
      <c r="A277" s="50"/>
      <c r="B277" s="52" t="s">
        <v>268</v>
      </c>
      <c r="C277" s="50">
        <v>4470</v>
      </c>
      <c r="D277" s="50">
        <v>4740</v>
      </c>
      <c r="E277" s="50">
        <v>9210</v>
      </c>
    </row>
    <row r="278" spans="1:5" ht="15" customHeight="1">
      <c r="A278" s="50"/>
      <c r="B278" s="52" t="s">
        <v>269</v>
      </c>
      <c r="C278" s="50">
        <v>5130</v>
      </c>
      <c r="D278" s="50">
        <v>5650</v>
      </c>
      <c r="E278" s="50">
        <v>10770</v>
      </c>
    </row>
    <row r="279" spans="1:5" ht="15" customHeight="1">
      <c r="A279" s="50"/>
      <c r="B279" s="52" t="s">
        <v>270</v>
      </c>
      <c r="C279" s="50">
        <v>5820</v>
      </c>
      <c r="D279" s="50">
        <v>6400</v>
      </c>
      <c r="E279" s="50">
        <v>12210</v>
      </c>
    </row>
    <row r="280" spans="1:5" ht="15" customHeight="1">
      <c r="A280" s="50"/>
      <c r="B280" s="52" t="s">
        <v>271</v>
      </c>
      <c r="C280" s="50">
        <v>6730</v>
      </c>
      <c r="D280" s="50">
        <v>7130</v>
      </c>
      <c r="E280" s="50">
        <v>13850</v>
      </c>
    </row>
    <row r="281" spans="1:5" ht="15" customHeight="1">
      <c r="A281" s="50"/>
      <c r="B281" s="52" t="s">
        <v>272</v>
      </c>
      <c r="C281" s="50">
        <v>6620</v>
      </c>
      <c r="D281" s="50">
        <v>7010</v>
      </c>
      <c r="E281" s="50">
        <v>13640</v>
      </c>
    </row>
    <row r="282" spans="1:5" ht="15" customHeight="1">
      <c r="A282" s="50"/>
      <c r="B282" s="52" t="s">
        <v>273</v>
      </c>
      <c r="C282" s="50">
        <v>6180</v>
      </c>
      <c r="D282" s="50">
        <v>6240</v>
      </c>
      <c r="E282" s="50">
        <v>12410</v>
      </c>
    </row>
    <row r="283" spans="1:5" ht="15" customHeight="1">
      <c r="A283" s="50"/>
      <c r="B283" s="52" t="s">
        <v>274</v>
      </c>
      <c r="C283" s="50">
        <v>5580</v>
      </c>
      <c r="D283" s="50">
        <v>5700</v>
      </c>
      <c r="E283" s="50">
        <v>11270</v>
      </c>
    </row>
    <row r="284" spans="1:5" ht="15" customHeight="1">
      <c r="A284" s="50"/>
      <c r="B284" s="52" t="s">
        <v>275</v>
      </c>
      <c r="C284" s="50">
        <v>4410</v>
      </c>
      <c r="D284" s="50">
        <v>4740</v>
      </c>
      <c r="E284" s="50">
        <v>9150</v>
      </c>
    </row>
    <row r="285" spans="1:5" ht="15" customHeight="1">
      <c r="A285" s="50"/>
      <c r="B285" s="52" t="s">
        <v>276</v>
      </c>
      <c r="C285" s="50">
        <v>3570</v>
      </c>
      <c r="D285" s="50">
        <v>4280</v>
      </c>
      <c r="E285" s="50">
        <v>7840</v>
      </c>
    </row>
    <row r="286" spans="1:5" ht="15" customHeight="1">
      <c r="A286" s="50"/>
      <c r="B286" s="52" t="s">
        <v>277</v>
      </c>
      <c r="C286" s="50">
        <v>2720</v>
      </c>
      <c r="D286" s="50">
        <v>3350</v>
      </c>
      <c r="E286" s="50">
        <v>6060</v>
      </c>
    </row>
    <row r="287" spans="1:5" ht="15" customHeight="1">
      <c r="A287" s="50"/>
      <c r="B287" s="52" t="s">
        <v>278</v>
      </c>
      <c r="C287" s="50">
        <v>2160</v>
      </c>
      <c r="D287" s="50">
        <v>2620</v>
      </c>
      <c r="E287" s="50">
        <v>4790</v>
      </c>
    </row>
    <row r="288" spans="1:5" ht="15" customHeight="1">
      <c r="A288" s="50"/>
      <c r="B288" s="52" t="s">
        <v>279</v>
      </c>
      <c r="C288" s="50">
        <v>1350</v>
      </c>
      <c r="D288" s="50">
        <v>2720</v>
      </c>
      <c r="E288" s="50">
        <v>4070</v>
      </c>
    </row>
    <row r="289" spans="1:5" ht="15" customHeight="1">
      <c r="A289" s="50"/>
      <c r="B289" s="52" t="s">
        <v>341</v>
      </c>
      <c r="C289" s="50">
        <v>92200</v>
      </c>
      <c r="D289" s="50">
        <v>96300</v>
      </c>
      <c r="E289" s="50">
        <v>188500</v>
      </c>
    </row>
    <row r="290" spans="1:5" ht="15" customHeight="1">
      <c r="A290" s="54" t="s">
        <v>30</v>
      </c>
      <c r="B290" s="73" t="s">
        <v>262</v>
      </c>
      <c r="C290" s="54">
        <v>29800</v>
      </c>
      <c r="D290" s="54">
        <v>29010</v>
      </c>
      <c r="E290" s="54">
        <v>58810</v>
      </c>
    </row>
    <row r="291" spans="1:5" ht="15" customHeight="1">
      <c r="B291" s="73" t="s">
        <v>263</v>
      </c>
      <c r="C291" s="54">
        <v>27290</v>
      </c>
      <c r="D291" s="54">
        <v>26280</v>
      </c>
      <c r="E291" s="54">
        <v>53560</v>
      </c>
    </row>
    <row r="292" spans="1:5" ht="15" customHeight="1">
      <c r="B292" s="73" t="s">
        <v>264</v>
      </c>
      <c r="C292" s="54">
        <v>26910</v>
      </c>
      <c r="D292" s="54">
        <v>25940</v>
      </c>
      <c r="E292" s="54">
        <v>52860</v>
      </c>
    </row>
    <row r="293" spans="1:5" ht="15" customHeight="1">
      <c r="B293" s="73" t="s">
        <v>265</v>
      </c>
      <c r="C293" s="54">
        <v>30570</v>
      </c>
      <c r="D293" s="54">
        <v>31940</v>
      </c>
      <c r="E293" s="54">
        <v>62490</v>
      </c>
    </row>
    <row r="294" spans="1:5" ht="15" customHeight="1">
      <c r="B294" s="73" t="s">
        <v>266</v>
      </c>
      <c r="C294" s="54">
        <v>35390</v>
      </c>
      <c r="D294" s="54">
        <v>38670</v>
      </c>
      <c r="E294" s="54">
        <v>74060</v>
      </c>
    </row>
    <row r="295" spans="1:5" ht="15" customHeight="1">
      <c r="B295" s="73" t="s">
        <v>267</v>
      </c>
      <c r="C295" s="54">
        <v>31860</v>
      </c>
      <c r="D295" s="54">
        <v>34000</v>
      </c>
      <c r="E295" s="54">
        <v>65840</v>
      </c>
    </row>
    <row r="296" spans="1:5" ht="15" customHeight="1">
      <c r="B296" s="73" t="s">
        <v>268</v>
      </c>
      <c r="C296" s="54">
        <v>30440</v>
      </c>
      <c r="D296" s="54">
        <v>32700</v>
      </c>
      <c r="E296" s="54">
        <v>63160</v>
      </c>
    </row>
    <row r="297" spans="1:5" ht="15" customHeight="1">
      <c r="B297" s="73" t="s">
        <v>269</v>
      </c>
      <c r="C297" s="54">
        <v>31340</v>
      </c>
      <c r="D297" s="54">
        <v>34610</v>
      </c>
      <c r="E297" s="54">
        <v>65950</v>
      </c>
    </row>
    <row r="298" spans="1:5" ht="15" customHeight="1">
      <c r="B298" s="73" t="s">
        <v>270</v>
      </c>
      <c r="C298" s="54">
        <v>31570</v>
      </c>
      <c r="D298" s="54">
        <v>34770</v>
      </c>
      <c r="E298" s="54">
        <v>66340</v>
      </c>
    </row>
    <row r="299" spans="1:5" ht="15" customHeight="1">
      <c r="B299" s="73" t="s">
        <v>271</v>
      </c>
      <c r="C299" s="54">
        <v>31000</v>
      </c>
      <c r="D299" s="54">
        <v>33390</v>
      </c>
      <c r="E299" s="54">
        <v>64390</v>
      </c>
    </row>
    <row r="300" spans="1:5" ht="15" customHeight="1">
      <c r="B300" s="73" t="s">
        <v>272</v>
      </c>
      <c r="C300" s="54">
        <v>27170</v>
      </c>
      <c r="D300" s="54">
        <v>28910</v>
      </c>
      <c r="E300" s="54">
        <v>56080</v>
      </c>
    </row>
    <row r="301" spans="1:5" ht="15" customHeight="1">
      <c r="B301" s="73" t="s">
        <v>273</v>
      </c>
      <c r="C301" s="54">
        <v>22530</v>
      </c>
      <c r="D301" s="54">
        <v>24230</v>
      </c>
      <c r="E301" s="54">
        <v>46750</v>
      </c>
    </row>
    <row r="302" spans="1:5" ht="15" customHeight="1">
      <c r="B302" s="73" t="s">
        <v>274</v>
      </c>
      <c r="C302" s="54">
        <v>20070</v>
      </c>
      <c r="D302" s="54">
        <v>21290</v>
      </c>
      <c r="E302" s="54">
        <v>41370</v>
      </c>
    </row>
    <row r="303" spans="1:5" ht="15" customHeight="1">
      <c r="B303" s="73" t="s">
        <v>275</v>
      </c>
      <c r="C303" s="54">
        <v>14990</v>
      </c>
      <c r="D303" s="54">
        <v>16170</v>
      </c>
      <c r="E303" s="54">
        <v>31150</v>
      </c>
    </row>
    <row r="304" spans="1:5" ht="15" customHeight="1">
      <c r="B304" s="73" t="s">
        <v>276</v>
      </c>
      <c r="C304" s="54">
        <v>11210</v>
      </c>
      <c r="D304" s="54">
        <v>12810</v>
      </c>
      <c r="E304" s="54">
        <v>24030</v>
      </c>
    </row>
    <row r="305" spans="1:5" ht="15" customHeight="1">
      <c r="B305" s="73" t="s">
        <v>277</v>
      </c>
      <c r="C305" s="54">
        <v>8130</v>
      </c>
      <c r="D305" s="54">
        <v>9590</v>
      </c>
      <c r="E305" s="54">
        <v>17710</v>
      </c>
    </row>
    <row r="306" spans="1:5" ht="15" customHeight="1">
      <c r="B306" s="73" t="s">
        <v>278</v>
      </c>
      <c r="C306" s="54">
        <v>5740</v>
      </c>
      <c r="D306" s="54">
        <v>7740</v>
      </c>
      <c r="E306" s="54">
        <v>13480</v>
      </c>
    </row>
    <row r="307" spans="1:5" ht="15" customHeight="1">
      <c r="B307" s="73" t="s">
        <v>279</v>
      </c>
      <c r="C307" s="54">
        <v>4220</v>
      </c>
      <c r="D307" s="54">
        <v>8040</v>
      </c>
      <c r="E307" s="54">
        <v>12260</v>
      </c>
    </row>
    <row r="308" spans="1:5" ht="15" customHeight="1">
      <c r="B308" s="73" t="s">
        <v>341</v>
      </c>
      <c r="C308" s="54">
        <v>420200</v>
      </c>
      <c r="D308" s="54">
        <v>450100</v>
      </c>
      <c r="E308" s="54">
        <v>870300</v>
      </c>
    </row>
    <row r="309" spans="1:5" ht="15" customHeight="1">
      <c r="A309" s="50" t="s">
        <v>23</v>
      </c>
      <c r="B309" s="52" t="s">
        <v>262</v>
      </c>
      <c r="C309" s="50">
        <v>16300</v>
      </c>
      <c r="D309" s="50">
        <v>15720</v>
      </c>
      <c r="E309" s="50">
        <v>32040</v>
      </c>
    </row>
    <row r="310" spans="1:5" ht="15" customHeight="1">
      <c r="A310" s="50"/>
      <c r="B310" s="52" t="s">
        <v>263</v>
      </c>
      <c r="C310" s="50">
        <v>15230</v>
      </c>
      <c r="D310" s="50">
        <v>14450</v>
      </c>
      <c r="E310" s="50">
        <v>29690</v>
      </c>
    </row>
    <row r="311" spans="1:5" ht="15" customHeight="1">
      <c r="A311" s="50"/>
      <c r="B311" s="52" t="s">
        <v>264</v>
      </c>
      <c r="C311" s="50">
        <v>15600</v>
      </c>
      <c r="D311" s="50">
        <v>14610</v>
      </c>
      <c r="E311" s="50">
        <v>30190</v>
      </c>
    </row>
    <row r="312" spans="1:5" ht="15" customHeight="1">
      <c r="A312" s="50"/>
      <c r="B312" s="52" t="s">
        <v>265</v>
      </c>
      <c r="C312" s="50">
        <v>15450</v>
      </c>
      <c r="D312" s="50">
        <v>14930</v>
      </c>
      <c r="E312" s="50">
        <v>30380</v>
      </c>
    </row>
    <row r="313" spans="1:5" ht="15" customHeight="1">
      <c r="A313" s="50"/>
      <c r="B313" s="52" t="s">
        <v>266</v>
      </c>
      <c r="C313" s="50">
        <v>13740</v>
      </c>
      <c r="D313" s="50">
        <v>13570</v>
      </c>
      <c r="E313" s="50">
        <v>27320</v>
      </c>
    </row>
    <row r="314" spans="1:5" ht="15" customHeight="1">
      <c r="A314" s="50"/>
      <c r="B314" s="52" t="s">
        <v>267</v>
      </c>
      <c r="C314" s="50">
        <v>12140</v>
      </c>
      <c r="D314" s="50">
        <v>13210</v>
      </c>
      <c r="E314" s="50">
        <v>25350</v>
      </c>
    </row>
    <row r="315" spans="1:5" ht="15" customHeight="1">
      <c r="A315" s="50"/>
      <c r="B315" s="52" t="s">
        <v>268</v>
      </c>
      <c r="C315" s="50">
        <v>12640</v>
      </c>
      <c r="D315" s="50">
        <v>14110</v>
      </c>
      <c r="E315" s="50">
        <v>26740</v>
      </c>
    </row>
    <row r="316" spans="1:5" ht="15" customHeight="1">
      <c r="A316" s="50"/>
      <c r="B316" s="52" t="s">
        <v>269</v>
      </c>
      <c r="C316" s="50">
        <v>14610</v>
      </c>
      <c r="D316" s="50">
        <v>15970</v>
      </c>
      <c r="E316" s="50">
        <v>30570</v>
      </c>
    </row>
    <row r="317" spans="1:5" ht="15" customHeight="1">
      <c r="A317" s="50"/>
      <c r="B317" s="52" t="s">
        <v>270</v>
      </c>
      <c r="C317" s="50">
        <v>15790</v>
      </c>
      <c r="D317" s="50">
        <v>16870</v>
      </c>
      <c r="E317" s="50">
        <v>32660</v>
      </c>
    </row>
    <row r="318" spans="1:5" ht="15" customHeight="1">
      <c r="A318" s="50"/>
      <c r="B318" s="52" t="s">
        <v>271</v>
      </c>
      <c r="C318" s="50">
        <v>15510</v>
      </c>
      <c r="D318" s="50">
        <v>16610</v>
      </c>
      <c r="E318" s="50">
        <v>32120</v>
      </c>
    </row>
    <row r="319" spans="1:5" ht="15" customHeight="1">
      <c r="A319" s="50"/>
      <c r="B319" s="52" t="s">
        <v>272</v>
      </c>
      <c r="C319" s="50">
        <v>15030</v>
      </c>
      <c r="D319" s="50">
        <v>15510</v>
      </c>
      <c r="E319" s="50">
        <v>30550</v>
      </c>
    </row>
    <row r="320" spans="1:5" ht="15" customHeight="1">
      <c r="A320" s="50"/>
      <c r="B320" s="52" t="s">
        <v>273</v>
      </c>
      <c r="C320" s="50">
        <v>12190</v>
      </c>
      <c r="D320" s="50">
        <v>12480</v>
      </c>
      <c r="E320" s="50">
        <v>24670</v>
      </c>
    </row>
    <row r="321" spans="1:5" ht="15" customHeight="1">
      <c r="A321" s="50"/>
      <c r="B321" s="52" t="s">
        <v>274</v>
      </c>
      <c r="C321" s="50">
        <v>10970</v>
      </c>
      <c r="D321" s="50">
        <v>11250</v>
      </c>
      <c r="E321" s="50">
        <v>22220</v>
      </c>
    </row>
    <row r="322" spans="1:5" ht="15" customHeight="1">
      <c r="A322" s="50"/>
      <c r="B322" s="52" t="s">
        <v>275</v>
      </c>
      <c r="C322" s="50">
        <v>8160</v>
      </c>
      <c r="D322" s="50">
        <v>8610</v>
      </c>
      <c r="E322" s="50">
        <v>16770</v>
      </c>
    </row>
    <row r="323" spans="1:5" ht="15" customHeight="1">
      <c r="A323" s="50"/>
      <c r="B323" s="52" t="s">
        <v>276</v>
      </c>
      <c r="C323" s="50">
        <v>6110</v>
      </c>
      <c r="D323" s="50">
        <v>6830</v>
      </c>
      <c r="E323" s="50">
        <v>12940</v>
      </c>
    </row>
    <row r="324" spans="1:5" ht="15" customHeight="1">
      <c r="A324" s="50"/>
      <c r="B324" s="52" t="s">
        <v>277</v>
      </c>
      <c r="C324" s="50">
        <v>4320</v>
      </c>
      <c r="D324" s="50">
        <v>5350</v>
      </c>
      <c r="E324" s="50">
        <v>9660</v>
      </c>
    </row>
    <row r="325" spans="1:5" ht="15" customHeight="1">
      <c r="A325" s="50"/>
      <c r="B325" s="52" t="s">
        <v>278</v>
      </c>
      <c r="C325" s="50">
        <v>3220</v>
      </c>
      <c r="D325" s="50">
        <v>4330</v>
      </c>
      <c r="E325" s="50">
        <v>7550</v>
      </c>
    </row>
    <row r="326" spans="1:5" ht="15" customHeight="1">
      <c r="A326" s="50"/>
      <c r="B326" s="52" t="s">
        <v>279</v>
      </c>
      <c r="C326" s="50">
        <v>2160</v>
      </c>
      <c r="D326" s="50">
        <v>4240</v>
      </c>
      <c r="E326" s="50">
        <v>6400</v>
      </c>
    </row>
    <row r="327" spans="1:5" ht="15" customHeight="1">
      <c r="A327" s="50"/>
      <c r="B327" s="52" t="s">
        <v>341</v>
      </c>
      <c r="C327" s="50">
        <v>209200</v>
      </c>
      <c r="D327" s="50">
        <v>218600</v>
      </c>
      <c r="E327" s="50">
        <v>427800</v>
      </c>
    </row>
    <row r="328" spans="1:5" ht="15" customHeight="1">
      <c r="A328" s="54" t="s">
        <v>24</v>
      </c>
      <c r="B328" s="73" t="s">
        <v>262</v>
      </c>
      <c r="C328" s="54">
        <v>4300</v>
      </c>
      <c r="D328" s="54">
        <v>4070</v>
      </c>
      <c r="E328" s="54">
        <v>8360</v>
      </c>
    </row>
    <row r="329" spans="1:5" ht="15" customHeight="1">
      <c r="B329" s="73" t="s">
        <v>263</v>
      </c>
      <c r="C329" s="54">
        <v>4190</v>
      </c>
      <c r="D329" s="54">
        <v>4100</v>
      </c>
      <c r="E329" s="54">
        <v>8290</v>
      </c>
    </row>
    <row r="330" spans="1:5" ht="15" customHeight="1">
      <c r="B330" s="73" t="s">
        <v>264</v>
      </c>
      <c r="C330" s="54">
        <v>4360</v>
      </c>
      <c r="D330" s="54">
        <v>4290</v>
      </c>
      <c r="E330" s="54">
        <v>8640</v>
      </c>
    </row>
    <row r="331" spans="1:5" ht="15" customHeight="1">
      <c r="B331" s="73" t="s">
        <v>265</v>
      </c>
      <c r="C331" s="54">
        <v>4240</v>
      </c>
      <c r="D331" s="54">
        <v>3940</v>
      </c>
      <c r="E331" s="54">
        <v>8160</v>
      </c>
    </row>
    <row r="332" spans="1:5" ht="15" customHeight="1">
      <c r="B332" s="73" t="s">
        <v>266</v>
      </c>
      <c r="C332" s="54">
        <v>2940</v>
      </c>
      <c r="D332" s="54">
        <v>2940</v>
      </c>
      <c r="E332" s="54">
        <v>5890</v>
      </c>
    </row>
    <row r="333" spans="1:5" ht="15" customHeight="1">
      <c r="B333" s="73" t="s">
        <v>267</v>
      </c>
      <c r="C333" s="54">
        <v>2650</v>
      </c>
      <c r="D333" s="54">
        <v>2730</v>
      </c>
      <c r="E333" s="54">
        <v>5370</v>
      </c>
    </row>
    <row r="334" spans="1:5" ht="15" customHeight="1">
      <c r="B334" s="73" t="s">
        <v>268</v>
      </c>
      <c r="C334" s="54">
        <v>2700</v>
      </c>
      <c r="D334" s="54">
        <v>3130</v>
      </c>
      <c r="E334" s="54">
        <v>5830</v>
      </c>
    </row>
    <row r="335" spans="1:5" ht="15" customHeight="1">
      <c r="B335" s="73" t="s">
        <v>269</v>
      </c>
      <c r="C335" s="54">
        <v>3410</v>
      </c>
      <c r="D335" s="54">
        <v>3860</v>
      </c>
      <c r="E335" s="54">
        <v>7270</v>
      </c>
    </row>
    <row r="336" spans="1:5" ht="15" customHeight="1">
      <c r="B336" s="73" t="s">
        <v>270</v>
      </c>
      <c r="C336" s="54">
        <v>4020</v>
      </c>
      <c r="D336" s="54">
        <v>4550</v>
      </c>
      <c r="E336" s="54">
        <v>8570</v>
      </c>
    </row>
    <row r="337" spans="1:5" ht="15" customHeight="1">
      <c r="B337" s="73" t="s">
        <v>271</v>
      </c>
      <c r="C337" s="54">
        <v>4350</v>
      </c>
      <c r="D337" s="54">
        <v>4650</v>
      </c>
      <c r="E337" s="54">
        <v>9000</v>
      </c>
    </row>
    <row r="338" spans="1:5" ht="15" customHeight="1">
      <c r="B338" s="73" t="s">
        <v>272</v>
      </c>
      <c r="C338" s="54">
        <v>4570</v>
      </c>
      <c r="D338" s="54">
        <v>4950</v>
      </c>
      <c r="E338" s="54">
        <v>9500</v>
      </c>
    </row>
    <row r="339" spans="1:5" ht="15" customHeight="1">
      <c r="B339" s="73" t="s">
        <v>273</v>
      </c>
      <c r="C339" s="54">
        <v>4540</v>
      </c>
      <c r="D339" s="54">
        <v>4530</v>
      </c>
      <c r="E339" s="54">
        <v>9070</v>
      </c>
    </row>
    <row r="340" spans="1:5" ht="15" customHeight="1">
      <c r="B340" s="73" t="s">
        <v>274</v>
      </c>
      <c r="C340" s="54">
        <v>4350</v>
      </c>
      <c r="D340" s="54">
        <v>4440</v>
      </c>
      <c r="E340" s="54">
        <v>8790</v>
      </c>
    </row>
    <row r="341" spans="1:5" ht="15" customHeight="1">
      <c r="B341" s="73" t="s">
        <v>275</v>
      </c>
      <c r="C341" s="54">
        <v>3540</v>
      </c>
      <c r="D341" s="54">
        <v>3520</v>
      </c>
      <c r="E341" s="54">
        <v>7060</v>
      </c>
    </row>
    <row r="342" spans="1:5" ht="15" customHeight="1">
      <c r="B342" s="73" t="s">
        <v>276</v>
      </c>
      <c r="C342" s="54">
        <v>2630</v>
      </c>
      <c r="D342" s="54">
        <v>2850</v>
      </c>
      <c r="E342" s="54">
        <v>5480</v>
      </c>
    </row>
    <row r="343" spans="1:5" ht="15" customHeight="1">
      <c r="B343" s="73" t="s">
        <v>277</v>
      </c>
      <c r="C343" s="54">
        <v>1900</v>
      </c>
      <c r="D343" s="54">
        <v>2070</v>
      </c>
      <c r="E343" s="54">
        <v>3980</v>
      </c>
    </row>
    <row r="344" spans="1:5" ht="15" customHeight="1">
      <c r="B344" s="73" t="s">
        <v>278</v>
      </c>
      <c r="C344" s="54">
        <v>1330</v>
      </c>
      <c r="D344" s="54">
        <v>1830</v>
      </c>
      <c r="E344" s="54">
        <v>3160</v>
      </c>
    </row>
    <row r="345" spans="1:5" ht="15" customHeight="1">
      <c r="B345" s="73" t="s">
        <v>279</v>
      </c>
      <c r="C345" s="54">
        <v>880</v>
      </c>
      <c r="D345" s="54">
        <v>1760</v>
      </c>
      <c r="E345" s="54">
        <v>2640</v>
      </c>
    </row>
    <row r="346" spans="1:5" ht="15" customHeight="1">
      <c r="B346" s="73" t="s">
        <v>341</v>
      </c>
      <c r="C346" s="54">
        <v>60900</v>
      </c>
      <c r="D346" s="54">
        <v>64200</v>
      </c>
      <c r="E346" s="54">
        <v>125100</v>
      </c>
    </row>
    <row r="347" spans="1:5" ht="15" customHeight="1">
      <c r="A347" s="50" t="s">
        <v>25</v>
      </c>
      <c r="B347" s="52" t="s">
        <v>262</v>
      </c>
      <c r="C347" s="50">
        <v>13550</v>
      </c>
      <c r="D347" s="50">
        <v>12820</v>
      </c>
      <c r="E347" s="50">
        <v>26400</v>
      </c>
    </row>
    <row r="348" spans="1:5" ht="15" customHeight="1">
      <c r="A348" s="50"/>
      <c r="B348" s="52" t="s">
        <v>263</v>
      </c>
      <c r="C348" s="50">
        <v>13400</v>
      </c>
      <c r="D348" s="50">
        <v>12950</v>
      </c>
      <c r="E348" s="50">
        <v>26360</v>
      </c>
    </row>
    <row r="349" spans="1:5" ht="15" customHeight="1">
      <c r="A349" s="50"/>
      <c r="B349" s="52" t="s">
        <v>264</v>
      </c>
      <c r="C349" s="50">
        <v>14470</v>
      </c>
      <c r="D349" s="50">
        <v>13360</v>
      </c>
      <c r="E349" s="50">
        <v>27820</v>
      </c>
    </row>
    <row r="350" spans="1:5" ht="15" customHeight="1">
      <c r="A350" s="50"/>
      <c r="B350" s="52" t="s">
        <v>265</v>
      </c>
      <c r="C350" s="50">
        <v>13400</v>
      </c>
      <c r="D350" s="50">
        <v>12030</v>
      </c>
      <c r="E350" s="50">
        <v>25420</v>
      </c>
    </row>
    <row r="351" spans="1:5" ht="15" customHeight="1">
      <c r="A351" s="50"/>
      <c r="B351" s="52" t="s">
        <v>266</v>
      </c>
      <c r="C351" s="50">
        <v>10310</v>
      </c>
      <c r="D351" s="50">
        <v>9710</v>
      </c>
      <c r="E351" s="50">
        <v>20020</v>
      </c>
    </row>
    <row r="352" spans="1:5" ht="15" customHeight="1">
      <c r="A352" s="50"/>
      <c r="B352" s="52" t="s">
        <v>267</v>
      </c>
      <c r="C352" s="50">
        <v>9570</v>
      </c>
      <c r="D352" s="50">
        <v>10070</v>
      </c>
      <c r="E352" s="50">
        <v>19640</v>
      </c>
    </row>
    <row r="353" spans="1:5" ht="15" customHeight="1">
      <c r="A353" s="50"/>
      <c r="B353" s="52" t="s">
        <v>268</v>
      </c>
      <c r="C353" s="50">
        <v>10200</v>
      </c>
      <c r="D353" s="50">
        <v>11190</v>
      </c>
      <c r="E353" s="50">
        <v>21390</v>
      </c>
    </row>
    <row r="354" spans="1:5" ht="15" customHeight="1">
      <c r="A354" s="50"/>
      <c r="B354" s="52" t="s">
        <v>269</v>
      </c>
      <c r="C354" s="50">
        <v>12790</v>
      </c>
      <c r="D354" s="50">
        <v>14110</v>
      </c>
      <c r="E354" s="50">
        <v>26880</v>
      </c>
    </row>
    <row r="355" spans="1:5" ht="15" customHeight="1">
      <c r="A355" s="50"/>
      <c r="B355" s="52" t="s">
        <v>270</v>
      </c>
      <c r="C355" s="50">
        <v>14620</v>
      </c>
      <c r="D355" s="50">
        <v>16070</v>
      </c>
      <c r="E355" s="50">
        <v>30680</v>
      </c>
    </row>
    <row r="356" spans="1:5" ht="15" customHeight="1">
      <c r="A356" s="50"/>
      <c r="B356" s="52" t="s">
        <v>271</v>
      </c>
      <c r="C356" s="50">
        <v>15650</v>
      </c>
      <c r="D356" s="50">
        <v>17060</v>
      </c>
      <c r="E356" s="50">
        <v>32710</v>
      </c>
    </row>
    <row r="357" spans="1:5" ht="15" customHeight="1">
      <c r="A357" s="50"/>
      <c r="B357" s="52" t="s">
        <v>272</v>
      </c>
      <c r="C357" s="50">
        <v>15950</v>
      </c>
      <c r="D357" s="50">
        <v>16820</v>
      </c>
      <c r="E357" s="50">
        <v>32770</v>
      </c>
    </row>
    <row r="358" spans="1:5" ht="15" customHeight="1">
      <c r="A358" s="50"/>
      <c r="B358" s="52" t="s">
        <v>273</v>
      </c>
      <c r="C358" s="50">
        <v>14530</v>
      </c>
      <c r="D358" s="50">
        <v>15180</v>
      </c>
      <c r="E358" s="50">
        <v>29710</v>
      </c>
    </row>
    <row r="359" spans="1:5" ht="15" customHeight="1">
      <c r="A359" s="50"/>
      <c r="B359" s="52" t="s">
        <v>274</v>
      </c>
      <c r="C359" s="50">
        <v>14500</v>
      </c>
      <c r="D359" s="50">
        <v>14940</v>
      </c>
      <c r="E359" s="50">
        <v>29450</v>
      </c>
    </row>
    <row r="360" spans="1:5" ht="15" customHeight="1">
      <c r="A360" s="50"/>
      <c r="B360" s="52" t="s">
        <v>275</v>
      </c>
      <c r="C360" s="50">
        <v>11430</v>
      </c>
      <c r="D360" s="50">
        <v>11400</v>
      </c>
      <c r="E360" s="50">
        <v>22840</v>
      </c>
    </row>
    <row r="361" spans="1:5" ht="15" customHeight="1">
      <c r="A361" s="50"/>
      <c r="B361" s="52" t="s">
        <v>276</v>
      </c>
      <c r="C361" s="50">
        <v>8570</v>
      </c>
      <c r="D361" s="50">
        <v>8660</v>
      </c>
      <c r="E361" s="50">
        <v>17230</v>
      </c>
    </row>
    <row r="362" spans="1:5" ht="15" customHeight="1">
      <c r="A362" s="50"/>
      <c r="B362" s="52" t="s">
        <v>277</v>
      </c>
      <c r="C362" s="50">
        <v>6010</v>
      </c>
      <c r="D362" s="50">
        <v>6630</v>
      </c>
      <c r="E362" s="50">
        <v>12650</v>
      </c>
    </row>
    <row r="363" spans="1:5" ht="15" customHeight="1">
      <c r="A363" s="50"/>
      <c r="B363" s="52" t="s">
        <v>278</v>
      </c>
      <c r="C363" s="50">
        <v>4250</v>
      </c>
      <c r="D363" s="50">
        <v>5350</v>
      </c>
      <c r="E363" s="50">
        <v>9600</v>
      </c>
    </row>
    <row r="364" spans="1:5" ht="15" customHeight="1">
      <c r="A364" s="50"/>
      <c r="B364" s="52" t="s">
        <v>279</v>
      </c>
      <c r="C364" s="50">
        <v>3180</v>
      </c>
      <c r="D364" s="50">
        <v>5540</v>
      </c>
      <c r="E364" s="50">
        <v>8720</v>
      </c>
    </row>
    <row r="365" spans="1:5" ht="15" customHeight="1">
      <c r="A365" s="50"/>
      <c r="B365" s="52" t="s">
        <v>341</v>
      </c>
      <c r="C365" s="50">
        <v>206300</v>
      </c>
      <c r="D365" s="50">
        <v>213900</v>
      </c>
      <c r="E365" s="50">
        <v>420300</v>
      </c>
    </row>
    <row r="366" spans="1:5" ht="15" customHeight="1">
      <c r="A366" s="54" t="s">
        <v>26</v>
      </c>
      <c r="B366" s="73" t="s">
        <v>262</v>
      </c>
      <c r="C366" s="54">
        <v>3400</v>
      </c>
      <c r="D366" s="54">
        <v>3200</v>
      </c>
      <c r="E366" s="54">
        <v>6620</v>
      </c>
    </row>
    <row r="367" spans="1:5" ht="15" customHeight="1">
      <c r="B367" s="73" t="s">
        <v>263</v>
      </c>
      <c r="C367" s="54">
        <v>3240</v>
      </c>
      <c r="D367" s="54">
        <v>2860</v>
      </c>
      <c r="E367" s="54">
        <v>6100</v>
      </c>
    </row>
    <row r="368" spans="1:5" ht="15" customHeight="1">
      <c r="B368" s="73" t="s">
        <v>264</v>
      </c>
      <c r="C368" s="54">
        <v>3200</v>
      </c>
      <c r="D368" s="54">
        <v>3050</v>
      </c>
      <c r="E368" s="54">
        <v>6250</v>
      </c>
    </row>
    <row r="369" spans="2:5" ht="15" customHeight="1">
      <c r="B369" s="73" t="s">
        <v>265</v>
      </c>
      <c r="C369" s="54">
        <v>3200</v>
      </c>
      <c r="D369" s="54">
        <v>3020</v>
      </c>
      <c r="E369" s="54">
        <v>6220</v>
      </c>
    </row>
    <row r="370" spans="2:5" ht="15" customHeight="1">
      <c r="B370" s="73" t="s">
        <v>266</v>
      </c>
      <c r="C370" s="54">
        <v>2750</v>
      </c>
      <c r="D370" s="54">
        <v>2560</v>
      </c>
      <c r="E370" s="54">
        <v>5320</v>
      </c>
    </row>
    <row r="371" spans="2:5" ht="15" customHeight="1">
      <c r="B371" s="73" t="s">
        <v>267</v>
      </c>
      <c r="C371" s="54">
        <v>2420</v>
      </c>
      <c r="D371" s="54">
        <v>2410</v>
      </c>
      <c r="E371" s="54">
        <v>4830</v>
      </c>
    </row>
    <row r="372" spans="2:5" ht="15" customHeight="1">
      <c r="B372" s="73" t="s">
        <v>268</v>
      </c>
      <c r="C372" s="54">
        <v>2400</v>
      </c>
      <c r="D372" s="54">
        <v>2810</v>
      </c>
      <c r="E372" s="54">
        <v>5210</v>
      </c>
    </row>
    <row r="373" spans="2:5" ht="15" customHeight="1">
      <c r="B373" s="73" t="s">
        <v>269</v>
      </c>
      <c r="C373" s="54">
        <v>2990</v>
      </c>
      <c r="D373" s="54">
        <v>3270</v>
      </c>
      <c r="E373" s="54">
        <v>6270</v>
      </c>
    </row>
    <row r="374" spans="2:5" ht="15" customHeight="1">
      <c r="B374" s="73" t="s">
        <v>270</v>
      </c>
      <c r="C374" s="54">
        <v>3460</v>
      </c>
      <c r="D374" s="54">
        <v>3770</v>
      </c>
      <c r="E374" s="54">
        <v>7230</v>
      </c>
    </row>
    <row r="375" spans="2:5" ht="15" customHeight="1">
      <c r="B375" s="73" t="s">
        <v>271</v>
      </c>
      <c r="C375" s="54">
        <v>4100</v>
      </c>
      <c r="D375" s="54">
        <v>4080</v>
      </c>
      <c r="E375" s="54">
        <v>8170</v>
      </c>
    </row>
    <row r="376" spans="2:5" ht="15" customHeight="1">
      <c r="B376" s="73" t="s">
        <v>272</v>
      </c>
      <c r="C376" s="54">
        <v>4310</v>
      </c>
      <c r="D376" s="54">
        <v>3960</v>
      </c>
      <c r="E376" s="54">
        <v>8280</v>
      </c>
    </row>
    <row r="377" spans="2:5" ht="15" customHeight="1">
      <c r="B377" s="73" t="s">
        <v>273</v>
      </c>
      <c r="C377" s="54">
        <v>3810</v>
      </c>
      <c r="D377" s="54">
        <v>3330</v>
      </c>
      <c r="E377" s="54">
        <v>7140</v>
      </c>
    </row>
    <row r="378" spans="2:5" ht="15" customHeight="1">
      <c r="B378" s="73" t="s">
        <v>274</v>
      </c>
      <c r="C378" s="54">
        <v>3400</v>
      </c>
      <c r="D378" s="54">
        <v>3000</v>
      </c>
      <c r="E378" s="54">
        <v>6400</v>
      </c>
    </row>
    <row r="379" spans="2:5" ht="15" customHeight="1">
      <c r="B379" s="73" t="s">
        <v>275</v>
      </c>
      <c r="C379" s="54">
        <v>2570</v>
      </c>
      <c r="D379" s="54">
        <v>2420</v>
      </c>
      <c r="E379" s="54">
        <v>4990</v>
      </c>
    </row>
    <row r="380" spans="2:5" ht="15" customHeight="1">
      <c r="B380" s="73" t="s">
        <v>276</v>
      </c>
      <c r="C380" s="54">
        <v>1960</v>
      </c>
      <c r="D380" s="54">
        <v>1840</v>
      </c>
      <c r="E380" s="54">
        <v>3810</v>
      </c>
    </row>
    <row r="381" spans="2:5" ht="15" customHeight="1">
      <c r="B381" s="73" t="s">
        <v>277</v>
      </c>
      <c r="C381" s="54">
        <v>1350</v>
      </c>
      <c r="D381" s="54">
        <v>1290</v>
      </c>
      <c r="E381" s="54">
        <v>2640</v>
      </c>
    </row>
    <row r="382" spans="2:5" ht="15" customHeight="1">
      <c r="B382" s="73" t="s">
        <v>278</v>
      </c>
      <c r="C382" s="54">
        <v>910</v>
      </c>
      <c r="D382" s="54">
        <v>1040</v>
      </c>
      <c r="E382" s="54">
        <v>1960</v>
      </c>
    </row>
    <row r="383" spans="2:5" ht="15" customHeight="1">
      <c r="B383" s="73" t="s">
        <v>279</v>
      </c>
      <c r="C383" s="54">
        <v>620</v>
      </c>
      <c r="D383" s="54">
        <v>1020</v>
      </c>
      <c r="E383" s="54">
        <v>1640</v>
      </c>
    </row>
    <row r="384" spans="2:5" ht="15" customHeight="1">
      <c r="B384" s="73" t="s">
        <v>341</v>
      </c>
      <c r="C384" s="54">
        <v>50000</v>
      </c>
      <c r="D384" s="54">
        <v>49000</v>
      </c>
      <c r="E384" s="54">
        <v>99000</v>
      </c>
    </row>
    <row r="385" spans="1:5" ht="15" customHeight="1">
      <c r="A385" s="50" t="s">
        <v>27</v>
      </c>
      <c r="B385" s="52" t="s">
        <v>262</v>
      </c>
      <c r="C385" s="50">
        <v>50900</v>
      </c>
      <c r="D385" s="50">
        <v>48470</v>
      </c>
      <c r="E385" s="50">
        <v>99390</v>
      </c>
    </row>
    <row r="386" spans="1:5" ht="15" customHeight="1">
      <c r="A386" s="50"/>
      <c r="B386" s="52" t="s">
        <v>263</v>
      </c>
      <c r="C386" s="50">
        <v>47040</v>
      </c>
      <c r="D386" s="50">
        <v>45510</v>
      </c>
      <c r="E386" s="50">
        <v>92560</v>
      </c>
    </row>
    <row r="387" spans="1:5" ht="15" customHeight="1">
      <c r="A387" s="50"/>
      <c r="B387" s="52" t="s">
        <v>264</v>
      </c>
      <c r="C387" s="50">
        <v>49370</v>
      </c>
      <c r="D387" s="50">
        <v>46900</v>
      </c>
      <c r="E387" s="50">
        <v>96280</v>
      </c>
    </row>
    <row r="388" spans="1:5" ht="15" customHeight="1">
      <c r="A388" s="50"/>
      <c r="B388" s="52" t="s">
        <v>265</v>
      </c>
      <c r="C388" s="50">
        <v>53890</v>
      </c>
      <c r="D388" s="50">
        <v>49310</v>
      </c>
      <c r="E388" s="50">
        <v>103200</v>
      </c>
    </row>
    <row r="389" spans="1:5" ht="15" customHeight="1">
      <c r="A389" s="50"/>
      <c r="B389" s="52" t="s">
        <v>266</v>
      </c>
      <c r="C389" s="50">
        <v>58130</v>
      </c>
      <c r="D389" s="50">
        <v>51510</v>
      </c>
      <c r="E389" s="50">
        <v>109640</v>
      </c>
    </row>
    <row r="390" spans="1:5" ht="15" customHeight="1">
      <c r="A390" s="50"/>
      <c r="B390" s="52" t="s">
        <v>267</v>
      </c>
      <c r="C390" s="50">
        <v>48060</v>
      </c>
      <c r="D390" s="50">
        <v>46330</v>
      </c>
      <c r="E390" s="50">
        <v>94380</v>
      </c>
    </row>
    <row r="391" spans="1:5" ht="15" customHeight="1">
      <c r="A391" s="50"/>
      <c r="B391" s="52" t="s">
        <v>268</v>
      </c>
      <c r="C391" s="50">
        <v>44560</v>
      </c>
      <c r="D391" s="50">
        <v>46710</v>
      </c>
      <c r="E391" s="50">
        <v>91270</v>
      </c>
    </row>
    <row r="392" spans="1:5" ht="15" customHeight="1">
      <c r="A392" s="50"/>
      <c r="B392" s="52" t="s">
        <v>269</v>
      </c>
      <c r="C392" s="50">
        <v>49580</v>
      </c>
      <c r="D392" s="50">
        <v>53540</v>
      </c>
      <c r="E392" s="50">
        <v>103120</v>
      </c>
    </row>
    <row r="393" spans="1:5" ht="15" customHeight="1">
      <c r="A393" s="50"/>
      <c r="B393" s="52" t="s">
        <v>270</v>
      </c>
      <c r="C393" s="50">
        <v>54840</v>
      </c>
      <c r="D393" s="50">
        <v>57630</v>
      </c>
      <c r="E393" s="50">
        <v>112480</v>
      </c>
    </row>
    <row r="394" spans="1:5" ht="15" customHeight="1">
      <c r="A394" s="50"/>
      <c r="B394" s="52" t="s">
        <v>271</v>
      </c>
      <c r="C394" s="50">
        <v>54880</v>
      </c>
      <c r="D394" s="50">
        <v>57400</v>
      </c>
      <c r="E394" s="50">
        <v>112290</v>
      </c>
    </row>
    <row r="395" spans="1:5" ht="15" customHeight="1">
      <c r="A395" s="50"/>
      <c r="B395" s="52" t="s">
        <v>272</v>
      </c>
      <c r="C395" s="50">
        <v>52460</v>
      </c>
      <c r="D395" s="50">
        <v>53560</v>
      </c>
      <c r="E395" s="50">
        <v>106040</v>
      </c>
    </row>
    <row r="396" spans="1:5" ht="15" customHeight="1">
      <c r="A396" s="50"/>
      <c r="B396" s="52" t="s">
        <v>273</v>
      </c>
      <c r="C396" s="50">
        <v>45380</v>
      </c>
      <c r="D396" s="50">
        <v>46470</v>
      </c>
      <c r="E396" s="50">
        <v>91860</v>
      </c>
    </row>
    <row r="397" spans="1:5" ht="15" customHeight="1">
      <c r="A397" s="50"/>
      <c r="B397" s="52" t="s">
        <v>274</v>
      </c>
      <c r="C397" s="50">
        <v>41490</v>
      </c>
      <c r="D397" s="50">
        <v>42680</v>
      </c>
      <c r="E397" s="50">
        <v>84170</v>
      </c>
    </row>
    <row r="398" spans="1:5" ht="15" customHeight="1">
      <c r="A398" s="50"/>
      <c r="B398" s="52" t="s">
        <v>275</v>
      </c>
      <c r="C398" s="50">
        <v>30990</v>
      </c>
      <c r="D398" s="50">
        <v>32400</v>
      </c>
      <c r="E398" s="50">
        <v>63380</v>
      </c>
    </row>
    <row r="399" spans="1:5" ht="15" customHeight="1">
      <c r="A399" s="50"/>
      <c r="B399" s="52" t="s">
        <v>276</v>
      </c>
      <c r="C399" s="50">
        <v>23800</v>
      </c>
      <c r="D399" s="50">
        <v>26460</v>
      </c>
      <c r="E399" s="50">
        <v>50250</v>
      </c>
    </row>
    <row r="400" spans="1:5" ht="15" customHeight="1">
      <c r="A400" s="50"/>
      <c r="B400" s="52" t="s">
        <v>277</v>
      </c>
      <c r="C400" s="50">
        <v>17430</v>
      </c>
      <c r="D400" s="50">
        <v>20750</v>
      </c>
      <c r="E400" s="50">
        <v>38190</v>
      </c>
    </row>
    <row r="401" spans="1:5" ht="15" customHeight="1">
      <c r="A401" s="50"/>
      <c r="B401" s="52" t="s">
        <v>278</v>
      </c>
      <c r="C401" s="50">
        <v>13330</v>
      </c>
      <c r="D401" s="50">
        <v>18070</v>
      </c>
      <c r="E401" s="50">
        <v>31400</v>
      </c>
    </row>
    <row r="402" spans="1:5" ht="15" customHeight="1">
      <c r="A402" s="50"/>
      <c r="B402" s="52" t="s">
        <v>279</v>
      </c>
      <c r="C402" s="50">
        <v>9660</v>
      </c>
      <c r="D402" s="50">
        <v>18460</v>
      </c>
      <c r="E402" s="50">
        <v>28110</v>
      </c>
    </row>
    <row r="403" spans="1:5" ht="15" customHeight="1">
      <c r="A403" s="50"/>
      <c r="B403" s="52" t="s">
        <v>341</v>
      </c>
      <c r="C403" s="50">
        <v>745800</v>
      </c>
      <c r="D403" s="50">
        <v>762300</v>
      </c>
      <c r="E403" s="50">
        <v>1508000</v>
      </c>
    </row>
    <row r="404" spans="1:5" ht="15" customHeight="1">
      <c r="A404" s="54" t="s">
        <v>28</v>
      </c>
      <c r="B404" s="73" t="s">
        <v>262</v>
      </c>
      <c r="C404" s="54">
        <v>5350</v>
      </c>
      <c r="D404" s="54">
        <v>4820</v>
      </c>
      <c r="E404" s="54">
        <v>10140</v>
      </c>
    </row>
    <row r="405" spans="1:5" ht="15" customHeight="1">
      <c r="B405" s="73" t="s">
        <v>263</v>
      </c>
      <c r="C405" s="54">
        <v>5210</v>
      </c>
      <c r="D405" s="54">
        <v>4780</v>
      </c>
      <c r="E405" s="54">
        <v>9990</v>
      </c>
    </row>
    <row r="406" spans="1:5" ht="15" customHeight="1">
      <c r="B406" s="73" t="s">
        <v>264</v>
      </c>
      <c r="C406" s="54">
        <v>5830</v>
      </c>
      <c r="D406" s="54">
        <v>5550</v>
      </c>
      <c r="E406" s="54">
        <v>11380</v>
      </c>
    </row>
    <row r="407" spans="1:5" ht="15" customHeight="1">
      <c r="B407" s="73" t="s">
        <v>265</v>
      </c>
      <c r="C407" s="54">
        <v>5930</v>
      </c>
      <c r="D407" s="54">
        <v>5150</v>
      </c>
      <c r="E407" s="54">
        <v>11070</v>
      </c>
    </row>
    <row r="408" spans="1:5" ht="15" customHeight="1">
      <c r="B408" s="73" t="s">
        <v>266</v>
      </c>
      <c r="C408" s="54">
        <v>4170</v>
      </c>
      <c r="D408" s="54">
        <v>3980</v>
      </c>
      <c r="E408" s="54">
        <v>8160</v>
      </c>
    </row>
    <row r="409" spans="1:5" ht="15" customHeight="1">
      <c r="B409" s="73" t="s">
        <v>267</v>
      </c>
      <c r="C409" s="54">
        <v>3790</v>
      </c>
      <c r="D409" s="54">
        <v>3830</v>
      </c>
      <c r="E409" s="54">
        <v>7620</v>
      </c>
    </row>
    <row r="410" spans="1:5" ht="15" customHeight="1">
      <c r="B410" s="73" t="s">
        <v>268</v>
      </c>
      <c r="C410" s="54">
        <v>3830</v>
      </c>
      <c r="D410" s="54">
        <v>4190</v>
      </c>
      <c r="E410" s="54">
        <v>8010</v>
      </c>
    </row>
    <row r="411" spans="1:5" ht="15" customHeight="1">
      <c r="B411" s="73" t="s">
        <v>269</v>
      </c>
      <c r="C411" s="54">
        <v>4860</v>
      </c>
      <c r="D411" s="54">
        <v>5270</v>
      </c>
      <c r="E411" s="54">
        <v>10140</v>
      </c>
    </row>
    <row r="412" spans="1:5" ht="15" customHeight="1">
      <c r="B412" s="73" t="s">
        <v>270</v>
      </c>
      <c r="C412" s="54">
        <v>5560</v>
      </c>
      <c r="D412" s="54">
        <v>6080</v>
      </c>
      <c r="E412" s="54">
        <v>11650</v>
      </c>
    </row>
    <row r="413" spans="1:5" ht="15" customHeight="1">
      <c r="B413" s="73" t="s">
        <v>271</v>
      </c>
      <c r="C413" s="54">
        <v>6140</v>
      </c>
      <c r="D413" s="54">
        <v>6680</v>
      </c>
      <c r="E413" s="54">
        <v>12810</v>
      </c>
    </row>
    <row r="414" spans="1:5" ht="15" customHeight="1">
      <c r="B414" s="73" t="s">
        <v>272</v>
      </c>
      <c r="C414" s="54">
        <v>6330</v>
      </c>
      <c r="D414" s="54">
        <v>6570</v>
      </c>
      <c r="E414" s="54">
        <v>12890</v>
      </c>
    </row>
    <row r="415" spans="1:5" ht="15" customHeight="1">
      <c r="B415" s="73" t="s">
        <v>273</v>
      </c>
      <c r="C415" s="54">
        <v>6080</v>
      </c>
      <c r="D415" s="54">
        <v>5930</v>
      </c>
      <c r="E415" s="54">
        <v>12010</v>
      </c>
    </row>
    <row r="416" spans="1:5" ht="15" customHeight="1">
      <c r="B416" s="73" t="s">
        <v>274</v>
      </c>
      <c r="C416" s="54">
        <v>5820</v>
      </c>
      <c r="D416" s="54">
        <v>5840</v>
      </c>
      <c r="E416" s="54">
        <v>11650</v>
      </c>
    </row>
    <row r="417" spans="1:5" ht="15" customHeight="1">
      <c r="B417" s="73" t="s">
        <v>275</v>
      </c>
      <c r="C417" s="54">
        <v>4520</v>
      </c>
      <c r="D417" s="54">
        <v>4750</v>
      </c>
      <c r="E417" s="54">
        <v>9270</v>
      </c>
    </row>
    <row r="418" spans="1:5" ht="15" customHeight="1">
      <c r="B418" s="73" t="s">
        <v>276</v>
      </c>
      <c r="C418" s="54">
        <v>3760</v>
      </c>
      <c r="D418" s="54">
        <v>4200</v>
      </c>
      <c r="E418" s="54">
        <v>7960</v>
      </c>
    </row>
    <row r="419" spans="1:5" ht="15" customHeight="1">
      <c r="B419" s="73" t="s">
        <v>277</v>
      </c>
      <c r="C419" s="54">
        <v>2860</v>
      </c>
      <c r="D419" s="54">
        <v>3250</v>
      </c>
      <c r="E419" s="54">
        <v>6120</v>
      </c>
    </row>
    <row r="420" spans="1:5" ht="15" customHeight="1">
      <c r="B420" s="73" t="s">
        <v>278</v>
      </c>
      <c r="C420" s="54">
        <v>2180</v>
      </c>
      <c r="D420" s="54">
        <v>2780</v>
      </c>
      <c r="E420" s="54">
        <v>4960</v>
      </c>
    </row>
    <row r="421" spans="1:5" ht="15" customHeight="1">
      <c r="B421" s="73" t="s">
        <v>279</v>
      </c>
      <c r="C421" s="54">
        <v>1370</v>
      </c>
      <c r="D421" s="54">
        <v>2770</v>
      </c>
      <c r="E421" s="54">
        <v>4140</v>
      </c>
    </row>
    <row r="422" spans="1:5" ht="15" customHeight="1">
      <c r="B422" s="73" t="s">
        <v>341</v>
      </c>
      <c r="C422" s="54">
        <v>83600</v>
      </c>
      <c r="D422" s="54">
        <v>86400</v>
      </c>
      <c r="E422" s="54">
        <v>170000</v>
      </c>
    </row>
    <row r="423" spans="1:5" ht="15" customHeight="1">
      <c r="A423" s="50" t="s">
        <v>29</v>
      </c>
      <c r="B423" s="52" t="s">
        <v>262</v>
      </c>
      <c r="C423" s="50">
        <v>29490</v>
      </c>
      <c r="D423" s="50">
        <v>27290</v>
      </c>
      <c r="E423" s="50">
        <v>56770</v>
      </c>
    </row>
    <row r="424" spans="1:5" ht="15" customHeight="1">
      <c r="A424" s="50"/>
      <c r="B424" s="52" t="s">
        <v>263</v>
      </c>
      <c r="C424" s="50">
        <v>27830</v>
      </c>
      <c r="D424" s="50">
        <v>26450</v>
      </c>
      <c r="E424" s="50">
        <v>54270</v>
      </c>
    </row>
    <row r="425" spans="1:5" ht="15" customHeight="1">
      <c r="A425" s="50"/>
      <c r="B425" s="52" t="s">
        <v>264</v>
      </c>
      <c r="C425" s="50">
        <v>28950</v>
      </c>
      <c r="D425" s="50">
        <v>27270</v>
      </c>
      <c r="E425" s="50">
        <v>56200</v>
      </c>
    </row>
    <row r="426" spans="1:5" ht="15" customHeight="1">
      <c r="A426" s="50"/>
      <c r="B426" s="52" t="s">
        <v>265</v>
      </c>
      <c r="C426" s="50">
        <v>34010</v>
      </c>
      <c r="D426" s="50">
        <v>34620</v>
      </c>
      <c r="E426" s="50">
        <v>68630</v>
      </c>
    </row>
    <row r="427" spans="1:5" ht="15" customHeight="1">
      <c r="A427" s="50"/>
      <c r="B427" s="52" t="s">
        <v>266</v>
      </c>
      <c r="C427" s="50">
        <v>36300</v>
      </c>
      <c r="D427" s="50">
        <v>36510</v>
      </c>
      <c r="E427" s="50">
        <v>72800</v>
      </c>
    </row>
    <row r="428" spans="1:5" ht="15" customHeight="1">
      <c r="A428" s="50"/>
      <c r="B428" s="52" t="s">
        <v>267</v>
      </c>
      <c r="C428" s="50">
        <v>26440</v>
      </c>
      <c r="D428" s="50">
        <v>27060</v>
      </c>
      <c r="E428" s="50">
        <v>53510</v>
      </c>
    </row>
    <row r="429" spans="1:5" ht="15" customHeight="1">
      <c r="A429" s="50"/>
      <c r="B429" s="52" t="s">
        <v>268</v>
      </c>
      <c r="C429" s="50">
        <v>25760</v>
      </c>
      <c r="D429" s="50">
        <v>27470</v>
      </c>
      <c r="E429" s="50">
        <v>53230</v>
      </c>
    </row>
    <row r="430" spans="1:5" ht="15" customHeight="1">
      <c r="A430" s="50"/>
      <c r="B430" s="52" t="s">
        <v>269</v>
      </c>
      <c r="C430" s="50">
        <v>28300</v>
      </c>
      <c r="D430" s="50">
        <v>30080</v>
      </c>
      <c r="E430" s="50">
        <v>58370</v>
      </c>
    </row>
    <row r="431" spans="1:5" ht="15" customHeight="1">
      <c r="A431" s="50"/>
      <c r="B431" s="52" t="s">
        <v>270</v>
      </c>
      <c r="C431" s="50">
        <v>29460</v>
      </c>
      <c r="D431" s="50">
        <v>32310</v>
      </c>
      <c r="E431" s="50">
        <v>61790</v>
      </c>
    </row>
    <row r="432" spans="1:5" ht="15" customHeight="1">
      <c r="A432" s="50"/>
      <c r="B432" s="52" t="s">
        <v>271</v>
      </c>
      <c r="C432" s="50">
        <v>32050</v>
      </c>
      <c r="D432" s="50">
        <v>33790</v>
      </c>
      <c r="E432" s="50">
        <v>65830</v>
      </c>
    </row>
    <row r="433" spans="1:7" ht="15" customHeight="1">
      <c r="A433" s="50"/>
      <c r="B433" s="52" t="s">
        <v>272</v>
      </c>
      <c r="C433" s="50">
        <v>32090</v>
      </c>
      <c r="D433" s="50">
        <v>32980</v>
      </c>
      <c r="E433" s="50">
        <v>65060</v>
      </c>
    </row>
    <row r="434" spans="1:7" ht="15" customHeight="1">
      <c r="A434" s="50"/>
      <c r="B434" s="52" t="s">
        <v>273</v>
      </c>
      <c r="C434" s="50">
        <v>28870</v>
      </c>
      <c r="D434" s="50">
        <v>28090</v>
      </c>
      <c r="E434" s="50">
        <v>56940</v>
      </c>
    </row>
    <row r="435" spans="1:7" ht="15" customHeight="1">
      <c r="A435" s="50"/>
      <c r="B435" s="52" t="s">
        <v>274</v>
      </c>
      <c r="C435" s="50">
        <v>26300</v>
      </c>
      <c r="D435" s="50">
        <v>26080</v>
      </c>
      <c r="E435" s="50">
        <v>52370</v>
      </c>
    </row>
    <row r="436" spans="1:7" ht="15" customHeight="1">
      <c r="A436" s="50"/>
      <c r="B436" s="52" t="s">
        <v>275</v>
      </c>
      <c r="C436" s="50">
        <v>20130</v>
      </c>
      <c r="D436" s="50">
        <v>20150</v>
      </c>
      <c r="E436" s="50">
        <v>40270</v>
      </c>
    </row>
    <row r="437" spans="1:7" ht="15" customHeight="1">
      <c r="A437" s="50"/>
      <c r="B437" s="52" t="s">
        <v>276</v>
      </c>
      <c r="C437" s="50">
        <v>15850</v>
      </c>
      <c r="D437" s="50">
        <v>16780</v>
      </c>
      <c r="E437" s="50">
        <v>32630</v>
      </c>
    </row>
    <row r="438" spans="1:7" ht="15" customHeight="1">
      <c r="A438" s="50"/>
      <c r="B438" s="52" t="s">
        <v>277</v>
      </c>
      <c r="C438" s="50">
        <v>11500</v>
      </c>
      <c r="D438" s="50">
        <v>13230</v>
      </c>
      <c r="E438" s="50">
        <v>24720</v>
      </c>
    </row>
    <row r="439" spans="1:7" ht="15" customHeight="1">
      <c r="A439" s="50"/>
      <c r="B439" s="52" t="s">
        <v>278</v>
      </c>
      <c r="C439" s="50">
        <v>8420</v>
      </c>
      <c r="D439" s="50">
        <v>11030</v>
      </c>
      <c r="E439" s="50">
        <v>19450</v>
      </c>
    </row>
    <row r="440" spans="1:7" ht="15" customHeight="1">
      <c r="A440" s="50"/>
      <c r="B440" s="52" t="s">
        <v>279</v>
      </c>
      <c r="C440" s="50">
        <v>5640</v>
      </c>
      <c r="D440" s="50">
        <v>11310</v>
      </c>
      <c r="E440" s="50">
        <v>16950</v>
      </c>
    </row>
    <row r="441" spans="1:7" ht="15" customHeight="1">
      <c r="A441" s="76"/>
      <c r="B441" s="76" t="s">
        <v>341</v>
      </c>
      <c r="C441" s="76">
        <v>447300</v>
      </c>
      <c r="D441" s="76">
        <v>462400</v>
      </c>
      <c r="E441" s="76">
        <v>909900</v>
      </c>
    </row>
    <row r="443" spans="1:7" ht="15" customHeight="1">
      <c r="A443" s="108"/>
      <c r="B443" s="79"/>
      <c r="C443" s="79"/>
      <c r="D443" s="79"/>
      <c r="E443" s="79"/>
      <c r="F443" s="79"/>
      <c r="G443" s="79"/>
    </row>
    <row r="444" spans="1:7" ht="15" customHeight="1">
      <c r="A444" s="302"/>
      <c r="B444" s="302"/>
      <c r="C444" s="302"/>
      <c r="D444" s="302"/>
      <c r="E444" s="302"/>
      <c r="F444" s="79"/>
      <c r="G444" s="79"/>
    </row>
    <row r="445" spans="1:7" ht="15" customHeight="1">
      <c r="A445" s="302"/>
      <c r="B445" s="302"/>
      <c r="C445" s="302"/>
      <c r="D445" s="302"/>
      <c r="E445" s="302"/>
      <c r="F445" s="79"/>
      <c r="G445" s="79"/>
    </row>
    <row r="446" spans="1:7" ht="15" customHeight="1">
      <c r="A446" s="79"/>
      <c r="B446" s="79"/>
      <c r="C446" s="79"/>
      <c r="D446" s="79"/>
      <c r="E446" s="79"/>
      <c r="F446" s="79"/>
      <c r="G446" s="79"/>
    </row>
    <row r="447" spans="1:7" ht="15" customHeight="1">
      <c r="A447" s="79"/>
      <c r="B447" s="79"/>
      <c r="C447" s="79"/>
      <c r="D447" s="79"/>
      <c r="E447" s="79"/>
      <c r="F447" s="79"/>
      <c r="G447" s="79"/>
    </row>
    <row r="448" spans="1:7" ht="15" customHeight="1">
      <c r="A448" s="79"/>
      <c r="B448" s="79"/>
      <c r="C448" s="79"/>
      <c r="D448" s="79"/>
      <c r="E448" s="79"/>
      <c r="F448" s="79"/>
      <c r="G448" s="79"/>
    </row>
    <row r="449" spans="1:7" ht="15" customHeight="1">
      <c r="A449" s="79"/>
      <c r="B449" s="79"/>
      <c r="C449" s="79"/>
      <c r="D449" s="79"/>
      <c r="E449" s="79"/>
      <c r="F449" s="79"/>
      <c r="G449" s="79"/>
    </row>
    <row r="450" spans="1:7" ht="15" customHeight="1">
      <c r="A450" s="79"/>
      <c r="B450" s="79"/>
      <c r="C450" s="79"/>
      <c r="D450" s="79"/>
      <c r="E450" s="79"/>
      <c r="F450" s="79"/>
      <c r="G450" s="79"/>
    </row>
    <row r="451" spans="1:7" ht="15" customHeight="1">
      <c r="A451" s="79"/>
      <c r="B451" s="79"/>
      <c r="C451" s="79"/>
      <c r="D451" s="79"/>
      <c r="E451" s="79"/>
      <c r="F451" s="79"/>
      <c r="G451" s="79"/>
    </row>
    <row r="452" spans="1:7" ht="15" customHeight="1">
      <c r="A452" s="79"/>
      <c r="B452" s="79"/>
      <c r="C452" s="79"/>
      <c r="D452" s="79"/>
      <c r="E452" s="79"/>
      <c r="F452" s="79"/>
      <c r="G452" s="79"/>
    </row>
    <row r="453" spans="1:7" ht="15" customHeight="1">
      <c r="A453" s="79"/>
      <c r="B453" s="79"/>
      <c r="C453" s="79"/>
      <c r="D453" s="79"/>
      <c r="E453" s="79"/>
      <c r="F453" s="79"/>
      <c r="G453" s="79"/>
    </row>
    <row r="454" spans="1:7" ht="15" customHeight="1">
      <c r="A454" s="79"/>
      <c r="B454" s="79"/>
      <c r="C454" s="79"/>
      <c r="D454" s="79"/>
      <c r="E454" s="79"/>
      <c r="F454" s="79"/>
      <c r="G454" s="79"/>
    </row>
    <row r="455" spans="1:7" ht="15" customHeight="1">
      <c r="A455" s="79"/>
      <c r="B455" s="79"/>
      <c r="C455" s="79"/>
      <c r="D455" s="79"/>
      <c r="E455" s="79"/>
      <c r="F455" s="79"/>
      <c r="G455" s="79"/>
    </row>
    <row r="456" spans="1:7" ht="15" customHeight="1">
      <c r="A456" s="79"/>
      <c r="B456" s="79"/>
      <c r="C456" s="79"/>
      <c r="D456" s="79"/>
      <c r="E456" s="79"/>
      <c r="F456" s="79"/>
      <c r="G456" s="79"/>
    </row>
    <row r="457" spans="1:7" ht="15" customHeight="1">
      <c r="A457" s="79"/>
      <c r="B457" s="79"/>
      <c r="C457" s="79"/>
      <c r="D457" s="79"/>
      <c r="E457" s="79"/>
      <c r="F457" s="79"/>
      <c r="G457" s="79"/>
    </row>
    <row r="458" spans="1:7" ht="15" customHeight="1">
      <c r="A458" s="79"/>
      <c r="B458" s="79"/>
      <c r="C458" s="79"/>
      <c r="D458" s="79"/>
      <c r="E458" s="79"/>
      <c r="F458" s="79"/>
      <c r="G458" s="79"/>
    </row>
    <row r="459" spans="1:7" ht="15" customHeight="1">
      <c r="A459" s="79"/>
      <c r="B459" s="79"/>
      <c r="C459" s="79"/>
      <c r="D459" s="79"/>
      <c r="E459" s="79"/>
      <c r="F459" s="79"/>
      <c r="G459" s="79"/>
    </row>
    <row r="460" spans="1:7" ht="15" customHeight="1">
      <c r="A460" s="79"/>
      <c r="B460" s="79"/>
      <c r="C460" s="79"/>
      <c r="D460" s="79"/>
      <c r="E460" s="79"/>
      <c r="F460" s="79"/>
      <c r="G460" s="79"/>
    </row>
    <row r="461" spans="1:7" ht="15" customHeight="1">
      <c r="A461" s="79"/>
      <c r="B461" s="79"/>
      <c r="C461" s="79"/>
      <c r="D461" s="79"/>
      <c r="E461" s="79"/>
      <c r="F461" s="79"/>
      <c r="G461" s="79"/>
    </row>
    <row r="462" spans="1:7" ht="15" customHeight="1">
      <c r="A462" s="79"/>
      <c r="B462" s="79"/>
      <c r="C462" s="79"/>
      <c r="D462" s="79"/>
      <c r="E462" s="79"/>
      <c r="F462" s="79"/>
      <c r="G462" s="79"/>
    </row>
    <row r="463" spans="1:7" ht="15" customHeight="1">
      <c r="A463" s="79"/>
      <c r="B463" s="79"/>
      <c r="C463" s="79"/>
      <c r="D463" s="79"/>
      <c r="E463" s="79"/>
      <c r="F463" s="79"/>
      <c r="G463" s="79"/>
    </row>
    <row r="464" spans="1:7" ht="15" customHeight="1">
      <c r="A464" s="79"/>
      <c r="B464" s="79"/>
      <c r="C464" s="79"/>
      <c r="D464" s="79"/>
      <c r="E464" s="79"/>
      <c r="F464" s="79"/>
      <c r="G464" s="79"/>
    </row>
    <row r="465" spans="1:7" ht="15" customHeight="1">
      <c r="A465" s="79"/>
      <c r="B465" s="79"/>
      <c r="C465" s="79"/>
      <c r="D465" s="79"/>
      <c r="E465" s="79"/>
      <c r="F465" s="79"/>
      <c r="G465" s="79"/>
    </row>
    <row r="466" spans="1:7" ht="15" customHeight="1">
      <c r="A466" s="79"/>
      <c r="B466" s="79"/>
      <c r="C466" s="79"/>
      <c r="D466" s="79"/>
      <c r="E466" s="79"/>
      <c r="F466" s="79"/>
      <c r="G466" s="79"/>
    </row>
    <row r="467" spans="1:7" ht="15" customHeight="1">
      <c r="A467" s="79"/>
      <c r="B467" s="79"/>
      <c r="C467" s="79"/>
      <c r="D467" s="79"/>
      <c r="E467" s="79"/>
      <c r="F467" s="79"/>
      <c r="G467" s="79"/>
    </row>
    <row r="468" spans="1:7" ht="15" customHeight="1">
      <c r="A468" s="79"/>
      <c r="B468" s="79"/>
      <c r="C468" s="79"/>
      <c r="D468" s="79"/>
      <c r="E468" s="79"/>
      <c r="F468" s="79"/>
      <c r="G468" s="79"/>
    </row>
    <row r="469" spans="1:7" ht="15" customHeight="1">
      <c r="A469" s="79"/>
      <c r="B469" s="79"/>
      <c r="C469" s="79"/>
      <c r="D469" s="79"/>
      <c r="E469" s="79"/>
      <c r="F469" s="79"/>
      <c r="G469" s="79"/>
    </row>
    <row r="470" spans="1:7" ht="15" customHeight="1">
      <c r="A470" s="79"/>
      <c r="B470" s="79"/>
      <c r="C470" s="79"/>
      <c r="D470" s="79"/>
      <c r="E470" s="79"/>
      <c r="F470" s="79"/>
      <c r="G470" s="79"/>
    </row>
    <row r="471" spans="1:7" ht="15" customHeight="1">
      <c r="A471" s="79"/>
      <c r="B471" s="79"/>
      <c r="C471" s="79"/>
      <c r="D471" s="79"/>
      <c r="E471" s="79"/>
      <c r="F471" s="79"/>
      <c r="G471" s="79"/>
    </row>
    <row r="472" spans="1:7" ht="15" customHeight="1">
      <c r="A472" s="79"/>
      <c r="B472" s="79"/>
      <c r="C472" s="79"/>
      <c r="D472" s="79"/>
      <c r="E472" s="79"/>
      <c r="F472" s="79"/>
      <c r="G472" s="79"/>
    </row>
    <row r="473" spans="1:7" ht="15" customHeight="1">
      <c r="A473" s="79"/>
      <c r="B473" s="79"/>
      <c r="C473" s="79"/>
      <c r="D473" s="79"/>
      <c r="E473" s="79"/>
      <c r="F473" s="79"/>
      <c r="G473" s="79"/>
    </row>
    <row r="474" spans="1:7" ht="15" customHeight="1">
      <c r="A474" s="79"/>
      <c r="B474" s="79"/>
      <c r="C474" s="79"/>
      <c r="D474" s="79"/>
      <c r="E474" s="79"/>
      <c r="F474" s="79"/>
      <c r="G474" s="79"/>
    </row>
    <row r="475" spans="1:7" ht="15" customHeight="1">
      <c r="A475" s="79"/>
      <c r="B475" s="79"/>
      <c r="C475" s="79"/>
      <c r="D475" s="79"/>
      <c r="E475" s="79"/>
      <c r="F475" s="79"/>
      <c r="G475" s="79"/>
    </row>
    <row r="476" spans="1:7" ht="15" customHeight="1">
      <c r="A476" s="79"/>
      <c r="B476" s="79"/>
      <c r="C476" s="79"/>
      <c r="D476" s="79"/>
      <c r="E476" s="79"/>
      <c r="F476" s="79"/>
      <c r="G476" s="79"/>
    </row>
    <row r="477" spans="1:7" ht="15" customHeight="1">
      <c r="A477" s="79"/>
      <c r="B477" s="79"/>
      <c r="C477" s="79"/>
      <c r="D477" s="79"/>
      <c r="E477" s="79"/>
      <c r="F477" s="79"/>
      <c r="G477" s="79"/>
    </row>
    <row r="478" spans="1:7" ht="15" customHeight="1">
      <c r="A478" s="79"/>
      <c r="B478" s="79"/>
      <c r="C478" s="79"/>
      <c r="D478" s="79"/>
      <c r="E478" s="79"/>
      <c r="F478" s="79"/>
      <c r="G478" s="79"/>
    </row>
    <row r="479" spans="1:7" ht="15" customHeight="1">
      <c r="A479" s="79"/>
      <c r="B479" s="79"/>
      <c r="C479" s="79"/>
      <c r="D479" s="79"/>
      <c r="E479" s="79"/>
      <c r="F479" s="79"/>
      <c r="G479" s="79"/>
    </row>
    <row r="480" spans="1:7" ht="15" customHeight="1">
      <c r="A480" s="79"/>
      <c r="B480" s="79"/>
      <c r="C480" s="79"/>
      <c r="D480" s="79"/>
      <c r="E480" s="79"/>
      <c r="F480" s="79"/>
      <c r="G480" s="79"/>
    </row>
    <row r="481" spans="1:7" ht="15" customHeight="1">
      <c r="A481" s="79"/>
      <c r="B481" s="79"/>
      <c r="C481" s="79"/>
      <c r="D481" s="79"/>
      <c r="E481" s="79"/>
      <c r="F481" s="79"/>
      <c r="G481" s="79"/>
    </row>
    <row r="482" spans="1:7" ht="15" customHeight="1">
      <c r="A482" s="79"/>
      <c r="B482" s="79"/>
      <c r="C482" s="79"/>
      <c r="D482" s="79"/>
      <c r="E482" s="79"/>
      <c r="F482" s="79"/>
      <c r="G482" s="79"/>
    </row>
    <row r="483" spans="1:7" ht="15" customHeight="1">
      <c r="A483" s="79"/>
      <c r="B483" s="79"/>
      <c r="C483" s="79"/>
      <c r="D483" s="79"/>
      <c r="E483" s="79"/>
      <c r="F483" s="79"/>
      <c r="G483" s="79"/>
    </row>
    <row r="484" spans="1:7" ht="15" customHeight="1">
      <c r="A484" s="79"/>
      <c r="B484" s="79"/>
      <c r="C484" s="79"/>
      <c r="D484" s="79"/>
      <c r="E484" s="79"/>
      <c r="F484" s="79"/>
      <c r="G484" s="79"/>
    </row>
    <row r="485" spans="1:7" ht="15" customHeight="1">
      <c r="A485" s="79"/>
      <c r="B485" s="79"/>
      <c r="C485" s="79"/>
      <c r="D485" s="79"/>
      <c r="E485" s="79"/>
      <c r="F485" s="79"/>
      <c r="G485" s="79"/>
    </row>
    <row r="486" spans="1:7" ht="15" customHeight="1">
      <c r="A486" s="79"/>
      <c r="B486" s="79"/>
      <c r="C486" s="79"/>
      <c r="D486" s="79"/>
      <c r="E486" s="79"/>
      <c r="F486" s="79"/>
      <c r="G486" s="79"/>
    </row>
    <row r="487" spans="1:7" ht="15" customHeight="1">
      <c r="A487" s="79"/>
      <c r="B487" s="79"/>
      <c r="C487" s="79"/>
      <c r="D487" s="79"/>
      <c r="E487" s="79"/>
      <c r="F487" s="79"/>
      <c r="G487" s="79"/>
    </row>
    <row r="488" spans="1:7" ht="15" customHeight="1">
      <c r="A488" s="79"/>
      <c r="B488" s="79"/>
      <c r="C488" s="79"/>
      <c r="D488" s="79"/>
      <c r="E488" s="79"/>
      <c r="F488" s="79"/>
      <c r="G488" s="79"/>
    </row>
    <row r="489" spans="1:7" ht="15" customHeight="1">
      <c r="A489" s="79"/>
      <c r="B489" s="79"/>
      <c r="C489" s="79"/>
      <c r="D489" s="79"/>
      <c r="E489" s="79"/>
      <c r="F489" s="79"/>
      <c r="G489" s="79"/>
    </row>
    <row r="490" spans="1:7" ht="15" customHeight="1">
      <c r="A490" s="79"/>
      <c r="B490" s="79"/>
      <c r="C490" s="79"/>
      <c r="D490" s="79"/>
      <c r="E490" s="79"/>
      <c r="F490" s="79"/>
      <c r="G490" s="79"/>
    </row>
    <row r="491" spans="1:7" ht="15" customHeight="1">
      <c r="A491" s="79"/>
      <c r="B491" s="79"/>
      <c r="C491" s="79"/>
      <c r="D491" s="79"/>
      <c r="E491" s="79"/>
      <c r="F491" s="79"/>
      <c r="G491" s="79"/>
    </row>
    <row r="492" spans="1:7" ht="15" customHeight="1">
      <c r="A492" s="79"/>
      <c r="B492" s="79"/>
      <c r="C492" s="79"/>
      <c r="D492" s="79"/>
      <c r="E492" s="79"/>
      <c r="F492" s="79"/>
      <c r="G492" s="79"/>
    </row>
    <row r="493" spans="1:7" ht="15" customHeight="1">
      <c r="A493" s="79"/>
      <c r="B493" s="79"/>
      <c r="C493" s="79"/>
      <c r="D493" s="79"/>
      <c r="E493" s="79"/>
      <c r="F493" s="79"/>
      <c r="G493" s="79"/>
    </row>
    <row r="494" spans="1:7" ht="15" customHeight="1">
      <c r="A494" s="79"/>
      <c r="B494" s="79"/>
      <c r="C494" s="79"/>
      <c r="D494" s="79"/>
      <c r="E494" s="79"/>
      <c r="F494" s="79"/>
      <c r="G494" s="79"/>
    </row>
    <row r="495" spans="1:7" ht="15" customHeight="1">
      <c r="A495" s="79"/>
      <c r="B495" s="79"/>
      <c r="C495" s="79"/>
      <c r="D495" s="79"/>
      <c r="E495" s="79"/>
      <c r="F495" s="79"/>
      <c r="G495" s="79"/>
    </row>
    <row r="496" spans="1:7" ht="15" customHeight="1">
      <c r="A496" s="79"/>
      <c r="B496" s="79"/>
      <c r="C496" s="79"/>
      <c r="D496" s="79"/>
      <c r="E496" s="79"/>
      <c r="F496" s="79"/>
      <c r="G496" s="79"/>
    </row>
    <row r="497" spans="1:7" ht="15" customHeight="1">
      <c r="A497" s="79"/>
      <c r="B497" s="79"/>
      <c r="C497" s="79"/>
      <c r="D497" s="79"/>
      <c r="E497" s="79"/>
      <c r="F497" s="79"/>
      <c r="G497" s="79"/>
    </row>
    <row r="498" spans="1:7" ht="15" customHeight="1">
      <c r="A498" s="79"/>
      <c r="B498" s="79"/>
      <c r="C498" s="79"/>
      <c r="D498" s="79"/>
      <c r="E498" s="79"/>
      <c r="F498" s="79"/>
      <c r="G498" s="79"/>
    </row>
    <row r="499" spans="1:7" ht="15" customHeight="1">
      <c r="A499" s="79"/>
      <c r="B499" s="79"/>
      <c r="C499" s="79"/>
      <c r="D499" s="79"/>
      <c r="E499" s="79"/>
      <c r="F499" s="79"/>
      <c r="G499" s="79"/>
    </row>
    <row r="500" spans="1:7" ht="15" customHeight="1">
      <c r="A500" s="79"/>
      <c r="B500" s="79"/>
      <c r="C500" s="79"/>
      <c r="D500" s="79"/>
      <c r="E500" s="79"/>
      <c r="F500" s="79"/>
      <c r="G500" s="79"/>
    </row>
    <row r="501" spans="1:7" ht="15" customHeight="1">
      <c r="A501" s="79"/>
      <c r="B501" s="79"/>
      <c r="C501" s="79"/>
      <c r="D501" s="79"/>
      <c r="E501" s="79"/>
      <c r="F501" s="79"/>
      <c r="G501" s="79"/>
    </row>
    <row r="502" spans="1:7" ht="15" customHeight="1">
      <c r="A502" s="79"/>
      <c r="B502" s="79"/>
      <c r="C502" s="79"/>
      <c r="D502" s="79"/>
      <c r="E502" s="79"/>
      <c r="F502" s="79"/>
      <c r="G502" s="79"/>
    </row>
    <row r="503" spans="1:7" ht="15" customHeight="1">
      <c r="A503" s="79"/>
      <c r="B503" s="79"/>
      <c r="C503" s="79"/>
      <c r="D503" s="79"/>
      <c r="E503" s="79"/>
      <c r="F503" s="79"/>
      <c r="G503" s="79"/>
    </row>
    <row r="504" spans="1:7" ht="15" customHeight="1">
      <c r="A504" s="79"/>
      <c r="B504" s="79"/>
      <c r="C504" s="79"/>
      <c r="D504" s="79"/>
      <c r="E504" s="79"/>
      <c r="F504" s="79"/>
      <c r="G504" s="79"/>
    </row>
    <row r="505" spans="1:7" ht="15" customHeight="1">
      <c r="A505" s="79"/>
      <c r="B505" s="79"/>
      <c r="C505" s="79"/>
      <c r="D505" s="79"/>
      <c r="E505" s="79"/>
      <c r="F505" s="79"/>
      <c r="G505" s="79"/>
    </row>
    <row r="506" spans="1:7" ht="15" customHeight="1">
      <c r="A506" s="79"/>
      <c r="B506" s="79"/>
      <c r="C506" s="79"/>
      <c r="D506" s="79"/>
      <c r="E506" s="79"/>
      <c r="F506" s="79"/>
      <c r="G506" s="79"/>
    </row>
    <row r="507" spans="1:7" ht="15" customHeight="1">
      <c r="A507" s="79"/>
      <c r="B507" s="79"/>
      <c r="C507" s="79"/>
      <c r="D507" s="79"/>
      <c r="E507" s="79"/>
      <c r="F507" s="79"/>
      <c r="G507" s="79"/>
    </row>
    <row r="508" spans="1:7" ht="15" customHeight="1">
      <c r="A508" s="79"/>
      <c r="B508" s="79"/>
      <c r="C508" s="79"/>
      <c r="D508" s="79"/>
      <c r="E508" s="79"/>
      <c r="F508" s="79"/>
      <c r="G508" s="79"/>
    </row>
    <row r="509" spans="1:7" ht="15" customHeight="1">
      <c r="A509" s="79"/>
      <c r="B509" s="79"/>
      <c r="C509" s="79"/>
      <c r="D509" s="79"/>
      <c r="E509" s="79"/>
      <c r="F509" s="79"/>
      <c r="G509" s="79"/>
    </row>
    <row r="510" spans="1:7" ht="15" customHeight="1">
      <c r="A510" s="79"/>
      <c r="B510" s="79"/>
      <c r="C510" s="79"/>
      <c r="D510" s="79"/>
      <c r="E510" s="79"/>
      <c r="F510" s="79"/>
      <c r="G510" s="79"/>
    </row>
    <row r="511" spans="1:7" ht="15" customHeight="1">
      <c r="A511" s="79"/>
      <c r="B511" s="79"/>
      <c r="C511" s="79"/>
      <c r="D511" s="79"/>
      <c r="E511" s="79"/>
      <c r="F511" s="79"/>
      <c r="G511" s="79"/>
    </row>
    <row r="512" spans="1:7" ht="15" customHeight="1">
      <c r="A512" s="79"/>
      <c r="B512" s="79"/>
      <c r="C512" s="79"/>
      <c r="D512" s="79"/>
      <c r="E512" s="79"/>
      <c r="F512" s="79"/>
      <c r="G512" s="79"/>
    </row>
    <row r="513" spans="1:7" ht="15" customHeight="1">
      <c r="A513" s="79"/>
      <c r="B513" s="79"/>
      <c r="C513" s="79"/>
      <c r="D513" s="79"/>
      <c r="E513" s="79"/>
      <c r="F513" s="79"/>
      <c r="G513" s="79"/>
    </row>
    <row r="514" spans="1:7" ht="15" customHeight="1">
      <c r="A514" s="79"/>
      <c r="B514" s="79"/>
      <c r="C514" s="79"/>
      <c r="D514" s="79"/>
      <c r="E514" s="79"/>
      <c r="F514" s="79"/>
      <c r="G514" s="79"/>
    </row>
    <row r="515" spans="1:7" ht="15" customHeight="1">
      <c r="A515" s="79"/>
      <c r="B515" s="79"/>
      <c r="C515" s="79"/>
      <c r="D515" s="79"/>
      <c r="E515" s="79"/>
      <c r="F515" s="79"/>
      <c r="G515" s="79"/>
    </row>
    <row r="516" spans="1:7" ht="15" customHeight="1">
      <c r="A516" s="79"/>
      <c r="B516" s="79"/>
      <c r="C516" s="79"/>
      <c r="D516" s="79"/>
      <c r="E516" s="79"/>
      <c r="F516" s="79"/>
      <c r="G516" s="79"/>
    </row>
    <row r="517" spans="1:7" ht="15" customHeight="1">
      <c r="A517" s="79"/>
      <c r="B517" s="79"/>
      <c r="C517" s="79"/>
      <c r="D517" s="79"/>
      <c r="E517" s="79"/>
      <c r="F517" s="79"/>
      <c r="G517" s="79"/>
    </row>
    <row r="518" spans="1:7" ht="15" customHeight="1">
      <c r="A518" s="79"/>
      <c r="B518" s="79"/>
      <c r="C518" s="79"/>
      <c r="D518" s="79"/>
      <c r="E518" s="79"/>
      <c r="F518" s="79"/>
      <c r="G518" s="79"/>
    </row>
    <row r="519" spans="1:7" ht="15" customHeight="1">
      <c r="A519" s="79"/>
      <c r="B519" s="79"/>
      <c r="C519" s="79"/>
      <c r="D519" s="79"/>
      <c r="E519" s="79"/>
      <c r="F519" s="79"/>
      <c r="G519" s="79"/>
    </row>
    <row r="520" spans="1:7" ht="15" customHeight="1">
      <c r="A520" s="79"/>
      <c r="B520" s="79"/>
      <c r="C520" s="79"/>
      <c r="D520" s="79"/>
      <c r="E520" s="79"/>
      <c r="F520" s="79"/>
      <c r="G520" s="79"/>
    </row>
    <row r="521" spans="1:7" ht="15" customHeight="1">
      <c r="A521" s="79"/>
      <c r="B521" s="79"/>
      <c r="C521" s="79"/>
      <c r="D521" s="79"/>
      <c r="E521" s="79"/>
      <c r="F521" s="79"/>
      <c r="G521" s="79"/>
    </row>
    <row r="522" spans="1:7" ht="15" customHeight="1">
      <c r="A522" s="79"/>
      <c r="B522" s="79"/>
      <c r="C522" s="79"/>
      <c r="D522" s="79"/>
      <c r="E522" s="79"/>
      <c r="F522" s="79"/>
      <c r="G522" s="79"/>
    </row>
    <row r="523" spans="1:7" ht="15" customHeight="1">
      <c r="A523" s="79"/>
      <c r="B523" s="79"/>
      <c r="C523" s="79"/>
      <c r="D523" s="79"/>
      <c r="E523" s="79"/>
      <c r="F523" s="79"/>
      <c r="G523" s="79"/>
    </row>
    <row r="524" spans="1:7" ht="15" customHeight="1">
      <c r="A524" s="79"/>
      <c r="B524" s="79"/>
      <c r="C524" s="79"/>
      <c r="D524" s="79"/>
      <c r="E524" s="79"/>
      <c r="F524" s="79"/>
      <c r="G524" s="79"/>
    </row>
    <row r="525" spans="1:7" ht="15" customHeight="1">
      <c r="A525" s="79"/>
      <c r="B525" s="79"/>
      <c r="C525" s="79"/>
      <c r="D525" s="79"/>
      <c r="E525" s="79"/>
      <c r="F525" s="79"/>
      <c r="G525" s="79"/>
    </row>
    <row r="526" spans="1:7" ht="15" customHeight="1">
      <c r="A526" s="79"/>
      <c r="B526" s="79"/>
      <c r="C526" s="79"/>
      <c r="D526" s="79"/>
      <c r="E526" s="79"/>
      <c r="F526" s="79"/>
      <c r="G526" s="79"/>
    </row>
    <row r="527" spans="1:7" ht="15" customHeight="1">
      <c r="A527" s="79"/>
      <c r="B527" s="79"/>
      <c r="C527" s="79"/>
      <c r="D527" s="79"/>
      <c r="E527" s="79"/>
      <c r="F527" s="79"/>
      <c r="G527" s="79"/>
    </row>
    <row r="528" spans="1:7" ht="15" customHeight="1">
      <c r="A528" s="79"/>
      <c r="B528" s="79"/>
      <c r="C528" s="79"/>
      <c r="D528" s="79"/>
      <c r="E528" s="79"/>
      <c r="F528" s="79"/>
      <c r="G528" s="79"/>
    </row>
    <row r="529" spans="1:7" ht="15" customHeight="1">
      <c r="A529" s="79"/>
      <c r="B529" s="79"/>
      <c r="C529" s="79"/>
      <c r="D529" s="79"/>
      <c r="E529" s="79"/>
      <c r="F529" s="79"/>
      <c r="G529" s="79"/>
    </row>
    <row r="530" spans="1:7" ht="15" customHeight="1">
      <c r="A530" s="79"/>
      <c r="B530" s="79"/>
      <c r="C530" s="79"/>
      <c r="D530" s="79"/>
      <c r="E530" s="79"/>
      <c r="F530" s="79"/>
      <c r="G530" s="79"/>
    </row>
    <row r="531" spans="1:7" ht="15" customHeight="1">
      <c r="A531" s="79"/>
      <c r="B531" s="79"/>
      <c r="C531" s="79"/>
      <c r="D531" s="79"/>
      <c r="E531" s="79"/>
      <c r="F531" s="79"/>
      <c r="G531" s="79"/>
    </row>
    <row r="532" spans="1:7" ht="15" customHeight="1">
      <c r="A532" s="79"/>
      <c r="B532" s="79"/>
      <c r="C532" s="79"/>
      <c r="D532" s="79"/>
      <c r="E532" s="79"/>
      <c r="F532" s="79"/>
      <c r="G532" s="79"/>
    </row>
    <row r="533" spans="1:7" ht="15" customHeight="1">
      <c r="A533" s="79"/>
      <c r="B533" s="79"/>
      <c r="C533" s="79"/>
      <c r="D533" s="79"/>
      <c r="E533" s="79"/>
      <c r="F533" s="79"/>
      <c r="G533" s="79"/>
    </row>
    <row r="534" spans="1:7" ht="15" customHeight="1">
      <c r="A534" s="79"/>
      <c r="B534" s="79"/>
      <c r="C534" s="79"/>
      <c r="D534" s="79"/>
      <c r="E534" s="79"/>
      <c r="F534" s="79"/>
      <c r="G534" s="79"/>
    </row>
    <row r="535" spans="1:7" ht="15" customHeight="1">
      <c r="A535" s="79"/>
      <c r="B535" s="79"/>
      <c r="C535" s="79"/>
      <c r="D535" s="79"/>
      <c r="E535" s="79"/>
      <c r="F535" s="79"/>
      <c r="G535" s="79"/>
    </row>
    <row r="536" spans="1:7" ht="15" customHeight="1">
      <c r="A536" s="79"/>
      <c r="B536" s="79"/>
      <c r="C536" s="79"/>
      <c r="D536" s="79"/>
      <c r="E536" s="79"/>
      <c r="F536" s="79"/>
      <c r="G536" s="79"/>
    </row>
    <row r="537" spans="1:7" ht="15" customHeight="1">
      <c r="A537" s="79"/>
      <c r="B537" s="79"/>
      <c r="C537" s="79"/>
      <c r="D537" s="79"/>
      <c r="E537" s="79"/>
      <c r="F537" s="79"/>
      <c r="G537" s="79"/>
    </row>
    <row r="538" spans="1:7" ht="15" customHeight="1">
      <c r="A538" s="79"/>
      <c r="B538" s="79"/>
      <c r="C538" s="79"/>
      <c r="D538" s="79"/>
      <c r="E538" s="79"/>
      <c r="F538" s="79"/>
      <c r="G538" s="79"/>
    </row>
    <row r="539" spans="1:7" ht="15" customHeight="1">
      <c r="A539" s="79"/>
      <c r="B539" s="79"/>
      <c r="C539" s="79"/>
      <c r="D539" s="79"/>
      <c r="E539" s="79"/>
      <c r="F539" s="79"/>
      <c r="G539" s="79"/>
    </row>
    <row r="540" spans="1:7" ht="15" customHeight="1">
      <c r="A540" s="79"/>
      <c r="B540" s="79"/>
      <c r="C540" s="79"/>
      <c r="D540" s="79"/>
      <c r="E540" s="79"/>
      <c r="F540" s="79"/>
      <c r="G540" s="79"/>
    </row>
    <row r="541" spans="1:7" ht="15" customHeight="1">
      <c r="A541" s="79"/>
      <c r="B541" s="79"/>
      <c r="C541" s="79"/>
      <c r="D541" s="79"/>
      <c r="E541" s="79"/>
      <c r="F541" s="79"/>
      <c r="G541" s="79"/>
    </row>
    <row r="542" spans="1:7" ht="15" customHeight="1">
      <c r="C542" s="79"/>
    </row>
    <row r="543" spans="1:7" ht="15" customHeight="1">
      <c r="C543" s="79"/>
    </row>
    <row r="544" spans="1:7" ht="15" customHeight="1">
      <c r="C544" s="79"/>
    </row>
    <row r="545" spans="3:3" ht="15" customHeight="1">
      <c r="C545" s="79"/>
    </row>
    <row r="546" spans="3:3" ht="15" customHeight="1">
      <c r="C546" s="79"/>
    </row>
    <row r="547" spans="3:3" ht="15" customHeight="1">
      <c r="C547" s="79"/>
    </row>
    <row r="548" spans="3:3" ht="15" customHeight="1">
      <c r="C548" s="79"/>
    </row>
    <row r="549" spans="3:3" ht="15" customHeight="1">
      <c r="C549" s="79"/>
    </row>
    <row r="550" spans="3:3" ht="15" customHeight="1">
      <c r="C550" s="79"/>
    </row>
    <row r="551" spans="3:3" ht="15" customHeight="1">
      <c r="C551" s="79"/>
    </row>
    <row r="552" spans="3:3" ht="15" customHeight="1">
      <c r="C552" s="79"/>
    </row>
    <row r="553" spans="3:3" ht="15" customHeight="1">
      <c r="C553" s="79"/>
    </row>
    <row r="554" spans="3:3" ht="15" customHeight="1">
      <c r="C554" s="79"/>
    </row>
    <row r="555" spans="3:3" ht="15" customHeight="1">
      <c r="C555" s="79"/>
    </row>
    <row r="556" spans="3:3" ht="15" customHeight="1">
      <c r="C556" s="79"/>
    </row>
    <row r="557" spans="3:3" ht="15" customHeight="1">
      <c r="C557" s="79"/>
    </row>
    <row r="558" spans="3:3" ht="15" customHeight="1">
      <c r="C558" s="79"/>
    </row>
    <row r="559" spans="3:3" ht="15" customHeight="1">
      <c r="C559" s="79"/>
    </row>
    <row r="560" spans="3:3" ht="15" customHeight="1">
      <c r="C560" s="79"/>
    </row>
    <row r="561" spans="3:3" ht="15" customHeight="1">
      <c r="C561" s="79"/>
    </row>
    <row r="562" spans="3:3" ht="15" customHeight="1">
      <c r="C562" s="79"/>
    </row>
    <row r="563" spans="3:3" ht="15" customHeight="1">
      <c r="C563" s="79"/>
    </row>
    <row r="564" spans="3:3" ht="15" customHeight="1">
      <c r="C564" s="79"/>
    </row>
    <row r="565" spans="3:3" ht="15" customHeight="1">
      <c r="C565" s="79"/>
    </row>
    <row r="566" spans="3:3" ht="15" customHeight="1">
      <c r="C566" s="79"/>
    </row>
    <row r="567" spans="3:3" ht="15" customHeight="1">
      <c r="C567" s="79"/>
    </row>
    <row r="568" spans="3:3" ht="15" customHeight="1">
      <c r="C568" s="79"/>
    </row>
    <row r="569" spans="3:3" ht="15" customHeight="1">
      <c r="C569" s="79"/>
    </row>
    <row r="570" spans="3:3" ht="15" customHeight="1">
      <c r="C570" s="79"/>
    </row>
    <row r="571" spans="3:3" ht="15" customHeight="1">
      <c r="C571" s="79"/>
    </row>
    <row r="572" spans="3:3" ht="15" customHeight="1">
      <c r="C572" s="79"/>
    </row>
    <row r="573" spans="3:3" ht="15" customHeight="1">
      <c r="C573" s="79"/>
    </row>
    <row r="574" spans="3:3" ht="15" customHeight="1">
      <c r="C574" s="79"/>
    </row>
    <row r="575" spans="3:3" ht="15" customHeight="1">
      <c r="C575" s="79"/>
    </row>
    <row r="576" spans="3:3" ht="15" customHeight="1">
      <c r="C576" s="79"/>
    </row>
    <row r="577" spans="3:3" ht="15" customHeight="1">
      <c r="C577" s="79"/>
    </row>
    <row r="578" spans="3:3" ht="15" customHeight="1">
      <c r="C578" s="79"/>
    </row>
  </sheetData>
  <mergeCells count="14">
    <mergeCell ref="K1:L1"/>
    <mergeCell ref="B37:D37"/>
    <mergeCell ref="E37:G37"/>
    <mergeCell ref="A37:A38"/>
    <mergeCell ref="B60:B61"/>
    <mergeCell ref="C60:C61"/>
    <mergeCell ref="D60:D61"/>
    <mergeCell ref="E60:E61"/>
    <mergeCell ref="A60:A61"/>
    <mergeCell ref="B444:B445"/>
    <mergeCell ref="C444:C445"/>
    <mergeCell ref="D444:D445"/>
    <mergeCell ref="E444:E445"/>
    <mergeCell ref="A444:A445"/>
  </mergeCells>
  <hyperlinks>
    <hyperlink ref="K1:L1" location="Contents!A1" display="Back to contents"/>
    <hyperlink ref="A10:G10" location="Populations!A59" display="Populations!A59"/>
    <hyperlink ref="A9:G9" location="Populations!A36" display="Populations!A36"/>
    <hyperlink ref="A8:F8" location="Populations!A14" display="Populations!A14"/>
  </hyperlinks>
  <pageMargins left="0.7" right="0.7" top="0.75" bottom="0.75" header="0.3" footer="0.3"/>
  <pageSetup paperSize="9" scale="83" orientation="portrait" r:id="rId1"/>
  <rowBreaks count="8" manualBreakCount="8">
    <brk id="58" max="7" man="1"/>
    <brk id="118" max="7" man="1"/>
    <brk id="175" max="7" man="1"/>
    <brk id="232" max="7" man="1"/>
    <brk id="289" max="7" man="1"/>
    <brk id="346" max="7" man="1"/>
    <brk id="403" max="7" man="1"/>
    <brk id="44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0"/>
  <sheetViews>
    <sheetView zoomScaleNormal="100" zoomScaleSheetLayoutView="100" workbookViewId="0">
      <pane ySplit="3" topLeftCell="A4" activePane="bottomLeft" state="frozen"/>
      <selection pane="bottomLeft"/>
    </sheetView>
  </sheetViews>
  <sheetFormatPr defaultRowHeight="18" customHeight="1"/>
  <cols>
    <col min="1" max="1" width="21.5703125" style="39" customWidth="1"/>
    <col min="2" max="16384" width="9.140625" style="39"/>
  </cols>
  <sheetData>
    <row r="1" spans="1:11" ht="27" customHeight="1">
      <c r="A1" s="47" t="s">
        <v>222</v>
      </c>
    </row>
    <row r="3" spans="1:11" s="40" customFormat="1" ht="18" customHeight="1">
      <c r="A3" s="45" t="s">
        <v>228</v>
      </c>
      <c r="B3" s="45" t="s">
        <v>222</v>
      </c>
      <c r="C3" s="45"/>
      <c r="D3" s="45"/>
      <c r="E3" s="45"/>
      <c r="F3" s="45"/>
      <c r="G3" s="45"/>
      <c r="H3" s="45"/>
      <c r="I3" s="45"/>
      <c r="J3" s="46"/>
      <c r="K3" s="46"/>
    </row>
    <row r="4" spans="1:11" ht="18" customHeight="1">
      <c r="A4" s="41" t="s">
        <v>232</v>
      </c>
      <c r="B4" s="44" t="s">
        <v>231</v>
      </c>
      <c r="C4" s="44"/>
    </row>
    <row r="5" spans="1:11" s="40" customFormat="1" ht="18" customHeight="1">
      <c r="A5" s="49" t="s">
        <v>229</v>
      </c>
      <c r="B5" s="49"/>
      <c r="C5" s="49"/>
      <c r="D5" s="49"/>
      <c r="E5" s="49"/>
      <c r="F5" s="49"/>
      <c r="G5" s="49"/>
      <c r="H5" s="49"/>
      <c r="I5" s="49"/>
      <c r="J5" s="49"/>
      <c r="K5" s="49"/>
    </row>
    <row r="6" spans="1:11" ht="18" customHeight="1">
      <c r="B6" s="44" t="s">
        <v>223</v>
      </c>
      <c r="C6" s="44"/>
      <c r="D6" s="44"/>
      <c r="E6" s="44"/>
      <c r="F6" s="44"/>
      <c r="G6" s="44"/>
      <c r="H6" s="44"/>
      <c r="I6" s="44"/>
      <c r="J6" s="6"/>
    </row>
    <row r="7" spans="1:11" ht="18" customHeight="1">
      <c r="B7" s="44" t="s">
        <v>224</v>
      </c>
      <c r="C7" s="44"/>
      <c r="D7" s="44"/>
      <c r="E7" s="44"/>
      <c r="F7" s="44"/>
    </row>
    <row r="8" spans="1:11" ht="18" customHeight="1">
      <c r="B8" s="44" t="s">
        <v>234</v>
      </c>
      <c r="C8" s="44"/>
      <c r="D8" s="44"/>
      <c r="E8" s="44"/>
      <c r="F8" s="44"/>
      <c r="G8" s="44"/>
    </row>
    <row r="9" spans="1:11" s="40" customFormat="1" ht="18" customHeight="1">
      <c r="A9" s="49" t="s">
        <v>230</v>
      </c>
      <c r="B9" s="49"/>
      <c r="C9" s="49"/>
      <c r="D9" s="49"/>
      <c r="E9" s="49"/>
      <c r="F9" s="49"/>
      <c r="G9" s="49"/>
      <c r="H9" s="49"/>
      <c r="I9" s="49"/>
      <c r="J9" s="49"/>
      <c r="K9" s="49"/>
    </row>
    <row r="10" spans="1:11" ht="18" customHeight="1">
      <c r="B10" s="44" t="s">
        <v>223</v>
      </c>
      <c r="C10" s="44"/>
      <c r="D10" s="44"/>
      <c r="E10" s="44"/>
      <c r="F10" s="44"/>
      <c r="G10" s="44"/>
      <c r="H10" s="44"/>
      <c r="I10" s="44"/>
    </row>
    <row r="11" spans="1:11" ht="18" customHeight="1">
      <c r="B11" s="44" t="s">
        <v>224</v>
      </c>
      <c r="C11" s="44"/>
      <c r="D11" s="44"/>
      <c r="E11" s="44"/>
      <c r="F11" s="44"/>
    </row>
    <row r="12" spans="1:11" ht="18" customHeight="1">
      <c r="B12" s="44" t="s">
        <v>234</v>
      </c>
      <c r="C12" s="44"/>
      <c r="D12" s="44"/>
      <c r="E12" s="44"/>
      <c r="F12" s="44"/>
      <c r="G12" s="44"/>
    </row>
    <row r="13" spans="1:11" s="40" customFormat="1" ht="18" customHeight="1">
      <c r="A13" s="49" t="s">
        <v>233</v>
      </c>
      <c r="B13" s="49"/>
      <c r="C13" s="49"/>
      <c r="D13" s="49"/>
      <c r="E13" s="49"/>
      <c r="F13" s="49"/>
      <c r="G13" s="49"/>
      <c r="H13" s="49"/>
      <c r="I13" s="49"/>
      <c r="J13" s="49"/>
      <c r="K13" s="49"/>
    </row>
    <row r="14" spans="1:11" ht="18" customHeight="1">
      <c r="B14" s="44" t="s">
        <v>344</v>
      </c>
      <c r="C14" s="44"/>
      <c r="D14" s="44"/>
      <c r="E14" s="44"/>
      <c r="F14" s="44"/>
      <c r="G14" s="44"/>
      <c r="H14" s="44"/>
      <c r="I14" s="44"/>
    </row>
    <row r="15" spans="1:11" ht="18" customHeight="1">
      <c r="B15" s="44" t="s">
        <v>345</v>
      </c>
      <c r="C15" s="44"/>
      <c r="D15" s="44"/>
      <c r="E15" s="44"/>
      <c r="F15" s="44"/>
      <c r="G15" s="44"/>
      <c r="H15" s="44"/>
      <c r="I15" s="44"/>
    </row>
    <row r="16" spans="1:11" s="40" customFormat="1" ht="18" customHeight="1">
      <c r="A16" s="49" t="s">
        <v>225</v>
      </c>
      <c r="B16" s="49"/>
      <c r="C16" s="49"/>
      <c r="D16" s="49"/>
      <c r="E16" s="49"/>
      <c r="F16" s="49"/>
      <c r="G16" s="49"/>
      <c r="H16" s="49"/>
      <c r="I16" s="49"/>
      <c r="J16" s="49"/>
      <c r="K16" s="49"/>
    </row>
    <row r="17" spans="2:11" ht="18" customHeight="1">
      <c r="B17" s="44" t="s">
        <v>235</v>
      </c>
      <c r="C17" s="44"/>
      <c r="D17" s="44"/>
      <c r="E17" s="44"/>
      <c r="F17" s="44"/>
      <c r="G17" s="44"/>
      <c r="H17" s="44"/>
      <c r="I17" s="44"/>
      <c r="J17" s="44"/>
    </row>
    <row r="18" spans="2:11" ht="18" customHeight="1">
      <c r="B18" s="44" t="s">
        <v>236</v>
      </c>
      <c r="C18" s="44"/>
      <c r="D18" s="44"/>
      <c r="E18" s="44"/>
      <c r="F18" s="44"/>
      <c r="G18" s="44"/>
      <c r="H18" s="44"/>
      <c r="I18" s="44"/>
      <c r="J18" s="44"/>
      <c r="K18" s="44"/>
    </row>
    <row r="19" spans="2:11" ht="18" customHeight="1">
      <c r="B19" s="44" t="s">
        <v>340</v>
      </c>
      <c r="C19" s="44"/>
      <c r="D19" s="44"/>
      <c r="E19" s="44"/>
      <c r="F19" s="44"/>
      <c r="G19" s="44"/>
      <c r="H19" s="44"/>
      <c r="I19" s="44"/>
      <c r="J19" s="42"/>
    </row>
    <row r="20" spans="2:11" ht="18" customHeight="1">
      <c r="B20" s="44"/>
      <c r="C20" s="44"/>
      <c r="D20" s="44"/>
      <c r="E20" s="44"/>
      <c r="F20" s="44"/>
      <c r="G20" s="44"/>
      <c r="H20" s="44"/>
      <c r="I20" s="44"/>
    </row>
  </sheetData>
  <hyperlinks>
    <hyperlink ref="A2" location="HowToUseFile!A1" display="Help using the file"/>
    <hyperlink ref="B4:C4" location="HelpUsingFile!A1" display="Help using this file"/>
    <hyperlink ref="B17:J17" location="Populations!A14" display="Table 1: Estimated resident population by age and sex, mean year ended 31 December 2012"/>
    <hyperlink ref="B18:K18" location="Populations!A36" display="Table 2: Estimated resident population by age, ethnic group and sex, mean year ended 31 December 2012"/>
    <hyperlink ref="B19:I19" location="Populations!A59" display="Table 3: Estimated resident population by age, sex and DHB as at 30 June, 2010–2012"/>
    <hyperlink ref="B6:I6" location="Regs_SelCancers!A1" display="Selected cancers: key facts, numbers and rates by ethnic group and sex, 2003–2012 "/>
    <hyperlink ref="B7:F7" location="Regs_CancerGroup!A1" display="Cancer groups: numbers and rates by sex, 2012"/>
    <hyperlink ref="B8:G8" location="Regs_CancerbyDemo!A1" display="Individual cancers: numbers by demographic variables, 2012"/>
    <hyperlink ref="B10:I10" location="Deaths_SelCancers!A1" display="Selected cancers: key facts, numbers and rates by ethnic group and sex, 2003–2012 "/>
    <hyperlink ref="B11:F11" location="Deaths_CancerGroup!A1" display="Cancer groups: numbers and rates by sex, 2012"/>
    <hyperlink ref="B12:G12" location="Deaths_CancerbyDemo!A1" display="Individual cancers: numbers by demographic variables, 2012"/>
    <hyperlink ref="B14:I14" location="PubData!A5" display="Data tables for cancer registration figures in Cancer: new registrations and deaths 2012 "/>
    <hyperlink ref="B15:I15" location="PubData!A14" display="Data tables for cancer deaths figures in Cancer: new registrations and deaths 2012 "/>
  </hyperlink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8"/>
  <sheetViews>
    <sheetView zoomScaleNormal="100" zoomScaleSheetLayoutView="100" workbookViewId="0">
      <pane ySplit="4" topLeftCell="A5" activePane="bottomLeft" state="frozen"/>
      <selection pane="bottomLeft" activeCell="Q10" sqref="Q10"/>
    </sheetView>
  </sheetViews>
  <sheetFormatPr defaultRowHeight="18" customHeight="1"/>
  <cols>
    <col min="1" max="1" width="39.7109375" style="2" customWidth="1"/>
    <col min="2" max="16384" width="9.140625" style="2"/>
  </cols>
  <sheetData>
    <row r="1" spans="1:11" ht="27" customHeight="1">
      <c r="A1" s="47" t="s">
        <v>231</v>
      </c>
      <c r="J1" s="240" t="s">
        <v>250</v>
      </c>
      <c r="K1" s="240"/>
    </row>
    <row r="2" spans="1:11" ht="18" customHeight="1">
      <c r="A2" s="2" t="s">
        <v>248</v>
      </c>
    </row>
    <row r="4" spans="1:11" s="6" customFormat="1" ht="18" customHeight="1">
      <c r="A4" s="45" t="s">
        <v>237</v>
      </c>
      <c r="B4" s="45" t="s">
        <v>238</v>
      </c>
      <c r="C4" s="45"/>
      <c r="D4" s="45"/>
      <c r="E4" s="45"/>
      <c r="F4" s="45"/>
      <c r="G4" s="45"/>
      <c r="H4" s="45"/>
      <c r="I4" s="45"/>
      <c r="J4" s="45"/>
      <c r="K4" s="45"/>
    </row>
    <row r="5" spans="1:11" ht="18" customHeight="1">
      <c r="A5" s="43" t="s">
        <v>239</v>
      </c>
      <c r="B5" s="8"/>
      <c r="C5" s="8"/>
      <c r="D5" s="8"/>
      <c r="E5" s="8"/>
      <c r="F5" s="8"/>
      <c r="G5" s="8"/>
      <c r="H5" s="8"/>
      <c r="I5" s="8"/>
      <c r="J5" s="8"/>
      <c r="K5" s="8"/>
    </row>
    <row r="6" spans="1:11" ht="18" customHeight="1">
      <c r="A6" s="44" t="s">
        <v>254</v>
      </c>
      <c r="B6" s="241" t="s">
        <v>260</v>
      </c>
      <c r="C6" s="241"/>
      <c r="D6" s="241"/>
      <c r="E6" s="241"/>
      <c r="F6" s="241"/>
      <c r="G6" s="241"/>
      <c r="H6" s="241"/>
      <c r="I6" s="241"/>
      <c r="J6" s="241"/>
      <c r="K6" s="241"/>
    </row>
    <row r="7" spans="1:11" ht="18" customHeight="1">
      <c r="A7" s="44" t="s">
        <v>255</v>
      </c>
      <c r="B7" s="241"/>
      <c r="C7" s="241"/>
      <c r="D7" s="241"/>
      <c r="E7" s="241"/>
      <c r="F7" s="241"/>
      <c r="G7" s="241"/>
      <c r="H7" s="241"/>
      <c r="I7" s="241"/>
      <c r="J7" s="241"/>
      <c r="K7" s="241"/>
    </row>
    <row r="8" spans="1:11" ht="18" customHeight="1">
      <c r="A8" s="6"/>
      <c r="B8" s="241"/>
      <c r="C8" s="241"/>
      <c r="D8" s="241"/>
      <c r="E8" s="241"/>
      <c r="F8" s="241"/>
      <c r="G8" s="241"/>
      <c r="H8" s="241"/>
      <c r="I8" s="241"/>
      <c r="J8" s="241"/>
      <c r="K8" s="241"/>
    </row>
    <row r="9" spans="1:11" ht="18" customHeight="1">
      <c r="B9" s="241"/>
      <c r="C9" s="241"/>
      <c r="D9" s="241"/>
      <c r="E9" s="241"/>
      <c r="F9" s="241"/>
      <c r="G9" s="241"/>
      <c r="H9" s="241"/>
      <c r="I9" s="241"/>
      <c r="J9" s="241"/>
      <c r="K9" s="241"/>
    </row>
    <row r="10" spans="1:11" ht="18" customHeight="1">
      <c r="B10" s="241"/>
      <c r="C10" s="241"/>
      <c r="D10" s="241"/>
      <c r="E10" s="241"/>
      <c r="F10" s="241"/>
      <c r="G10" s="241"/>
      <c r="H10" s="241"/>
      <c r="I10" s="241"/>
      <c r="J10" s="241"/>
      <c r="K10" s="241"/>
    </row>
    <row r="11" spans="1:11" ht="18" customHeight="1">
      <c r="B11" s="241"/>
      <c r="C11" s="241"/>
      <c r="D11" s="241"/>
      <c r="E11" s="241"/>
      <c r="F11" s="241"/>
      <c r="G11" s="241"/>
      <c r="H11" s="241"/>
      <c r="I11" s="241"/>
      <c r="J11" s="241"/>
      <c r="K11" s="241"/>
    </row>
    <row r="12" spans="1:11" ht="18" customHeight="1">
      <c r="B12" s="241"/>
      <c r="C12" s="241"/>
      <c r="D12" s="241"/>
      <c r="E12" s="241"/>
      <c r="F12" s="241"/>
      <c r="G12" s="241"/>
      <c r="H12" s="241"/>
      <c r="I12" s="241"/>
      <c r="J12" s="241"/>
      <c r="K12" s="241"/>
    </row>
    <row r="13" spans="1:11" ht="18" customHeight="1">
      <c r="A13" s="43" t="s">
        <v>240</v>
      </c>
      <c r="B13" s="32"/>
      <c r="C13" s="32"/>
      <c r="D13" s="32"/>
      <c r="E13" s="32"/>
      <c r="F13" s="32"/>
      <c r="G13" s="32"/>
      <c r="H13" s="32"/>
      <c r="I13" s="32"/>
      <c r="J13" s="32"/>
      <c r="K13" s="32"/>
    </row>
    <row r="14" spans="1:11" ht="18" customHeight="1">
      <c r="A14" s="44" t="s">
        <v>256</v>
      </c>
      <c r="B14" s="241" t="s">
        <v>380</v>
      </c>
      <c r="C14" s="241"/>
      <c r="D14" s="241"/>
      <c r="E14" s="241"/>
      <c r="F14" s="241"/>
      <c r="G14" s="241"/>
      <c r="H14" s="241"/>
      <c r="I14" s="241"/>
      <c r="J14" s="241"/>
      <c r="K14" s="241"/>
    </row>
    <row r="15" spans="1:11" ht="18" customHeight="1">
      <c r="A15" s="44" t="s">
        <v>257</v>
      </c>
      <c r="B15" s="241"/>
      <c r="C15" s="241"/>
      <c r="D15" s="241"/>
      <c r="E15" s="241"/>
      <c r="F15" s="241"/>
      <c r="G15" s="241"/>
      <c r="H15" s="241"/>
      <c r="I15" s="241"/>
      <c r="J15" s="241"/>
      <c r="K15" s="241"/>
    </row>
    <row r="16" spans="1:11" ht="18" customHeight="1">
      <c r="A16" s="6"/>
      <c r="B16" s="241"/>
      <c r="C16" s="241"/>
      <c r="D16" s="241"/>
      <c r="E16" s="241"/>
      <c r="F16" s="241"/>
      <c r="G16" s="241"/>
      <c r="H16" s="241"/>
      <c r="I16" s="241"/>
      <c r="J16" s="241"/>
      <c r="K16" s="241"/>
    </row>
    <row r="17" spans="1:11" ht="18" customHeight="1">
      <c r="B17" s="241"/>
      <c r="C17" s="241"/>
      <c r="D17" s="241"/>
      <c r="E17" s="241"/>
      <c r="F17" s="241"/>
      <c r="G17" s="241"/>
      <c r="H17" s="241"/>
      <c r="I17" s="241"/>
      <c r="J17" s="241"/>
      <c r="K17" s="241"/>
    </row>
    <row r="18" spans="1:11" ht="18" customHeight="1">
      <c r="B18" s="241"/>
      <c r="C18" s="241"/>
      <c r="D18" s="241"/>
      <c r="E18" s="241"/>
      <c r="F18" s="241"/>
      <c r="G18" s="241"/>
      <c r="H18" s="241"/>
      <c r="I18" s="241"/>
      <c r="J18" s="241"/>
      <c r="K18" s="241"/>
    </row>
    <row r="19" spans="1:11" ht="18" customHeight="1">
      <c r="A19" s="43" t="s">
        <v>241</v>
      </c>
      <c r="B19" s="32"/>
      <c r="C19" s="32"/>
      <c r="D19" s="32"/>
      <c r="E19" s="32"/>
      <c r="F19" s="32"/>
      <c r="G19" s="32"/>
      <c r="H19" s="32"/>
      <c r="I19" s="32"/>
      <c r="J19" s="32"/>
      <c r="K19" s="32"/>
    </row>
    <row r="20" spans="1:11" ht="18" customHeight="1">
      <c r="A20" s="44" t="s">
        <v>258</v>
      </c>
      <c r="B20" s="241" t="s">
        <v>249</v>
      </c>
      <c r="C20" s="241"/>
      <c r="D20" s="241"/>
      <c r="E20" s="241"/>
      <c r="F20" s="241"/>
      <c r="G20" s="241"/>
      <c r="H20" s="241"/>
      <c r="I20" s="241"/>
      <c r="J20" s="241"/>
      <c r="K20" s="241"/>
    </row>
    <row r="21" spans="1:11" ht="18" customHeight="1">
      <c r="A21" s="44" t="s">
        <v>259</v>
      </c>
      <c r="B21" s="241"/>
      <c r="C21" s="241"/>
      <c r="D21" s="241"/>
      <c r="E21" s="241"/>
      <c r="F21" s="241"/>
      <c r="G21" s="241"/>
      <c r="H21" s="241"/>
      <c r="I21" s="241"/>
      <c r="J21" s="241"/>
      <c r="K21" s="241"/>
    </row>
    <row r="22" spans="1:11" ht="18" customHeight="1">
      <c r="A22" s="6"/>
      <c r="B22" s="241"/>
      <c r="C22" s="241"/>
      <c r="D22" s="241"/>
      <c r="E22" s="241"/>
      <c r="F22" s="241"/>
      <c r="G22" s="241"/>
      <c r="H22" s="241"/>
      <c r="I22" s="241"/>
      <c r="J22" s="241"/>
      <c r="K22" s="241"/>
    </row>
    <row r="23" spans="1:11" s="6" customFormat="1" ht="18" customHeight="1">
      <c r="A23" s="43" t="s">
        <v>242</v>
      </c>
      <c r="B23" s="48"/>
      <c r="C23" s="48"/>
      <c r="D23" s="48"/>
      <c r="E23" s="48"/>
      <c r="F23" s="48"/>
      <c r="G23" s="48"/>
      <c r="H23" s="48"/>
      <c r="I23" s="48"/>
      <c r="J23" s="48"/>
      <c r="K23" s="48"/>
    </row>
    <row r="24" spans="1:11" ht="18" customHeight="1">
      <c r="A24" s="44" t="s">
        <v>243</v>
      </c>
      <c r="B24" s="241" t="s">
        <v>245</v>
      </c>
      <c r="C24" s="241"/>
      <c r="D24" s="241"/>
      <c r="E24" s="241"/>
      <c r="F24" s="241"/>
      <c r="G24" s="241"/>
      <c r="H24" s="241"/>
      <c r="I24" s="241"/>
      <c r="J24" s="241"/>
      <c r="K24" s="241"/>
    </row>
    <row r="25" spans="1:11" ht="18" customHeight="1">
      <c r="B25" s="241"/>
      <c r="C25" s="241"/>
      <c r="D25" s="241"/>
      <c r="E25" s="241"/>
      <c r="F25" s="241"/>
      <c r="G25" s="241"/>
      <c r="H25" s="241"/>
      <c r="I25" s="241"/>
      <c r="J25" s="241"/>
      <c r="K25" s="241"/>
    </row>
    <row r="26" spans="1:11" s="40" customFormat="1" ht="18" customHeight="1">
      <c r="A26" s="43" t="s">
        <v>244</v>
      </c>
      <c r="B26" s="43"/>
      <c r="C26" s="43"/>
      <c r="D26" s="43"/>
      <c r="E26" s="43"/>
      <c r="F26" s="43"/>
      <c r="G26" s="43"/>
      <c r="H26" s="43"/>
      <c r="I26" s="43"/>
      <c r="J26" s="43"/>
      <c r="K26" s="43"/>
    </row>
    <row r="27" spans="1:11" s="6" customFormat="1" ht="18" customHeight="1">
      <c r="A27" s="44" t="s">
        <v>247</v>
      </c>
      <c r="B27" s="241" t="s">
        <v>246</v>
      </c>
      <c r="C27" s="241"/>
      <c r="D27" s="241"/>
      <c r="E27" s="241"/>
      <c r="F27" s="241"/>
      <c r="G27" s="241"/>
      <c r="H27" s="241"/>
      <c r="I27" s="241"/>
      <c r="J27" s="241"/>
      <c r="K27" s="241"/>
    </row>
    <row r="28" spans="1:11" ht="18" customHeight="1">
      <c r="B28" s="241"/>
      <c r="C28" s="241"/>
      <c r="D28" s="241"/>
      <c r="E28" s="241"/>
      <c r="F28" s="241"/>
      <c r="G28" s="241"/>
      <c r="H28" s="241"/>
      <c r="I28" s="241"/>
      <c r="J28" s="241"/>
      <c r="K28" s="241"/>
    </row>
  </sheetData>
  <mergeCells count="6">
    <mergeCell ref="J1:K1"/>
    <mergeCell ref="B6:K12"/>
    <mergeCell ref="B24:K25"/>
    <mergeCell ref="B27:K28"/>
    <mergeCell ref="B20:K22"/>
    <mergeCell ref="B14:K18"/>
  </mergeCells>
  <hyperlinks>
    <hyperlink ref="A6" location="Regs_SelCancers!A1" display="Regs_SelCancers"/>
    <hyperlink ref="A7" location="Deaths_SelCancers!A1" display="Deaths_SelCancers"/>
    <hyperlink ref="A14" location="Regs_CancerGroup!A1" display="Regs_CancerGroup"/>
    <hyperlink ref="A15" location="Deaths_CancerGroup!A1" display="Deaths_CancerGroup"/>
    <hyperlink ref="A20" location="Regs_CancerbyDemo!A1" display="Regs_CancerbyDemo"/>
    <hyperlink ref="A21" location="Deaths_CancerbyDemo!A1" display="Deaths_CancerbyDemo"/>
    <hyperlink ref="A24" location="PubData!A1" display="PubData"/>
    <hyperlink ref="A27" location="Populations!A1" display="Populations"/>
    <hyperlink ref="J1:K1" location="Contents!A1" display="Back to contents"/>
  </hyperlink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Z152"/>
  <sheetViews>
    <sheetView zoomScaleNormal="100" zoomScaleSheetLayoutView="100" workbookViewId="0">
      <selection activeCell="B2" sqref="B2"/>
    </sheetView>
  </sheetViews>
  <sheetFormatPr defaultRowHeight="12.75"/>
  <cols>
    <col min="1" max="1" width="2.42578125" style="10" customWidth="1"/>
    <col min="2" max="2" width="6.7109375" style="20" customWidth="1"/>
    <col min="3" max="14" width="9" style="2" customWidth="1"/>
    <col min="15" max="15" width="5.5703125" style="3" customWidth="1"/>
    <col min="16" max="16" width="4.140625" style="8" customWidth="1"/>
    <col min="17" max="17" width="4.42578125" style="8" customWidth="1"/>
    <col min="18" max="18" width="6.85546875" style="8" customWidth="1"/>
    <col min="19" max="28" width="8" style="8" customWidth="1"/>
    <col min="29" max="39" width="9.140625" style="8"/>
    <col min="40" max="40" width="9.140625" style="26"/>
    <col min="41" max="41" width="7.7109375" style="28" customWidth="1"/>
    <col min="42" max="42" width="8.28515625" style="28" customWidth="1"/>
    <col min="43" max="43" width="9.140625" style="28"/>
    <col min="44" max="52" width="9.140625" style="8"/>
    <col min="53" max="66" width="9.140625" style="127"/>
    <col min="67" max="72" width="9.140625" style="125"/>
    <col min="73" max="286" width="9.140625" style="8"/>
    <col min="287" max="16384" width="9.140625" style="2"/>
  </cols>
  <sheetData>
    <row r="1" spans="1:72" s="8" customFormat="1" ht="18" customHeight="1">
      <c r="A1" s="10"/>
      <c r="B1" s="139"/>
      <c r="C1" s="140"/>
      <c r="D1" s="140"/>
      <c r="E1" s="140"/>
      <c r="F1" s="140"/>
      <c r="G1" s="140"/>
      <c r="H1" s="140"/>
      <c r="I1" s="140"/>
      <c r="J1" s="140"/>
      <c r="K1" s="140"/>
      <c r="L1" s="140"/>
      <c r="M1" s="140"/>
      <c r="N1" s="242" t="s">
        <v>250</v>
      </c>
      <c r="O1" s="242"/>
      <c r="AN1" s="26"/>
      <c r="AO1" s="28"/>
      <c r="AP1" s="28"/>
      <c r="AQ1" s="28"/>
      <c r="BA1" s="127"/>
      <c r="BB1" s="127"/>
      <c r="BC1" s="127"/>
      <c r="BD1" s="127"/>
      <c r="BE1" s="127"/>
      <c r="BF1" s="127"/>
      <c r="BG1" s="127"/>
      <c r="BH1" s="127"/>
      <c r="BI1" s="127"/>
      <c r="BJ1" s="127"/>
      <c r="BK1" s="127"/>
      <c r="BL1" s="127"/>
      <c r="BM1" s="127"/>
      <c r="BN1" s="127"/>
      <c r="BO1" s="125"/>
      <c r="BP1" s="125"/>
      <c r="BQ1" s="125"/>
      <c r="BR1" s="125"/>
      <c r="BS1" s="125"/>
      <c r="BT1" s="125"/>
    </row>
    <row r="2" spans="1:72" s="8" customFormat="1" ht="7.5" customHeight="1">
      <c r="A2" s="10"/>
      <c r="B2" s="141"/>
      <c r="C2" s="142"/>
      <c r="D2" s="142"/>
      <c r="E2" s="142"/>
      <c r="F2" s="142"/>
      <c r="G2" s="142"/>
      <c r="H2" s="142"/>
      <c r="I2" s="142"/>
      <c r="J2" s="142"/>
      <c r="K2" s="142"/>
      <c r="L2" s="142"/>
      <c r="M2" s="142"/>
      <c r="N2" s="143"/>
      <c r="O2" s="143"/>
      <c r="AN2" s="26"/>
      <c r="AO2" s="28"/>
      <c r="AP2" s="28"/>
      <c r="AQ2" s="28"/>
      <c r="BA2" s="127"/>
      <c r="BB2" s="127"/>
      <c r="BC2" s="127"/>
      <c r="BD2" s="127"/>
      <c r="BE2" s="127"/>
      <c r="BF2" s="127"/>
      <c r="BG2" s="127"/>
      <c r="BH2" s="127"/>
      <c r="BI2" s="127"/>
      <c r="BJ2" s="127"/>
      <c r="BK2" s="127"/>
      <c r="BL2" s="127"/>
      <c r="BM2" s="127"/>
      <c r="BN2" s="127"/>
      <c r="BO2" s="125"/>
      <c r="BP2" s="125"/>
      <c r="BQ2" s="125"/>
      <c r="BR2" s="125"/>
      <c r="BS2" s="125"/>
      <c r="BT2" s="125"/>
    </row>
    <row r="3" spans="1:72" ht="18" customHeight="1">
      <c r="B3" s="144"/>
      <c r="C3" s="145" t="s">
        <v>42</v>
      </c>
      <c r="D3" s="144"/>
      <c r="E3" s="144"/>
      <c r="F3" s="144"/>
      <c r="G3" s="144"/>
      <c r="H3" s="144"/>
      <c r="I3" s="144"/>
      <c r="J3" s="144"/>
      <c r="K3" s="146" t="s">
        <v>35</v>
      </c>
      <c r="L3" s="144"/>
      <c r="M3" s="144"/>
      <c r="N3" s="142"/>
      <c r="O3" s="147"/>
      <c r="AD3" s="18"/>
      <c r="AE3" s="18"/>
      <c r="AF3" s="18"/>
      <c r="AG3" s="18"/>
      <c r="AH3" s="18"/>
      <c r="AI3" s="18"/>
      <c r="AJ3" s="18"/>
      <c r="AK3" s="18"/>
      <c r="AL3" s="18"/>
      <c r="AM3" s="18"/>
    </row>
    <row r="4" spans="1:72" ht="18">
      <c r="B4" s="144"/>
      <c r="C4" s="146"/>
      <c r="D4" s="144"/>
      <c r="E4" s="144"/>
      <c r="F4" s="144"/>
      <c r="G4" s="144"/>
      <c r="H4" s="144"/>
      <c r="I4" s="144"/>
      <c r="J4" s="144"/>
      <c r="K4" s="146"/>
      <c r="L4" s="144"/>
      <c r="M4" s="144"/>
      <c r="N4" s="142"/>
      <c r="O4" s="147"/>
      <c r="BA4" s="127" t="s">
        <v>169</v>
      </c>
      <c r="BC4" s="128"/>
      <c r="BD4" s="128"/>
      <c r="BE4" s="128"/>
      <c r="BF4" s="128"/>
      <c r="BG4" s="128"/>
      <c r="BH4" s="128"/>
      <c r="BI4" s="128"/>
      <c r="BJ4" s="128"/>
      <c r="BK4" s="128"/>
      <c r="BL4" s="128"/>
      <c r="BM4" s="129"/>
      <c r="BN4" s="130"/>
      <c r="BO4" s="126"/>
      <c r="BP4" s="126"/>
    </row>
    <row r="5" spans="1:72" ht="23.25">
      <c r="B5" s="148"/>
      <c r="C5" s="149" t="str">
        <f>BA5</f>
        <v>Bladder (C67)</v>
      </c>
      <c r="D5" s="150"/>
      <c r="E5" s="150"/>
      <c r="F5" s="150"/>
      <c r="G5" s="150"/>
      <c r="H5" s="150"/>
      <c r="I5" s="150"/>
      <c r="J5" s="150"/>
      <c r="K5" s="150"/>
      <c r="L5" s="150"/>
      <c r="M5" s="150"/>
      <c r="N5" s="150"/>
      <c r="O5" s="147"/>
      <c r="P5" s="10"/>
      <c r="Q5" s="10"/>
      <c r="R5" s="10"/>
      <c r="S5" s="10"/>
      <c r="T5" s="10"/>
      <c r="U5" s="10"/>
      <c r="V5" s="10"/>
      <c r="W5" s="10"/>
      <c r="X5" s="10"/>
      <c r="Y5" s="10"/>
      <c r="BA5" s="165" t="str">
        <f>VLOOKUP($BA$6,DefinedLists!$A$1:$B$14,2,FALSE)</f>
        <v>Bladder (C67)</v>
      </c>
      <c r="BB5" s="165" t="str">
        <f>VLOOKUP($BB$6,DefinedLists!$A$16:$B$18,2,FALSE)</f>
        <v>Rate</v>
      </c>
      <c r="BC5" s="244" t="s">
        <v>158</v>
      </c>
      <c r="BD5" s="244"/>
      <c r="BE5" s="244"/>
      <c r="BF5" s="244"/>
      <c r="BG5" s="244"/>
      <c r="BH5" s="244"/>
      <c r="BI5" s="244"/>
      <c r="BJ5" s="244"/>
      <c r="BK5" s="244"/>
      <c r="BL5" s="244"/>
      <c r="BM5" s="129"/>
      <c r="BN5" s="130"/>
      <c r="BO5" s="126"/>
      <c r="BP5" s="126"/>
    </row>
    <row r="6" spans="1:72" ht="12.75" customHeight="1">
      <c r="B6" s="148"/>
      <c r="C6" s="151"/>
      <c r="D6" s="150"/>
      <c r="E6" s="150"/>
      <c r="F6" s="150"/>
      <c r="G6" s="150"/>
      <c r="H6" s="150"/>
      <c r="I6" s="150"/>
      <c r="J6" s="151"/>
      <c r="K6" s="150"/>
      <c r="L6" s="150"/>
      <c r="M6" s="150"/>
      <c r="N6" s="150"/>
      <c r="O6" s="147"/>
      <c r="Q6" s="10"/>
      <c r="R6" s="10"/>
      <c r="S6" s="10"/>
      <c r="U6" s="10"/>
      <c r="V6" s="10"/>
      <c r="W6" s="10"/>
      <c r="X6" s="10"/>
      <c r="Y6" s="10"/>
      <c r="BA6" s="165">
        <v>1</v>
      </c>
      <c r="BB6" s="166">
        <v>1</v>
      </c>
      <c r="BC6" s="166">
        <v>2003</v>
      </c>
      <c r="BD6" s="166">
        <v>2004</v>
      </c>
      <c r="BE6" s="166">
        <v>2005</v>
      </c>
      <c r="BF6" s="166">
        <v>2006</v>
      </c>
      <c r="BG6" s="166">
        <v>2007</v>
      </c>
      <c r="BH6" s="166">
        <v>2008</v>
      </c>
      <c r="BI6" s="166">
        <v>2009</v>
      </c>
      <c r="BJ6" s="166">
        <v>2010</v>
      </c>
      <c r="BK6" s="166">
        <v>2011</v>
      </c>
      <c r="BL6" s="166">
        <v>2012</v>
      </c>
      <c r="BM6" s="129"/>
      <c r="BN6" s="130"/>
      <c r="BO6" s="126"/>
      <c r="BP6" s="126"/>
    </row>
    <row r="7" spans="1:72" ht="12.75" customHeight="1">
      <c r="B7" s="148"/>
      <c r="C7" s="245" t="str">
        <f>BB21</f>
        <v xml:space="preserve">In 2012:
• There were 320 new cases of bladder cancer registered. The rate was 4.3 cases per 100,000 population. 
• Bladder cancer was the 13th most common cancer registered and affected more males than females. 
• The male registration rate was 3.4 times the female rate.
• More than 50% of bladder cancers was diagnosed in people aged 75 years and over.
• The number of Māori registrations for bladder cancer was small and therefore comparison between ethnic groups is not appropriate.
Between 2003 and 2012:
• From 1 January 2005 superficial transitional cell carcinoma of the bladder was no longer coded as an invasive cancer. This coding change resulted in a decrease in the number of bladder cancer registrations compared with previous years. Therefore registration rates are only compared between 2005 and 2012.
• Between 2005 and 2012 registration rates decreased slightly for males and remained relatively stable for females.
</v>
      </c>
      <c r="D7" s="245"/>
      <c r="E7" s="245"/>
      <c r="F7" s="245"/>
      <c r="G7" s="245"/>
      <c r="H7" s="245"/>
      <c r="I7" s="245"/>
      <c r="J7" s="245"/>
      <c r="K7" s="245"/>
      <c r="L7" s="245"/>
      <c r="M7" s="245"/>
      <c r="N7" s="245"/>
      <c r="O7" s="147"/>
      <c r="P7" s="10"/>
      <c r="Q7" s="10"/>
      <c r="R7" s="10"/>
      <c r="S7" s="10"/>
      <c r="T7" s="10"/>
      <c r="U7" s="10"/>
      <c r="V7" s="10"/>
      <c r="W7" s="10"/>
      <c r="X7" s="10"/>
      <c r="Y7" s="10"/>
      <c r="BA7" s="165"/>
      <c r="BB7" s="166"/>
      <c r="BC7" s="166"/>
      <c r="BD7" s="166"/>
      <c r="BE7" s="166"/>
      <c r="BF7" s="166"/>
      <c r="BG7" s="166"/>
      <c r="BH7" s="166"/>
      <c r="BI7" s="166"/>
      <c r="BJ7" s="166"/>
      <c r="BK7" s="166"/>
      <c r="BL7" s="166"/>
      <c r="BM7" s="129"/>
      <c r="BN7" s="130"/>
      <c r="BO7" s="126"/>
      <c r="BP7" s="126"/>
    </row>
    <row r="8" spans="1:72">
      <c r="B8" s="148"/>
      <c r="C8" s="245"/>
      <c r="D8" s="245"/>
      <c r="E8" s="245"/>
      <c r="F8" s="245"/>
      <c r="G8" s="245"/>
      <c r="H8" s="245"/>
      <c r="I8" s="245"/>
      <c r="J8" s="245"/>
      <c r="K8" s="245"/>
      <c r="L8" s="245"/>
      <c r="M8" s="245"/>
      <c r="N8" s="245"/>
      <c r="O8" s="147"/>
      <c r="P8" s="10"/>
      <c r="Q8" s="10"/>
      <c r="R8" s="10"/>
      <c r="S8" s="10"/>
      <c r="T8" s="10"/>
      <c r="U8" s="10"/>
      <c r="V8" s="10"/>
      <c r="W8" s="10"/>
      <c r="X8" s="10"/>
      <c r="Y8" s="10"/>
      <c r="BA8" s="165" t="s">
        <v>32</v>
      </c>
      <c r="BB8" s="166" t="s">
        <v>2</v>
      </c>
      <c r="BC8" s="167">
        <f>VLOOKUP(BC$6&amp;$BA$5&amp;$BB8&amp;$BA$8&amp;$BB$5,'L_SubgrpReg3-12'!$A$2:$E$1746,5,FALSE)</f>
        <v>10.5470511189809</v>
      </c>
      <c r="BD8" s="167">
        <f>VLOOKUP(BD$6&amp;$BA$5&amp;$BB8&amp;$BA$8&amp;$BB$5,'L_SubgrpReg3-12'!$A$2:$E$1746,5,FALSE)</f>
        <v>10.360794353098701</v>
      </c>
      <c r="BE8" s="167">
        <f>VLOOKUP(BE$6&amp;$BA$5&amp;$BB8&amp;$BA$8&amp;$BB$5,'L_SubgrpReg3-12'!$A$2:$E$1746,5,FALSE)</f>
        <v>5.4090758444343701</v>
      </c>
      <c r="BF8" s="167">
        <f>VLOOKUP(BF$6&amp;$BA$5&amp;$BB8&amp;$BA$8&amp;$BB$5,'L_SubgrpReg3-12'!$A$2:$E$1746,5,FALSE)</f>
        <v>5.1256564030625702</v>
      </c>
      <c r="BG8" s="167">
        <f>VLOOKUP(BG$6&amp;$BA$5&amp;$BB8&amp;$BA$8&amp;$BB$5,'L_SubgrpReg3-12'!$A$2:$E$1746,5,FALSE)</f>
        <v>5.6639626224825799</v>
      </c>
      <c r="BH8" s="167">
        <f>VLOOKUP(BH$6&amp;$BA$5&amp;$BB8&amp;$BA$8&amp;$BB$5,'L_SubgrpReg3-12'!$A$2:$E$1746,5,FALSE)</f>
        <v>5.3957378701994996</v>
      </c>
      <c r="BI8" s="167">
        <f>VLOOKUP(BI$6&amp;$BA$5&amp;$BB8&amp;$BA$8&amp;$BB$5,'L_SubgrpReg3-12'!$A$2:$E$1746,5,FALSE)</f>
        <v>5.2573089295789304</v>
      </c>
      <c r="BJ8" s="167">
        <f>VLOOKUP(BJ$6&amp;$BA$5&amp;$BB8&amp;$BA$8&amp;$BB$5,'L_SubgrpReg3-12'!$A$2:$E$1746,5,FALSE)</f>
        <v>5.4543371890371102</v>
      </c>
      <c r="BK8" s="167">
        <f>VLOOKUP(BK$6&amp;$BA$5&amp;$BB8&amp;$BA$8&amp;$BB$5,'L_SubgrpReg3-12'!$A$2:$E$1746,5,FALSE)</f>
        <v>4.5722776705725501</v>
      </c>
      <c r="BL8" s="167">
        <f>VLOOKUP(BL$6&amp;$BA$5&amp;$BB8&amp;$BA$8&amp;$BB$5,'L_SubgrpReg3-12'!$A$2:$E$1746,5,FALSE)</f>
        <v>4.3159543620652396</v>
      </c>
      <c r="BM8" s="132"/>
      <c r="BN8" s="130"/>
      <c r="BO8" s="126"/>
      <c r="BP8" s="126"/>
    </row>
    <row r="9" spans="1:72" ht="12.75" customHeight="1">
      <c r="B9" s="148"/>
      <c r="C9" s="245"/>
      <c r="D9" s="245"/>
      <c r="E9" s="245"/>
      <c r="F9" s="245"/>
      <c r="G9" s="245"/>
      <c r="H9" s="245"/>
      <c r="I9" s="245"/>
      <c r="J9" s="245"/>
      <c r="K9" s="245"/>
      <c r="L9" s="245"/>
      <c r="M9" s="245"/>
      <c r="N9" s="245"/>
      <c r="O9" s="147"/>
      <c r="P9" s="10"/>
      <c r="Q9" s="10"/>
      <c r="R9" s="10"/>
      <c r="S9" s="10"/>
      <c r="T9" s="10"/>
      <c r="U9" s="10"/>
      <c r="V9" s="10"/>
      <c r="W9" s="10"/>
      <c r="X9" s="10"/>
      <c r="Y9" s="10"/>
      <c r="BA9" s="165"/>
      <c r="BB9" s="166" t="s">
        <v>1</v>
      </c>
      <c r="BC9" s="167">
        <f>VLOOKUP(BC$6&amp;$BA$5&amp;$BB9&amp;$BA$8&amp;$BB$5,'L_SubgrpReg3-12'!$A$2:$E$1746,5,FALSE)</f>
        <v>17.586072077140098</v>
      </c>
      <c r="BD9" s="167">
        <f>VLOOKUP(BD$6&amp;$BA$5&amp;$BB9&amp;$BA$8&amp;$BB$5,'L_SubgrpReg3-12'!$A$2:$E$1746,5,FALSE)</f>
        <v>17.160277778294901</v>
      </c>
      <c r="BE9" s="167">
        <f>VLOOKUP(BE$6&amp;$BA$5&amp;$BB9&amp;$BA$8&amp;$BB$5,'L_SubgrpReg3-12'!$A$2:$E$1746,5,FALSE)</f>
        <v>9.3448777926822704</v>
      </c>
      <c r="BF9" s="167">
        <f>VLOOKUP(BF$6&amp;$BA$5&amp;$BB9&amp;$BA$8&amp;$BB$5,'L_SubgrpReg3-12'!$A$2:$E$1746,5,FALSE)</f>
        <v>8.6406677112612797</v>
      </c>
      <c r="BG9" s="167">
        <f>VLOOKUP(BG$6&amp;$BA$5&amp;$BB9&amp;$BA$8&amp;$BB$5,'L_SubgrpReg3-12'!$A$2:$E$1746,5,FALSE)</f>
        <v>9.3806493248714098</v>
      </c>
      <c r="BH9" s="167">
        <f>VLOOKUP(BH$6&amp;$BA$5&amp;$BB9&amp;$BA$8&amp;$BB$5,'L_SubgrpReg3-12'!$A$2:$E$1746,5,FALSE)</f>
        <v>8.0295976534439308</v>
      </c>
      <c r="BI9" s="167">
        <f>VLOOKUP(BI$6&amp;$BA$5&amp;$BB9&amp;$BA$8&amp;$BB$5,'L_SubgrpReg3-12'!$A$2:$E$1746,5,FALSE)</f>
        <v>8.1766938631852</v>
      </c>
      <c r="BJ9" s="167">
        <f>VLOOKUP(BJ$6&amp;$BA$5&amp;$BB9&amp;$BA$8&amp;$BB$5,'L_SubgrpReg3-12'!$A$2:$E$1746,5,FALSE)</f>
        <v>8.9505284948160604</v>
      </c>
      <c r="BK9" s="167">
        <f>VLOOKUP(BK$6&amp;$BA$5&amp;$BB9&amp;$BA$8&amp;$BB$5,'L_SubgrpReg3-12'!$A$2:$E$1746,5,FALSE)</f>
        <v>7.2398209209872197</v>
      </c>
      <c r="BL9" s="167">
        <f>VLOOKUP(BL$6&amp;$BA$5&amp;$BB9&amp;$BA$8&amp;$BB$5,'L_SubgrpReg3-12'!$A$2:$E$1746,5,FALSE)</f>
        <v>6.9662388995915103</v>
      </c>
      <c r="BM9" s="132"/>
      <c r="BN9" s="130"/>
      <c r="BO9" s="126"/>
      <c r="BP9" s="126"/>
    </row>
    <row r="10" spans="1:72">
      <c r="B10" s="148"/>
      <c r="C10" s="245"/>
      <c r="D10" s="245"/>
      <c r="E10" s="245"/>
      <c r="F10" s="245"/>
      <c r="G10" s="245"/>
      <c r="H10" s="245"/>
      <c r="I10" s="245"/>
      <c r="J10" s="245"/>
      <c r="K10" s="245"/>
      <c r="L10" s="245"/>
      <c r="M10" s="245"/>
      <c r="N10" s="245"/>
      <c r="O10" s="147"/>
      <c r="Q10" s="10"/>
      <c r="R10" s="10"/>
      <c r="S10" s="10"/>
      <c r="T10" s="10"/>
      <c r="U10" s="10"/>
      <c r="V10" s="10"/>
      <c r="W10" s="10"/>
      <c r="X10" s="10"/>
      <c r="Y10" s="10"/>
      <c r="BA10" s="165"/>
      <c r="BB10" s="166" t="s">
        <v>0</v>
      </c>
      <c r="BC10" s="167">
        <f>VLOOKUP(BC$6&amp;$BA$5&amp;$BB10&amp;$BA$8&amp;$BB$5,'L_SubgrpReg3-12'!$A$2:$E$1746,5,FALSE)</f>
        <v>4.9404975075152597</v>
      </c>
      <c r="BD10" s="167">
        <f>VLOOKUP(BD$6&amp;$BA$5&amp;$BB10&amp;$BA$8&amp;$BB$5,'L_SubgrpReg3-12'!$A$2:$E$1746,5,FALSE)</f>
        <v>4.8603530321652899</v>
      </c>
      <c r="BE10" s="167">
        <f>VLOOKUP(BE$6&amp;$BA$5&amp;$BB10&amp;$BA$8&amp;$BB$5,'L_SubgrpReg3-12'!$A$2:$E$1746,5,FALSE)</f>
        <v>2.1606250241713898</v>
      </c>
      <c r="BF10" s="167">
        <f>VLOOKUP(BF$6&amp;$BA$5&amp;$BB10&amp;$BA$8&amp;$BB$5,'L_SubgrpReg3-12'!$A$2:$E$1746,5,FALSE)</f>
        <v>2.2670347651251501</v>
      </c>
      <c r="BG10" s="167">
        <f>VLOOKUP(BG$6&amp;$BA$5&amp;$BB10&amp;$BA$8&amp;$BB$5,'L_SubgrpReg3-12'!$A$2:$E$1746,5,FALSE)</f>
        <v>2.6515969742132901</v>
      </c>
      <c r="BH10" s="167">
        <f>VLOOKUP(BH$6&amp;$BA$5&amp;$BB10&amp;$BA$8&amp;$BB$5,'L_SubgrpReg3-12'!$A$2:$E$1746,5,FALSE)</f>
        <v>3.2218772579406498</v>
      </c>
      <c r="BI10" s="167">
        <f>VLOOKUP(BI$6&amp;$BA$5&amp;$BB10&amp;$BA$8&amp;$BB$5,'L_SubgrpReg3-12'!$A$2:$E$1746,5,FALSE)</f>
        <v>2.9203757199644498</v>
      </c>
      <c r="BJ10" s="167">
        <f>VLOOKUP(BJ$6&amp;$BA$5&amp;$BB10&amp;$BA$8&amp;$BB$5,'L_SubgrpReg3-12'!$A$2:$E$1746,5,FALSE)</f>
        <v>2.60488747723489</v>
      </c>
      <c r="BK10" s="167">
        <f>VLOOKUP(BK$6&amp;$BA$5&amp;$BB10&amp;$BA$8&amp;$BB$5,'L_SubgrpReg3-12'!$A$2:$E$1746,5,FALSE)</f>
        <v>2.3086825728122502</v>
      </c>
      <c r="BL10" s="167">
        <f>VLOOKUP(BL$6&amp;$BA$5&amp;$BB10&amp;$BA$8&amp;$BB$5,'L_SubgrpReg3-12'!$A$2:$E$1746,5,FALSE)</f>
        <v>2.0682726062871599</v>
      </c>
      <c r="BM10" s="132"/>
      <c r="BN10" s="130"/>
      <c r="BO10" s="126"/>
      <c r="BP10" s="126"/>
    </row>
    <row r="11" spans="1:72">
      <c r="B11" s="148"/>
      <c r="C11" s="245"/>
      <c r="D11" s="245"/>
      <c r="E11" s="245"/>
      <c r="F11" s="245"/>
      <c r="G11" s="245"/>
      <c r="H11" s="245"/>
      <c r="I11" s="245"/>
      <c r="J11" s="245"/>
      <c r="K11" s="245"/>
      <c r="L11" s="245"/>
      <c r="M11" s="245"/>
      <c r="N11" s="245"/>
      <c r="O11" s="147"/>
      <c r="P11" s="10"/>
      <c r="Q11" s="10"/>
      <c r="R11" s="10"/>
      <c r="S11" s="10"/>
      <c r="T11" s="10"/>
      <c r="U11" s="10"/>
      <c r="V11" s="10"/>
      <c r="W11" s="10"/>
      <c r="X11" s="10"/>
      <c r="Y11" s="10"/>
      <c r="BA11" s="165"/>
      <c r="BB11" s="165"/>
      <c r="BC11" s="167"/>
      <c r="BD11" s="167"/>
      <c r="BE11" s="167"/>
      <c r="BF11" s="167"/>
      <c r="BG11" s="167"/>
      <c r="BH11" s="167"/>
      <c r="BI11" s="167"/>
      <c r="BJ11" s="167"/>
      <c r="BK11" s="167"/>
      <c r="BL11" s="167"/>
      <c r="BM11" s="129"/>
      <c r="BN11" s="130"/>
      <c r="BO11" s="126"/>
      <c r="BP11" s="126"/>
    </row>
    <row r="12" spans="1:72" ht="18">
      <c r="B12" s="148"/>
      <c r="C12" s="245"/>
      <c r="D12" s="245"/>
      <c r="E12" s="245"/>
      <c r="F12" s="245"/>
      <c r="G12" s="245"/>
      <c r="H12" s="245"/>
      <c r="I12" s="245"/>
      <c r="J12" s="245"/>
      <c r="K12" s="245"/>
      <c r="L12" s="245"/>
      <c r="M12" s="245"/>
      <c r="N12" s="245"/>
      <c r="O12" s="147"/>
      <c r="P12" s="10"/>
      <c r="Q12" s="10"/>
      <c r="R12" s="10"/>
      <c r="S12" s="10"/>
      <c r="T12" s="10"/>
      <c r="U12" s="10"/>
      <c r="V12" s="10"/>
      <c r="W12" s="9"/>
      <c r="X12" s="10"/>
      <c r="Y12" s="10"/>
      <c r="BA12" s="165" t="s">
        <v>157</v>
      </c>
      <c r="BB12" s="166" t="s">
        <v>2</v>
      </c>
      <c r="BC12" s="167">
        <f>VLOOKUP(BC$6&amp;$BA$5&amp;$BB12&amp;$BA$12&amp;$BB$5,'L_SubgrpReg3-12'!$A$2:$E$1746,5,FALSE)</f>
        <v>7.0211166622245003</v>
      </c>
      <c r="BD12" s="167">
        <f>VLOOKUP(BD$6&amp;$BA$5&amp;$BB12&amp;$BA$12&amp;$BB$5,'L_SubgrpReg3-12'!$A$2:$E$1746,5,FALSE)</f>
        <v>7.2785448159064101</v>
      </c>
      <c r="BE12" s="167">
        <f>VLOOKUP(BE$6&amp;$BA$5&amp;$BB12&amp;$BA$12&amp;$BB$5,'L_SubgrpReg3-12'!$A$2:$E$1746,5,FALSE)</f>
        <v>5.0667323979628804</v>
      </c>
      <c r="BF12" s="167">
        <f>VLOOKUP(BF$6&amp;$BA$5&amp;$BB12&amp;$BA$12&amp;$BB$5,'L_SubgrpReg3-12'!$A$2:$E$1746,5,FALSE)</f>
        <v>3.41220457472251</v>
      </c>
      <c r="BG12" s="167">
        <f>VLOOKUP(BG$6&amp;$BA$5&amp;$BB12&amp;$BA$12&amp;$BB$5,'L_SubgrpReg3-12'!$A$2:$E$1746,5,FALSE)</f>
        <v>5.6687653222572303</v>
      </c>
      <c r="BH12" s="167">
        <f>VLOOKUP(BH$6&amp;$BA$5&amp;$BB12&amp;$BA$12&amp;$BB$5,'L_SubgrpReg3-12'!$A$2:$E$1746,5,FALSE)</f>
        <v>5.2694316875211102</v>
      </c>
      <c r="BI12" s="167">
        <f>VLOOKUP(BI$6&amp;$BA$5&amp;$BB12&amp;$BA$12&amp;$BB$5,'L_SubgrpReg3-12'!$A$2:$E$1746,5,FALSE)</f>
        <v>4.8299467986907203</v>
      </c>
      <c r="BJ12" s="167">
        <f>VLOOKUP(BJ$6&amp;$BA$5&amp;$BB12&amp;$BA$12&amp;$BB$5,'L_SubgrpReg3-12'!$A$2:$E$1746,5,FALSE)</f>
        <v>5.3450501723663102</v>
      </c>
      <c r="BK12" s="167">
        <f>VLOOKUP(BK$6&amp;$BA$5&amp;$BB12&amp;$BA$12&amp;$BB$5,'L_SubgrpReg3-12'!$A$2:$E$1746,5,FALSE)</f>
        <v>6.0090656227379702</v>
      </c>
      <c r="BL12" s="167">
        <f>VLOOKUP(BL$6&amp;$BA$5&amp;$BB12&amp;$BA$12&amp;$BB$5,'L_SubgrpReg3-12'!$A$2:$E$1746,5,FALSE)</f>
        <v>3.4826584081297201</v>
      </c>
      <c r="BM12" s="132"/>
      <c r="BN12" s="130"/>
      <c r="BO12" s="126"/>
      <c r="BP12" s="126"/>
    </row>
    <row r="13" spans="1:72">
      <c r="B13" s="148"/>
      <c r="C13" s="245"/>
      <c r="D13" s="245"/>
      <c r="E13" s="245"/>
      <c r="F13" s="245"/>
      <c r="G13" s="245"/>
      <c r="H13" s="245"/>
      <c r="I13" s="245"/>
      <c r="J13" s="245"/>
      <c r="K13" s="245"/>
      <c r="L13" s="245"/>
      <c r="M13" s="245"/>
      <c r="N13" s="245"/>
      <c r="O13" s="147"/>
      <c r="P13" s="10"/>
      <c r="Q13" s="10"/>
      <c r="R13" s="10"/>
      <c r="S13" s="10"/>
      <c r="T13" s="10"/>
      <c r="U13" s="10"/>
      <c r="V13" s="10"/>
      <c r="W13" s="10"/>
      <c r="X13" s="10"/>
      <c r="Y13" s="10"/>
      <c r="BA13" s="165"/>
      <c r="BB13" s="166" t="s">
        <v>1</v>
      </c>
      <c r="BC13" s="167">
        <f>VLOOKUP(BC$6&amp;$BA$5&amp;$BB13&amp;$BA$12&amp;$BB$5,'L_SubgrpReg3-12'!$A$2:$E$1746,5,FALSE)</f>
        <v>10.917067279489199</v>
      </c>
      <c r="BD13" s="167">
        <f>VLOOKUP(BD$6&amp;$BA$5&amp;$BB13&amp;$BA$12&amp;$BB$5,'L_SubgrpReg3-12'!$A$2:$E$1746,5,FALSE)</f>
        <v>11.0252583184357</v>
      </c>
      <c r="BE13" s="167">
        <f>VLOOKUP(BE$6&amp;$BA$5&amp;$BB13&amp;$BA$12&amp;$BB$5,'L_SubgrpReg3-12'!$A$2:$E$1746,5,FALSE)</f>
        <v>6.3407362028089302</v>
      </c>
      <c r="BF13" s="167">
        <f>VLOOKUP(BF$6&amp;$BA$5&amp;$BB13&amp;$BA$12&amp;$BB$5,'L_SubgrpReg3-12'!$A$2:$E$1746,5,FALSE)</f>
        <v>5.9820520241045001</v>
      </c>
      <c r="BG13" s="167">
        <f>VLOOKUP(BG$6&amp;$BA$5&amp;$BB13&amp;$BA$12&amp;$BB$5,'L_SubgrpReg3-12'!$A$2:$E$1746,5,FALSE)</f>
        <v>9.3529812917147694</v>
      </c>
      <c r="BH13" s="167">
        <f>VLOOKUP(BH$6&amp;$BA$5&amp;$BB13&amp;$BA$12&amp;$BB$5,'L_SubgrpReg3-12'!$A$2:$E$1746,5,FALSE)</f>
        <v>6.9805203759534997</v>
      </c>
      <c r="BI13" s="167">
        <f>VLOOKUP(BI$6&amp;$BA$5&amp;$BB13&amp;$BA$12&amp;$BB$5,'L_SubgrpReg3-12'!$A$2:$E$1746,5,FALSE)</f>
        <v>5.7266420437425696</v>
      </c>
      <c r="BJ13" s="167">
        <f>VLOOKUP(BJ$6&amp;$BA$5&amp;$BB13&amp;$BA$12&amp;$BB$5,'L_SubgrpReg3-12'!$A$2:$E$1746,5,FALSE)</f>
        <v>7.3759062334549998</v>
      </c>
      <c r="BK13" s="167">
        <f>VLOOKUP(BK$6&amp;$BA$5&amp;$BB13&amp;$BA$12&amp;$BB$5,'L_SubgrpReg3-12'!$A$2:$E$1746,5,FALSE)</f>
        <v>7.0337902655599098</v>
      </c>
      <c r="BL13" s="167">
        <f>VLOOKUP(BL$6&amp;$BA$5&amp;$BB13&amp;$BA$12&amp;$BB$5,'L_SubgrpReg3-12'!$A$2:$E$1746,5,FALSE)</f>
        <v>4.0166131426344602</v>
      </c>
      <c r="BM13" s="132"/>
      <c r="BN13" s="130"/>
      <c r="BO13" s="126"/>
      <c r="BP13" s="126"/>
    </row>
    <row r="14" spans="1:72">
      <c r="B14" s="148"/>
      <c r="C14" s="245"/>
      <c r="D14" s="245"/>
      <c r="E14" s="245"/>
      <c r="F14" s="245"/>
      <c r="G14" s="245"/>
      <c r="H14" s="245"/>
      <c r="I14" s="245"/>
      <c r="J14" s="245"/>
      <c r="K14" s="245"/>
      <c r="L14" s="245"/>
      <c r="M14" s="245"/>
      <c r="N14" s="245"/>
      <c r="O14" s="147"/>
      <c r="P14" s="10"/>
      <c r="Q14" s="10"/>
      <c r="R14" s="10"/>
      <c r="S14" s="10"/>
      <c r="T14" s="10"/>
      <c r="U14" s="10"/>
      <c r="V14" s="10"/>
      <c r="W14" s="10"/>
      <c r="X14" s="10"/>
      <c r="Y14" s="10"/>
      <c r="BA14" s="165"/>
      <c r="BB14" s="166" t="s">
        <v>0</v>
      </c>
      <c r="BC14" s="167">
        <f>VLOOKUP(BC$6&amp;$BA$5&amp;$BB14&amp;$BA$12&amp;$BB$5,'L_SubgrpReg3-12'!$A$2:$E$1746,5,FALSE)</f>
        <v>3.3997345040431699</v>
      </c>
      <c r="BD14" s="167">
        <f>VLOOKUP(BD$6&amp;$BA$5&amp;$BB14&amp;$BA$12&amp;$BB$5,'L_SubgrpReg3-12'!$A$2:$E$1746,5,FALSE)</f>
        <v>4.1515682304498904</v>
      </c>
      <c r="BE14" s="167">
        <f>VLOOKUP(BE$6&amp;$BA$5&amp;$BB14&amp;$BA$12&amp;$BB$5,'L_SubgrpReg3-12'!$A$2:$E$1746,5,FALSE)</f>
        <v>3.7537215088887601</v>
      </c>
      <c r="BF14" s="167">
        <f>VLOOKUP(BF$6&amp;$BA$5&amp;$BB14&amp;$BA$12&amp;$BB$5,'L_SubgrpReg3-12'!$A$2:$E$1746,5,FALSE)</f>
        <v>2.0474142672262299</v>
      </c>
      <c r="BG14" s="167">
        <f>VLOOKUP(BG$6&amp;$BA$5&amp;$BB14&amp;$BA$12&amp;$BB$5,'L_SubgrpReg3-12'!$A$2:$E$1746,5,FALSE)</f>
        <v>3.0242507316022098</v>
      </c>
      <c r="BH14" s="167">
        <f>VLOOKUP(BH$6&amp;$BA$5&amp;$BB14&amp;$BA$12&amp;$BB$5,'L_SubgrpReg3-12'!$A$2:$E$1746,5,FALSE)</f>
        <v>4.0194205592232599</v>
      </c>
      <c r="BI14" s="167">
        <f>VLOOKUP(BI$6&amp;$BA$5&amp;$BB14&amp;$BA$12&amp;$BB$5,'L_SubgrpReg3-12'!$A$2:$E$1746,5,FALSE)</f>
        <v>4.2064580531172302</v>
      </c>
      <c r="BJ14" s="167">
        <f>VLOOKUP(BJ$6&amp;$BA$5&amp;$BB14&amp;$BA$12&amp;$BB$5,'L_SubgrpReg3-12'!$A$2:$E$1746,5,FALSE)</f>
        <v>3.80961460647563</v>
      </c>
      <c r="BK14" s="167">
        <f>VLOOKUP(BK$6&amp;$BA$5&amp;$BB14&amp;$BA$12&amp;$BB$5,'L_SubgrpReg3-12'!$A$2:$E$1746,5,FALSE)</f>
        <v>5.1115087791593101</v>
      </c>
      <c r="BL14" s="167">
        <f>VLOOKUP(BL$6&amp;$BA$5&amp;$BB14&amp;$BA$12&amp;$BB$5,'L_SubgrpReg3-12'!$A$2:$E$1746,5,FALSE)</f>
        <v>3.02727581449059</v>
      </c>
      <c r="BM14" s="132"/>
      <c r="BN14" s="130"/>
      <c r="BO14" s="126"/>
      <c r="BP14" s="126"/>
    </row>
    <row r="15" spans="1:72">
      <c r="B15" s="148"/>
      <c r="C15" s="245"/>
      <c r="D15" s="245"/>
      <c r="E15" s="245"/>
      <c r="F15" s="245"/>
      <c r="G15" s="245"/>
      <c r="H15" s="245"/>
      <c r="I15" s="245"/>
      <c r="J15" s="245"/>
      <c r="K15" s="245"/>
      <c r="L15" s="245"/>
      <c r="M15" s="245"/>
      <c r="N15" s="245"/>
      <c r="O15" s="147"/>
      <c r="P15" s="10"/>
      <c r="Q15" s="10"/>
      <c r="R15" s="10"/>
      <c r="S15" s="10"/>
      <c r="T15" s="10"/>
      <c r="U15" s="10"/>
      <c r="V15" s="10"/>
      <c r="W15" s="10"/>
      <c r="X15" s="10"/>
      <c r="Y15" s="10"/>
      <c r="BA15" s="165"/>
      <c r="BB15" s="165"/>
      <c r="BC15" s="167"/>
      <c r="BD15" s="167"/>
      <c r="BE15" s="167"/>
      <c r="BF15" s="167"/>
      <c r="BG15" s="167"/>
      <c r="BH15" s="167"/>
      <c r="BI15" s="167"/>
      <c r="BJ15" s="167"/>
      <c r="BK15" s="167"/>
      <c r="BL15" s="167"/>
      <c r="BM15" s="129"/>
      <c r="BN15" s="130"/>
      <c r="BO15" s="126"/>
      <c r="BP15" s="126"/>
    </row>
    <row r="16" spans="1:72">
      <c r="B16" s="148"/>
      <c r="C16" s="245"/>
      <c r="D16" s="245"/>
      <c r="E16" s="245"/>
      <c r="F16" s="245"/>
      <c r="G16" s="245"/>
      <c r="H16" s="245"/>
      <c r="I16" s="245"/>
      <c r="J16" s="245"/>
      <c r="K16" s="245"/>
      <c r="L16" s="245"/>
      <c r="M16" s="245"/>
      <c r="N16" s="245"/>
      <c r="O16" s="147"/>
      <c r="P16" s="10"/>
      <c r="Q16" s="10"/>
      <c r="R16" s="10"/>
      <c r="S16" s="10"/>
      <c r="T16" s="10"/>
      <c r="U16" s="10"/>
      <c r="V16" s="10"/>
      <c r="W16" s="10"/>
      <c r="X16" s="10"/>
      <c r="Y16" s="10"/>
      <c r="BA16" s="165" t="s">
        <v>158</v>
      </c>
      <c r="BB16" s="166" t="s">
        <v>2</v>
      </c>
      <c r="BC16" s="167">
        <f>VLOOKUP(BC$6&amp;$BA$5&amp;$BB16&amp;$BA$16&amp;$BB$5,'L_SubgrpReg3-12'!$A$2:$E$1746,5,FALSE)</f>
        <v>10.7279548426001</v>
      </c>
      <c r="BD16" s="167">
        <f>VLOOKUP(BD$6&amp;$BA$5&amp;$BB16&amp;$BA$16&amp;$BB$5,'L_SubgrpReg3-12'!$A$2:$E$1746,5,FALSE)</f>
        <v>10.443978096409101</v>
      </c>
      <c r="BE16" s="167">
        <f>VLOOKUP(BE$6&amp;$BA$5&amp;$BB16&amp;$BA$16&amp;$BB$5,'L_SubgrpReg3-12'!$A$2:$E$1746,5,FALSE)</f>
        <v>5.4192085455735599</v>
      </c>
      <c r="BF16" s="167">
        <f>VLOOKUP(BF$6&amp;$BA$5&amp;$BB16&amp;$BA$16&amp;$BB$5,'L_SubgrpReg3-12'!$A$2:$E$1746,5,FALSE)</f>
        <v>5.2406485956494899</v>
      </c>
      <c r="BG16" s="167">
        <f>VLOOKUP(BG$6&amp;$BA$5&amp;$BB16&amp;$BA$16&amp;$BB$5,'L_SubgrpReg3-12'!$A$2:$E$1746,5,FALSE)</f>
        <v>5.6931229324529902</v>
      </c>
      <c r="BH16" s="167">
        <f>VLOOKUP(BH$6&amp;$BA$5&amp;$BB16&amp;$BA$16&amp;$BB$5,'L_SubgrpReg3-12'!$A$2:$E$1746,5,FALSE)</f>
        <v>5.3885491551298097</v>
      </c>
      <c r="BI16" s="167">
        <f>VLOOKUP(BI$6&amp;$BA$5&amp;$BB16&amp;$BA$16&amp;$BB$5,'L_SubgrpReg3-12'!$A$2:$E$1746,5,FALSE)</f>
        <v>5.2523100246562002</v>
      </c>
      <c r="BJ16" s="167">
        <f>VLOOKUP(BJ$6&amp;$BA$5&amp;$BB16&amp;$BA$16&amp;$BB$5,'L_SubgrpReg3-12'!$A$2:$E$1746,5,FALSE)</f>
        <v>5.3476018182681901</v>
      </c>
      <c r="BK16" s="167">
        <f>VLOOKUP(BK$6&amp;$BA$5&amp;$BB16&amp;$BA$16&amp;$BB$5,'L_SubgrpReg3-12'!$A$2:$E$1746,5,FALSE)</f>
        <v>4.39969124290407</v>
      </c>
      <c r="BL16" s="167">
        <f>VLOOKUP(BL$6&amp;$BA$5&amp;$BB16&amp;$BA$16&amp;$BB$5,'L_SubgrpReg3-12'!$A$2:$E$1746,5,FALSE)</f>
        <v>4.2755413124472703</v>
      </c>
      <c r="BM16" s="132"/>
      <c r="BN16" s="130"/>
      <c r="BO16" s="126"/>
      <c r="BP16" s="126"/>
    </row>
    <row r="17" spans="2:68">
      <c r="B17" s="148"/>
      <c r="C17" s="245"/>
      <c r="D17" s="245"/>
      <c r="E17" s="245"/>
      <c r="F17" s="245"/>
      <c r="G17" s="245"/>
      <c r="H17" s="245"/>
      <c r="I17" s="245"/>
      <c r="J17" s="245"/>
      <c r="K17" s="245"/>
      <c r="L17" s="245"/>
      <c r="M17" s="245"/>
      <c r="N17" s="245"/>
      <c r="O17" s="147"/>
      <c r="P17" s="10"/>
      <c r="Q17" s="10"/>
      <c r="R17" s="10"/>
      <c r="S17" s="10"/>
      <c r="T17" s="10"/>
      <c r="U17" s="10"/>
      <c r="V17" s="10"/>
      <c r="W17" s="10"/>
      <c r="X17" s="10"/>
      <c r="Y17" s="10"/>
      <c r="BA17" s="165"/>
      <c r="BB17" s="166" t="s">
        <v>1</v>
      </c>
      <c r="BC17" s="167">
        <f>VLOOKUP(BC$6&amp;$BA$5&amp;$BB17&amp;$BA$16&amp;$BB$5,'L_SubgrpReg3-12'!$A$2:$E$1746,5,FALSE)</f>
        <v>17.855040972014301</v>
      </c>
      <c r="BD17" s="167">
        <f>VLOOKUP(BD$6&amp;$BA$5&amp;$BB17&amp;$BA$16&amp;$BB$5,'L_SubgrpReg3-12'!$A$2:$E$1746,5,FALSE)</f>
        <v>17.389867716974098</v>
      </c>
      <c r="BE17" s="167">
        <f>VLOOKUP(BE$6&amp;$BA$5&amp;$BB17&amp;$BA$16&amp;$BB$5,'L_SubgrpReg3-12'!$A$2:$E$1746,5,FALSE)</f>
        <v>9.4484100848950892</v>
      </c>
      <c r="BF17" s="167">
        <f>VLOOKUP(BF$6&amp;$BA$5&amp;$BB17&amp;$BA$16&amp;$BB$5,'L_SubgrpReg3-12'!$A$2:$E$1746,5,FALSE)</f>
        <v>8.8677117613410807</v>
      </c>
      <c r="BG17" s="167">
        <f>VLOOKUP(BG$6&amp;$BA$5&amp;$BB17&amp;$BA$16&amp;$BB$5,'L_SubgrpReg3-12'!$A$2:$E$1746,5,FALSE)</f>
        <v>9.4611550545027807</v>
      </c>
      <c r="BH17" s="167">
        <f>VLOOKUP(BH$6&amp;$BA$5&amp;$BB17&amp;$BA$16&amp;$BB$5,'L_SubgrpReg3-12'!$A$2:$E$1746,5,FALSE)</f>
        <v>8.0874244367082095</v>
      </c>
      <c r="BI17" s="167">
        <f>VLOOKUP(BI$6&amp;$BA$5&amp;$BB17&amp;$BA$16&amp;$BB$5,'L_SubgrpReg3-12'!$A$2:$E$1746,5,FALSE)</f>
        <v>8.2559511609180607</v>
      </c>
      <c r="BJ17" s="167">
        <f>VLOOKUP(BJ$6&amp;$BA$5&amp;$BB17&amp;$BA$16&amp;$BB$5,'L_SubgrpReg3-12'!$A$2:$E$1746,5,FALSE)</f>
        <v>8.8556579121977297</v>
      </c>
      <c r="BK17" s="167">
        <f>VLOOKUP(BK$6&amp;$BA$5&amp;$BB17&amp;$BA$16&amp;$BB$5,'L_SubgrpReg3-12'!$A$2:$E$1746,5,FALSE)</f>
        <v>7.1397680526214096</v>
      </c>
      <c r="BL17" s="167">
        <f>VLOOKUP(BL$6&amp;$BA$5&amp;$BB17&amp;$BA$16&amp;$BB$5,'L_SubgrpReg3-12'!$A$2:$E$1746,5,FALSE)</f>
        <v>7.0429706519033903</v>
      </c>
      <c r="BM17" s="132"/>
      <c r="BN17" s="130"/>
      <c r="BO17" s="126"/>
      <c r="BP17" s="126"/>
    </row>
    <row r="18" spans="2:68">
      <c r="B18" s="148"/>
      <c r="C18" s="245"/>
      <c r="D18" s="245"/>
      <c r="E18" s="245"/>
      <c r="F18" s="245"/>
      <c r="G18" s="245"/>
      <c r="H18" s="245"/>
      <c r="I18" s="245"/>
      <c r="J18" s="245"/>
      <c r="K18" s="245"/>
      <c r="L18" s="245"/>
      <c r="M18" s="245"/>
      <c r="N18" s="245"/>
      <c r="O18" s="147"/>
      <c r="P18" s="10"/>
      <c r="Q18" s="10"/>
      <c r="R18" s="10"/>
      <c r="S18" s="10"/>
      <c r="T18" s="10"/>
      <c r="U18" s="10"/>
      <c r="V18" s="10"/>
      <c r="W18" s="10"/>
      <c r="X18" s="10"/>
      <c r="Y18" s="10"/>
      <c r="BA18" s="165"/>
      <c r="BB18" s="166" t="s">
        <v>0</v>
      </c>
      <c r="BC18" s="167">
        <f>VLOOKUP(BC$6&amp;$BA$5&amp;$BB18&amp;$BA$16&amp;$BB$5,'L_SubgrpReg3-12'!$A$2:$E$1746,5,FALSE)</f>
        <v>5.0461639392885704</v>
      </c>
      <c r="BD18" s="167">
        <f>VLOOKUP(BD$6&amp;$BA$5&amp;$BB18&amp;$BA$16&amp;$BB$5,'L_SubgrpReg3-12'!$A$2:$E$1746,5,FALSE)</f>
        <v>4.8007176218837397</v>
      </c>
      <c r="BE18" s="167">
        <f>VLOOKUP(BE$6&amp;$BA$5&amp;$BB18&amp;$BA$16&amp;$BB$5,'L_SubgrpReg3-12'!$A$2:$E$1746,5,FALSE)</f>
        <v>2.0881645077208</v>
      </c>
      <c r="BF18" s="167">
        <f>VLOOKUP(BF$6&amp;$BA$5&amp;$BB18&amp;$BA$16&amp;$BB$5,'L_SubgrpReg3-12'!$A$2:$E$1746,5,FALSE)</f>
        <v>2.2575620107577801</v>
      </c>
      <c r="BG18" s="167">
        <f>VLOOKUP(BG$6&amp;$BA$5&amp;$BB18&amp;$BA$16&amp;$BB$5,'L_SubgrpReg3-12'!$A$2:$E$1746,5,FALSE)</f>
        <v>2.6130804873277702</v>
      </c>
      <c r="BH18" s="167">
        <f>VLOOKUP(BH$6&amp;$BA$5&amp;$BB18&amp;$BA$16&amp;$BB$5,'L_SubgrpReg3-12'!$A$2:$E$1746,5,FALSE)</f>
        <v>3.1463126521116802</v>
      </c>
      <c r="BI18" s="167">
        <f>VLOOKUP(BI$6&amp;$BA$5&amp;$BB18&amp;$BA$16&amp;$BB$5,'L_SubgrpReg3-12'!$A$2:$E$1746,5,FALSE)</f>
        <v>2.8246901233423198</v>
      </c>
      <c r="BJ18" s="167">
        <f>VLOOKUP(BJ$6&amp;$BA$5&amp;$BB18&amp;$BA$16&amp;$BB$5,'L_SubgrpReg3-12'!$A$2:$E$1746,5,FALSE)</f>
        <v>2.4550444521325701</v>
      </c>
      <c r="BK18" s="167">
        <f>VLOOKUP(BK$6&amp;$BA$5&amp;$BB18&amp;$BA$16&amp;$BB$5,'L_SubgrpReg3-12'!$A$2:$E$1746,5,FALSE)</f>
        <v>2.04925258650499</v>
      </c>
      <c r="BL18" s="167">
        <f>VLOOKUP(BL$6&amp;$BA$5&amp;$BB18&amp;$BA$16&amp;$BB$5,'L_SubgrpReg3-12'!$A$2:$E$1746,5,FALSE)</f>
        <v>1.8958204614552201</v>
      </c>
      <c r="BM18" s="132"/>
      <c r="BN18" s="130"/>
      <c r="BO18" s="126"/>
      <c r="BP18" s="126"/>
    </row>
    <row r="19" spans="2:68">
      <c r="B19" s="148"/>
      <c r="C19" s="245"/>
      <c r="D19" s="245"/>
      <c r="E19" s="245"/>
      <c r="F19" s="245"/>
      <c r="G19" s="245"/>
      <c r="H19" s="245"/>
      <c r="I19" s="245"/>
      <c r="J19" s="245"/>
      <c r="K19" s="245"/>
      <c r="L19" s="245"/>
      <c r="M19" s="245"/>
      <c r="N19" s="245"/>
      <c r="O19" s="147"/>
      <c r="P19" s="10"/>
      <c r="Q19" s="10"/>
      <c r="R19" s="10"/>
      <c r="S19" s="10"/>
      <c r="T19" s="10"/>
      <c r="U19" s="10"/>
      <c r="V19" s="10"/>
      <c r="W19" s="10"/>
      <c r="X19" s="10"/>
      <c r="Y19" s="10"/>
      <c r="BA19" s="165"/>
      <c r="BB19" s="165"/>
      <c r="BC19" s="244" t="s">
        <v>157</v>
      </c>
      <c r="BD19" s="244"/>
      <c r="BE19" s="244"/>
      <c r="BF19" s="244"/>
      <c r="BG19" s="244"/>
      <c r="BH19" s="244"/>
      <c r="BI19" s="244"/>
      <c r="BJ19" s="244"/>
      <c r="BK19" s="244"/>
      <c r="BL19" s="244"/>
      <c r="BM19" s="129"/>
      <c r="BN19" s="130"/>
      <c r="BO19" s="126"/>
      <c r="BP19" s="126"/>
    </row>
    <row r="20" spans="2:68">
      <c r="B20" s="148"/>
      <c r="C20" s="142"/>
      <c r="D20" s="142"/>
      <c r="E20" s="152"/>
      <c r="F20" s="152"/>
      <c r="G20" s="152"/>
      <c r="H20" s="152"/>
      <c r="I20" s="152"/>
      <c r="J20" s="152"/>
      <c r="K20" s="152"/>
      <c r="L20" s="152"/>
      <c r="M20" s="152"/>
      <c r="N20" s="152"/>
      <c r="O20" s="147"/>
      <c r="P20" s="10"/>
      <c r="Q20" s="10"/>
      <c r="R20" s="10"/>
      <c r="S20" s="10"/>
      <c r="T20" s="10"/>
      <c r="U20" s="10"/>
      <c r="V20" s="10"/>
      <c r="W20" s="10"/>
      <c r="X20" s="10"/>
      <c r="Y20" s="10"/>
      <c r="BA20" s="165"/>
      <c r="BB20" s="165"/>
      <c r="BC20" s="166">
        <v>2003</v>
      </c>
      <c r="BD20" s="166">
        <v>2004</v>
      </c>
      <c r="BE20" s="166">
        <v>2005</v>
      </c>
      <c r="BF20" s="166">
        <v>2006</v>
      </c>
      <c r="BG20" s="166">
        <v>2007</v>
      </c>
      <c r="BH20" s="166">
        <v>2008</v>
      </c>
      <c r="BI20" s="166">
        <v>2009</v>
      </c>
      <c r="BJ20" s="166">
        <v>2010</v>
      </c>
      <c r="BK20" s="166">
        <v>2011</v>
      </c>
      <c r="BL20" s="166">
        <v>2012</v>
      </c>
      <c r="BM20" s="129"/>
      <c r="BN20" s="130"/>
      <c r="BO20" s="126"/>
      <c r="BP20" s="126"/>
    </row>
    <row r="21" spans="2:68" ht="15">
      <c r="B21" s="148"/>
      <c r="C21" s="246" t="str">
        <f>BB22</f>
        <v>Registration rates, by ethnic group and sex, 2003–2012</v>
      </c>
      <c r="D21" s="246"/>
      <c r="E21" s="246"/>
      <c r="F21" s="246"/>
      <c r="G21" s="246"/>
      <c r="H21" s="246"/>
      <c r="I21" s="246"/>
      <c r="J21" s="246"/>
      <c r="K21" s="246"/>
      <c r="L21" s="246"/>
      <c r="M21" s="246"/>
      <c r="N21" s="246"/>
      <c r="O21" s="147"/>
      <c r="P21" s="10"/>
      <c r="Q21" s="10"/>
      <c r="R21" s="10"/>
      <c r="S21" s="10"/>
      <c r="T21" s="10"/>
      <c r="U21" s="10"/>
      <c r="V21" s="10"/>
      <c r="W21" s="10"/>
      <c r="X21" s="10"/>
      <c r="Y21" s="10"/>
      <c r="BA21" s="165" t="s">
        <v>149</v>
      </c>
      <c r="BB21" s="165" t="str">
        <f>VLOOKUP(BA21&amp;BA5&amp;BA4,'Key facts'!A2:C14,3,FALSE)</f>
        <v xml:space="preserve">In 2012:
• There were 320 new cases of bladder cancer registered. The rate was 4.3 cases per 100,000 population. 
• Bladder cancer was the 13th most common cancer registered and affected more males than females. 
• The male registration rate was 3.4 times the female rate.
• More than 50% of bladder cancers was diagnosed in people aged 75 years and over.
• The number of Māori registrations for bladder cancer was small and therefore comparison between ethnic groups is not appropriate.
Between 2003 and 2012:
• From 1 January 2005 superficial transitional cell carcinoma of the bladder was no longer coded as an invasive cancer. This coding change resulted in a decrease in the number of bladder cancer registrations compared with previous years. Therefore registration rates are only compared between 2005 and 2012.
• Between 2005 and 2012 registration rates decreased slightly for males and remained relatively stable for females.
</v>
      </c>
      <c r="BC21" s="165"/>
      <c r="BD21" s="165"/>
      <c r="BE21" s="165"/>
      <c r="BF21" s="165"/>
      <c r="BG21" s="165"/>
      <c r="BH21" s="165"/>
      <c r="BI21" s="165"/>
      <c r="BJ21" s="165"/>
      <c r="BK21" s="165"/>
      <c r="BL21" s="165"/>
      <c r="BM21" s="129"/>
      <c r="BN21" s="130"/>
      <c r="BO21" s="126"/>
      <c r="BP21" s="126"/>
    </row>
    <row r="22" spans="2:68">
      <c r="B22" s="148"/>
      <c r="C22" s="247" t="str">
        <f>BB23</f>
        <v>Rate (per 100,000)</v>
      </c>
      <c r="D22" s="247"/>
      <c r="E22" s="152"/>
      <c r="F22" s="152"/>
      <c r="G22" s="152"/>
      <c r="H22" s="152"/>
      <c r="I22" s="152"/>
      <c r="J22" s="152"/>
      <c r="K22" s="152"/>
      <c r="L22" s="152"/>
      <c r="M22" s="152"/>
      <c r="N22" s="152"/>
      <c r="O22" s="147"/>
      <c r="P22" s="10"/>
      <c r="Q22" s="10"/>
      <c r="R22" s="10"/>
      <c r="S22" s="10"/>
      <c r="T22" s="10"/>
      <c r="U22" s="10"/>
      <c r="V22" s="10"/>
      <c r="W22" s="10"/>
      <c r="X22" s="10"/>
      <c r="Y22" s="10"/>
      <c r="BA22" s="165" t="s">
        <v>163</v>
      </c>
      <c r="BB22" s="168" t="str">
        <f>IF($BB$5="Rate","Registration rates, by ethnic group and sex, 2003–2012","Number of registrations, by ethnic group and sex, 2003–2012")</f>
        <v>Registration rates, by ethnic group and sex, 2003–2012</v>
      </c>
      <c r="BC22" s="168"/>
      <c r="BD22" s="168"/>
      <c r="BE22" s="168"/>
      <c r="BF22" s="168"/>
      <c r="BG22" s="168"/>
      <c r="BH22" s="168"/>
      <c r="BI22" s="168"/>
      <c r="BJ22" s="168"/>
      <c r="BK22" s="168"/>
      <c r="BL22" s="165"/>
      <c r="BM22" s="129"/>
      <c r="BN22" s="130"/>
      <c r="BO22" s="126"/>
      <c r="BP22" s="126"/>
    </row>
    <row r="23" spans="2:68">
      <c r="B23" s="153"/>
      <c r="C23" s="152"/>
      <c r="D23" s="152"/>
      <c r="E23" s="152"/>
      <c r="F23" s="152"/>
      <c r="G23" s="152"/>
      <c r="H23" s="152"/>
      <c r="I23" s="152"/>
      <c r="J23" s="152"/>
      <c r="K23" s="152"/>
      <c r="L23" s="152"/>
      <c r="M23" s="152"/>
      <c r="N23" s="152"/>
      <c r="O23" s="147"/>
      <c r="P23" s="10"/>
      <c r="Q23" s="10"/>
      <c r="R23" s="10"/>
      <c r="S23" s="10"/>
      <c r="T23" s="10"/>
      <c r="U23" s="10"/>
      <c r="V23" s="10"/>
      <c r="W23" s="10"/>
      <c r="X23" s="10"/>
      <c r="Y23" s="10"/>
      <c r="AA23" s="10"/>
      <c r="BA23" s="166" t="s">
        <v>168</v>
      </c>
      <c r="BB23" s="166" t="str">
        <f>IF($BB$5="Rate","Rate (per 100,000)","Number of cases")</f>
        <v>Rate (per 100,000)</v>
      </c>
      <c r="BC23" s="166"/>
      <c r="BD23" s="166"/>
      <c r="BE23" s="166"/>
      <c r="BF23" s="166"/>
      <c r="BG23" s="166"/>
      <c r="BH23" s="166"/>
      <c r="BI23" s="166"/>
      <c r="BJ23" s="166"/>
      <c r="BK23" s="166"/>
      <c r="BL23" s="166"/>
      <c r="BM23" s="129"/>
      <c r="BN23" s="130"/>
      <c r="BO23" s="126"/>
      <c r="BP23" s="126"/>
    </row>
    <row r="24" spans="2:68">
      <c r="B24" s="148"/>
      <c r="C24" s="147"/>
      <c r="D24" s="147"/>
      <c r="E24" s="147"/>
      <c r="F24" s="147"/>
      <c r="G24" s="147"/>
      <c r="H24" s="147"/>
      <c r="I24" s="147"/>
      <c r="J24" s="147"/>
      <c r="K24" s="147"/>
      <c r="L24" s="147"/>
      <c r="M24" s="147"/>
      <c r="N24" s="147"/>
      <c r="O24" s="147"/>
      <c r="P24" s="10"/>
      <c r="Q24" s="10"/>
      <c r="R24" s="10"/>
      <c r="S24" s="10"/>
      <c r="T24" s="10"/>
      <c r="U24" s="10"/>
      <c r="V24" s="10"/>
      <c r="W24" s="10"/>
      <c r="X24" s="10"/>
      <c r="Y24" s="10"/>
      <c r="AA24" s="10"/>
      <c r="BA24" s="166" t="s">
        <v>171</v>
      </c>
      <c r="BB24" s="166" t="str">
        <f>IF($BB$5="Rate","Age-standardised registration rates (cases per 100,000)","Number of registrations")</f>
        <v>Age-standardised registration rates (cases per 100,000)</v>
      </c>
      <c r="BC24" s="166"/>
      <c r="BD24" s="166"/>
      <c r="BE24" s="166"/>
      <c r="BF24" s="166"/>
      <c r="BG24" s="166"/>
      <c r="BH24" s="166"/>
      <c r="BI24" s="166"/>
      <c r="BJ24" s="166"/>
      <c r="BK24" s="166"/>
      <c r="BL24" s="166"/>
      <c r="BM24" s="129"/>
      <c r="BN24" s="130"/>
      <c r="BO24" s="126"/>
      <c r="BP24" s="126"/>
    </row>
    <row r="25" spans="2:68">
      <c r="B25" s="148"/>
      <c r="C25" s="147"/>
      <c r="D25" s="147"/>
      <c r="E25" s="147"/>
      <c r="F25" s="147"/>
      <c r="G25" s="147"/>
      <c r="H25" s="147"/>
      <c r="I25" s="147"/>
      <c r="J25" s="147"/>
      <c r="K25" s="147"/>
      <c r="L25" s="147"/>
      <c r="M25" s="147"/>
      <c r="N25" s="147"/>
      <c r="O25" s="147"/>
      <c r="AA25" s="10"/>
      <c r="BM25" s="129"/>
      <c r="BN25" s="130"/>
      <c r="BO25" s="126"/>
      <c r="BP25" s="126"/>
    </row>
    <row r="26" spans="2:68" ht="12.75" customHeight="1">
      <c r="B26" s="148"/>
      <c r="C26" s="147"/>
      <c r="D26" s="152"/>
      <c r="E26" s="152"/>
      <c r="F26" s="152"/>
      <c r="G26" s="152"/>
      <c r="H26" s="152"/>
      <c r="I26" s="152"/>
      <c r="J26" s="152"/>
      <c r="K26" s="152"/>
      <c r="L26" s="152"/>
      <c r="M26" s="152"/>
      <c r="N26" s="147"/>
      <c r="O26" s="147"/>
      <c r="AA26" s="10"/>
      <c r="BM26" s="129"/>
      <c r="BN26" s="130"/>
      <c r="BO26" s="126"/>
      <c r="BP26" s="126"/>
    </row>
    <row r="27" spans="2:68">
      <c r="B27" s="148"/>
      <c r="C27" s="152"/>
      <c r="D27" s="152"/>
      <c r="E27" s="152"/>
      <c r="F27" s="152"/>
      <c r="G27" s="152"/>
      <c r="H27" s="152"/>
      <c r="I27" s="147"/>
      <c r="J27" s="147"/>
      <c r="K27" s="147"/>
      <c r="L27" s="147"/>
      <c r="M27" s="147"/>
      <c r="N27" s="147"/>
      <c r="O27" s="147"/>
      <c r="AA27" s="10"/>
      <c r="BC27" s="128"/>
      <c r="BD27" s="128"/>
      <c r="BE27" s="128"/>
      <c r="BF27" s="128"/>
      <c r="BG27" s="128"/>
      <c r="BH27" s="128"/>
      <c r="BI27" s="128"/>
      <c r="BJ27" s="128"/>
      <c r="BK27" s="128"/>
      <c r="BL27" s="128"/>
      <c r="BM27" s="129"/>
      <c r="BN27" s="130"/>
      <c r="BO27" s="126"/>
      <c r="BP27" s="126"/>
    </row>
    <row r="28" spans="2:68">
      <c r="B28" s="148"/>
      <c r="C28" s="152"/>
      <c r="D28" s="152"/>
      <c r="E28" s="152"/>
      <c r="F28" s="152"/>
      <c r="G28" s="152"/>
      <c r="H28" s="152"/>
      <c r="I28" s="147"/>
      <c r="J28" s="147"/>
      <c r="K28" s="147"/>
      <c r="L28" s="147"/>
      <c r="M28" s="147"/>
      <c r="N28" s="147"/>
      <c r="O28" s="147"/>
      <c r="AA28" s="10"/>
      <c r="BC28" s="128"/>
      <c r="BD28" s="128"/>
      <c r="BE28" s="128"/>
      <c r="BF28" s="128"/>
      <c r="BG28" s="128"/>
      <c r="BH28" s="128"/>
      <c r="BI28" s="128"/>
      <c r="BJ28" s="128"/>
      <c r="BK28" s="128"/>
      <c r="BL28" s="128"/>
      <c r="BM28" s="129"/>
      <c r="BN28" s="130"/>
      <c r="BO28" s="126"/>
      <c r="BP28" s="126"/>
    </row>
    <row r="29" spans="2:68">
      <c r="B29" s="148"/>
      <c r="C29" s="152"/>
      <c r="D29" s="152"/>
      <c r="E29" s="152"/>
      <c r="F29" s="152"/>
      <c r="G29" s="152"/>
      <c r="H29" s="152"/>
      <c r="I29" s="147"/>
      <c r="J29" s="147"/>
      <c r="K29" s="147"/>
      <c r="L29" s="147"/>
      <c r="M29" s="147"/>
      <c r="N29" s="147"/>
      <c r="O29" s="147"/>
      <c r="AA29" s="10"/>
      <c r="AC29" s="10"/>
      <c r="AD29" s="13"/>
      <c r="AE29" s="13"/>
      <c r="AF29" s="13"/>
      <c r="AG29" s="13"/>
      <c r="AH29" s="13"/>
      <c r="AI29" s="13"/>
      <c r="AJ29" s="13"/>
      <c r="AK29" s="13"/>
      <c r="AL29" s="13"/>
      <c r="AM29" s="13"/>
    </row>
    <row r="30" spans="2:68">
      <c r="B30" s="148"/>
      <c r="C30" s="152"/>
      <c r="D30" s="152"/>
      <c r="E30" s="152"/>
      <c r="F30" s="152"/>
      <c r="G30" s="152"/>
      <c r="H30" s="152"/>
      <c r="I30" s="147"/>
      <c r="J30" s="147"/>
      <c r="K30" s="147"/>
      <c r="L30" s="147"/>
      <c r="M30" s="147"/>
      <c r="N30" s="147"/>
      <c r="O30" s="147"/>
      <c r="AA30" s="10"/>
      <c r="AC30" s="21"/>
      <c r="AD30" s="10"/>
      <c r="AE30" s="10"/>
      <c r="AF30" s="10"/>
      <c r="AG30" s="10"/>
      <c r="AH30" s="10"/>
      <c r="AI30" s="10"/>
      <c r="AJ30" s="10"/>
      <c r="AK30" s="10"/>
      <c r="AL30" s="10"/>
      <c r="AM30" s="10"/>
    </row>
    <row r="31" spans="2:68" ht="18">
      <c r="B31" s="154"/>
      <c r="C31" s="152"/>
      <c r="D31" s="152"/>
      <c r="E31" s="152"/>
      <c r="F31" s="152"/>
      <c r="G31" s="152"/>
      <c r="H31" s="152"/>
      <c r="I31" s="147"/>
      <c r="J31" s="147"/>
      <c r="K31" s="147"/>
      <c r="L31" s="147"/>
      <c r="M31" s="147"/>
      <c r="N31" s="147"/>
      <c r="O31" s="147"/>
      <c r="AA31" s="10"/>
      <c r="AC31" s="10"/>
      <c r="AD31" s="16"/>
      <c r="AE31" s="16"/>
      <c r="AF31" s="16"/>
      <c r="AG31" s="16"/>
      <c r="AH31" s="16"/>
      <c r="AI31" s="16"/>
      <c r="AJ31" s="16"/>
      <c r="AK31" s="16"/>
      <c r="AL31" s="16"/>
      <c r="AM31" s="16"/>
      <c r="AN31" s="27"/>
    </row>
    <row r="32" spans="2:68" ht="18">
      <c r="B32" s="154"/>
      <c r="C32" s="152"/>
      <c r="D32" s="152"/>
      <c r="E32" s="152"/>
      <c r="F32" s="152"/>
      <c r="G32" s="152"/>
      <c r="H32" s="152"/>
      <c r="I32" s="147"/>
      <c r="J32" s="147"/>
      <c r="K32" s="147"/>
      <c r="L32" s="147"/>
      <c r="M32" s="147"/>
      <c r="N32" s="147"/>
      <c r="O32" s="147"/>
      <c r="AA32" s="10"/>
      <c r="AC32" s="10"/>
      <c r="AD32" s="16"/>
      <c r="AE32" s="16"/>
      <c r="AF32" s="16"/>
      <c r="AG32" s="16"/>
      <c r="AH32" s="16"/>
      <c r="AI32" s="16"/>
      <c r="AJ32" s="16"/>
      <c r="AK32" s="16"/>
      <c r="AL32" s="16"/>
      <c r="AM32" s="16"/>
      <c r="AN32" s="27"/>
    </row>
    <row r="33" spans="2:40" ht="18">
      <c r="B33" s="154"/>
      <c r="C33" s="152"/>
      <c r="D33" s="152"/>
      <c r="E33" s="152"/>
      <c r="F33" s="152"/>
      <c r="G33" s="152"/>
      <c r="H33" s="152"/>
      <c r="I33" s="147"/>
      <c r="J33" s="147"/>
      <c r="K33" s="147"/>
      <c r="L33" s="147"/>
      <c r="M33" s="147"/>
      <c r="N33" s="147"/>
      <c r="O33" s="147"/>
      <c r="AA33" s="10"/>
      <c r="AC33" s="10"/>
      <c r="AD33" s="16"/>
      <c r="AE33" s="16"/>
      <c r="AF33" s="16"/>
      <c r="AG33" s="16"/>
      <c r="AH33" s="16"/>
      <c r="AI33" s="16"/>
      <c r="AJ33" s="16"/>
      <c r="AK33" s="16"/>
      <c r="AL33" s="16"/>
      <c r="AM33" s="16"/>
      <c r="AN33" s="27"/>
    </row>
    <row r="34" spans="2:40" ht="18">
      <c r="B34" s="154"/>
      <c r="C34" s="152"/>
      <c r="D34" s="152"/>
      <c r="E34" s="152"/>
      <c r="F34" s="152"/>
      <c r="G34" s="152"/>
      <c r="H34" s="152"/>
      <c r="I34" s="147"/>
      <c r="J34" s="147"/>
      <c r="K34" s="147"/>
      <c r="L34" s="147"/>
      <c r="M34" s="147"/>
      <c r="N34" s="147"/>
      <c r="O34" s="147"/>
      <c r="AA34" s="10"/>
      <c r="AD34" s="16"/>
      <c r="AE34" s="16"/>
      <c r="AF34" s="16"/>
      <c r="AG34" s="16"/>
      <c r="AH34" s="16"/>
      <c r="AI34" s="16"/>
      <c r="AJ34" s="16"/>
      <c r="AK34" s="16"/>
      <c r="AL34" s="16"/>
      <c r="AM34" s="16"/>
    </row>
    <row r="35" spans="2:40" ht="18">
      <c r="B35" s="154"/>
      <c r="C35" s="152"/>
      <c r="D35" s="152"/>
      <c r="E35" s="152"/>
      <c r="F35" s="152"/>
      <c r="G35" s="152"/>
      <c r="H35" s="152"/>
      <c r="I35" s="147"/>
      <c r="J35" s="147"/>
      <c r="K35" s="147"/>
      <c r="L35" s="147"/>
      <c r="M35" s="147"/>
      <c r="N35" s="147"/>
      <c r="O35" s="147"/>
      <c r="AA35" s="10"/>
      <c r="AC35" s="10"/>
      <c r="AD35" s="16"/>
      <c r="AE35" s="16"/>
      <c r="AF35" s="16"/>
      <c r="AG35" s="16"/>
      <c r="AH35" s="16"/>
      <c r="AI35" s="16"/>
      <c r="AJ35" s="16"/>
      <c r="AK35" s="16"/>
      <c r="AL35" s="16"/>
      <c r="AM35" s="16"/>
      <c r="AN35" s="27"/>
    </row>
    <row r="36" spans="2:40" ht="18">
      <c r="B36" s="154"/>
      <c r="C36" s="152"/>
      <c r="D36" s="152"/>
      <c r="E36" s="152"/>
      <c r="F36" s="152"/>
      <c r="G36" s="152"/>
      <c r="H36" s="152"/>
      <c r="I36" s="147"/>
      <c r="J36" s="147"/>
      <c r="K36" s="147"/>
      <c r="L36" s="147"/>
      <c r="M36" s="147"/>
      <c r="N36" s="147"/>
      <c r="O36" s="147"/>
      <c r="AA36" s="10"/>
      <c r="AC36" s="10"/>
      <c r="AD36" s="16"/>
      <c r="AE36" s="16"/>
      <c r="AF36" s="16"/>
      <c r="AG36" s="16"/>
      <c r="AH36" s="16"/>
      <c r="AI36" s="16"/>
      <c r="AJ36" s="16"/>
      <c r="AK36" s="16"/>
      <c r="AL36" s="16"/>
      <c r="AM36" s="16"/>
      <c r="AN36" s="27"/>
    </row>
    <row r="37" spans="2:40" ht="18">
      <c r="B37" s="154"/>
      <c r="C37" s="152"/>
      <c r="D37" s="152"/>
      <c r="E37" s="152"/>
      <c r="F37" s="152"/>
      <c r="G37" s="152"/>
      <c r="H37" s="152"/>
      <c r="I37" s="147"/>
      <c r="J37" s="147"/>
      <c r="K37" s="147"/>
      <c r="L37" s="147"/>
      <c r="M37" s="147"/>
      <c r="N37" s="147"/>
      <c r="O37" s="147"/>
      <c r="AC37" s="10"/>
      <c r="AD37" s="16"/>
      <c r="AE37" s="16"/>
      <c r="AF37" s="16"/>
      <c r="AG37" s="16"/>
      <c r="AH37" s="16"/>
      <c r="AI37" s="16"/>
      <c r="AJ37" s="16"/>
      <c r="AK37" s="16"/>
      <c r="AL37" s="16"/>
      <c r="AM37" s="16"/>
      <c r="AN37" s="27"/>
    </row>
    <row r="38" spans="2:40" ht="18">
      <c r="B38" s="154"/>
      <c r="C38" s="152"/>
      <c r="D38" s="152"/>
      <c r="E38" s="152"/>
      <c r="F38" s="152"/>
      <c r="G38" s="152"/>
      <c r="H38" s="152"/>
      <c r="I38" s="147"/>
      <c r="J38" s="147"/>
      <c r="K38" s="147"/>
      <c r="L38" s="147"/>
      <c r="M38" s="147"/>
      <c r="N38" s="147"/>
      <c r="O38" s="147"/>
      <c r="AD38" s="16"/>
      <c r="AE38" s="16"/>
      <c r="AF38" s="16"/>
      <c r="AG38" s="16"/>
      <c r="AH38" s="16"/>
      <c r="AI38" s="16"/>
      <c r="AJ38" s="16"/>
      <c r="AK38" s="16"/>
      <c r="AL38" s="16"/>
      <c r="AM38" s="16"/>
    </row>
    <row r="39" spans="2:40" ht="18">
      <c r="B39" s="154"/>
      <c r="C39" s="155" t="str">
        <f>BA5</f>
        <v>Bladder (C67)</v>
      </c>
      <c r="D39" s="142"/>
      <c r="E39" s="142"/>
      <c r="F39" s="142"/>
      <c r="G39" s="142"/>
      <c r="H39" s="142"/>
      <c r="I39" s="142"/>
      <c r="J39" s="142"/>
      <c r="K39" s="142"/>
      <c r="L39" s="142"/>
      <c r="M39" s="142"/>
      <c r="N39" s="142"/>
      <c r="O39" s="147"/>
      <c r="AC39" s="10"/>
      <c r="AD39" s="16"/>
      <c r="AE39" s="16"/>
      <c r="AF39" s="16"/>
      <c r="AG39" s="16"/>
      <c r="AH39" s="16"/>
      <c r="AI39" s="16"/>
      <c r="AJ39" s="16"/>
      <c r="AK39" s="16"/>
      <c r="AL39" s="16"/>
      <c r="AM39" s="16"/>
      <c r="AN39" s="27"/>
    </row>
    <row r="40" spans="2:40" ht="18">
      <c r="B40" s="154"/>
      <c r="C40" s="142"/>
      <c r="D40" s="142"/>
      <c r="E40" s="248" t="str">
        <f>BB24</f>
        <v>Age-standardised registration rates (cases per 100,000)</v>
      </c>
      <c r="F40" s="248"/>
      <c r="G40" s="248"/>
      <c r="H40" s="248"/>
      <c r="I40" s="248"/>
      <c r="J40" s="248"/>
      <c r="K40" s="248"/>
      <c r="L40" s="248"/>
      <c r="M40" s="248"/>
      <c r="N40" s="248"/>
      <c r="O40" s="147"/>
      <c r="U40" s="10"/>
      <c r="V40" s="10"/>
      <c r="W40" s="10"/>
      <c r="X40" s="10"/>
      <c r="Y40" s="10"/>
      <c r="AC40" s="10"/>
      <c r="AD40" s="16"/>
      <c r="AE40" s="16"/>
      <c r="AF40" s="16"/>
      <c r="AG40" s="16"/>
      <c r="AH40" s="16"/>
      <c r="AI40" s="16"/>
      <c r="AJ40" s="16"/>
      <c r="AK40" s="16"/>
      <c r="AL40" s="16"/>
      <c r="AM40" s="16"/>
      <c r="AN40" s="27"/>
    </row>
    <row r="41" spans="2:40" ht="18">
      <c r="B41" s="154"/>
      <c r="C41" s="156"/>
      <c r="D41" s="142"/>
      <c r="E41" s="157">
        <v>2003</v>
      </c>
      <c r="F41" s="157">
        <v>2004</v>
      </c>
      <c r="G41" s="157">
        <v>2005</v>
      </c>
      <c r="H41" s="157">
        <v>2006</v>
      </c>
      <c r="I41" s="157">
        <v>2007</v>
      </c>
      <c r="J41" s="157">
        <v>2008</v>
      </c>
      <c r="K41" s="157">
        <v>2009</v>
      </c>
      <c r="L41" s="157">
        <v>2010</v>
      </c>
      <c r="M41" s="157">
        <v>2011</v>
      </c>
      <c r="N41" s="157">
        <v>2012</v>
      </c>
      <c r="O41" s="147"/>
      <c r="Q41" s="32"/>
      <c r="R41" s="32"/>
      <c r="S41" s="32"/>
      <c r="T41" s="32"/>
      <c r="U41" s="13"/>
      <c r="V41" s="13"/>
      <c r="W41" s="13"/>
      <c r="X41" s="13"/>
      <c r="Y41" s="13"/>
      <c r="Z41" s="32"/>
      <c r="AA41" s="32"/>
      <c r="AB41" s="32"/>
      <c r="AC41" s="10"/>
      <c r="AD41" s="16"/>
      <c r="AE41" s="16"/>
      <c r="AF41" s="16"/>
      <c r="AG41" s="16"/>
      <c r="AH41" s="16"/>
      <c r="AI41" s="16"/>
      <c r="AJ41" s="16"/>
      <c r="AK41" s="16"/>
      <c r="AL41" s="16"/>
      <c r="AM41" s="16"/>
      <c r="AN41" s="27"/>
    </row>
    <row r="42" spans="2:40" ht="18">
      <c r="B42" s="154"/>
      <c r="C42" s="158" t="s">
        <v>159</v>
      </c>
      <c r="D42" s="158"/>
      <c r="E42" s="158"/>
      <c r="F42" s="158"/>
      <c r="G42" s="158"/>
      <c r="H42" s="158"/>
      <c r="I42" s="158"/>
      <c r="J42" s="158"/>
      <c r="K42" s="158"/>
      <c r="L42" s="158"/>
      <c r="M42" s="158"/>
      <c r="N42" s="158"/>
      <c r="O42" s="147"/>
      <c r="Q42" s="32"/>
      <c r="R42" s="32"/>
      <c r="S42" s="32"/>
      <c r="T42" s="32"/>
      <c r="U42" s="13"/>
      <c r="V42" s="13"/>
      <c r="W42" s="13"/>
      <c r="X42" s="13"/>
      <c r="Y42" s="13"/>
      <c r="Z42" s="32"/>
      <c r="AA42" s="32"/>
      <c r="AB42" s="32"/>
      <c r="AD42" s="243"/>
      <c r="AE42" s="243"/>
      <c r="AF42" s="243"/>
      <c r="AG42" s="243"/>
      <c r="AH42" s="243"/>
      <c r="AI42" s="243"/>
      <c r="AJ42" s="243"/>
      <c r="AK42" s="243"/>
      <c r="AL42" s="243"/>
      <c r="AM42" s="243"/>
    </row>
    <row r="43" spans="2:40" ht="18">
      <c r="B43" s="154"/>
      <c r="C43" s="147" t="s">
        <v>36</v>
      </c>
      <c r="D43" s="142"/>
      <c r="E43" s="159">
        <f t="shared" ref="E43:N45" si="0">IF(ISNA(BC8)=TRUE,"-",IF($BB$5="Number",FIXED(BC8,0,TRUE),BC8))</f>
        <v>10.5470511189809</v>
      </c>
      <c r="F43" s="159">
        <f t="shared" si="0"/>
        <v>10.360794353098701</v>
      </c>
      <c r="G43" s="159">
        <f t="shared" si="0"/>
        <v>5.4090758444343701</v>
      </c>
      <c r="H43" s="159">
        <f t="shared" si="0"/>
        <v>5.1256564030625702</v>
      </c>
      <c r="I43" s="159">
        <f t="shared" si="0"/>
        <v>5.6639626224825799</v>
      </c>
      <c r="J43" s="159">
        <f t="shared" si="0"/>
        <v>5.3957378701994996</v>
      </c>
      <c r="K43" s="159">
        <f t="shared" si="0"/>
        <v>5.2573089295789304</v>
      </c>
      <c r="L43" s="159">
        <f t="shared" si="0"/>
        <v>5.4543371890371102</v>
      </c>
      <c r="M43" s="159">
        <f t="shared" si="0"/>
        <v>4.5722776705725501</v>
      </c>
      <c r="N43" s="159">
        <f t="shared" si="0"/>
        <v>4.3159543620652396</v>
      </c>
      <c r="O43" s="147"/>
      <c r="P43" s="10"/>
      <c r="Q43" s="10"/>
      <c r="R43" s="10"/>
      <c r="S43" s="10"/>
      <c r="T43" s="10"/>
      <c r="U43" s="10"/>
      <c r="V43" s="10"/>
      <c r="W43" s="10"/>
      <c r="X43" s="10"/>
      <c r="Y43" s="10"/>
    </row>
    <row r="44" spans="2:40" ht="18">
      <c r="B44" s="154"/>
      <c r="C44" s="147" t="s">
        <v>1</v>
      </c>
      <c r="D44" s="142"/>
      <c r="E44" s="159">
        <f t="shared" si="0"/>
        <v>17.586072077140098</v>
      </c>
      <c r="F44" s="159">
        <f t="shared" si="0"/>
        <v>17.160277778294901</v>
      </c>
      <c r="G44" s="159">
        <f t="shared" si="0"/>
        <v>9.3448777926822704</v>
      </c>
      <c r="H44" s="159">
        <f t="shared" si="0"/>
        <v>8.6406677112612797</v>
      </c>
      <c r="I44" s="159">
        <f t="shared" si="0"/>
        <v>9.3806493248714098</v>
      </c>
      <c r="J44" s="159">
        <f t="shared" si="0"/>
        <v>8.0295976534439308</v>
      </c>
      <c r="K44" s="159">
        <f t="shared" si="0"/>
        <v>8.1766938631852</v>
      </c>
      <c r="L44" s="159">
        <f t="shared" si="0"/>
        <v>8.9505284948160604</v>
      </c>
      <c r="M44" s="159">
        <f t="shared" si="0"/>
        <v>7.2398209209872197</v>
      </c>
      <c r="N44" s="159">
        <f t="shared" si="0"/>
        <v>6.9662388995915103</v>
      </c>
      <c r="O44" s="147"/>
      <c r="P44" s="10"/>
      <c r="Q44" s="10"/>
      <c r="R44" s="10"/>
      <c r="S44" s="10"/>
      <c r="T44" s="10"/>
      <c r="U44" s="10"/>
      <c r="V44" s="10"/>
      <c r="W44" s="10"/>
      <c r="X44" s="10"/>
      <c r="Y44" s="10"/>
    </row>
    <row r="45" spans="2:40" ht="18">
      <c r="B45" s="154"/>
      <c r="C45" s="147" t="s">
        <v>162</v>
      </c>
      <c r="D45" s="142"/>
      <c r="E45" s="159">
        <f t="shared" si="0"/>
        <v>4.9404975075152597</v>
      </c>
      <c r="F45" s="159">
        <f t="shared" si="0"/>
        <v>4.8603530321652899</v>
      </c>
      <c r="G45" s="159">
        <f t="shared" si="0"/>
        <v>2.1606250241713898</v>
      </c>
      <c r="H45" s="159">
        <f t="shared" si="0"/>
        <v>2.2670347651251501</v>
      </c>
      <c r="I45" s="159">
        <f t="shared" si="0"/>
        <v>2.6515969742132901</v>
      </c>
      <c r="J45" s="159">
        <f t="shared" si="0"/>
        <v>3.2218772579406498</v>
      </c>
      <c r="K45" s="159">
        <f t="shared" si="0"/>
        <v>2.9203757199644498</v>
      </c>
      <c r="L45" s="159">
        <f t="shared" si="0"/>
        <v>2.60488747723489</v>
      </c>
      <c r="M45" s="159">
        <f t="shared" si="0"/>
        <v>2.3086825728122502</v>
      </c>
      <c r="N45" s="159">
        <f t="shared" si="0"/>
        <v>2.0682726062871599</v>
      </c>
      <c r="O45" s="147"/>
      <c r="P45" s="10"/>
      <c r="Q45" s="10"/>
      <c r="R45" s="10"/>
      <c r="S45" s="10"/>
      <c r="T45" s="10"/>
      <c r="U45" s="10"/>
      <c r="V45" s="10"/>
      <c r="W45" s="10"/>
      <c r="X45" s="10"/>
      <c r="Y45" s="10"/>
    </row>
    <row r="46" spans="2:40" ht="18">
      <c r="B46" s="154"/>
      <c r="C46" s="158" t="s">
        <v>160</v>
      </c>
      <c r="D46" s="158"/>
      <c r="E46" s="160"/>
      <c r="F46" s="160"/>
      <c r="G46" s="160"/>
      <c r="H46" s="160"/>
      <c r="I46" s="160"/>
      <c r="J46" s="160"/>
      <c r="K46" s="160"/>
      <c r="L46" s="160"/>
      <c r="M46" s="160"/>
      <c r="N46" s="160"/>
      <c r="O46" s="147"/>
    </row>
    <row r="47" spans="2:40" ht="18">
      <c r="B47" s="154"/>
      <c r="C47" s="147" t="s">
        <v>36</v>
      </c>
      <c r="D47" s="142"/>
      <c r="E47" s="159">
        <f t="shared" ref="E47:N49" si="1">IF(ISNA(BC12)=TRUE,"-",IF($BB$5="Number",FIXED(BC12,0,TRUE),BC12))</f>
        <v>7.0211166622245003</v>
      </c>
      <c r="F47" s="159">
        <f t="shared" si="1"/>
        <v>7.2785448159064101</v>
      </c>
      <c r="G47" s="159">
        <f t="shared" si="1"/>
        <v>5.0667323979628804</v>
      </c>
      <c r="H47" s="159">
        <f t="shared" si="1"/>
        <v>3.41220457472251</v>
      </c>
      <c r="I47" s="159">
        <f t="shared" si="1"/>
        <v>5.6687653222572303</v>
      </c>
      <c r="J47" s="159">
        <f t="shared" si="1"/>
        <v>5.2694316875211102</v>
      </c>
      <c r="K47" s="159">
        <f t="shared" si="1"/>
        <v>4.8299467986907203</v>
      </c>
      <c r="L47" s="159">
        <f t="shared" si="1"/>
        <v>5.3450501723663102</v>
      </c>
      <c r="M47" s="159">
        <f t="shared" si="1"/>
        <v>6.0090656227379702</v>
      </c>
      <c r="N47" s="159">
        <f t="shared" si="1"/>
        <v>3.4826584081297201</v>
      </c>
      <c r="O47" s="147"/>
    </row>
    <row r="48" spans="2:40" ht="18">
      <c r="B48" s="154"/>
      <c r="C48" s="147" t="s">
        <v>1</v>
      </c>
      <c r="D48" s="142"/>
      <c r="E48" s="159">
        <f t="shared" si="1"/>
        <v>10.917067279489199</v>
      </c>
      <c r="F48" s="159">
        <f t="shared" si="1"/>
        <v>11.0252583184357</v>
      </c>
      <c r="G48" s="159">
        <f t="shared" si="1"/>
        <v>6.3407362028089302</v>
      </c>
      <c r="H48" s="159">
        <f t="shared" si="1"/>
        <v>5.9820520241045001</v>
      </c>
      <c r="I48" s="159">
        <f t="shared" si="1"/>
        <v>9.3529812917147694</v>
      </c>
      <c r="J48" s="159">
        <f t="shared" si="1"/>
        <v>6.9805203759534997</v>
      </c>
      <c r="K48" s="159">
        <f t="shared" si="1"/>
        <v>5.7266420437425696</v>
      </c>
      <c r="L48" s="159">
        <f t="shared" si="1"/>
        <v>7.3759062334549998</v>
      </c>
      <c r="M48" s="159">
        <f t="shared" si="1"/>
        <v>7.0337902655599098</v>
      </c>
      <c r="N48" s="159">
        <f t="shared" si="1"/>
        <v>4.0166131426344602</v>
      </c>
      <c r="O48" s="147"/>
    </row>
    <row r="49" spans="1:72" ht="18">
      <c r="B49" s="154"/>
      <c r="C49" s="161" t="s">
        <v>0</v>
      </c>
      <c r="D49" s="161"/>
      <c r="E49" s="159">
        <f t="shared" si="1"/>
        <v>3.3997345040431699</v>
      </c>
      <c r="F49" s="159">
        <f t="shared" si="1"/>
        <v>4.1515682304498904</v>
      </c>
      <c r="G49" s="159">
        <f t="shared" si="1"/>
        <v>3.7537215088887601</v>
      </c>
      <c r="H49" s="159">
        <f t="shared" si="1"/>
        <v>2.0474142672262299</v>
      </c>
      <c r="I49" s="159">
        <f t="shared" si="1"/>
        <v>3.0242507316022098</v>
      </c>
      <c r="J49" s="159">
        <f t="shared" si="1"/>
        <v>4.0194205592232599</v>
      </c>
      <c r="K49" s="159">
        <f t="shared" si="1"/>
        <v>4.2064580531172302</v>
      </c>
      <c r="L49" s="159">
        <f t="shared" si="1"/>
        <v>3.80961460647563</v>
      </c>
      <c r="M49" s="159">
        <f t="shared" si="1"/>
        <v>5.1115087791593101</v>
      </c>
      <c r="N49" s="159">
        <f t="shared" si="1"/>
        <v>3.02727581449059</v>
      </c>
      <c r="O49" s="147"/>
    </row>
    <row r="50" spans="1:72" ht="18">
      <c r="B50" s="154"/>
      <c r="C50" s="158" t="s">
        <v>161</v>
      </c>
      <c r="D50" s="158"/>
      <c r="E50" s="160"/>
      <c r="F50" s="160"/>
      <c r="G50" s="160"/>
      <c r="H50" s="160"/>
      <c r="I50" s="160"/>
      <c r="J50" s="160"/>
      <c r="K50" s="160"/>
      <c r="L50" s="160"/>
      <c r="M50" s="160"/>
      <c r="N50" s="160"/>
      <c r="O50" s="147"/>
      <c r="P50" s="10"/>
      <c r="Q50" s="10"/>
      <c r="R50" s="13"/>
      <c r="S50" s="10"/>
      <c r="T50" s="10"/>
      <c r="U50" s="10"/>
      <c r="V50" s="10"/>
      <c r="W50" s="10"/>
      <c r="X50" s="10"/>
      <c r="Y50" s="10"/>
    </row>
    <row r="51" spans="1:72" ht="18">
      <c r="B51" s="154"/>
      <c r="C51" s="147" t="s">
        <v>36</v>
      </c>
      <c r="D51" s="142"/>
      <c r="E51" s="159">
        <f t="shared" ref="E51:N53" si="2">IF(ISNA(BC16)=TRUE,"-",IF($BB$5="Number",FIXED(BC16,0,TRUE),BC16))</f>
        <v>10.7279548426001</v>
      </c>
      <c r="F51" s="159">
        <f t="shared" si="2"/>
        <v>10.443978096409101</v>
      </c>
      <c r="G51" s="159">
        <f t="shared" si="2"/>
        <v>5.4192085455735599</v>
      </c>
      <c r="H51" s="159">
        <f t="shared" si="2"/>
        <v>5.2406485956494899</v>
      </c>
      <c r="I51" s="159">
        <f t="shared" si="2"/>
        <v>5.6931229324529902</v>
      </c>
      <c r="J51" s="159">
        <f t="shared" si="2"/>
        <v>5.3885491551298097</v>
      </c>
      <c r="K51" s="159">
        <f t="shared" si="2"/>
        <v>5.2523100246562002</v>
      </c>
      <c r="L51" s="159">
        <f t="shared" si="2"/>
        <v>5.3476018182681901</v>
      </c>
      <c r="M51" s="159">
        <f t="shared" si="2"/>
        <v>4.39969124290407</v>
      </c>
      <c r="N51" s="159">
        <f t="shared" si="2"/>
        <v>4.2755413124472703</v>
      </c>
      <c r="O51" s="147"/>
      <c r="P51" s="10"/>
      <c r="Q51" s="10"/>
      <c r="R51" s="10"/>
      <c r="S51" s="10"/>
      <c r="T51" s="10"/>
      <c r="U51" s="10"/>
      <c r="V51" s="10"/>
      <c r="W51" s="10"/>
      <c r="X51" s="10"/>
      <c r="Y51" s="10"/>
    </row>
    <row r="52" spans="1:72" ht="18">
      <c r="B52" s="154"/>
      <c r="C52" s="147" t="s">
        <v>1</v>
      </c>
      <c r="D52" s="142"/>
      <c r="E52" s="159">
        <f t="shared" si="2"/>
        <v>17.855040972014301</v>
      </c>
      <c r="F52" s="159">
        <f t="shared" si="2"/>
        <v>17.389867716974098</v>
      </c>
      <c r="G52" s="159">
        <f t="shared" si="2"/>
        <v>9.4484100848950892</v>
      </c>
      <c r="H52" s="159">
        <f t="shared" si="2"/>
        <v>8.8677117613410807</v>
      </c>
      <c r="I52" s="159">
        <f t="shared" si="2"/>
        <v>9.4611550545027807</v>
      </c>
      <c r="J52" s="159">
        <f t="shared" si="2"/>
        <v>8.0874244367082095</v>
      </c>
      <c r="K52" s="159">
        <f t="shared" si="2"/>
        <v>8.2559511609180607</v>
      </c>
      <c r="L52" s="159">
        <f t="shared" si="2"/>
        <v>8.8556579121977297</v>
      </c>
      <c r="M52" s="159">
        <f t="shared" si="2"/>
        <v>7.1397680526214096</v>
      </c>
      <c r="N52" s="159">
        <f t="shared" si="2"/>
        <v>7.0429706519033903</v>
      </c>
      <c r="O52" s="147"/>
      <c r="P52" s="10"/>
      <c r="Q52" s="10"/>
      <c r="R52" s="10"/>
      <c r="S52" s="10"/>
      <c r="T52" s="10"/>
      <c r="U52" s="10"/>
      <c r="V52" s="10"/>
      <c r="W52" s="10"/>
      <c r="X52" s="10"/>
      <c r="Y52" s="10"/>
    </row>
    <row r="53" spans="1:72" ht="18">
      <c r="B53" s="154"/>
      <c r="C53" s="161" t="s">
        <v>0</v>
      </c>
      <c r="D53" s="161"/>
      <c r="E53" s="162">
        <f t="shared" si="2"/>
        <v>5.0461639392885704</v>
      </c>
      <c r="F53" s="162">
        <f t="shared" si="2"/>
        <v>4.8007176218837397</v>
      </c>
      <c r="G53" s="162">
        <f t="shared" si="2"/>
        <v>2.0881645077208</v>
      </c>
      <c r="H53" s="162">
        <f t="shared" si="2"/>
        <v>2.2575620107577801</v>
      </c>
      <c r="I53" s="162">
        <f t="shared" si="2"/>
        <v>2.6130804873277702</v>
      </c>
      <c r="J53" s="162">
        <f t="shared" si="2"/>
        <v>3.1463126521116802</v>
      </c>
      <c r="K53" s="162">
        <f t="shared" si="2"/>
        <v>2.8246901233423198</v>
      </c>
      <c r="L53" s="162">
        <f t="shared" si="2"/>
        <v>2.4550444521325701</v>
      </c>
      <c r="M53" s="162">
        <f t="shared" si="2"/>
        <v>2.04925258650499</v>
      </c>
      <c r="N53" s="162">
        <f t="shared" si="2"/>
        <v>1.8958204614552201</v>
      </c>
      <c r="O53" s="147"/>
      <c r="P53" s="10"/>
      <c r="Q53" s="10"/>
      <c r="R53" s="10"/>
      <c r="S53" s="10"/>
      <c r="T53" s="10"/>
      <c r="U53" s="10"/>
      <c r="V53" s="10"/>
      <c r="W53" s="10"/>
      <c r="X53" s="10"/>
      <c r="Y53" s="10"/>
    </row>
    <row r="54" spans="1:72" ht="18" customHeight="1">
      <c r="B54" s="154"/>
      <c r="C54" s="163" t="s">
        <v>164</v>
      </c>
      <c r="D54" s="142"/>
      <c r="E54" s="142"/>
      <c r="F54" s="142"/>
      <c r="G54" s="142"/>
      <c r="H54" s="142"/>
      <c r="I54" s="142"/>
      <c r="J54" s="142"/>
      <c r="K54" s="142"/>
      <c r="L54" s="142"/>
      <c r="M54" s="142"/>
      <c r="N54" s="142"/>
      <c r="O54" s="147"/>
      <c r="P54" s="10"/>
      <c r="Q54" s="10"/>
      <c r="R54" s="10"/>
      <c r="S54" s="10"/>
      <c r="T54" s="10"/>
      <c r="U54" s="10"/>
      <c r="V54" s="10"/>
      <c r="W54" s="10"/>
      <c r="X54" s="10"/>
      <c r="Y54" s="10"/>
    </row>
    <row r="55" spans="1:72" ht="18" customHeight="1">
      <c r="B55" s="154"/>
      <c r="C55" s="164" t="s">
        <v>356</v>
      </c>
      <c r="D55" s="157"/>
      <c r="E55" s="157"/>
      <c r="F55" s="157"/>
      <c r="G55" s="157"/>
      <c r="H55" s="157"/>
      <c r="I55" s="157"/>
      <c r="J55" s="157"/>
      <c r="K55" s="157"/>
      <c r="L55" s="157"/>
      <c r="M55" s="157"/>
      <c r="N55" s="157"/>
      <c r="O55" s="147"/>
      <c r="P55" s="10"/>
      <c r="Q55" s="10"/>
      <c r="R55" s="32"/>
    </row>
    <row r="56" spans="1:72" s="8" customFormat="1">
      <c r="A56" s="10"/>
      <c r="B56" s="7"/>
      <c r="O56" s="10"/>
      <c r="R56" s="10"/>
      <c r="AN56" s="26"/>
      <c r="AO56" s="28"/>
      <c r="AP56" s="28"/>
      <c r="AQ56" s="28"/>
      <c r="BA56" s="127"/>
      <c r="BB56" s="127"/>
      <c r="BC56" s="127"/>
      <c r="BD56" s="127"/>
      <c r="BE56" s="127"/>
      <c r="BF56" s="127"/>
      <c r="BG56" s="127"/>
      <c r="BH56" s="127"/>
      <c r="BI56" s="127"/>
      <c r="BJ56" s="127"/>
      <c r="BK56" s="127"/>
      <c r="BL56" s="127"/>
      <c r="BM56" s="127"/>
      <c r="BN56" s="127"/>
      <c r="BO56" s="125"/>
      <c r="BP56" s="125"/>
      <c r="BQ56" s="125"/>
      <c r="BR56" s="125"/>
      <c r="BS56" s="125"/>
      <c r="BT56" s="125"/>
    </row>
    <row r="57" spans="1:72" s="8" customFormat="1">
      <c r="A57" s="10"/>
      <c r="B57" s="7"/>
      <c r="O57" s="10"/>
      <c r="R57" s="10"/>
      <c r="AN57" s="26"/>
      <c r="AO57" s="28"/>
      <c r="AP57" s="28"/>
      <c r="AQ57" s="28"/>
      <c r="BA57" s="127"/>
      <c r="BB57" s="127"/>
      <c r="BC57" s="127"/>
      <c r="BD57" s="127"/>
      <c r="BE57" s="127"/>
      <c r="BF57" s="127"/>
      <c r="BG57" s="127"/>
      <c r="BH57" s="127"/>
      <c r="BI57" s="127"/>
      <c r="BJ57" s="127"/>
      <c r="BK57" s="127"/>
      <c r="BL57" s="127"/>
      <c r="BM57" s="127"/>
      <c r="BN57" s="127"/>
      <c r="BO57" s="125"/>
      <c r="BP57" s="125"/>
      <c r="BQ57" s="125"/>
      <c r="BR57" s="125"/>
      <c r="BS57" s="125"/>
      <c r="BT57" s="125"/>
    </row>
    <row r="58" spans="1:72" s="8" customFormat="1">
      <c r="A58" s="10"/>
      <c r="B58" s="7"/>
      <c r="O58" s="10"/>
      <c r="R58" s="10"/>
      <c r="AN58" s="26"/>
      <c r="AO58" s="28"/>
      <c r="AP58" s="28"/>
      <c r="AQ58" s="28"/>
      <c r="BA58" s="127"/>
      <c r="BB58" s="127"/>
      <c r="BC58" s="127"/>
      <c r="BD58" s="127"/>
      <c r="BE58" s="127"/>
      <c r="BF58" s="127"/>
      <c r="BG58" s="127"/>
      <c r="BH58" s="127"/>
      <c r="BI58" s="127"/>
      <c r="BJ58" s="127"/>
      <c r="BK58" s="127"/>
      <c r="BL58" s="127"/>
      <c r="BM58" s="127"/>
      <c r="BN58" s="127"/>
      <c r="BO58" s="125"/>
      <c r="BP58" s="125"/>
      <c r="BQ58" s="125"/>
      <c r="BR58" s="125"/>
      <c r="BS58" s="125"/>
      <c r="BT58" s="125"/>
    </row>
    <row r="59" spans="1:72" s="8" customFormat="1">
      <c r="A59" s="10"/>
      <c r="B59" s="7"/>
      <c r="O59" s="10"/>
      <c r="R59" s="13"/>
      <c r="AN59" s="26"/>
      <c r="AO59" s="28"/>
      <c r="AP59" s="28"/>
      <c r="AQ59" s="28"/>
      <c r="BA59" s="127"/>
      <c r="BB59" s="127"/>
      <c r="BC59" s="127"/>
      <c r="BD59" s="127"/>
      <c r="BE59" s="127"/>
      <c r="BF59" s="127"/>
      <c r="BG59" s="127"/>
      <c r="BH59" s="127"/>
      <c r="BI59" s="127"/>
      <c r="BJ59" s="127"/>
      <c r="BK59" s="127"/>
      <c r="BL59" s="127"/>
      <c r="BM59" s="127"/>
      <c r="BN59" s="127"/>
      <c r="BO59" s="125"/>
      <c r="BP59" s="125"/>
      <c r="BQ59" s="125"/>
      <c r="BR59" s="125"/>
      <c r="BS59" s="125"/>
      <c r="BT59" s="125"/>
    </row>
    <row r="60" spans="1:72" s="8" customFormat="1">
      <c r="A60" s="10"/>
      <c r="B60" s="7"/>
      <c r="O60" s="10"/>
      <c r="R60" s="10"/>
      <c r="AN60" s="26"/>
      <c r="AO60" s="28"/>
      <c r="AP60" s="28"/>
      <c r="AQ60" s="28"/>
      <c r="BA60" s="127"/>
      <c r="BB60" s="127"/>
      <c r="BC60" s="127"/>
      <c r="BD60" s="127"/>
      <c r="BE60" s="127"/>
      <c r="BF60" s="127"/>
      <c r="BG60" s="127"/>
      <c r="BH60" s="127"/>
      <c r="BI60" s="127"/>
      <c r="BJ60" s="127"/>
      <c r="BK60" s="127"/>
      <c r="BL60" s="127"/>
      <c r="BM60" s="127"/>
      <c r="BN60" s="127"/>
      <c r="BO60" s="125"/>
      <c r="BP60" s="125"/>
      <c r="BQ60" s="125"/>
      <c r="BR60" s="125"/>
      <c r="BS60" s="125"/>
      <c r="BT60" s="125"/>
    </row>
    <row r="61" spans="1:72" s="8" customFormat="1">
      <c r="A61" s="10"/>
      <c r="B61" s="7"/>
      <c r="O61" s="10"/>
      <c r="R61" s="10"/>
      <c r="AN61" s="26"/>
      <c r="AO61" s="28"/>
      <c r="AP61" s="28"/>
      <c r="AQ61" s="28"/>
      <c r="BA61" s="127"/>
      <c r="BB61" s="127"/>
      <c r="BC61" s="127"/>
      <c r="BD61" s="127"/>
      <c r="BE61" s="127"/>
      <c r="BF61" s="127"/>
      <c r="BG61" s="127"/>
      <c r="BH61" s="127"/>
      <c r="BI61" s="127"/>
      <c r="BJ61" s="127"/>
      <c r="BK61" s="127"/>
      <c r="BL61" s="127"/>
      <c r="BM61" s="127"/>
      <c r="BN61" s="127"/>
      <c r="BO61" s="125"/>
      <c r="BP61" s="125"/>
      <c r="BQ61" s="125"/>
      <c r="BR61" s="125"/>
      <c r="BS61" s="125"/>
      <c r="BT61" s="125"/>
    </row>
    <row r="62" spans="1:72" s="8" customFormat="1">
      <c r="A62" s="10"/>
      <c r="B62" s="7"/>
      <c r="O62" s="10"/>
      <c r="R62" s="10"/>
      <c r="AN62" s="26"/>
      <c r="AO62" s="28"/>
      <c r="AP62" s="28"/>
      <c r="AQ62" s="28"/>
      <c r="BA62" s="127"/>
      <c r="BB62" s="127"/>
      <c r="BC62" s="127"/>
      <c r="BD62" s="127"/>
      <c r="BE62" s="127"/>
      <c r="BF62" s="127"/>
      <c r="BG62" s="127"/>
      <c r="BH62" s="127"/>
      <c r="BI62" s="127"/>
      <c r="BJ62" s="127"/>
      <c r="BK62" s="127"/>
      <c r="BL62" s="127"/>
      <c r="BM62" s="127"/>
      <c r="BN62" s="127"/>
      <c r="BO62" s="125"/>
      <c r="BP62" s="125"/>
      <c r="BQ62" s="125"/>
      <c r="BR62" s="125"/>
      <c r="BS62" s="125"/>
      <c r="BT62" s="125"/>
    </row>
    <row r="63" spans="1:72" s="8" customFormat="1">
      <c r="A63" s="10"/>
      <c r="B63" s="7"/>
      <c r="O63" s="10"/>
      <c r="R63" s="13"/>
      <c r="AN63" s="26"/>
      <c r="AO63" s="28"/>
      <c r="AP63" s="28"/>
      <c r="AQ63" s="28"/>
      <c r="BA63" s="127"/>
      <c r="BB63" s="127"/>
      <c r="BC63" s="127"/>
      <c r="BD63" s="127"/>
      <c r="BE63" s="127"/>
      <c r="BF63" s="127"/>
      <c r="BG63" s="127"/>
      <c r="BH63" s="127"/>
      <c r="BI63" s="127"/>
      <c r="BJ63" s="127"/>
      <c r="BK63" s="127"/>
      <c r="BL63" s="127"/>
      <c r="BM63" s="127"/>
      <c r="BN63" s="127"/>
      <c r="BO63" s="125"/>
      <c r="BP63" s="125"/>
      <c r="BQ63" s="125"/>
      <c r="BR63" s="125"/>
      <c r="BS63" s="125"/>
      <c r="BT63" s="125"/>
    </row>
    <row r="64" spans="1:72" s="8" customFormat="1">
      <c r="A64" s="10"/>
      <c r="B64" s="7"/>
      <c r="O64" s="10"/>
      <c r="R64" s="10"/>
      <c r="AN64" s="26"/>
      <c r="AO64" s="28"/>
      <c r="AP64" s="28"/>
      <c r="AQ64" s="28"/>
      <c r="BA64" s="127"/>
      <c r="BB64" s="127"/>
      <c r="BC64" s="127"/>
      <c r="BD64" s="127"/>
      <c r="BE64" s="127"/>
      <c r="BF64" s="127"/>
      <c r="BG64" s="127"/>
      <c r="BH64" s="127"/>
      <c r="BI64" s="127"/>
      <c r="BJ64" s="127"/>
      <c r="BK64" s="127"/>
      <c r="BL64" s="127"/>
      <c r="BM64" s="127"/>
      <c r="BN64" s="127"/>
      <c r="BO64" s="125"/>
      <c r="BP64" s="125"/>
      <c r="BQ64" s="125"/>
      <c r="BR64" s="125"/>
      <c r="BS64" s="125"/>
      <c r="BT64" s="125"/>
    </row>
    <row r="65" spans="1:72" s="8" customFormat="1">
      <c r="A65" s="10"/>
      <c r="B65" s="7"/>
      <c r="O65" s="10"/>
      <c r="R65" s="10"/>
      <c r="AN65" s="26"/>
      <c r="AO65" s="28"/>
      <c r="AP65" s="28"/>
      <c r="AQ65" s="28"/>
      <c r="BA65" s="127"/>
      <c r="BB65" s="127"/>
      <c r="BC65" s="127"/>
      <c r="BD65" s="127"/>
      <c r="BE65" s="127"/>
      <c r="BF65" s="127"/>
      <c r="BG65" s="127"/>
      <c r="BH65" s="127"/>
      <c r="BI65" s="127"/>
      <c r="BJ65" s="127"/>
      <c r="BK65" s="127"/>
      <c r="BL65" s="127"/>
      <c r="BM65" s="127"/>
      <c r="BN65" s="127"/>
      <c r="BO65" s="125"/>
      <c r="BP65" s="125"/>
      <c r="BQ65" s="125"/>
      <c r="BR65" s="125"/>
      <c r="BS65" s="125"/>
      <c r="BT65" s="125"/>
    </row>
    <row r="66" spans="1:72" s="8" customFormat="1">
      <c r="A66" s="10"/>
      <c r="B66" s="7"/>
      <c r="O66" s="10"/>
      <c r="R66" s="10"/>
      <c r="AN66" s="26"/>
      <c r="AO66" s="28"/>
      <c r="AP66" s="28"/>
      <c r="AQ66" s="28"/>
      <c r="BA66" s="127"/>
      <c r="BB66" s="127"/>
      <c r="BC66" s="127"/>
      <c r="BD66" s="127"/>
      <c r="BE66" s="127"/>
      <c r="BF66" s="127"/>
      <c r="BG66" s="127"/>
      <c r="BH66" s="127"/>
      <c r="BI66" s="127"/>
      <c r="BJ66" s="127"/>
      <c r="BK66" s="127"/>
      <c r="BL66" s="127"/>
      <c r="BM66" s="127"/>
      <c r="BN66" s="127"/>
      <c r="BO66" s="125"/>
      <c r="BP66" s="125"/>
      <c r="BQ66" s="125"/>
      <c r="BR66" s="125"/>
      <c r="BS66" s="125"/>
      <c r="BT66" s="125"/>
    </row>
    <row r="67" spans="1:72" s="8" customFormat="1">
      <c r="A67" s="10"/>
      <c r="B67" s="7"/>
      <c r="O67" s="10"/>
      <c r="AN67" s="26"/>
      <c r="AO67" s="28"/>
      <c r="AP67" s="28"/>
      <c r="AQ67" s="28"/>
      <c r="BA67" s="127"/>
      <c r="BB67" s="127"/>
      <c r="BC67" s="127"/>
      <c r="BD67" s="127"/>
      <c r="BE67" s="127"/>
      <c r="BF67" s="127"/>
      <c r="BG67" s="127"/>
      <c r="BH67" s="127"/>
      <c r="BI67" s="127"/>
      <c r="BJ67" s="127"/>
      <c r="BK67" s="127"/>
      <c r="BL67" s="127"/>
      <c r="BM67" s="127"/>
      <c r="BN67" s="127"/>
      <c r="BO67" s="125"/>
      <c r="BP67" s="125"/>
      <c r="BQ67" s="125"/>
      <c r="BR67" s="125"/>
      <c r="BS67" s="125"/>
      <c r="BT67" s="125"/>
    </row>
    <row r="68" spans="1:72" s="8" customFormat="1">
      <c r="A68" s="10"/>
      <c r="B68" s="7"/>
      <c r="O68" s="10"/>
      <c r="AN68" s="26"/>
      <c r="AO68" s="28"/>
      <c r="AP68" s="28"/>
      <c r="AQ68" s="28"/>
      <c r="BA68" s="127"/>
      <c r="BB68" s="127"/>
      <c r="BC68" s="127"/>
      <c r="BD68" s="127"/>
      <c r="BE68" s="127"/>
      <c r="BF68" s="127"/>
      <c r="BG68" s="127"/>
      <c r="BH68" s="127"/>
      <c r="BI68" s="127"/>
      <c r="BJ68" s="127"/>
      <c r="BK68" s="127"/>
      <c r="BL68" s="127"/>
      <c r="BM68" s="127"/>
      <c r="BN68" s="127"/>
      <c r="BO68" s="125"/>
      <c r="BP68" s="125"/>
      <c r="BQ68" s="125"/>
      <c r="BR68" s="125"/>
      <c r="BS68" s="125"/>
      <c r="BT68" s="125"/>
    </row>
    <row r="69" spans="1:72" s="8" customFormat="1">
      <c r="A69" s="10"/>
      <c r="B69" s="7"/>
      <c r="O69" s="10"/>
      <c r="AN69" s="26"/>
      <c r="AO69" s="28"/>
      <c r="AP69" s="28"/>
      <c r="AQ69" s="28"/>
      <c r="BA69" s="127"/>
      <c r="BB69" s="127"/>
      <c r="BC69" s="127"/>
      <c r="BD69" s="127"/>
      <c r="BE69" s="127"/>
      <c r="BF69" s="127"/>
      <c r="BG69" s="127"/>
      <c r="BH69" s="127"/>
      <c r="BI69" s="127"/>
      <c r="BJ69" s="127"/>
      <c r="BK69" s="127"/>
      <c r="BL69" s="127"/>
      <c r="BM69" s="127"/>
      <c r="BN69" s="127"/>
      <c r="BO69" s="125"/>
      <c r="BP69" s="125"/>
      <c r="BQ69" s="125"/>
      <c r="BR69" s="125"/>
      <c r="BS69" s="125"/>
      <c r="BT69" s="125"/>
    </row>
    <row r="70" spans="1:72" s="8" customFormat="1">
      <c r="A70" s="10"/>
      <c r="B70" s="7"/>
      <c r="O70" s="10"/>
      <c r="AN70" s="26"/>
      <c r="AO70" s="28"/>
      <c r="AP70" s="28"/>
      <c r="AQ70" s="28"/>
      <c r="BA70" s="127"/>
      <c r="BB70" s="127"/>
      <c r="BC70" s="127"/>
      <c r="BD70" s="127"/>
      <c r="BE70" s="127"/>
      <c r="BF70" s="127"/>
      <c r="BG70" s="127"/>
      <c r="BH70" s="127"/>
      <c r="BI70" s="127"/>
      <c r="BJ70" s="127"/>
      <c r="BK70" s="127"/>
      <c r="BL70" s="127"/>
      <c r="BM70" s="127"/>
      <c r="BN70" s="127"/>
      <c r="BO70" s="125"/>
      <c r="BP70" s="125"/>
      <c r="BQ70" s="125"/>
      <c r="BR70" s="125"/>
      <c r="BS70" s="125"/>
      <c r="BT70" s="125"/>
    </row>
    <row r="71" spans="1:72" s="8" customFormat="1">
      <c r="A71" s="10"/>
      <c r="B71" s="7"/>
      <c r="O71" s="10"/>
      <c r="AN71" s="26"/>
      <c r="AO71" s="28"/>
      <c r="AP71" s="28"/>
      <c r="AQ71" s="28"/>
      <c r="BA71" s="127"/>
      <c r="BB71" s="127"/>
      <c r="BC71" s="127"/>
      <c r="BD71" s="127"/>
      <c r="BE71" s="127"/>
      <c r="BF71" s="127"/>
      <c r="BG71" s="127"/>
      <c r="BH71" s="127"/>
      <c r="BI71" s="127"/>
      <c r="BJ71" s="127"/>
      <c r="BK71" s="127"/>
      <c r="BL71" s="127"/>
      <c r="BM71" s="127"/>
      <c r="BN71" s="127"/>
      <c r="BO71" s="125"/>
      <c r="BP71" s="125"/>
      <c r="BQ71" s="125"/>
      <c r="BR71" s="125"/>
      <c r="BS71" s="125"/>
      <c r="BT71" s="125"/>
    </row>
    <row r="72" spans="1:72" s="8" customFormat="1">
      <c r="A72" s="10"/>
      <c r="B72" s="7"/>
      <c r="O72" s="10"/>
      <c r="AN72" s="26"/>
      <c r="AO72" s="28"/>
      <c r="AP72" s="28"/>
      <c r="AQ72" s="28"/>
      <c r="BA72" s="127"/>
      <c r="BB72" s="127"/>
      <c r="BC72" s="127"/>
      <c r="BD72" s="127"/>
      <c r="BE72" s="127"/>
      <c r="BF72" s="127"/>
      <c r="BG72" s="127"/>
      <c r="BH72" s="127"/>
      <c r="BI72" s="127"/>
      <c r="BJ72" s="127"/>
      <c r="BK72" s="127"/>
      <c r="BL72" s="127"/>
      <c r="BM72" s="127"/>
      <c r="BN72" s="127"/>
      <c r="BO72" s="125"/>
      <c r="BP72" s="125"/>
      <c r="BQ72" s="125"/>
      <c r="BR72" s="125"/>
      <c r="BS72" s="125"/>
      <c r="BT72" s="125"/>
    </row>
    <row r="73" spans="1:72" s="8" customFormat="1">
      <c r="A73" s="10"/>
      <c r="B73" s="7"/>
      <c r="O73" s="10"/>
      <c r="AN73" s="26"/>
      <c r="AO73" s="28"/>
      <c r="AP73" s="28"/>
      <c r="AQ73" s="28"/>
      <c r="BA73" s="127"/>
      <c r="BB73" s="127"/>
      <c r="BC73" s="127"/>
      <c r="BD73" s="127"/>
      <c r="BE73" s="127"/>
      <c r="BF73" s="127"/>
      <c r="BG73" s="127"/>
      <c r="BH73" s="127"/>
      <c r="BI73" s="127"/>
      <c r="BJ73" s="127"/>
      <c r="BK73" s="127"/>
      <c r="BL73" s="127"/>
      <c r="BM73" s="127"/>
      <c r="BN73" s="127"/>
      <c r="BO73" s="125"/>
      <c r="BP73" s="125"/>
      <c r="BQ73" s="125"/>
      <c r="BR73" s="125"/>
      <c r="BS73" s="125"/>
      <c r="BT73" s="125"/>
    </row>
    <row r="74" spans="1:72" s="8" customFormat="1">
      <c r="A74" s="10"/>
      <c r="B74" s="7"/>
      <c r="O74" s="10"/>
      <c r="AN74" s="26"/>
      <c r="AO74" s="28"/>
      <c r="AP74" s="28"/>
      <c r="AQ74" s="28"/>
      <c r="BA74" s="127"/>
      <c r="BB74" s="127"/>
      <c r="BC74" s="127"/>
      <c r="BD74" s="127"/>
      <c r="BE74" s="127"/>
      <c r="BF74" s="127"/>
      <c r="BG74" s="127"/>
      <c r="BH74" s="127"/>
      <c r="BI74" s="127"/>
      <c r="BJ74" s="127"/>
      <c r="BK74" s="127"/>
      <c r="BL74" s="127"/>
      <c r="BM74" s="127"/>
      <c r="BN74" s="127"/>
      <c r="BO74" s="125"/>
      <c r="BP74" s="125"/>
      <c r="BQ74" s="125"/>
      <c r="BR74" s="125"/>
      <c r="BS74" s="125"/>
      <c r="BT74" s="125"/>
    </row>
    <row r="75" spans="1:72" s="8" customFormat="1">
      <c r="A75" s="10"/>
      <c r="B75" s="7"/>
      <c r="O75" s="10"/>
      <c r="AN75" s="26"/>
      <c r="AO75" s="28"/>
      <c r="AP75" s="28"/>
      <c r="AQ75" s="28"/>
      <c r="BA75" s="127"/>
      <c r="BB75" s="127"/>
      <c r="BC75" s="127"/>
      <c r="BD75" s="127"/>
      <c r="BE75" s="127"/>
      <c r="BF75" s="127"/>
      <c r="BG75" s="127"/>
      <c r="BH75" s="127"/>
      <c r="BI75" s="127"/>
      <c r="BJ75" s="127"/>
      <c r="BK75" s="127"/>
      <c r="BL75" s="127"/>
      <c r="BM75" s="127"/>
      <c r="BN75" s="127"/>
      <c r="BO75" s="125"/>
      <c r="BP75" s="125"/>
      <c r="BQ75" s="125"/>
      <c r="BR75" s="125"/>
      <c r="BS75" s="125"/>
      <c r="BT75" s="125"/>
    </row>
    <row r="76" spans="1:72" s="8" customFormat="1">
      <c r="A76" s="10"/>
      <c r="B76" s="7"/>
      <c r="O76" s="10"/>
      <c r="AN76" s="26"/>
      <c r="AO76" s="28"/>
      <c r="AP76" s="28"/>
      <c r="AQ76" s="28"/>
      <c r="BA76" s="127"/>
      <c r="BB76" s="127"/>
      <c r="BC76" s="127"/>
      <c r="BD76" s="127"/>
      <c r="BE76" s="127"/>
      <c r="BF76" s="127"/>
      <c r="BG76" s="127"/>
      <c r="BH76" s="127"/>
      <c r="BI76" s="127"/>
      <c r="BJ76" s="127"/>
      <c r="BK76" s="127"/>
      <c r="BL76" s="127"/>
      <c r="BM76" s="127"/>
      <c r="BN76" s="127"/>
      <c r="BO76" s="125"/>
      <c r="BP76" s="125"/>
      <c r="BQ76" s="125"/>
      <c r="BR76" s="125"/>
      <c r="BS76" s="125"/>
      <c r="BT76" s="125"/>
    </row>
    <row r="77" spans="1:72" s="8" customFormat="1">
      <c r="A77" s="10"/>
      <c r="B77" s="7"/>
      <c r="O77" s="10"/>
      <c r="AN77" s="26"/>
      <c r="AO77" s="28"/>
      <c r="AP77" s="28"/>
      <c r="AQ77" s="28"/>
      <c r="BA77" s="127"/>
      <c r="BB77" s="127"/>
      <c r="BC77" s="127"/>
      <c r="BD77" s="127"/>
      <c r="BE77" s="127"/>
      <c r="BF77" s="127"/>
      <c r="BG77" s="127"/>
      <c r="BH77" s="127"/>
      <c r="BI77" s="127"/>
      <c r="BJ77" s="127"/>
      <c r="BK77" s="127"/>
      <c r="BL77" s="127"/>
      <c r="BM77" s="127"/>
      <c r="BN77" s="127"/>
      <c r="BO77" s="125"/>
      <c r="BP77" s="125"/>
      <c r="BQ77" s="125"/>
      <c r="BR77" s="125"/>
      <c r="BS77" s="125"/>
      <c r="BT77" s="125"/>
    </row>
    <row r="78" spans="1:72" s="8" customFormat="1">
      <c r="A78" s="10"/>
      <c r="B78" s="7"/>
      <c r="O78" s="10"/>
      <c r="AN78" s="26"/>
      <c r="AO78" s="28"/>
      <c r="AP78" s="28"/>
      <c r="AQ78" s="28"/>
      <c r="BA78" s="127"/>
      <c r="BB78" s="127"/>
      <c r="BC78" s="127"/>
      <c r="BD78" s="127"/>
      <c r="BE78" s="127"/>
      <c r="BF78" s="127"/>
      <c r="BG78" s="127"/>
      <c r="BH78" s="127"/>
      <c r="BI78" s="127"/>
      <c r="BJ78" s="127"/>
      <c r="BK78" s="127"/>
      <c r="BL78" s="127"/>
      <c r="BM78" s="127"/>
      <c r="BN78" s="127"/>
      <c r="BO78" s="125"/>
      <c r="BP78" s="125"/>
      <c r="BQ78" s="125"/>
      <c r="BR78" s="125"/>
      <c r="BS78" s="125"/>
      <c r="BT78" s="125"/>
    </row>
    <row r="79" spans="1:72" s="8" customFormat="1">
      <c r="A79" s="10"/>
      <c r="B79" s="7"/>
      <c r="O79" s="10"/>
      <c r="AN79" s="26"/>
      <c r="AO79" s="28"/>
      <c r="AP79" s="28"/>
      <c r="AQ79" s="28"/>
      <c r="BA79" s="127"/>
      <c r="BB79" s="127"/>
      <c r="BC79" s="127"/>
      <c r="BD79" s="127"/>
      <c r="BE79" s="127"/>
      <c r="BF79" s="127"/>
      <c r="BG79" s="127"/>
      <c r="BH79" s="127"/>
      <c r="BI79" s="127"/>
      <c r="BJ79" s="127"/>
      <c r="BK79" s="127"/>
      <c r="BL79" s="127"/>
      <c r="BM79" s="127"/>
      <c r="BN79" s="127"/>
      <c r="BO79" s="125"/>
      <c r="BP79" s="125"/>
      <c r="BQ79" s="125"/>
      <c r="BR79" s="125"/>
      <c r="BS79" s="125"/>
      <c r="BT79" s="125"/>
    </row>
    <row r="80" spans="1:72" s="8" customFormat="1">
      <c r="A80" s="10"/>
      <c r="B80" s="7"/>
      <c r="O80" s="10"/>
      <c r="AN80" s="26"/>
      <c r="AO80" s="28"/>
      <c r="AP80" s="28"/>
      <c r="AQ80" s="28"/>
      <c r="BA80" s="127"/>
      <c r="BB80" s="127"/>
      <c r="BC80" s="127"/>
      <c r="BD80" s="127"/>
      <c r="BE80" s="127"/>
      <c r="BF80" s="127"/>
      <c r="BG80" s="127"/>
      <c r="BH80" s="127"/>
      <c r="BI80" s="127"/>
      <c r="BJ80" s="127"/>
      <c r="BK80" s="127"/>
      <c r="BL80" s="127"/>
      <c r="BM80" s="127"/>
      <c r="BN80" s="127"/>
      <c r="BO80" s="125"/>
      <c r="BP80" s="125"/>
      <c r="BQ80" s="125"/>
      <c r="BR80" s="125"/>
      <c r="BS80" s="125"/>
      <c r="BT80" s="125"/>
    </row>
    <row r="81" spans="1:72" s="8" customFormat="1">
      <c r="A81" s="10"/>
      <c r="B81" s="7"/>
      <c r="O81" s="10"/>
      <c r="AN81" s="26"/>
      <c r="AO81" s="28"/>
      <c r="AP81" s="28"/>
      <c r="AQ81" s="28"/>
      <c r="BA81" s="127"/>
      <c r="BB81" s="127"/>
      <c r="BC81" s="127"/>
      <c r="BD81" s="127"/>
      <c r="BE81" s="127"/>
      <c r="BF81" s="127"/>
      <c r="BG81" s="127"/>
      <c r="BH81" s="127"/>
      <c r="BI81" s="127"/>
      <c r="BJ81" s="127"/>
      <c r="BK81" s="127"/>
      <c r="BL81" s="127"/>
      <c r="BM81" s="127"/>
      <c r="BN81" s="127"/>
      <c r="BO81" s="125"/>
      <c r="BP81" s="125"/>
      <c r="BQ81" s="125"/>
      <c r="BR81" s="125"/>
      <c r="BS81" s="125"/>
      <c r="BT81" s="125"/>
    </row>
    <row r="82" spans="1:72" s="8" customFormat="1">
      <c r="A82" s="10"/>
      <c r="B82" s="7"/>
      <c r="O82" s="10"/>
      <c r="AN82" s="26"/>
      <c r="AO82" s="28"/>
      <c r="AP82" s="28"/>
      <c r="AQ82" s="28"/>
      <c r="BA82" s="127"/>
      <c r="BB82" s="127"/>
      <c r="BC82" s="127"/>
      <c r="BD82" s="127"/>
      <c r="BE82" s="127"/>
      <c r="BF82" s="127"/>
      <c r="BG82" s="127"/>
      <c r="BH82" s="127"/>
      <c r="BI82" s="127"/>
      <c r="BJ82" s="127"/>
      <c r="BK82" s="127"/>
      <c r="BL82" s="127"/>
      <c r="BM82" s="127"/>
      <c r="BN82" s="127"/>
      <c r="BO82" s="125"/>
      <c r="BP82" s="125"/>
      <c r="BQ82" s="125"/>
      <c r="BR82" s="125"/>
      <c r="BS82" s="125"/>
      <c r="BT82" s="125"/>
    </row>
    <row r="83" spans="1:72" s="8" customFormat="1">
      <c r="A83" s="10"/>
      <c r="B83" s="7"/>
      <c r="O83" s="10"/>
      <c r="AN83" s="26"/>
      <c r="AO83" s="28"/>
      <c r="AP83" s="28"/>
      <c r="AQ83" s="28"/>
      <c r="BA83" s="127"/>
      <c r="BB83" s="127"/>
      <c r="BC83" s="127"/>
      <c r="BD83" s="127"/>
      <c r="BE83" s="127"/>
      <c r="BF83" s="127"/>
      <c r="BG83" s="127"/>
      <c r="BH83" s="127"/>
      <c r="BI83" s="127"/>
      <c r="BJ83" s="127"/>
      <c r="BK83" s="127"/>
      <c r="BL83" s="127"/>
      <c r="BM83" s="127"/>
      <c r="BN83" s="127"/>
      <c r="BO83" s="125"/>
      <c r="BP83" s="125"/>
      <c r="BQ83" s="125"/>
      <c r="BR83" s="125"/>
      <c r="BS83" s="125"/>
      <c r="BT83" s="125"/>
    </row>
    <row r="84" spans="1:72" s="8" customFormat="1">
      <c r="A84" s="10"/>
      <c r="B84" s="7"/>
      <c r="O84" s="10"/>
      <c r="AN84" s="26"/>
      <c r="AO84" s="28"/>
      <c r="AP84" s="28"/>
      <c r="AQ84" s="28"/>
      <c r="BA84" s="127"/>
      <c r="BB84" s="127"/>
      <c r="BC84" s="127"/>
      <c r="BD84" s="127"/>
      <c r="BE84" s="127"/>
      <c r="BF84" s="127"/>
      <c r="BG84" s="127"/>
      <c r="BH84" s="127"/>
      <c r="BI84" s="127"/>
      <c r="BJ84" s="127"/>
      <c r="BK84" s="127"/>
      <c r="BL84" s="127"/>
      <c r="BM84" s="127"/>
      <c r="BN84" s="127"/>
      <c r="BO84" s="125"/>
      <c r="BP84" s="125"/>
      <c r="BQ84" s="125"/>
      <c r="BR84" s="125"/>
      <c r="BS84" s="125"/>
      <c r="BT84" s="125"/>
    </row>
    <row r="85" spans="1:72" s="8" customFormat="1">
      <c r="A85" s="10"/>
      <c r="B85" s="7"/>
      <c r="O85" s="10"/>
      <c r="AN85" s="26"/>
      <c r="AO85" s="28"/>
      <c r="AP85" s="28"/>
      <c r="AQ85" s="28"/>
      <c r="BA85" s="127"/>
      <c r="BB85" s="127"/>
      <c r="BC85" s="127"/>
      <c r="BD85" s="127"/>
      <c r="BE85" s="127"/>
      <c r="BF85" s="127"/>
      <c r="BG85" s="127"/>
      <c r="BH85" s="127"/>
      <c r="BI85" s="127"/>
      <c r="BJ85" s="127"/>
      <c r="BK85" s="127"/>
      <c r="BL85" s="127"/>
      <c r="BM85" s="127"/>
      <c r="BN85" s="127"/>
      <c r="BO85" s="125"/>
      <c r="BP85" s="125"/>
      <c r="BQ85" s="125"/>
      <c r="BR85" s="125"/>
      <c r="BS85" s="125"/>
      <c r="BT85" s="125"/>
    </row>
    <row r="86" spans="1:72" s="8" customFormat="1">
      <c r="A86" s="10"/>
      <c r="B86" s="7"/>
      <c r="O86" s="10"/>
      <c r="AN86" s="26"/>
      <c r="AO86" s="28"/>
      <c r="AP86" s="28"/>
      <c r="AQ86" s="28"/>
      <c r="BA86" s="127"/>
      <c r="BB86" s="127"/>
      <c r="BC86" s="127"/>
      <c r="BD86" s="127"/>
      <c r="BE86" s="127"/>
      <c r="BF86" s="127"/>
      <c r="BG86" s="127"/>
      <c r="BH86" s="127"/>
      <c r="BI86" s="127"/>
      <c r="BJ86" s="127"/>
      <c r="BK86" s="127"/>
      <c r="BL86" s="127"/>
      <c r="BM86" s="127"/>
      <c r="BN86" s="127"/>
      <c r="BO86" s="125"/>
      <c r="BP86" s="125"/>
      <c r="BQ86" s="125"/>
      <c r="BR86" s="125"/>
      <c r="BS86" s="125"/>
      <c r="BT86" s="125"/>
    </row>
    <row r="87" spans="1:72" s="8" customFormat="1">
      <c r="A87" s="10"/>
      <c r="B87" s="7"/>
      <c r="O87" s="10"/>
      <c r="AN87" s="26"/>
      <c r="AO87" s="28"/>
      <c r="AP87" s="28"/>
      <c r="AQ87" s="28"/>
      <c r="BA87" s="127"/>
      <c r="BB87" s="127"/>
      <c r="BC87" s="127"/>
      <c r="BD87" s="127"/>
      <c r="BE87" s="127"/>
      <c r="BF87" s="127"/>
      <c r="BG87" s="127"/>
      <c r="BH87" s="127"/>
      <c r="BI87" s="127"/>
      <c r="BJ87" s="127"/>
      <c r="BK87" s="127"/>
      <c r="BL87" s="127"/>
      <c r="BM87" s="127"/>
      <c r="BN87" s="127"/>
      <c r="BO87" s="125"/>
      <c r="BP87" s="125"/>
      <c r="BQ87" s="125"/>
      <c r="BR87" s="125"/>
      <c r="BS87" s="125"/>
      <c r="BT87" s="125"/>
    </row>
    <row r="88" spans="1:72" s="8" customFormat="1">
      <c r="A88" s="10"/>
      <c r="B88" s="7"/>
      <c r="O88" s="10"/>
      <c r="AN88" s="26"/>
      <c r="AO88" s="28"/>
      <c r="AP88" s="28"/>
      <c r="AQ88" s="28"/>
      <c r="BA88" s="127"/>
      <c r="BB88" s="127"/>
      <c r="BC88" s="127"/>
      <c r="BD88" s="127"/>
      <c r="BE88" s="127"/>
      <c r="BF88" s="127"/>
      <c r="BG88" s="127"/>
      <c r="BH88" s="127"/>
      <c r="BI88" s="127"/>
      <c r="BJ88" s="127"/>
      <c r="BK88" s="127"/>
      <c r="BL88" s="127"/>
      <c r="BM88" s="127"/>
      <c r="BN88" s="127"/>
      <c r="BO88" s="125"/>
      <c r="BP88" s="125"/>
      <c r="BQ88" s="125"/>
      <c r="BR88" s="125"/>
      <c r="BS88" s="125"/>
      <c r="BT88" s="125"/>
    </row>
    <row r="89" spans="1:72" s="8" customFormat="1">
      <c r="A89" s="10"/>
      <c r="B89" s="7"/>
      <c r="O89" s="10"/>
      <c r="AN89" s="26"/>
      <c r="AO89" s="28"/>
      <c r="AP89" s="28"/>
      <c r="AQ89" s="28"/>
      <c r="BA89" s="127"/>
      <c r="BB89" s="127"/>
      <c r="BC89" s="127"/>
      <c r="BD89" s="127"/>
      <c r="BE89" s="127"/>
      <c r="BF89" s="127"/>
      <c r="BG89" s="127"/>
      <c r="BH89" s="127"/>
      <c r="BI89" s="127"/>
      <c r="BJ89" s="127"/>
      <c r="BK89" s="127"/>
      <c r="BL89" s="127"/>
      <c r="BM89" s="127"/>
      <c r="BN89" s="127"/>
      <c r="BO89" s="125"/>
      <c r="BP89" s="125"/>
      <c r="BQ89" s="125"/>
      <c r="BR89" s="125"/>
      <c r="BS89" s="125"/>
      <c r="BT89" s="125"/>
    </row>
    <row r="90" spans="1:72" s="8" customFormat="1">
      <c r="A90" s="10"/>
      <c r="B90" s="7"/>
      <c r="O90" s="10"/>
      <c r="AN90" s="26"/>
      <c r="AO90" s="28"/>
      <c r="AP90" s="28"/>
      <c r="AQ90" s="28"/>
      <c r="BA90" s="127"/>
      <c r="BB90" s="127"/>
      <c r="BC90" s="127"/>
      <c r="BD90" s="127"/>
      <c r="BE90" s="127"/>
      <c r="BF90" s="127"/>
      <c r="BG90" s="127"/>
      <c r="BH90" s="127"/>
      <c r="BI90" s="127"/>
      <c r="BJ90" s="127"/>
      <c r="BK90" s="127"/>
      <c r="BL90" s="127"/>
      <c r="BM90" s="127"/>
      <c r="BN90" s="127"/>
      <c r="BO90" s="125"/>
      <c r="BP90" s="125"/>
      <c r="BQ90" s="125"/>
      <c r="BR90" s="125"/>
      <c r="BS90" s="125"/>
      <c r="BT90" s="125"/>
    </row>
    <row r="91" spans="1:72" s="8" customFormat="1">
      <c r="A91" s="10"/>
      <c r="B91" s="7"/>
      <c r="O91" s="10"/>
      <c r="AN91" s="26"/>
      <c r="AO91" s="28"/>
      <c r="AP91" s="28"/>
      <c r="AQ91" s="28"/>
      <c r="BA91" s="127"/>
      <c r="BB91" s="127"/>
      <c r="BC91" s="127"/>
      <c r="BD91" s="127"/>
      <c r="BE91" s="127"/>
      <c r="BF91" s="127"/>
      <c r="BG91" s="127"/>
      <c r="BH91" s="127"/>
      <c r="BI91" s="127"/>
      <c r="BJ91" s="127"/>
      <c r="BK91" s="127"/>
      <c r="BL91" s="127"/>
      <c r="BM91" s="127"/>
      <c r="BN91" s="127"/>
      <c r="BO91" s="125"/>
      <c r="BP91" s="125"/>
      <c r="BQ91" s="125"/>
      <c r="BR91" s="125"/>
      <c r="BS91" s="125"/>
      <c r="BT91" s="125"/>
    </row>
    <row r="92" spans="1:72" s="8" customFormat="1">
      <c r="A92" s="10"/>
      <c r="B92" s="7"/>
      <c r="O92" s="10"/>
      <c r="AN92" s="26"/>
      <c r="AO92" s="28"/>
      <c r="AP92" s="28"/>
      <c r="AQ92" s="28"/>
      <c r="BA92" s="127"/>
      <c r="BB92" s="127"/>
      <c r="BC92" s="127"/>
      <c r="BD92" s="127"/>
      <c r="BE92" s="127"/>
      <c r="BF92" s="127"/>
      <c r="BG92" s="127"/>
      <c r="BH92" s="127"/>
      <c r="BI92" s="127"/>
      <c r="BJ92" s="127"/>
      <c r="BK92" s="127"/>
      <c r="BL92" s="127"/>
      <c r="BM92" s="127"/>
      <c r="BN92" s="127"/>
      <c r="BO92" s="125"/>
      <c r="BP92" s="125"/>
      <c r="BQ92" s="125"/>
      <c r="BR92" s="125"/>
      <c r="BS92" s="125"/>
      <c r="BT92" s="125"/>
    </row>
    <row r="93" spans="1:72" s="8" customFormat="1">
      <c r="A93" s="10"/>
      <c r="B93" s="7"/>
      <c r="O93" s="10"/>
      <c r="AN93" s="26"/>
      <c r="AO93" s="28"/>
      <c r="AP93" s="28"/>
      <c r="AQ93" s="28"/>
      <c r="BA93" s="127"/>
      <c r="BB93" s="127"/>
      <c r="BC93" s="127"/>
      <c r="BD93" s="127"/>
      <c r="BE93" s="127"/>
      <c r="BF93" s="127"/>
      <c r="BG93" s="127"/>
      <c r="BH93" s="127"/>
      <c r="BI93" s="127"/>
      <c r="BJ93" s="127"/>
      <c r="BK93" s="127"/>
      <c r="BL93" s="127"/>
      <c r="BM93" s="127"/>
      <c r="BN93" s="127"/>
      <c r="BO93" s="125"/>
      <c r="BP93" s="125"/>
      <c r="BQ93" s="125"/>
      <c r="BR93" s="125"/>
      <c r="BS93" s="125"/>
      <c r="BT93" s="125"/>
    </row>
    <row r="94" spans="1:72" s="8" customFormat="1">
      <c r="A94" s="10"/>
      <c r="B94" s="7"/>
      <c r="O94" s="10"/>
      <c r="AN94" s="26"/>
      <c r="AO94" s="28"/>
      <c r="AP94" s="28"/>
      <c r="AQ94" s="28"/>
      <c r="BA94" s="127"/>
      <c r="BB94" s="127"/>
      <c r="BC94" s="127"/>
      <c r="BD94" s="127"/>
      <c r="BE94" s="127"/>
      <c r="BF94" s="127"/>
      <c r="BG94" s="127"/>
      <c r="BH94" s="127"/>
      <c r="BI94" s="127"/>
      <c r="BJ94" s="127"/>
      <c r="BK94" s="127"/>
      <c r="BL94" s="127"/>
      <c r="BM94" s="127"/>
      <c r="BN94" s="127"/>
      <c r="BO94" s="125"/>
      <c r="BP94" s="125"/>
      <c r="BQ94" s="125"/>
      <c r="BR94" s="125"/>
      <c r="BS94" s="125"/>
      <c r="BT94" s="125"/>
    </row>
    <row r="95" spans="1:72" s="8" customFormat="1">
      <c r="A95" s="10"/>
      <c r="B95" s="7"/>
      <c r="O95" s="10"/>
      <c r="AN95" s="26"/>
      <c r="AO95" s="28"/>
      <c r="AP95" s="28"/>
      <c r="AQ95" s="28"/>
      <c r="BA95" s="127"/>
      <c r="BB95" s="127"/>
      <c r="BC95" s="127"/>
      <c r="BD95" s="127"/>
      <c r="BE95" s="127"/>
      <c r="BF95" s="127"/>
      <c r="BG95" s="127"/>
      <c r="BH95" s="127"/>
      <c r="BI95" s="127"/>
      <c r="BJ95" s="127"/>
      <c r="BK95" s="127"/>
      <c r="BL95" s="127"/>
      <c r="BM95" s="127"/>
      <c r="BN95" s="127"/>
      <c r="BO95" s="125"/>
      <c r="BP95" s="125"/>
      <c r="BQ95" s="125"/>
      <c r="BR95" s="125"/>
      <c r="BS95" s="125"/>
      <c r="BT95" s="125"/>
    </row>
    <row r="96" spans="1:72" s="8" customFormat="1">
      <c r="A96" s="10"/>
      <c r="B96" s="7"/>
      <c r="O96" s="10"/>
      <c r="AN96" s="26"/>
      <c r="AO96" s="28"/>
      <c r="AP96" s="28"/>
      <c r="AQ96" s="28"/>
      <c r="BA96" s="127"/>
      <c r="BB96" s="127"/>
      <c r="BC96" s="127"/>
      <c r="BD96" s="127"/>
      <c r="BE96" s="127"/>
      <c r="BF96" s="127"/>
      <c r="BG96" s="127"/>
      <c r="BH96" s="127"/>
      <c r="BI96" s="127"/>
      <c r="BJ96" s="127"/>
      <c r="BK96" s="127"/>
      <c r="BL96" s="127"/>
      <c r="BM96" s="127"/>
      <c r="BN96" s="127"/>
      <c r="BO96" s="125"/>
      <c r="BP96" s="125"/>
      <c r="BQ96" s="125"/>
      <c r="BR96" s="125"/>
      <c r="BS96" s="125"/>
      <c r="BT96" s="125"/>
    </row>
    <row r="97" spans="1:72" s="8" customFormat="1">
      <c r="A97" s="10"/>
      <c r="B97" s="7"/>
      <c r="O97" s="10"/>
      <c r="AN97" s="26"/>
      <c r="AO97" s="28"/>
      <c r="AP97" s="28"/>
      <c r="AQ97" s="28"/>
      <c r="BA97" s="127"/>
      <c r="BB97" s="127"/>
      <c r="BC97" s="127"/>
      <c r="BD97" s="127"/>
      <c r="BE97" s="127"/>
      <c r="BF97" s="127"/>
      <c r="BG97" s="127"/>
      <c r="BH97" s="127"/>
      <c r="BI97" s="127"/>
      <c r="BJ97" s="127"/>
      <c r="BK97" s="127"/>
      <c r="BL97" s="127"/>
      <c r="BM97" s="127"/>
      <c r="BN97" s="127"/>
      <c r="BO97" s="125"/>
      <c r="BP97" s="125"/>
      <c r="BQ97" s="125"/>
      <c r="BR97" s="125"/>
      <c r="BS97" s="125"/>
      <c r="BT97" s="125"/>
    </row>
    <row r="98" spans="1:72" s="8" customFormat="1">
      <c r="A98" s="10"/>
      <c r="B98" s="7"/>
      <c r="O98" s="10"/>
      <c r="AN98" s="26"/>
      <c r="AO98" s="28"/>
      <c r="AP98" s="28"/>
      <c r="AQ98" s="28"/>
      <c r="BA98" s="127"/>
      <c r="BB98" s="127"/>
      <c r="BC98" s="127"/>
      <c r="BD98" s="127"/>
      <c r="BE98" s="127"/>
      <c r="BF98" s="127"/>
      <c r="BG98" s="127"/>
      <c r="BH98" s="127"/>
      <c r="BI98" s="127"/>
      <c r="BJ98" s="127"/>
      <c r="BK98" s="127"/>
      <c r="BL98" s="127"/>
      <c r="BM98" s="127"/>
      <c r="BN98" s="127"/>
      <c r="BO98" s="125"/>
      <c r="BP98" s="125"/>
      <c r="BQ98" s="125"/>
      <c r="BR98" s="125"/>
      <c r="BS98" s="125"/>
      <c r="BT98" s="125"/>
    </row>
    <row r="99" spans="1:72" s="8" customFormat="1">
      <c r="A99" s="10"/>
      <c r="B99" s="7"/>
      <c r="O99" s="10"/>
      <c r="AN99" s="26"/>
      <c r="AO99" s="28"/>
      <c r="AP99" s="28"/>
      <c r="AQ99" s="28"/>
      <c r="BA99" s="127"/>
      <c r="BB99" s="127"/>
      <c r="BC99" s="127"/>
      <c r="BD99" s="127"/>
      <c r="BE99" s="127"/>
      <c r="BF99" s="127"/>
      <c r="BG99" s="127"/>
      <c r="BH99" s="127"/>
      <c r="BI99" s="127"/>
      <c r="BJ99" s="127"/>
      <c r="BK99" s="127"/>
      <c r="BL99" s="127"/>
      <c r="BM99" s="127"/>
      <c r="BN99" s="127"/>
      <c r="BO99" s="125"/>
      <c r="BP99" s="125"/>
      <c r="BQ99" s="125"/>
      <c r="BR99" s="125"/>
      <c r="BS99" s="125"/>
      <c r="BT99" s="125"/>
    </row>
    <row r="100" spans="1:72" s="8" customFormat="1">
      <c r="A100" s="10"/>
      <c r="B100" s="7"/>
      <c r="O100" s="10"/>
      <c r="AN100" s="26"/>
      <c r="AO100" s="28"/>
      <c r="AP100" s="28"/>
      <c r="AQ100" s="28"/>
      <c r="BA100" s="127"/>
      <c r="BB100" s="127"/>
      <c r="BC100" s="127"/>
      <c r="BD100" s="127"/>
      <c r="BE100" s="127"/>
      <c r="BF100" s="127"/>
      <c r="BG100" s="127"/>
      <c r="BH100" s="127"/>
      <c r="BI100" s="127"/>
      <c r="BJ100" s="127"/>
      <c r="BK100" s="127"/>
      <c r="BL100" s="127"/>
      <c r="BM100" s="127"/>
      <c r="BN100" s="127"/>
      <c r="BO100" s="125"/>
      <c r="BP100" s="125"/>
      <c r="BQ100" s="125"/>
      <c r="BR100" s="125"/>
      <c r="BS100" s="125"/>
      <c r="BT100" s="125"/>
    </row>
    <row r="101" spans="1:72" s="8" customFormat="1">
      <c r="A101" s="10"/>
      <c r="B101" s="7"/>
      <c r="O101" s="10"/>
      <c r="AN101" s="26"/>
      <c r="AO101" s="28"/>
      <c r="AP101" s="28"/>
      <c r="AQ101" s="28"/>
      <c r="BA101" s="127"/>
      <c r="BB101" s="127"/>
      <c r="BC101" s="127"/>
      <c r="BD101" s="127"/>
      <c r="BE101" s="127"/>
      <c r="BF101" s="127"/>
      <c r="BG101" s="127"/>
      <c r="BH101" s="127"/>
      <c r="BI101" s="127"/>
      <c r="BJ101" s="127"/>
      <c r="BK101" s="127"/>
      <c r="BL101" s="127"/>
      <c r="BM101" s="127"/>
      <c r="BN101" s="127"/>
      <c r="BO101" s="125"/>
      <c r="BP101" s="125"/>
      <c r="BQ101" s="125"/>
      <c r="BR101" s="125"/>
      <c r="BS101" s="125"/>
      <c r="BT101" s="125"/>
    </row>
    <row r="102" spans="1:72" s="8" customFormat="1">
      <c r="A102" s="10"/>
      <c r="B102" s="7"/>
      <c r="O102" s="10"/>
      <c r="AN102" s="26"/>
      <c r="AO102" s="28"/>
      <c r="AP102" s="28"/>
      <c r="AQ102" s="28"/>
      <c r="BA102" s="127"/>
      <c r="BB102" s="127"/>
      <c r="BC102" s="127"/>
      <c r="BD102" s="127"/>
      <c r="BE102" s="127"/>
      <c r="BF102" s="127"/>
      <c r="BG102" s="127"/>
      <c r="BH102" s="127"/>
      <c r="BI102" s="127"/>
      <c r="BJ102" s="127"/>
      <c r="BK102" s="127"/>
      <c r="BL102" s="127"/>
      <c r="BM102" s="127"/>
      <c r="BN102" s="127"/>
      <c r="BO102" s="125"/>
      <c r="BP102" s="125"/>
      <c r="BQ102" s="125"/>
      <c r="BR102" s="125"/>
      <c r="BS102" s="125"/>
      <c r="BT102" s="125"/>
    </row>
    <row r="103" spans="1:72" s="8" customFormat="1">
      <c r="A103" s="10"/>
      <c r="B103" s="7"/>
      <c r="O103" s="10"/>
      <c r="AN103" s="26"/>
      <c r="AO103" s="28"/>
      <c r="AP103" s="28"/>
      <c r="AQ103" s="28"/>
      <c r="BA103" s="127"/>
      <c r="BB103" s="127"/>
      <c r="BC103" s="127"/>
      <c r="BD103" s="127"/>
      <c r="BE103" s="127"/>
      <c r="BF103" s="127"/>
      <c r="BG103" s="127"/>
      <c r="BH103" s="127"/>
      <c r="BI103" s="127"/>
      <c r="BJ103" s="127"/>
      <c r="BK103" s="127"/>
      <c r="BL103" s="127"/>
      <c r="BM103" s="127"/>
      <c r="BN103" s="127"/>
      <c r="BO103" s="125"/>
      <c r="BP103" s="125"/>
      <c r="BQ103" s="125"/>
      <c r="BR103" s="125"/>
      <c r="BS103" s="125"/>
      <c r="BT103" s="125"/>
    </row>
    <row r="104" spans="1:72" s="8" customFormat="1">
      <c r="A104" s="10"/>
      <c r="B104" s="7"/>
      <c r="O104" s="10"/>
      <c r="AN104" s="26"/>
      <c r="AO104" s="28"/>
      <c r="AP104" s="28"/>
      <c r="AQ104" s="28"/>
      <c r="BA104" s="127"/>
      <c r="BB104" s="127"/>
      <c r="BC104" s="127"/>
      <c r="BD104" s="127"/>
      <c r="BE104" s="127"/>
      <c r="BF104" s="127"/>
      <c r="BG104" s="127"/>
      <c r="BH104" s="127"/>
      <c r="BI104" s="127"/>
      <c r="BJ104" s="127"/>
      <c r="BK104" s="127"/>
      <c r="BL104" s="127"/>
      <c r="BM104" s="127"/>
      <c r="BN104" s="127"/>
      <c r="BO104" s="125"/>
      <c r="BP104" s="125"/>
      <c r="BQ104" s="125"/>
      <c r="BR104" s="125"/>
      <c r="BS104" s="125"/>
      <c r="BT104" s="125"/>
    </row>
    <row r="105" spans="1:72" s="8" customFormat="1">
      <c r="A105" s="10"/>
      <c r="B105" s="7"/>
      <c r="O105" s="10"/>
      <c r="AN105" s="26"/>
      <c r="AO105" s="28"/>
      <c r="AP105" s="28"/>
      <c r="AQ105" s="28"/>
      <c r="BA105" s="127"/>
      <c r="BB105" s="127"/>
      <c r="BC105" s="127"/>
      <c r="BD105" s="127"/>
      <c r="BE105" s="127"/>
      <c r="BF105" s="127"/>
      <c r="BG105" s="127"/>
      <c r="BH105" s="127"/>
      <c r="BI105" s="127"/>
      <c r="BJ105" s="127"/>
      <c r="BK105" s="127"/>
      <c r="BL105" s="127"/>
      <c r="BM105" s="127"/>
      <c r="BN105" s="127"/>
      <c r="BO105" s="125"/>
      <c r="BP105" s="125"/>
      <c r="BQ105" s="125"/>
      <c r="BR105" s="125"/>
      <c r="BS105" s="125"/>
      <c r="BT105" s="125"/>
    </row>
    <row r="106" spans="1:72" s="8" customFormat="1">
      <c r="A106" s="10"/>
      <c r="B106" s="7"/>
      <c r="O106" s="10"/>
      <c r="AN106" s="26"/>
      <c r="AO106" s="28"/>
      <c r="AP106" s="28"/>
      <c r="AQ106" s="28"/>
      <c r="BA106" s="127"/>
      <c r="BB106" s="127"/>
      <c r="BC106" s="127"/>
      <c r="BD106" s="127"/>
      <c r="BE106" s="127"/>
      <c r="BF106" s="127"/>
      <c r="BG106" s="127"/>
      <c r="BH106" s="127"/>
      <c r="BI106" s="127"/>
      <c r="BJ106" s="127"/>
      <c r="BK106" s="127"/>
      <c r="BL106" s="127"/>
      <c r="BM106" s="127"/>
      <c r="BN106" s="127"/>
      <c r="BO106" s="125"/>
      <c r="BP106" s="125"/>
      <c r="BQ106" s="125"/>
      <c r="BR106" s="125"/>
      <c r="BS106" s="125"/>
      <c r="BT106" s="125"/>
    </row>
    <row r="107" spans="1:72" s="8" customFormat="1">
      <c r="A107" s="10"/>
      <c r="B107" s="7"/>
      <c r="O107" s="10"/>
      <c r="AN107" s="26"/>
      <c r="AO107" s="28"/>
      <c r="AP107" s="28"/>
      <c r="AQ107" s="28"/>
      <c r="BA107" s="127"/>
      <c r="BB107" s="127"/>
      <c r="BC107" s="127"/>
      <c r="BD107" s="127"/>
      <c r="BE107" s="127"/>
      <c r="BF107" s="127"/>
      <c r="BG107" s="127"/>
      <c r="BH107" s="127"/>
      <c r="BI107" s="127"/>
      <c r="BJ107" s="127"/>
      <c r="BK107" s="127"/>
      <c r="BL107" s="127"/>
      <c r="BM107" s="127"/>
      <c r="BN107" s="127"/>
      <c r="BO107" s="125"/>
      <c r="BP107" s="125"/>
      <c r="BQ107" s="125"/>
      <c r="BR107" s="125"/>
      <c r="BS107" s="125"/>
      <c r="BT107" s="125"/>
    </row>
    <row r="108" spans="1:72" s="8" customFormat="1">
      <c r="A108" s="10"/>
      <c r="B108" s="7"/>
      <c r="O108" s="10"/>
      <c r="AN108" s="26"/>
      <c r="AO108" s="28"/>
      <c r="AP108" s="28"/>
      <c r="AQ108" s="28"/>
      <c r="BA108" s="127"/>
      <c r="BB108" s="127"/>
      <c r="BC108" s="127"/>
      <c r="BD108" s="127"/>
      <c r="BE108" s="127"/>
      <c r="BF108" s="127"/>
      <c r="BG108" s="127"/>
      <c r="BH108" s="127"/>
      <c r="BI108" s="127"/>
      <c r="BJ108" s="127"/>
      <c r="BK108" s="127"/>
      <c r="BL108" s="127"/>
      <c r="BM108" s="127"/>
      <c r="BN108" s="127"/>
      <c r="BO108" s="125"/>
      <c r="BP108" s="125"/>
      <c r="BQ108" s="125"/>
      <c r="BR108" s="125"/>
      <c r="BS108" s="125"/>
      <c r="BT108" s="125"/>
    </row>
    <row r="109" spans="1:72" s="8" customFormat="1">
      <c r="A109" s="10"/>
      <c r="B109" s="7"/>
      <c r="O109" s="10"/>
      <c r="AN109" s="26"/>
      <c r="AO109" s="28"/>
      <c r="AP109" s="28"/>
      <c r="AQ109" s="28"/>
      <c r="BA109" s="127"/>
      <c r="BB109" s="127"/>
      <c r="BC109" s="127"/>
      <c r="BD109" s="127"/>
      <c r="BE109" s="127"/>
      <c r="BF109" s="127"/>
      <c r="BG109" s="127"/>
      <c r="BH109" s="127"/>
      <c r="BI109" s="127"/>
      <c r="BJ109" s="127"/>
      <c r="BK109" s="127"/>
      <c r="BL109" s="127"/>
      <c r="BM109" s="127"/>
      <c r="BN109" s="127"/>
      <c r="BO109" s="125"/>
      <c r="BP109" s="125"/>
      <c r="BQ109" s="125"/>
      <c r="BR109" s="125"/>
      <c r="BS109" s="125"/>
      <c r="BT109" s="125"/>
    </row>
    <row r="110" spans="1:72" s="8" customFormat="1">
      <c r="A110" s="10"/>
      <c r="B110" s="7"/>
      <c r="O110" s="10"/>
      <c r="AN110" s="26"/>
      <c r="AO110" s="28"/>
      <c r="AP110" s="28"/>
      <c r="AQ110" s="28"/>
      <c r="BA110" s="127"/>
      <c r="BB110" s="127"/>
      <c r="BC110" s="127"/>
      <c r="BD110" s="127"/>
      <c r="BE110" s="127"/>
      <c r="BF110" s="127"/>
      <c r="BG110" s="127"/>
      <c r="BH110" s="127"/>
      <c r="BI110" s="127"/>
      <c r="BJ110" s="127"/>
      <c r="BK110" s="127"/>
      <c r="BL110" s="127"/>
      <c r="BM110" s="127"/>
      <c r="BN110" s="127"/>
      <c r="BO110" s="125"/>
      <c r="BP110" s="125"/>
      <c r="BQ110" s="125"/>
      <c r="BR110" s="125"/>
      <c r="BS110" s="125"/>
      <c r="BT110" s="125"/>
    </row>
    <row r="111" spans="1:72" s="8" customFormat="1">
      <c r="A111" s="10"/>
      <c r="B111" s="7"/>
      <c r="O111" s="10"/>
      <c r="AN111" s="26"/>
      <c r="AO111" s="28"/>
      <c r="AP111" s="28"/>
      <c r="AQ111" s="28"/>
      <c r="BA111" s="127"/>
      <c r="BB111" s="127"/>
      <c r="BC111" s="127"/>
      <c r="BD111" s="127"/>
      <c r="BE111" s="127"/>
      <c r="BF111" s="127"/>
      <c r="BG111" s="127"/>
      <c r="BH111" s="127"/>
      <c r="BI111" s="127"/>
      <c r="BJ111" s="127"/>
      <c r="BK111" s="127"/>
      <c r="BL111" s="127"/>
      <c r="BM111" s="127"/>
      <c r="BN111" s="127"/>
      <c r="BO111" s="125"/>
      <c r="BP111" s="125"/>
      <c r="BQ111" s="125"/>
      <c r="BR111" s="125"/>
      <c r="BS111" s="125"/>
      <c r="BT111" s="125"/>
    </row>
    <row r="112" spans="1:72" s="8" customFormat="1">
      <c r="A112" s="10"/>
      <c r="B112" s="7"/>
      <c r="O112" s="10"/>
      <c r="AN112" s="26"/>
      <c r="AO112" s="28"/>
      <c r="AP112" s="28"/>
      <c r="AQ112" s="28"/>
      <c r="BA112" s="127"/>
      <c r="BB112" s="127"/>
      <c r="BC112" s="127"/>
      <c r="BD112" s="127"/>
      <c r="BE112" s="127"/>
      <c r="BF112" s="127"/>
      <c r="BG112" s="127"/>
      <c r="BH112" s="127"/>
      <c r="BI112" s="127"/>
      <c r="BJ112" s="127"/>
      <c r="BK112" s="127"/>
      <c r="BL112" s="127"/>
      <c r="BM112" s="127"/>
      <c r="BN112" s="127"/>
      <c r="BO112" s="125"/>
      <c r="BP112" s="125"/>
      <c r="BQ112" s="125"/>
      <c r="BR112" s="125"/>
      <c r="BS112" s="125"/>
      <c r="BT112" s="125"/>
    </row>
    <row r="113" spans="1:72" s="8" customFormat="1">
      <c r="A113" s="10"/>
      <c r="B113" s="7"/>
      <c r="O113" s="10"/>
      <c r="AN113" s="26"/>
      <c r="AO113" s="28"/>
      <c r="AP113" s="28"/>
      <c r="AQ113" s="28"/>
      <c r="BA113" s="127"/>
      <c r="BB113" s="127"/>
      <c r="BC113" s="127"/>
      <c r="BD113" s="127"/>
      <c r="BE113" s="127"/>
      <c r="BF113" s="127"/>
      <c r="BG113" s="127"/>
      <c r="BH113" s="127"/>
      <c r="BI113" s="127"/>
      <c r="BJ113" s="127"/>
      <c r="BK113" s="127"/>
      <c r="BL113" s="127"/>
      <c r="BM113" s="127"/>
      <c r="BN113" s="127"/>
      <c r="BO113" s="125"/>
      <c r="BP113" s="125"/>
      <c r="BQ113" s="125"/>
      <c r="BR113" s="125"/>
      <c r="BS113" s="125"/>
      <c r="BT113" s="125"/>
    </row>
    <row r="114" spans="1:72" s="8" customFormat="1">
      <c r="A114" s="10"/>
      <c r="B114" s="7"/>
      <c r="O114" s="10"/>
      <c r="AN114" s="26"/>
      <c r="AO114" s="28"/>
      <c r="AP114" s="28"/>
      <c r="AQ114" s="28"/>
      <c r="BA114" s="127"/>
      <c r="BB114" s="127"/>
      <c r="BC114" s="127"/>
      <c r="BD114" s="127"/>
      <c r="BE114" s="127"/>
      <c r="BF114" s="127"/>
      <c r="BG114" s="127"/>
      <c r="BH114" s="127"/>
      <c r="BI114" s="127"/>
      <c r="BJ114" s="127"/>
      <c r="BK114" s="127"/>
      <c r="BL114" s="127"/>
      <c r="BM114" s="127"/>
      <c r="BN114" s="127"/>
      <c r="BO114" s="125"/>
      <c r="BP114" s="125"/>
      <c r="BQ114" s="125"/>
      <c r="BR114" s="125"/>
      <c r="BS114" s="125"/>
      <c r="BT114" s="125"/>
    </row>
    <row r="115" spans="1:72" s="8" customFormat="1">
      <c r="A115" s="10"/>
      <c r="B115" s="7"/>
      <c r="O115" s="10"/>
      <c r="AN115" s="26"/>
      <c r="AO115" s="28"/>
      <c r="AP115" s="28"/>
      <c r="AQ115" s="28"/>
      <c r="BA115" s="127"/>
      <c r="BB115" s="127"/>
      <c r="BC115" s="127"/>
      <c r="BD115" s="127"/>
      <c r="BE115" s="127"/>
      <c r="BF115" s="127"/>
      <c r="BG115" s="127"/>
      <c r="BH115" s="127"/>
      <c r="BI115" s="127"/>
      <c r="BJ115" s="127"/>
      <c r="BK115" s="127"/>
      <c r="BL115" s="127"/>
      <c r="BM115" s="127"/>
      <c r="BN115" s="127"/>
      <c r="BO115" s="125"/>
      <c r="BP115" s="125"/>
      <c r="BQ115" s="125"/>
      <c r="BR115" s="125"/>
      <c r="BS115" s="125"/>
      <c r="BT115" s="125"/>
    </row>
    <row r="116" spans="1:72" s="8" customFormat="1">
      <c r="A116" s="10"/>
      <c r="B116" s="7"/>
      <c r="O116" s="10"/>
      <c r="AN116" s="26"/>
      <c r="AO116" s="28"/>
      <c r="AP116" s="28"/>
      <c r="AQ116" s="28"/>
      <c r="BA116" s="127"/>
      <c r="BB116" s="127"/>
      <c r="BC116" s="127"/>
      <c r="BD116" s="127"/>
      <c r="BE116" s="127"/>
      <c r="BF116" s="127"/>
      <c r="BG116" s="127"/>
      <c r="BH116" s="127"/>
      <c r="BI116" s="127"/>
      <c r="BJ116" s="127"/>
      <c r="BK116" s="127"/>
      <c r="BL116" s="127"/>
      <c r="BM116" s="127"/>
      <c r="BN116" s="127"/>
      <c r="BO116" s="125"/>
      <c r="BP116" s="125"/>
      <c r="BQ116" s="125"/>
      <c r="BR116" s="125"/>
      <c r="BS116" s="125"/>
      <c r="BT116" s="125"/>
    </row>
    <row r="117" spans="1:72" s="8" customFormat="1">
      <c r="A117" s="10"/>
      <c r="B117" s="7"/>
      <c r="O117" s="10"/>
      <c r="AN117" s="26"/>
      <c r="AO117" s="28"/>
      <c r="AP117" s="28"/>
      <c r="AQ117" s="28"/>
      <c r="BA117" s="127"/>
      <c r="BB117" s="127"/>
      <c r="BC117" s="127"/>
      <c r="BD117" s="127"/>
      <c r="BE117" s="127"/>
      <c r="BF117" s="127"/>
      <c r="BG117" s="127"/>
      <c r="BH117" s="127"/>
      <c r="BI117" s="127"/>
      <c r="BJ117" s="127"/>
      <c r="BK117" s="127"/>
      <c r="BL117" s="127"/>
      <c r="BM117" s="127"/>
      <c r="BN117" s="127"/>
      <c r="BO117" s="125"/>
      <c r="BP117" s="125"/>
      <c r="BQ117" s="125"/>
      <c r="BR117" s="125"/>
      <c r="BS117" s="125"/>
      <c r="BT117" s="125"/>
    </row>
    <row r="118" spans="1:72" s="8" customFormat="1">
      <c r="A118" s="10"/>
      <c r="B118" s="7"/>
      <c r="O118" s="10"/>
      <c r="AN118" s="26"/>
      <c r="AO118" s="28"/>
      <c r="AP118" s="28"/>
      <c r="AQ118" s="28"/>
      <c r="BA118" s="127"/>
      <c r="BB118" s="127"/>
      <c r="BC118" s="127"/>
      <c r="BD118" s="127"/>
      <c r="BE118" s="127"/>
      <c r="BF118" s="127"/>
      <c r="BG118" s="127"/>
      <c r="BH118" s="127"/>
      <c r="BI118" s="127"/>
      <c r="BJ118" s="127"/>
      <c r="BK118" s="127"/>
      <c r="BL118" s="127"/>
      <c r="BM118" s="127"/>
      <c r="BN118" s="127"/>
      <c r="BO118" s="125"/>
      <c r="BP118" s="125"/>
      <c r="BQ118" s="125"/>
      <c r="BR118" s="125"/>
      <c r="BS118" s="125"/>
      <c r="BT118" s="125"/>
    </row>
    <row r="119" spans="1:72" s="8" customFormat="1">
      <c r="A119" s="10"/>
      <c r="B119" s="7"/>
      <c r="O119" s="10"/>
      <c r="AN119" s="26"/>
      <c r="AO119" s="28"/>
      <c r="AP119" s="28"/>
      <c r="AQ119" s="28"/>
      <c r="BA119" s="127"/>
      <c r="BB119" s="127"/>
      <c r="BC119" s="127"/>
      <c r="BD119" s="127"/>
      <c r="BE119" s="127"/>
      <c r="BF119" s="127"/>
      <c r="BG119" s="127"/>
      <c r="BH119" s="127"/>
      <c r="BI119" s="127"/>
      <c r="BJ119" s="127"/>
      <c r="BK119" s="127"/>
      <c r="BL119" s="127"/>
      <c r="BM119" s="127"/>
      <c r="BN119" s="127"/>
      <c r="BO119" s="125"/>
      <c r="BP119" s="125"/>
      <c r="BQ119" s="125"/>
      <c r="BR119" s="125"/>
      <c r="BS119" s="125"/>
      <c r="BT119" s="125"/>
    </row>
    <row r="120" spans="1:72" s="8" customFormat="1">
      <c r="A120" s="10"/>
      <c r="B120" s="7"/>
      <c r="O120" s="10"/>
      <c r="AN120" s="26"/>
      <c r="AO120" s="28"/>
      <c r="AP120" s="28"/>
      <c r="AQ120" s="28"/>
      <c r="BA120" s="127"/>
      <c r="BB120" s="127"/>
      <c r="BC120" s="127"/>
      <c r="BD120" s="127"/>
      <c r="BE120" s="127"/>
      <c r="BF120" s="127"/>
      <c r="BG120" s="127"/>
      <c r="BH120" s="127"/>
      <c r="BI120" s="127"/>
      <c r="BJ120" s="127"/>
      <c r="BK120" s="127"/>
      <c r="BL120" s="127"/>
      <c r="BM120" s="127"/>
      <c r="BN120" s="127"/>
      <c r="BO120" s="125"/>
      <c r="BP120" s="125"/>
      <c r="BQ120" s="125"/>
      <c r="BR120" s="125"/>
      <c r="BS120" s="125"/>
      <c r="BT120" s="125"/>
    </row>
    <row r="121" spans="1:72" s="8" customFormat="1">
      <c r="A121" s="10"/>
      <c r="B121" s="7"/>
      <c r="O121" s="10"/>
      <c r="AN121" s="26"/>
      <c r="AO121" s="28"/>
      <c r="AP121" s="28"/>
      <c r="AQ121" s="28"/>
      <c r="BA121" s="127"/>
      <c r="BB121" s="127"/>
      <c r="BC121" s="127"/>
      <c r="BD121" s="127"/>
      <c r="BE121" s="127"/>
      <c r="BF121" s="127"/>
      <c r="BG121" s="127"/>
      <c r="BH121" s="127"/>
      <c r="BI121" s="127"/>
      <c r="BJ121" s="127"/>
      <c r="BK121" s="127"/>
      <c r="BL121" s="127"/>
      <c r="BM121" s="127"/>
      <c r="BN121" s="127"/>
      <c r="BO121" s="125"/>
      <c r="BP121" s="125"/>
      <c r="BQ121" s="125"/>
      <c r="BR121" s="125"/>
      <c r="BS121" s="125"/>
      <c r="BT121" s="125"/>
    </row>
    <row r="122" spans="1:72" s="8" customFormat="1">
      <c r="A122" s="10"/>
      <c r="B122" s="7"/>
      <c r="O122" s="10"/>
      <c r="AN122" s="26"/>
      <c r="AO122" s="28"/>
      <c r="AP122" s="28"/>
      <c r="AQ122" s="28"/>
      <c r="BA122" s="127"/>
      <c r="BB122" s="127"/>
      <c r="BC122" s="127"/>
      <c r="BD122" s="127"/>
      <c r="BE122" s="127"/>
      <c r="BF122" s="127"/>
      <c r="BG122" s="127"/>
      <c r="BH122" s="127"/>
      <c r="BI122" s="127"/>
      <c r="BJ122" s="127"/>
      <c r="BK122" s="127"/>
      <c r="BL122" s="127"/>
      <c r="BM122" s="127"/>
      <c r="BN122" s="127"/>
      <c r="BO122" s="125"/>
      <c r="BP122" s="125"/>
      <c r="BQ122" s="125"/>
      <c r="BR122" s="125"/>
      <c r="BS122" s="125"/>
      <c r="BT122" s="125"/>
    </row>
    <row r="123" spans="1:72" s="8" customFormat="1">
      <c r="A123" s="10"/>
      <c r="B123" s="7"/>
      <c r="O123" s="10"/>
      <c r="AN123" s="26"/>
      <c r="AO123" s="28"/>
      <c r="AP123" s="28"/>
      <c r="AQ123" s="28"/>
      <c r="BA123" s="127"/>
      <c r="BB123" s="127"/>
      <c r="BC123" s="127"/>
      <c r="BD123" s="127"/>
      <c r="BE123" s="127"/>
      <c r="BF123" s="127"/>
      <c r="BG123" s="127"/>
      <c r="BH123" s="127"/>
      <c r="BI123" s="127"/>
      <c r="BJ123" s="127"/>
      <c r="BK123" s="127"/>
      <c r="BL123" s="127"/>
      <c r="BM123" s="127"/>
      <c r="BN123" s="127"/>
      <c r="BO123" s="125"/>
      <c r="BP123" s="125"/>
      <c r="BQ123" s="125"/>
      <c r="BR123" s="125"/>
      <c r="BS123" s="125"/>
      <c r="BT123" s="125"/>
    </row>
    <row r="124" spans="1:72" s="8" customFormat="1">
      <c r="A124" s="10"/>
      <c r="B124" s="7"/>
      <c r="O124" s="10"/>
      <c r="AN124" s="26"/>
      <c r="AO124" s="28"/>
      <c r="AP124" s="28"/>
      <c r="AQ124" s="28"/>
      <c r="BA124" s="127"/>
      <c r="BB124" s="127"/>
      <c r="BC124" s="127"/>
      <c r="BD124" s="127"/>
      <c r="BE124" s="127"/>
      <c r="BF124" s="127"/>
      <c r="BG124" s="127"/>
      <c r="BH124" s="127"/>
      <c r="BI124" s="127"/>
      <c r="BJ124" s="127"/>
      <c r="BK124" s="127"/>
      <c r="BL124" s="127"/>
      <c r="BM124" s="127"/>
      <c r="BN124" s="127"/>
      <c r="BO124" s="125"/>
      <c r="BP124" s="125"/>
      <c r="BQ124" s="125"/>
      <c r="BR124" s="125"/>
      <c r="BS124" s="125"/>
      <c r="BT124" s="125"/>
    </row>
    <row r="125" spans="1:72" s="8" customFormat="1">
      <c r="A125" s="10"/>
      <c r="B125" s="7"/>
      <c r="O125" s="10"/>
      <c r="AN125" s="26"/>
      <c r="AO125" s="28"/>
      <c r="AP125" s="28"/>
      <c r="AQ125" s="28"/>
      <c r="BA125" s="127"/>
      <c r="BB125" s="127"/>
      <c r="BC125" s="127"/>
      <c r="BD125" s="127"/>
      <c r="BE125" s="127"/>
      <c r="BF125" s="127"/>
      <c r="BG125" s="127"/>
      <c r="BH125" s="127"/>
      <c r="BI125" s="127"/>
      <c r="BJ125" s="127"/>
      <c r="BK125" s="127"/>
      <c r="BL125" s="127"/>
      <c r="BM125" s="127"/>
      <c r="BN125" s="127"/>
      <c r="BO125" s="125"/>
      <c r="BP125" s="125"/>
      <c r="BQ125" s="125"/>
      <c r="BR125" s="125"/>
      <c r="BS125" s="125"/>
      <c r="BT125" s="125"/>
    </row>
    <row r="126" spans="1:72" s="8" customFormat="1">
      <c r="A126" s="10"/>
      <c r="B126" s="7"/>
      <c r="O126" s="10"/>
      <c r="AN126" s="26"/>
      <c r="AO126" s="28"/>
      <c r="AP126" s="28"/>
      <c r="AQ126" s="28"/>
      <c r="BA126" s="127"/>
      <c r="BB126" s="127"/>
      <c r="BC126" s="127"/>
      <c r="BD126" s="127"/>
      <c r="BE126" s="127"/>
      <c r="BF126" s="127"/>
      <c r="BG126" s="127"/>
      <c r="BH126" s="127"/>
      <c r="BI126" s="127"/>
      <c r="BJ126" s="127"/>
      <c r="BK126" s="127"/>
      <c r="BL126" s="127"/>
      <c r="BM126" s="127"/>
      <c r="BN126" s="127"/>
      <c r="BO126" s="125"/>
      <c r="BP126" s="125"/>
      <c r="BQ126" s="125"/>
      <c r="BR126" s="125"/>
      <c r="BS126" s="125"/>
      <c r="BT126" s="125"/>
    </row>
    <row r="127" spans="1:72" s="8" customFormat="1">
      <c r="A127" s="10"/>
      <c r="B127" s="7"/>
      <c r="O127" s="10"/>
      <c r="AN127" s="26"/>
      <c r="AO127" s="28"/>
      <c r="AP127" s="28"/>
      <c r="AQ127" s="28"/>
      <c r="BA127" s="127"/>
      <c r="BB127" s="127"/>
      <c r="BC127" s="127"/>
      <c r="BD127" s="127"/>
      <c r="BE127" s="127"/>
      <c r="BF127" s="127"/>
      <c r="BG127" s="127"/>
      <c r="BH127" s="127"/>
      <c r="BI127" s="127"/>
      <c r="BJ127" s="127"/>
      <c r="BK127" s="127"/>
      <c r="BL127" s="127"/>
      <c r="BM127" s="127"/>
      <c r="BN127" s="127"/>
      <c r="BO127" s="125"/>
      <c r="BP127" s="125"/>
      <c r="BQ127" s="125"/>
      <c r="BR127" s="125"/>
      <c r="BS127" s="125"/>
      <c r="BT127" s="125"/>
    </row>
    <row r="128" spans="1:72" s="8" customFormat="1">
      <c r="A128" s="10"/>
      <c r="B128" s="7"/>
      <c r="O128" s="10"/>
      <c r="AN128" s="26"/>
      <c r="AO128" s="28"/>
      <c r="AP128" s="28"/>
      <c r="AQ128" s="28"/>
      <c r="BA128" s="127"/>
      <c r="BB128" s="127"/>
      <c r="BC128" s="127"/>
      <c r="BD128" s="127"/>
      <c r="BE128" s="127"/>
      <c r="BF128" s="127"/>
      <c r="BG128" s="127"/>
      <c r="BH128" s="127"/>
      <c r="BI128" s="127"/>
      <c r="BJ128" s="127"/>
      <c r="BK128" s="127"/>
      <c r="BL128" s="127"/>
      <c r="BM128" s="127"/>
      <c r="BN128" s="127"/>
      <c r="BO128" s="125"/>
      <c r="BP128" s="125"/>
      <c r="BQ128" s="125"/>
      <c r="BR128" s="125"/>
      <c r="BS128" s="125"/>
      <c r="BT128" s="125"/>
    </row>
    <row r="129" spans="1:72" s="8" customFormat="1">
      <c r="A129" s="10"/>
      <c r="B129" s="7"/>
      <c r="O129" s="10"/>
      <c r="AN129" s="26"/>
      <c r="AO129" s="28"/>
      <c r="AP129" s="28"/>
      <c r="AQ129" s="28"/>
      <c r="BA129" s="127"/>
      <c r="BB129" s="127"/>
      <c r="BC129" s="127"/>
      <c r="BD129" s="127"/>
      <c r="BE129" s="127"/>
      <c r="BF129" s="127"/>
      <c r="BG129" s="127"/>
      <c r="BH129" s="127"/>
      <c r="BI129" s="127"/>
      <c r="BJ129" s="127"/>
      <c r="BK129" s="127"/>
      <c r="BL129" s="127"/>
      <c r="BM129" s="127"/>
      <c r="BN129" s="127"/>
      <c r="BO129" s="125"/>
      <c r="BP129" s="125"/>
      <c r="BQ129" s="125"/>
      <c r="BR129" s="125"/>
      <c r="BS129" s="125"/>
      <c r="BT129" s="125"/>
    </row>
    <row r="130" spans="1:72" s="8" customFormat="1">
      <c r="A130" s="10"/>
      <c r="B130" s="7"/>
      <c r="O130" s="10"/>
      <c r="AN130" s="26"/>
      <c r="AO130" s="28"/>
      <c r="AP130" s="28"/>
      <c r="AQ130" s="28"/>
      <c r="BA130" s="127"/>
      <c r="BB130" s="127"/>
      <c r="BC130" s="127"/>
      <c r="BD130" s="127"/>
      <c r="BE130" s="127"/>
      <c r="BF130" s="127"/>
      <c r="BG130" s="127"/>
      <c r="BH130" s="127"/>
      <c r="BI130" s="127"/>
      <c r="BJ130" s="127"/>
      <c r="BK130" s="127"/>
      <c r="BL130" s="127"/>
      <c r="BM130" s="127"/>
      <c r="BN130" s="127"/>
      <c r="BO130" s="125"/>
      <c r="BP130" s="125"/>
      <c r="BQ130" s="125"/>
      <c r="BR130" s="125"/>
      <c r="BS130" s="125"/>
      <c r="BT130" s="125"/>
    </row>
    <row r="131" spans="1:72" s="8" customFormat="1">
      <c r="A131" s="10"/>
      <c r="B131" s="7"/>
      <c r="O131" s="10"/>
      <c r="AN131" s="26"/>
      <c r="AO131" s="28"/>
      <c r="AP131" s="28"/>
      <c r="AQ131" s="28"/>
      <c r="BA131" s="127"/>
      <c r="BB131" s="127"/>
      <c r="BC131" s="127"/>
      <c r="BD131" s="127"/>
      <c r="BE131" s="127"/>
      <c r="BF131" s="127"/>
      <c r="BG131" s="127"/>
      <c r="BH131" s="127"/>
      <c r="BI131" s="127"/>
      <c r="BJ131" s="127"/>
      <c r="BK131" s="127"/>
      <c r="BL131" s="127"/>
      <c r="BM131" s="127"/>
      <c r="BN131" s="127"/>
      <c r="BO131" s="125"/>
      <c r="BP131" s="125"/>
      <c r="BQ131" s="125"/>
      <c r="BR131" s="125"/>
      <c r="BS131" s="125"/>
      <c r="BT131" s="125"/>
    </row>
    <row r="132" spans="1:72" s="8" customFormat="1">
      <c r="A132" s="10"/>
      <c r="B132" s="7"/>
      <c r="O132" s="10"/>
      <c r="AN132" s="26"/>
      <c r="AO132" s="28"/>
      <c r="AP132" s="28"/>
      <c r="AQ132" s="28"/>
      <c r="BA132" s="127"/>
      <c r="BB132" s="127"/>
      <c r="BC132" s="127"/>
      <c r="BD132" s="127"/>
      <c r="BE132" s="127"/>
      <c r="BF132" s="127"/>
      <c r="BG132" s="127"/>
      <c r="BH132" s="127"/>
      <c r="BI132" s="127"/>
      <c r="BJ132" s="127"/>
      <c r="BK132" s="127"/>
      <c r="BL132" s="127"/>
      <c r="BM132" s="127"/>
      <c r="BN132" s="127"/>
      <c r="BO132" s="125"/>
      <c r="BP132" s="125"/>
      <c r="BQ132" s="125"/>
      <c r="BR132" s="125"/>
      <c r="BS132" s="125"/>
      <c r="BT132" s="125"/>
    </row>
    <row r="133" spans="1:72" s="8" customFormat="1">
      <c r="A133" s="10"/>
      <c r="B133" s="7"/>
      <c r="O133" s="10"/>
      <c r="AN133" s="26"/>
      <c r="AO133" s="28"/>
      <c r="AP133" s="28"/>
      <c r="AQ133" s="28"/>
      <c r="BA133" s="127"/>
      <c r="BB133" s="127"/>
      <c r="BC133" s="127"/>
      <c r="BD133" s="127"/>
      <c r="BE133" s="127"/>
      <c r="BF133" s="127"/>
      <c r="BG133" s="127"/>
      <c r="BH133" s="127"/>
      <c r="BI133" s="127"/>
      <c r="BJ133" s="127"/>
      <c r="BK133" s="127"/>
      <c r="BL133" s="127"/>
      <c r="BM133" s="127"/>
      <c r="BN133" s="127"/>
      <c r="BO133" s="125"/>
      <c r="BP133" s="125"/>
      <c r="BQ133" s="125"/>
      <c r="BR133" s="125"/>
      <c r="BS133" s="125"/>
      <c r="BT133" s="125"/>
    </row>
    <row r="134" spans="1:72" s="8" customFormat="1">
      <c r="A134" s="10"/>
      <c r="B134" s="7"/>
      <c r="O134" s="10"/>
      <c r="AN134" s="26"/>
      <c r="AO134" s="28"/>
      <c r="AP134" s="28"/>
      <c r="AQ134" s="28"/>
      <c r="BA134" s="127"/>
      <c r="BB134" s="127"/>
      <c r="BC134" s="127"/>
      <c r="BD134" s="127"/>
      <c r="BE134" s="127"/>
      <c r="BF134" s="127"/>
      <c r="BG134" s="127"/>
      <c r="BH134" s="127"/>
      <c r="BI134" s="127"/>
      <c r="BJ134" s="127"/>
      <c r="BK134" s="127"/>
      <c r="BL134" s="127"/>
      <c r="BM134" s="127"/>
      <c r="BN134" s="127"/>
      <c r="BO134" s="125"/>
      <c r="BP134" s="125"/>
      <c r="BQ134" s="125"/>
      <c r="BR134" s="125"/>
      <c r="BS134" s="125"/>
      <c r="BT134" s="125"/>
    </row>
    <row r="135" spans="1:72" s="8" customFormat="1">
      <c r="A135" s="10"/>
      <c r="B135" s="7"/>
      <c r="O135" s="10"/>
      <c r="AN135" s="26"/>
      <c r="AO135" s="28"/>
      <c r="AP135" s="28"/>
      <c r="AQ135" s="28"/>
      <c r="BA135" s="127"/>
      <c r="BB135" s="127"/>
      <c r="BC135" s="127"/>
      <c r="BD135" s="127"/>
      <c r="BE135" s="127"/>
      <c r="BF135" s="127"/>
      <c r="BG135" s="127"/>
      <c r="BH135" s="127"/>
      <c r="BI135" s="127"/>
      <c r="BJ135" s="127"/>
      <c r="BK135" s="127"/>
      <c r="BL135" s="127"/>
      <c r="BM135" s="127"/>
      <c r="BN135" s="127"/>
      <c r="BO135" s="125"/>
      <c r="BP135" s="125"/>
      <c r="BQ135" s="125"/>
      <c r="BR135" s="125"/>
      <c r="BS135" s="125"/>
      <c r="BT135" s="125"/>
    </row>
    <row r="136" spans="1:72" s="8" customFormat="1">
      <c r="A136" s="10"/>
      <c r="B136" s="7"/>
      <c r="O136" s="10"/>
      <c r="AN136" s="26"/>
      <c r="AO136" s="28"/>
      <c r="AP136" s="28"/>
      <c r="AQ136" s="28"/>
      <c r="BA136" s="127"/>
      <c r="BB136" s="127"/>
      <c r="BC136" s="127"/>
      <c r="BD136" s="127"/>
      <c r="BE136" s="127"/>
      <c r="BF136" s="127"/>
      <c r="BG136" s="127"/>
      <c r="BH136" s="127"/>
      <c r="BI136" s="127"/>
      <c r="BJ136" s="127"/>
      <c r="BK136" s="127"/>
      <c r="BL136" s="127"/>
      <c r="BM136" s="127"/>
      <c r="BN136" s="127"/>
      <c r="BO136" s="125"/>
      <c r="BP136" s="125"/>
      <c r="BQ136" s="125"/>
      <c r="BR136" s="125"/>
      <c r="BS136" s="125"/>
      <c r="BT136" s="125"/>
    </row>
    <row r="137" spans="1:72" s="8" customFormat="1">
      <c r="A137" s="10"/>
      <c r="B137" s="7"/>
      <c r="O137" s="10"/>
      <c r="AN137" s="26"/>
      <c r="AO137" s="28"/>
      <c r="AP137" s="28"/>
      <c r="AQ137" s="28"/>
      <c r="BA137" s="127"/>
      <c r="BB137" s="127"/>
      <c r="BC137" s="127"/>
      <c r="BD137" s="127"/>
      <c r="BE137" s="127"/>
      <c r="BF137" s="127"/>
      <c r="BG137" s="127"/>
      <c r="BH137" s="127"/>
      <c r="BI137" s="127"/>
      <c r="BJ137" s="127"/>
      <c r="BK137" s="127"/>
      <c r="BL137" s="127"/>
      <c r="BM137" s="127"/>
      <c r="BN137" s="127"/>
      <c r="BO137" s="125"/>
      <c r="BP137" s="125"/>
      <c r="BQ137" s="125"/>
      <c r="BR137" s="125"/>
      <c r="BS137" s="125"/>
      <c r="BT137" s="125"/>
    </row>
    <row r="138" spans="1:72" s="8" customFormat="1">
      <c r="A138" s="10"/>
      <c r="B138" s="7"/>
      <c r="O138" s="10"/>
      <c r="AN138" s="26"/>
      <c r="AO138" s="28"/>
      <c r="AP138" s="28"/>
      <c r="AQ138" s="28"/>
      <c r="BA138" s="127"/>
      <c r="BB138" s="127"/>
      <c r="BC138" s="127"/>
      <c r="BD138" s="127"/>
      <c r="BE138" s="127"/>
      <c r="BF138" s="127"/>
      <c r="BG138" s="127"/>
      <c r="BH138" s="127"/>
      <c r="BI138" s="127"/>
      <c r="BJ138" s="127"/>
      <c r="BK138" s="127"/>
      <c r="BL138" s="127"/>
      <c r="BM138" s="127"/>
      <c r="BN138" s="127"/>
      <c r="BO138" s="125"/>
      <c r="BP138" s="125"/>
      <c r="BQ138" s="125"/>
      <c r="BR138" s="125"/>
      <c r="BS138" s="125"/>
      <c r="BT138" s="125"/>
    </row>
    <row r="139" spans="1:72" s="8" customFormat="1">
      <c r="A139" s="10"/>
      <c r="B139" s="7"/>
      <c r="O139" s="10"/>
      <c r="AN139" s="26"/>
      <c r="AO139" s="28"/>
      <c r="AP139" s="28"/>
      <c r="AQ139" s="28"/>
      <c r="BA139" s="127"/>
      <c r="BB139" s="127"/>
      <c r="BC139" s="127"/>
      <c r="BD139" s="127"/>
      <c r="BE139" s="127"/>
      <c r="BF139" s="127"/>
      <c r="BG139" s="127"/>
      <c r="BH139" s="127"/>
      <c r="BI139" s="127"/>
      <c r="BJ139" s="127"/>
      <c r="BK139" s="127"/>
      <c r="BL139" s="127"/>
      <c r="BM139" s="127"/>
      <c r="BN139" s="127"/>
      <c r="BO139" s="125"/>
      <c r="BP139" s="125"/>
      <c r="BQ139" s="125"/>
      <c r="BR139" s="125"/>
      <c r="BS139" s="125"/>
      <c r="BT139" s="125"/>
    </row>
    <row r="140" spans="1:72" s="8" customFormat="1">
      <c r="A140" s="10"/>
      <c r="B140" s="7"/>
      <c r="O140" s="10"/>
      <c r="AN140" s="26"/>
      <c r="AO140" s="28"/>
      <c r="AP140" s="28"/>
      <c r="AQ140" s="28"/>
      <c r="BA140" s="127"/>
      <c r="BB140" s="127"/>
      <c r="BC140" s="127"/>
      <c r="BD140" s="127"/>
      <c r="BE140" s="127"/>
      <c r="BF140" s="127"/>
      <c r="BG140" s="127"/>
      <c r="BH140" s="127"/>
      <c r="BI140" s="127"/>
      <c r="BJ140" s="127"/>
      <c r="BK140" s="127"/>
      <c r="BL140" s="127"/>
      <c r="BM140" s="127"/>
      <c r="BN140" s="127"/>
      <c r="BO140" s="125"/>
      <c r="BP140" s="125"/>
      <c r="BQ140" s="125"/>
      <c r="BR140" s="125"/>
      <c r="BS140" s="125"/>
      <c r="BT140" s="125"/>
    </row>
    <row r="141" spans="1:72" s="8" customFormat="1">
      <c r="A141" s="10"/>
      <c r="B141" s="7"/>
      <c r="O141" s="10"/>
      <c r="AN141" s="26"/>
      <c r="AO141" s="28"/>
      <c r="AP141" s="28"/>
      <c r="AQ141" s="28"/>
      <c r="BA141" s="127"/>
      <c r="BB141" s="127"/>
      <c r="BC141" s="127"/>
      <c r="BD141" s="127"/>
      <c r="BE141" s="127"/>
      <c r="BF141" s="127"/>
      <c r="BG141" s="127"/>
      <c r="BH141" s="127"/>
      <c r="BI141" s="127"/>
      <c r="BJ141" s="127"/>
      <c r="BK141" s="127"/>
      <c r="BL141" s="127"/>
      <c r="BM141" s="127"/>
      <c r="BN141" s="127"/>
      <c r="BO141" s="125"/>
      <c r="BP141" s="125"/>
      <c r="BQ141" s="125"/>
      <c r="BR141" s="125"/>
      <c r="BS141" s="125"/>
      <c r="BT141" s="125"/>
    </row>
    <row r="142" spans="1:72" s="8" customFormat="1">
      <c r="A142" s="10"/>
      <c r="B142" s="7"/>
      <c r="O142" s="10"/>
      <c r="AN142" s="26"/>
      <c r="AO142" s="28"/>
      <c r="AP142" s="28"/>
      <c r="AQ142" s="28"/>
      <c r="BA142" s="127"/>
      <c r="BB142" s="127"/>
      <c r="BC142" s="127"/>
      <c r="BD142" s="127"/>
      <c r="BE142" s="127"/>
      <c r="BF142" s="127"/>
      <c r="BG142" s="127"/>
      <c r="BH142" s="127"/>
      <c r="BI142" s="127"/>
      <c r="BJ142" s="127"/>
      <c r="BK142" s="127"/>
      <c r="BL142" s="127"/>
      <c r="BM142" s="127"/>
      <c r="BN142" s="127"/>
      <c r="BO142" s="125"/>
      <c r="BP142" s="125"/>
      <c r="BQ142" s="125"/>
      <c r="BR142" s="125"/>
      <c r="BS142" s="125"/>
      <c r="BT142" s="125"/>
    </row>
    <row r="143" spans="1:72" s="8" customFormat="1">
      <c r="A143" s="10"/>
      <c r="B143" s="7"/>
      <c r="O143" s="10"/>
      <c r="AN143" s="26"/>
      <c r="AO143" s="28"/>
      <c r="AP143" s="28"/>
      <c r="AQ143" s="28"/>
      <c r="BA143" s="127"/>
      <c r="BB143" s="127"/>
      <c r="BC143" s="127"/>
      <c r="BD143" s="127"/>
      <c r="BE143" s="127"/>
      <c r="BF143" s="127"/>
      <c r="BG143" s="127"/>
      <c r="BH143" s="127"/>
      <c r="BI143" s="127"/>
      <c r="BJ143" s="127"/>
      <c r="BK143" s="127"/>
      <c r="BL143" s="127"/>
      <c r="BM143" s="127"/>
      <c r="BN143" s="127"/>
      <c r="BO143" s="125"/>
      <c r="BP143" s="125"/>
      <c r="BQ143" s="125"/>
      <c r="BR143" s="125"/>
      <c r="BS143" s="125"/>
      <c r="BT143" s="125"/>
    </row>
    <row r="144" spans="1:72" s="8" customFormat="1">
      <c r="A144" s="10"/>
      <c r="B144" s="7"/>
      <c r="O144" s="10"/>
      <c r="AN144" s="26"/>
      <c r="AO144" s="28"/>
      <c r="AP144" s="28"/>
      <c r="AQ144" s="28"/>
      <c r="BA144" s="127"/>
      <c r="BB144" s="127"/>
      <c r="BC144" s="127"/>
      <c r="BD144" s="127"/>
      <c r="BE144" s="127"/>
      <c r="BF144" s="127"/>
      <c r="BG144" s="127"/>
      <c r="BH144" s="127"/>
      <c r="BI144" s="127"/>
      <c r="BJ144" s="127"/>
      <c r="BK144" s="127"/>
      <c r="BL144" s="127"/>
      <c r="BM144" s="127"/>
      <c r="BN144" s="127"/>
      <c r="BO144" s="125"/>
      <c r="BP144" s="125"/>
      <c r="BQ144" s="125"/>
      <c r="BR144" s="125"/>
      <c r="BS144" s="125"/>
      <c r="BT144" s="125"/>
    </row>
    <row r="145" spans="1:72" s="8" customFormat="1">
      <c r="A145" s="10"/>
      <c r="B145" s="7"/>
      <c r="O145" s="10"/>
      <c r="AN145" s="26"/>
      <c r="AO145" s="28"/>
      <c r="AP145" s="28"/>
      <c r="AQ145" s="28"/>
      <c r="BA145" s="127"/>
      <c r="BB145" s="127"/>
      <c r="BC145" s="127"/>
      <c r="BD145" s="127"/>
      <c r="BE145" s="127"/>
      <c r="BF145" s="127"/>
      <c r="BG145" s="127"/>
      <c r="BH145" s="127"/>
      <c r="BI145" s="127"/>
      <c r="BJ145" s="127"/>
      <c r="BK145" s="127"/>
      <c r="BL145" s="127"/>
      <c r="BM145" s="127"/>
      <c r="BN145" s="127"/>
      <c r="BO145" s="125"/>
      <c r="BP145" s="125"/>
      <c r="BQ145" s="125"/>
      <c r="BR145" s="125"/>
      <c r="BS145" s="125"/>
      <c r="BT145" s="125"/>
    </row>
    <row r="146" spans="1:72" s="8" customFormat="1">
      <c r="A146" s="10"/>
      <c r="B146" s="7"/>
      <c r="O146" s="10"/>
      <c r="AN146" s="26"/>
      <c r="AO146" s="28"/>
      <c r="AP146" s="28"/>
      <c r="AQ146" s="28"/>
      <c r="BA146" s="127"/>
      <c r="BB146" s="127"/>
      <c r="BC146" s="127"/>
      <c r="BD146" s="127"/>
      <c r="BE146" s="127"/>
      <c r="BF146" s="127"/>
      <c r="BG146" s="127"/>
      <c r="BH146" s="127"/>
      <c r="BI146" s="127"/>
      <c r="BJ146" s="127"/>
      <c r="BK146" s="127"/>
      <c r="BL146" s="127"/>
      <c r="BM146" s="127"/>
      <c r="BN146" s="127"/>
      <c r="BO146" s="125"/>
      <c r="BP146" s="125"/>
      <c r="BQ146" s="125"/>
      <c r="BR146" s="125"/>
      <c r="BS146" s="125"/>
      <c r="BT146" s="125"/>
    </row>
    <row r="147" spans="1:72" s="8" customFormat="1">
      <c r="A147" s="10"/>
      <c r="B147" s="7"/>
      <c r="O147" s="10"/>
      <c r="AN147" s="26"/>
      <c r="AO147" s="28"/>
      <c r="AP147" s="28"/>
      <c r="AQ147" s="28"/>
      <c r="BA147" s="127"/>
      <c r="BB147" s="127"/>
      <c r="BC147" s="127"/>
      <c r="BD147" s="127"/>
      <c r="BE147" s="127"/>
      <c r="BF147" s="127"/>
      <c r="BG147" s="127"/>
      <c r="BH147" s="127"/>
      <c r="BI147" s="127"/>
      <c r="BJ147" s="127"/>
      <c r="BK147" s="127"/>
      <c r="BL147" s="127"/>
      <c r="BM147" s="127"/>
      <c r="BN147" s="127"/>
      <c r="BO147" s="125"/>
      <c r="BP147" s="125"/>
      <c r="BQ147" s="125"/>
      <c r="BR147" s="125"/>
      <c r="BS147" s="125"/>
      <c r="BT147" s="125"/>
    </row>
    <row r="148" spans="1:72" s="8" customFormat="1">
      <c r="A148" s="10"/>
      <c r="B148" s="7"/>
      <c r="O148" s="10"/>
      <c r="AN148" s="26"/>
      <c r="AO148" s="28"/>
      <c r="AP148" s="28"/>
      <c r="AQ148" s="28"/>
      <c r="BA148" s="127"/>
      <c r="BB148" s="127"/>
      <c r="BC148" s="127"/>
      <c r="BD148" s="127"/>
      <c r="BE148" s="127"/>
      <c r="BF148" s="127"/>
      <c r="BG148" s="127"/>
      <c r="BH148" s="127"/>
      <c r="BI148" s="127"/>
      <c r="BJ148" s="127"/>
      <c r="BK148" s="127"/>
      <c r="BL148" s="127"/>
      <c r="BM148" s="127"/>
      <c r="BN148" s="127"/>
      <c r="BO148" s="125"/>
      <c r="BP148" s="125"/>
      <c r="BQ148" s="125"/>
      <c r="BR148" s="125"/>
      <c r="BS148" s="125"/>
      <c r="BT148" s="125"/>
    </row>
    <row r="149" spans="1:72" s="8" customFormat="1">
      <c r="A149" s="10"/>
      <c r="B149" s="7"/>
      <c r="O149" s="10"/>
      <c r="AN149" s="26"/>
      <c r="AO149" s="28"/>
      <c r="AP149" s="28"/>
      <c r="AQ149" s="28"/>
      <c r="BA149" s="127"/>
      <c r="BB149" s="127"/>
      <c r="BC149" s="127"/>
      <c r="BD149" s="127"/>
      <c r="BE149" s="127"/>
      <c r="BF149" s="127"/>
      <c r="BG149" s="127"/>
      <c r="BH149" s="127"/>
      <c r="BI149" s="127"/>
      <c r="BJ149" s="127"/>
      <c r="BK149" s="127"/>
      <c r="BL149" s="127"/>
      <c r="BM149" s="127"/>
      <c r="BN149" s="127"/>
      <c r="BO149" s="125"/>
      <c r="BP149" s="125"/>
      <c r="BQ149" s="125"/>
      <c r="BR149" s="125"/>
      <c r="BS149" s="125"/>
      <c r="BT149" s="125"/>
    </row>
    <row r="150" spans="1:72" s="8" customFormat="1">
      <c r="A150" s="10"/>
      <c r="B150" s="7"/>
      <c r="O150" s="10"/>
      <c r="AN150" s="26"/>
      <c r="AO150" s="28"/>
      <c r="AP150" s="28"/>
      <c r="AQ150" s="28"/>
      <c r="BA150" s="127"/>
      <c r="BB150" s="127"/>
      <c r="BC150" s="127"/>
      <c r="BD150" s="127"/>
      <c r="BE150" s="127"/>
      <c r="BF150" s="127"/>
      <c r="BG150" s="127"/>
      <c r="BH150" s="127"/>
      <c r="BI150" s="127"/>
      <c r="BJ150" s="127"/>
      <c r="BK150" s="127"/>
      <c r="BL150" s="127"/>
      <c r="BM150" s="127"/>
      <c r="BN150" s="127"/>
      <c r="BO150" s="125"/>
      <c r="BP150" s="125"/>
      <c r="BQ150" s="125"/>
      <c r="BR150" s="125"/>
      <c r="BS150" s="125"/>
      <c r="BT150" s="125"/>
    </row>
    <row r="151" spans="1:72" s="8" customFormat="1">
      <c r="A151" s="10"/>
      <c r="B151" s="7"/>
      <c r="O151" s="10"/>
      <c r="AN151" s="26"/>
      <c r="AO151" s="28"/>
      <c r="AP151" s="28"/>
      <c r="AQ151" s="28"/>
      <c r="BA151" s="127"/>
      <c r="BB151" s="127"/>
      <c r="BC151" s="127"/>
      <c r="BD151" s="127"/>
      <c r="BE151" s="127"/>
      <c r="BF151" s="127"/>
      <c r="BG151" s="127"/>
      <c r="BH151" s="127"/>
      <c r="BI151" s="127"/>
      <c r="BJ151" s="127"/>
      <c r="BK151" s="127"/>
      <c r="BL151" s="127"/>
      <c r="BM151" s="127"/>
      <c r="BN151" s="127"/>
      <c r="BO151" s="125"/>
      <c r="BP151" s="125"/>
      <c r="BQ151" s="125"/>
      <c r="BR151" s="125"/>
      <c r="BS151" s="125"/>
      <c r="BT151" s="125"/>
    </row>
    <row r="152" spans="1:72" s="8" customFormat="1">
      <c r="A152" s="10"/>
      <c r="B152" s="7"/>
      <c r="O152" s="10"/>
      <c r="AN152" s="26"/>
      <c r="AO152" s="28"/>
      <c r="AP152" s="28"/>
      <c r="AQ152" s="28"/>
      <c r="BA152" s="127"/>
      <c r="BB152" s="127"/>
      <c r="BC152" s="127"/>
      <c r="BD152" s="127"/>
      <c r="BE152" s="127"/>
      <c r="BF152" s="127"/>
      <c r="BG152" s="127"/>
      <c r="BH152" s="127"/>
      <c r="BI152" s="127"/>
      <c r="BJ152" s="127"/>
      <c r="BK152" s="127"/>
      <c r="BL152" s="127"/>
      <c r="BM152" s="127"/>
      <c r="BN152" s="127"/>
      <c r="BO152" s="125"/>
      <c r="BP152" s="125"/>
      <c r="BQ152" s="125"/>
      <c r="BR152" s="125"/>
      <c r="BS152" s="125"/>
      <c r="BT152" s="125"/>
    </row>
  </sheetData>
  <sheetProtection password="DF87" sheet="1" objects="1" scenarios="1" selectLockedCells="1"/>
  <mergeCells count="8">
    <mergeCell ref="N1:O1"/>
    <mergeCell ref="AD42:AM42"/>
    <mergeCell ref="BC5:BL5"/>
    <mergeCell ref="C7:N19"/>
    <mergeCell ref="BC19:BL19"/>
    <mergeCell ref="C21:N21"/>
    <mergeCell ref="C22:D22"/>
    <mergeCell ref="E40:N40"/>
  </mergeCells>
  <hyperlinks>
    <hyperlink ref="N1:O1" location="Contents!A1" display="Back to contents"/>
  </hyperlinks>
  <pageMargins left="0.7" right="0.7" top="0.75" bottom="0.75" header="0.3" footer="0.3"/>
  <pageSetup paperSize="9" scale="74" orientation="portrait" r:id="rId1"/>
  <rowBreaks count="1" manualBreakCount="1">
    <brk id="55" min="1" max="135" man="1"/>
  </rowBreaks>
  <colBreaks count="1" manualBreakCount="1">
    <brk id="15" max="1048575" man="1"/>
  </colBreaks>
  <drawing r:id="rId2"/>
  <legacyDrawing r:id="rId3"/>
  <controls>
    <mc:AlternateContent xmlns:mc="http://schemas.openxmlformats.org/markup-compatibility/2006">
      <mc:Choice Requires="x14">
        <control shapeId="120833" r:id="rId4" name="ComboBox3">
          <controlPr locked="0" defaultSize="0" autoLine="0" linkedCell="#REF!" listFillRange="Tumour" r:id="rId5">
            <anchor moveWithCells="1" sizeWithCells="1">
              <from>
                <xdr:col>4</xdr:col>
                <xdr:colOff>342900</xdr:colOff>
                <xdr:row>55</xdr:row>
                <xdr:rowOff>0</xdr:rowOff>
              </from>
              <to>
                <xdr:col>12</xdr:col>
                <xdr:colOff>104775</xdr:colOff>
                <xdr:row>55</xdr:row>
                <xdr:rowOff>0</xdr:rowOff>
              </to>
            </anchor>
          </controlPr>
        </control>
      </mc:Choice>
      <mc:Fallback>
        <control shapeId="120833" r:id="rId4" name="ComboBox3"/>
      </mc:Fallback>
    </mc:AlternateContent>
    <mc:AlternateContent xmlns:mc="http://schemas.openxmlformats.org/markup-compatibility/2006">
      <mc:Choice Requires="x14">
        <control shapeId="120834" r:id="rId6" name="Drop Down 2">
          <controlPr defaultSize="0" autoLine="0" autoPict="0">
            <anchor moveWithCells="1">
              <from>
                <xdr:col>4</xdr:col>
                <xdr:colOff>133350</xdr:colOff>
                <xdr:row>2</xdr:row>
                <xdr:rowOff>28575</xdr:rowOff>
              </from>
              <to>
                <xdr:col>8</xdr:col>
                <xdr:colOff>85725</xdr:colOff>
                <xdr:row>3</xdr:row>
                <xdr:rowOff>47625</xdr:rowOff>
              </to>
            </anchor>
          </controlPr>
        </control>
      </mc:Choice>
    </mc:AlternateContent>
    <mc:AlternateContent xmlns:mc="http://schemas.openxmlformats.org/markup-compatibility/2006">
      <mc:Choice Requires="x14">
        <control shapeId="120835" r:id="rId7" name="Drop Down 3">
          <controlPr defaultSize="0" autoLine="0" autoPict="0">
            <anchor moveWithCells="1">
              <from>
                <xdr:col>11</xdr:col>
                <xdr:colOff>552450</xdr:colOff>
                <xdr:row>2</xdr:row>
                <xdr:rowOff>28575</xdr:rowOff>
              </from>
              <to>
                <xdr:col>14</xdr:col>
                <xdr:colOff>76200</xdr:colOff>
                <xdr:row>3</xdr:row>
                <xdr:rowOff>47625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EV251"/>
  <sheetViews>
    <sheetView zoomScaleNormal="100" zoomScaleSheetLayoutView="100" workbookViewId="0">
      <selection activeCell="B2" sqref="B2"/>
    </sheetView>
  </sheetViews>
  <sheetFormatPr defaultRowHeight="15" customHeight="1"/>
  <cols>
    <col min="1" max="1" width="4.140625" style="169" customWidth="1"/>
    <col min="2" max="2" width="4.140625" style="178" customWidth="1"/>
    <col min="3" max="3" width="10.140625" style="172" customWidth="1"/>
    <col min="4" max="5" width="9.140625" style="172"/>
    <col min="6" max="6" width="10" style="172" customWidth="1"/>
    <col min="7" max="7" width="48.7109375" style="172" customWidth="1"/>
    <col min="8" max="8" width="9.140625" style="172"/>
    <col min="9" max="9" width="9.140625" style="172" customWidth="1"/>
    <col min="10" max="11" width="9.140625" style="172"/>
    <col min="12" max="12" width="9.140625" style="172" customWidth="1"/>
    <col min="13" max="13" width="9.140625" style="172"/>
    <col min="14" max="14" width="4.140625" style="172" customWidth="1"/>
    <col min="15" max="15" width="2.42578125" style="169" customWidth="1"/>
    <col min="16" max="16" width="6.7109375" style="171" customWidth="1"/>
    <col min="17" max="18" width="6.7109375" style="234" customWidth="1"/>
    <col min="19" max="21" width="8" style="234" customWidth="1"/>
    <col min="22" max="27" width="7.85546875" style="234" customWidth="1"/>
    <col min="28" max="28" width="7.42578125" style="234" customWidth="1"/>
    <col min="29" max="29" width="4.7109375" style="234" customWidth="1"/>
    <col min="30" max="74" width="9.140625" style="234"/>
    <col min="75" max="152" width="9.140625" style="171"/>
    <col min="153" max="16384" width="9.140625" style="172"/>
  </cols>
  <sheetData>
    <row r="1" spans="1:74" s="171" customFormat="1" ht="15" customHeight="1">
      <c r="A1" s="169"/>
      <c r="B1" s="139"/>
      <c r="C1" s="140"/>
      <c r="D1" s="140"/>
      <c r="E1" s="140"/>
      <c r="F1" s="140"/>
      <c r="G1" s="140"/>
      <c r="H1" s="140"/>
      <c r="I1" s="140"/>
      <c r="J1" s="140"/>
      <c r="K1" s="140"/>
      <c r="L1" s="249" t="s">
        <v>250</v>
      </c>
      <c r="M1" s="249"/>
      <c r="N1" s="249"/>
      <c r="O1" s="169"/>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row>
    <row r="2" spans="1:74" ht="15" customHeight="1">
      <c r="B2" s="148"/>
      <c r="C2" s="147"/>
      <c r="D2" s="147"/>
      <c r="E2" s="147"/>
      <c r="F2" s="147"/>
      <c r="G2" s="147"/>
      <c r="H2" s="147"/>
      <c r="I2" s="147"/>
      <c r="J2" s="147"/>
      <c r="K2" s="147"/>
      <c r="L2" s="147"/>
      <c r="M2" s="147"/>
      <c r="N2" s="147"/>
    </row>
    <row r="3" spans="1:74" ht="15" customHeight="1">
      <c r="B3" s="148"/>
      <c r="C3" s="179" t="s">
        <v>203</v>
      </c>
      <c r="D3" s="147"/>
      <c r="E3" s="147"/>
      <c r="F3" s="147"/>
      <c r="G3" s="147"/>
      <c r="H3" s="147"/>
      <c r="I3" s="147"/>
      <c r="J3" s="147"/>
      <c r="K3" s="147"/>
      <c r="L3" s="147"/>
      <c r="M3" s="147"/>
      <c r="N3" s="147"/>
    </row>
    <row r="4" spans="1:74" ht="15" customHeight="1">
      <c r="B4" s="148"/>
      <c r="C4" s="142"/>
      <c r="D4" s="147"/>
      <c r="E4" s="147"/>
      <c r="F4" s="147"/>
      <c r="G4" s="147"/>
      <c r="H4" s="147"/>
      <c r="I4" s="147"/>
      <c r="J4" s="147"/>
      <c r="K4" s="147"/>
      <c r="L4" s="147"/>
      <c r="M4" s="147"/>
      <c r="N4" s="147"/>
      <c r="BA4" s="165" t="str">
        <f>VLOOKUP($BA$5,DefinedLists!$A$101:$B$115,2,FALSE)</f>
        <v>Lip, oral cavity and pharynx (C00–C14)</v>
      </c>
      <c r="BB4" s="165"/>
      <c r="BC4" s="165"/>
      <c r="BD4" s="165"/>
      <c r="BE4" s="165"/>
      <c r="BF4" s="165"/>
      <c r="BG4" s="165"/>
    </row>
    <row r="5" spans="1:74" ht="15" customHeight="1">
      <c r="B5" s="148"/>
      <c r="C5" s="147"/>
      <c r="D5" s="147"/>
      <c r="E5" s="147"/>
      <c r="F5" s="147"/>
      <c r="G5" s="147"/>
      <c r="H5" s="147"/>
      <c r="I5" s="147"/>
      <c r="J5" s="147"/>
      <c r="K5" s="147"/>
      <c r="L5" s="147"/>
      <c r="M5" s="147"/>
      <c r="N5" s="147"/>
      <c r="BA5" s="165">
        <v>1</v>
      </c>
      <c r="BB5" s="199" t="s">
        <v>7</v>
      </c>
      <c r="BC5" s="199"/>
      <c r="BD5" s="199"/>
      <c r="BE5" s="199" t="s">
        <v>8</v>
      </c>
      <c r="BF5" s="199"/>
      <c r="BG5" s="199"/>
    </row>
    <row r="6" spans="1:74" ht="15" customHeight="1">
      <c r="B6" s="148"/>
      <c r="C6" s="180"/>
      <c r="D6" s="180"/>
      <c r="E6" s="181"/>
      <c r="F6" s="142"/>
      <c r="G6" s="142"/>
      <c r="H6" s="251" t="s">
        <v>172</v>
      </c>
      <c r="I6" s="251"/>
      <c r="J6" s="251"/>
      <c r="K6" s="251" t="s">
        <v>173</v>
      </c>
      <c r="L6" s="251"/>
      <c r="M6" s="251"/>
      <c r="N6" s="147"/>
      <c r="BA6" s="165" t="s">
        <v>32</v>
      </c>
      <c r="BB6" s="200" t="s">
        <v>1</v>
      </c>
      <c r="BC6" s="200" t="s">
        <v>0</v>
      </c>
      <c r="BD6" s="200" t="s">
        <v>4</v>
      </c>
      <c r="BE6" s="200" t="s">
        <v>1</v>
      </c>
      <c r="BF6" s="200" t="s">
        <v>0</v>
      </c>
      <c r="BG6" s="200" t="s">
        <v>4</v>
      </c>
    </row>
    <row r="7" spans="1:74" ht="15" customHeight="1">
      <c r="B7" s="148"/>
      <c r="C7" s="252" t="s">
        <v>40</v>
      </c>
      <c r="D7" s="252"/>
      <c r="E7" s="252"/>
      <c r="F7" s="158"/>
      <c r="G7" s="158"/>
      <c r="H7" s="182" t="s">
        <v>1</v>
      </c>
      <c r="I7" s="182" t="s">
        <v>0</v>
      </c>
      <c r="J7" s="182" t="s">
        <v>6</v>
      </c>
      <c r="K7" s="182" t="s">
        <v>1</v>
      </c>
      <c r="L7" s="182" t="s">
        <v>0</v>
      </c>
      <c r="M7" s="182" t="s">
        <v>6</v>
      </c>
      <c r="N7" s="147"/>
      <c r="AC7" s="173"/>
      <c r="BA7" s="165" t="str">
        <f>BA4</f>
        <v>Lip, oral cavity and pharynx (C00–C14)</v>
      </c>
      <c r="BB7" s="165">
        <f>VLOOKUP($BA$4&amp;BB$6,L_ICDChapReg!$A$1:$E$43,4,FALSE)</f>
        <v>274</v>
      </c>
      <c r="BC7" s="165">
        <f>VLOOKUP($BA$4&amp;BC$6,L_ICDChapReg!$A$1:$E$43,4,FALSE)</f>
        <v>144</v>
      </c>
      <c r="BD7" s="165">
        <f>VLOOKUP($BA$4&amp;BD$6,L_ICDChapReg!$A$1:$E$43,4,FALSE)</f>
        <v>418</v>
      </c>
      <c r="BE7" s="165">
        <f>VLOOKUP($BA$4&amp;BE$6,L_ICDChapReg!$A$1:$E$43,5,FALSE)</f>
        <v>9.3883653864822794</v>
      </c>
      <c r="BF7" s="165">
        <f>VLOOKUP($BA$4&amp;BF$6,L_ICDChapReg!$A$1:$E$43,5,FALSE)</f>
        <v>4.3621376673137302</v>
      </c>
      <c r="BG7" s="165">
        <f>VLOOKUP($BA$4&amp;BG$6,L_ICDChapReg!$A$1:$E$43,5,FALSE)</f>
        <v>6.7625825477041603</v>
      </c>
    </row>
    <row r="8" spans="1:74" ht="15" customHeight="1">
      <c r="B8" s="148"/>
      <c r="C8" s="183" t="str">
        <f>BA4</f>
        <v>Lip, oral cavity and pharynx (C00–C14)</v>
      </c>
      <c r="D8" s="183"/>
      <c r="E8" s="184"/>
      <c r="F8" s="185"/>
      <c r="G8" s="186"/>
      <c r="H8" s="187">
        <f t="shared" ref="H8:M8" si="0">BB7</f>
        <v>274</v>
      </c>
      <c r="I8" s="187">
        <f t="shared" si="0"/>
        <v>144</v>
      </c>
      <c r="J8" s="187">
        <f t="shared" si="0"/>
        <v>418</v>
      </c>
      <c r="K8" s="188">
        <f t="shared" si="0"/>
        <v>9.3883653864822794</v>
      </c>
      <c r="L8" s="188">
        <f t="shared" si="0"/>
        <v>4.3621376673137302</v>
      </c>
      <c r="M8" s="188">
        <f t="shared" si="0"/>
        <v>6.7625825477041603</v>
      </c>
      <c r="N8" s="147"/>
      <c r="AC8" s="173"/>
      <c r="BA8" s="165" t="str">
        <f>VLOOKUP($BA$4,DefinedLists!$A$124:$S$137,2,FALSE)</f>
        <v>Lip (C00)</v>
      </c>
      <c r="BB8" s="165">
        <f>VLOOKUP($BA8&amp;BB$6&amp;$BA$6,L_SubgrpReg!$A$2:$F$236,5,FALSE)</f>
        <v>38</v>
      </c>
      <c r="BC8" s="165">
        <f>VLOOKUP($BA8&amp;BC$6&amp;$BA$6,L_SubgrpReg!$A$2:$F$236,5,FALSE)</f>
        <v>14</v>
      </c>
      <c r="BD8" s="165">
        <f>VLOOKUP($BA8&amp;BD$6&amp;$BA$6,L_SubgrpReg!$A$2:$F$236,5,FALSE)</f>
        <v>52</v>
      </c>
      <c r="BE8" s="165">
        <f>VLOOKUP($BA8&amp;BE$6&amp;$BA$6,L_SubgrpReg!$A$2:$F$236,6,FALSE)</f>
        <v>1.2750704753861699</v>
      </c>
      <c r="BF8" s="165">
        <f>VLOOKUP($BA8&amp;BF$6&amp;$BA$6,L_SubgrpReg!$A$2:$F$236,6,FALSE)</f>
        <v>0.37657702870686899</v>
      </c>
      <c r="BG8" s="165">
        <f>VLOOKUP($BA8&amp;BG$6&amp;$BA$6,L_SubgrpReg!$A$2:$F$236,6,FALSE)</f>
        <v>0.80742044389572798</v>
      </c>
    </row>
    <row r="9" spans="1:74" ht="15" customHeight="1">
      <c r="B9" s="148"/>
      <c r="C9" s="189" t="str">
        <f t="shared" ref="C9:C22" si="1">IF(BA8=0,"",BA8)</f>
        <v>Lip (C00)</v>
      </c>
      <c r="D9" s="189"/>
      <c r="E9" s="189"/>
      <c r="F9" s="189"/>
      <c r="G9" s="190"/>
      <c r="H9" s="190">
        <f t="shared" ref="H9:H22" si="2">IF(ISNA(BB8),"",BB8)</f>
        <v>38</v>
      </c>
      <c r="I9" s="190">
        <f t="shared" ref="I9:I22" si="3">IF(ISNA(BC8),"",BC8)</f>
        <v>14</v>
      </c>
      <c r="J9" s="190">
        <f t="shared" ref="J9:J22" si="4">IF(ISNA(BD8),"",BD8)</f>
        <v>52</v>
      </c>
      <c r="K9" s="191">
        <f t="shared" ref="K9:K22" si="5">IF(ISNA(BE8),"",BE8)</f>
        <v>1.2750704753861699</v>
      </c>
      <c r="L9" s="191">
        <f t="shared" ref="L9:L22" si="6">IF(ISNA(BF8),"",BF8)</f>
        <v>0.37657702870686899</v>
      </c>
      <c r="M9" s="191">
        <f t="shared" ref="M9:M22" si="7">IF(ISNA(BG8),"",BG8)</f>
        <v>0.80742044389572798</v>
      </c>
      <c r="N9" s="147"/>
      <c r="AC9" s="173"/>
      <c r="BA9" s="165" t="str">
        <f>VLOOKUP($BA$4,DefinedLists!$A$124:$S$137,3,FALSE)</f>
        <v>Tongue - base of (C01)</v>
      </c>
      <c r="BB9" s="165">
        <f>VLOOKUP($BA9&amp;BB$6&amp;$BA$6,L_SubgrpReg!$A$2:$F$236,5,FALSE)</f>
        <v>25</v>
      </c>
      <c r="BC9" s="165">
        <f>VLOOKUP($BA9&amp;BC$6&amp;$BA$6,L_SubgrpReg!$A$2:$F$236,5,FALSE)</f>
        <v>5</v>
      </c>
      <c r="BD9" s="165">
        <f>VLOOKUP($BA9&amp;BD$6&amp;$BA$6,L_SubgrpReg!$A$2:$F$236,5,FALSE)</f>
        <v>30</v>
      </c>
      <c r="BE9" s="165">
        <f>VLOOKUP($BA9&amp;BE$6&amp;$BA$6,L_SubgrpReg!$A$2:$F$236,6,FALSE)</f>
        <v>0.84197507389317305</v>
      </c>
      <c r="BF9" s="165">
        <f>VLOOKUP($BA9&amp;BF$6&amp;$BA$6,L_SubgrpReg!$A$2:$F$236,6,FALSE)</f>
        <v>0.13487517506565699</v>
      </c>
      <c r="BG9" s="165">
        <f>VLOOKUP($BA9&amp;BG$6&amp;$BA$6,L_SubgrpReg!$A$2:$F$236,6,FALSE)</f>
        <v>0.47955053077904602</v>
      </c>
    </row>
    <row r="10" spans="1:74" ht="15" customHeight="1">
      <c r="B10" s="148"/>
      <c r="C10" s="189" t="str">
        <f t="shared" si="1"/>
        <v>Tongue - base of (C01)</v>
      </c>
      <c r="D10" s="189"/>
      <c r="E10" s="189"/>
      <c r="F10" s="189"/>
      <c r="G10" s="190"/>
      <c r="H10" s="190">
        <f t="shared" si="2"/>
        <v>25</v>
      </c>
      <c r="I10" s="190">
        <f t="shared" si="3"/>
        <v>5</v>
      </c>
      <c r="J10" s="190">
        <f t="shared" si="4"/>
        <v>30</v>
      </c>
      <c r="K10" s="191">
        <f t="shared" si="5"/>
        <v>0.84197507389317305</v>
      </c>
      <c r="L10" s="191">
        <f t="shared" si="6"/>
        <v>0.13487517506565699</v>
      </c>
      <c r="M10" s="191">
        <f t="shared" si="7"/>
        <v>0.47955053077904602</v>
      </c>
      <c r="N10" s="147"/>
      <c r="AC10" s="173"/>
      <c r="BA10" s="165" t="str">
        <f>VLOOKUP($BA$4,DefinedLists!$A$124:$S$137,4,FALSE)</f>
        <v>Tongue - other and unspecified (C02)</v>
      </c>
      <c r="BB10" s="165">
        <f>VLOOKUP($BA10&amp;BB$6&amp;$BA$6,L_SubgrpReg!$A$2:$F$236,5,FALSE)</f>
        <v>35</v>
      </c>
      <c r="BC10" s="165">
        <f>VLOOKUP($BA10&amp;BC$6&amp;$BA$6,L_SubgrpReg!$A$2:$F$236,5,FALSE)</f>
        <v>37</v>
      </c>
      <c r="BD10" s="165">
        <f>VLOOKUP($BA10&amp;BD$6&amp;$BA$6,L_SubgrpReg!$A$2:$F$236,5,FALSE)</f>
        <v>72</v>
      </c>
      <c r="BE10" s="165">
        <f>VLOOKUP($BA10&amp;BE$6&amp;$BA$6,L_SubgrpReg!$A$2:$F$236,6,FALSE)</f>
        <v>1.2067546037719901</v>
      </c>
      <c r="BF10" s="165">
        <f>VLOOKUP($BA10&amp;BF$6&amp;$BA$6,L_SubgrpReg!$A$2:$F$236,6,FALSE)</f>
        <v>1.14205133970614</v>
      </c>
      <c r="BG10" s="165">
        <f>VLOOKUP($BA10&amp;BG$6&amp;$BA$6,L_SubgrpReg!$A$2:$F$236,6,FALSE)</f>
        <v>1.1632976929419401</v>
      </c>
    </row>
    <row r="11" spans="1:74" ht="15" customHeight="1">
      <c r="B11" s="148"/>
      <c r="C11" s="189" t="str">
        <f t="shared" si="1"/>
        <v>Tongue - other and unspecified (C02)</v>
      </c>
      <c r="D11" s="189"/>
      <c r="E11" s="189"/>
      <c r="F11" s="189"/>
      <c r="G11" s="190"/>
      <c r="H11" s="190">
        <f t="shared" si="2"/>
        <v>35</v>
      </c>
      <c r="I11" s="190">
        <f t="shared" si="3"/>
        <v>37</v>
      </c>
      <c r="J11" s="190">
        <f t="shared" si="4"/>
        <v>72</v>
      </c>
      <c r="K11" s="191">
        <f t="shared" si="5"/>
        <v>1.2067546037719901</v>
      </c>
      <c r="L11" s="191">
        <f t="shared" si="6"/>
        <v>1.14205133970614</v>
      </c>
      <c r="M11" s="191">
        <f t="shared" si="7"/>
        <v>1.1632976929419401</v>
      </c>
      <c r="N11" s="147"/>
      <c r="AC11" s="173"/>
      <c r="BA11" s="165" t="str">
        <f>VLOOKUP($BA$4,DefinedLists!$A$124:$S$137,5,FALSE)</f>
        <v>Gum (C03)</v>
      </c>
      <c r="BB11" s="165">
        <f>VLOOKUP($BA11&amp;BB$6&amp;$BA$6,L_SubgrpReg!$A$2:$F$236,5,FALSE)</f>
        <v>7</v>
      </c>
      <c r="BC11" s="165">
        <f>VLOOKUP($BA11&amp;BC$6&amp;$BA$6,L_SubgrpReg!$A$2:$F$236,5,FALSE)</f>
        <v>8</v>
      </c>
      <c r="BD11" s="165">
        <f>VLOOKUP($BA11&amp;BD$6&amp;$BA$6,L_SubgrpReg!$A$2:$F$236,5,FALSE)</f>
        <v>15</v>
      </c>
      <c r="BE11" s="165">
        <f>VLOOKUP($BA11&amp;BE$6&amp;$BA$6,L_SubgrpReg!$A$2:$F$236,6,FALSE)</f>
        <v>0.208456231890292</v>
      </c>
      <c r="BF11" s="165">
        <f>VLOOKUP($BA11&amp;BF$6&amp;$BA$6,L_SubgrpReg!$A$2:$F$236,6,FALSE)</f>
        <v>0.23012625931483599</v>
      </c>
      <c r="BG11" s="165">
        <f>VLOOKUP($BA11&amp;BG$6&amp;$BA$6,L_SubgrpReg!$A$2:$F$236,6,FALSE)</f>
        <v>0.21678870619794899</v>
      </c>
    </row>
    <row r="12" spans="1:74" ht="15" customHeight="1">
      <c r="B12" s="148"/>
      <c r="C12" s="189" t="str">
        <f t="shared" si="1"/>
        <v>Gum (C03)</v>
      </c>
      <c r="D12" s="189"/>
      <c r="E12" s="189"/>
      <c r="F12" s="189"/>
      <c r="G12" s="190"/>
      <c r="H12" s="190">
        <f t="shared" si="2"/>
        <v>7</v>
      </c>
      <c r="I12" s="190">
        <f t="shared" si="3"/>
        <v>8</v>
      </c>
      <c r="J12" s="190">
        <f t="shared" si="4"/>
        <v>15</v>
      </c>
      <c r="K12" s="191">
        <f t="shared" si="5"/>
        <v>0.208456231890292</v>
      </c>
      <c r="L12" s="191">
        <f t="shared" si="6"/>
        <v>0.23012625931483599</v>
      </c>
      <c r="M12" s="191">
        <f t="shared" si="7"/>
        <v>0.21678870619794899</v>
      </c>
      <c r="N12" s="147"/>
      <c r="S12" s="236"/>
      <c r="T12" s="236"/>
      <c r="U12" s="236"/>
      <c r="AC12" s="173"/>
      <c r="BA12" s="165" t="str">
        <f>VLOOKUP($BA$4,DefinedLists!$A$124:$S$137,6,FALSE)</f>
        <v>Mouth - floor of (C04)</v>
      </c>
      <c r="BB12" s="165">
        <f>VLOOKUP($BA12&amp;BB$6&amp;$BA$6,L_SubgrpReg!$A$2:$F$236,5,FALSE)</f>
        <v>16</v>
      </c>
      <c r="BC12" s="165">
        <f>VLOOKUP($BA12&amp;BC$6&amp;$BA$6,L_SubgrpReg!$A$2:$F$236,5,FALSE)</f>
        <v>7</v>
      </c>
      <c r="BD12" s="165">
        <f>VLOOKUP($BA12&amp;BD$6&amp;$BA$6,L_SubgrpReg!$A$2:$F$236,5,FALSE)</f>
        <v>23</v>
      </c>
      <c r="BE12" s="165">
        <f>VLOOKUP($BA12&amp;BE$6&amp;$BA$6,L_SubgrpReg!$A$2:$F$236,6,FALSE)</f>
        <v>0.50770060162758901</v>
      </c>
      <c r="BF12" s="165">
        <f>VLOOKUP($BA12&amp;BF$6&amp;$BA$6,L_SubgrpReg!$A$2:$F$236,6,FALSE)</f>
        <v>0.20934828763169699</v>
      </c>
      <c r="BG12" s="165">
        <f>VLOOKUP($BA12&amp;BG$6&amp;$BA$6,L_SubgrpReg!$A$2:$F$236,6,FALSE)</f>
        <v>0.34985944827702198</v>
      </c>
    </row>
    <row r="13" spans="1:74" ht="15" customHeight="1">
      <c r="B13" s="148"/>
      <c r="C13" s="189" t="str">
        <f t="shared" si="1"/>
        <v>Mouth - floor of (C04)</v>
      </c>
      <c r="D13" s="189"/>
      <c r="E13" s="189"/>
      <c r="F13" s="189"/>
      <c r="G13" s="190"/>
      <c r="H13" s="190">
        <f t="shared" si="2"/>
        <v>16</v>
      </c>
      <c r="I13" s="190">
        <f t="shared" si="3"/>
        <v>7</v>
      </c>
      <c r="J13" s="190">
        <f t="shared" si="4"/>
        <v>23</v>
      </c>
      <c r="K13" s="191">
        <f t="shared" si="5"/>
        <v>0.50770060162758901</v>
      </c>
      <c r="L13" s="191">
        <f t="shared" si="6"/>
        <v>0.20934828763169699</v>
      </c>
      <c r="M13" s="191">
        <f t="shared" si="7"/>
        <v>0.34985944827702198</v>
      </c>
      <c r="N13" s="147"/>
      <c r="AC13" s="173"/>
      <c r="BA13" s="165" t="str">
        <f>VLOOKUP($BA$4,DefinedLists!$A$124:$S$137,7,FALSE)</f>
        <v>Palate (C05)</v>
      </c>
      <c r="BB13" s="165">
        <f>VLOOKUP($BA13&amp;BB$6&amp;$BA$6,L_SubgrpReg!$A$2:$F$236,5,FALSE)</f>
        <v>7</v>
      </c>
      <c r="BC13" s="165">
        <f>VLOOKUP($BA13&amp;BC$6&amp;$BA$6,L_SubgrpReg!$A$2:$F$236,5,FALSE)</f>
        <v>8</v>
      </c>
      <c r="BD13" s="165">
        <f>VLOOKUP($BA13&amp;BD$6&amp;$BA$6,L_SubgrpReg!$A$2:$F$236,5,FALSE)</f>
        <v>15</v>
      </c>
      <c r="BE13" s="165">
        <f>VLOOKUP($BA13&amp;BE$6&amp;$BA$6,L_SubgrpReg!$A$2:$F$236,6,FALSE)</f>
        <v>0.206376113998509</v>
      </c>
      <c r="BF13" s="165">
        <f>VLOOKUP($BA13&amp;BF$6&amp;$BA$6,L_SubgrpReg!$A$2:$F$236,6,FALSE)</f>
        <v>0.26145833474722102</v>
      </c>
      <c r="BG13" s="165">
        <f>VLOOKUP($BA13&amp;BG$6&amp;$BA$6,L_SubgrpReg!$A$2:$F$236,6,FALSE)</f>
        <v>0.23224094864647599</v>
      </c>
    </row>
    <row r="14" spans="1:74" ht="15" customHeight="1">
      <c r="B14" s="148"/>
      <c r="C14" s="189" t="str">
        <f t="shared" si="1"/>
        <v>Palate (C05)</v>
      </c>
      <c r="D14" s="189"/>
      <c r="E14" s="189"/>
      <c r="F14" s="192"/>
      <c r="G14" s="193"/>
      <c r="H14" s="190">
        <f t="shared" si="2"/>
        <v>7</v>
      </c>
      <c r="I14" s="190">
        <f t="shared" si="3"/>
        <v>8</v>
      </c>
      <c r="J14" s="190">
        <f t="shared" si="4"/>
        <v>15</v>
      </c>
      <c r="K14" s="191">
        <f t="shared" si="5"/>
        <v>0.206376113998509</v>
      </c>
      <c r="L14" s="191">
        <f t="shared" si="6"/>
        <v>0.26145833474722102</v>
      </c>
      <c r="M14" s="191">
        <f t="shared" si="7"/>
        <v>0.23224094864647599</v>
      </c>
      <c r="N14" s="147"/>
      <c r="AC14" s="173"/>
      <c r="BA14" s="165" t="str">
        <f>VLOOKUP($BA$4,DefinedLists!$A$124:$S$137,8,FALSE)</f>
        <v>Mouth - other and unspecified (C06)</v>
      </c>
      <c r="BB14" s="165">
        <f>VLOOKUP($BA14&amp;BB$6&amp;$BA$6,L_SubgrpReg!$A$2:$F$236,5,FALSE)</f>
        <v>18</v>
      </c>
      <c r="BC14" s="165">
        <f>VLOOKUP($BA14&amp;BC$6&amp;$BA$6,L_SubgrpReg!$A$2:$F$236,5,FALSE)</f>
        <v>15</v>
      </c>
      <c r="BD14" s="165">
        <f>VLOOKUP($BA14&amp;BD$6&amp;$BA$6,L_SubgrpReg!$A$2:$F$236,5,FALSE)</f>
        <v>33</v>
      </c>
      <c r="BE14" s="165">
        <f>VLOOKUP($BA14&amp;BE$6&amp;$BA$6,L_SubgrpReg!$A$2:$F$236,6,FALSE)</f>
        <v>0.54979453150286095</v>
      </c>
      <c r="BF14" s="165">
        <f>VLOOKUP($BA14&amp;BF$6&amp;$BA$6,L_SubgrpReg!$A$2:$F$236,6,FALSE)</f>
        <v>0.391462024267691</v>
      </c>
      <c r="BG14" s="165">
        <f>VLOOKUP($BA14&amp;BG$6&amp;$BA$6,L_SubgrpReg!$A$2:$F$236,6,FALSE)</f>
        <v>0.46835472433646702</v>
      </c>
    </row>
    <row r="15" spans="1:74" ht="15" customHeight="1">
      <c r="B15" s="148"/>
      <c r="C15" s="189" t="str">
        <f t="shared" si="1"/>
        <v>Mouth - other and unspecified (C06)</v>
      </c>
      <c r="D15" s="189"/>
      <c r="E15" s="189"/>
      <c r="F15" s="192"/>
      <c r="G15" s="193"/>
      <c r="H15" s="190">
        <f t="shared" si="2"/>
        <v>18</v>
      </c>
      <c r="I15" s="190">
        <f t="shared" si="3"/>
        <v>15</v>
      </c>
      <c r="J15" s="190">
        <f t="shared" si="4"/>
        <v>33</v>
      </c>
      <c r="K15" s="191">
        <f t="shared" si="5"/>
        <v>0.54979453150286095</v>
      </c>
      <c r="L15" s="191">
        <f t="shared" si="6"/>
        <v>0.391462024267691</v>
      </c>
      <c r="M15" s="191">
        <f t="shared" si="7"/>
        <v>0.46835472433646702</v>
      </c>
      <c r="N15" s="147"/>
      <c r="AC15" s="173"/>
      <c r="BA15" s="165" t="str">
        <f>VLOOKUP($BA$4,DefinedLists!$A$124:$S$137,9,FALSE)</f>
        <v>Parotid gland (C07)</v>
      </c>
      <c r="BB15" s="165">
        <f>VLOOKUP($BA15&amp;BB$6&amp;$BA$6,L_SubgrpReg!$A$2:$F$236,5,FALSE)</f>
        <v>21</v>
      </c>
      <c r="BC15" s="165">
        <f>VLOOKUP($BA15&amp;BC$6&amp;$BA$6,L_SubgrpReg!$A$2:$F$236,5,FALSE)</f>
        <v>15</v>
      </c>
      <c r="BD15" s="165">
        <f>VLOOKUP($BA15&amp;BD$6&amp;$BA$6,L_SubgrpReg!$A$2:$F$236,5,FALSE)</f>
        <v>36</v>
      </c>
      <c r="BE15" s="165">
        <f>VLOOKUP($BA15&amp;BE$6&amp;$BA$6,L_SubgrpReg!$A$2:$F$236,6,FALSE)</f>
        <v>0.709589316310416</v>
      </c>
      <c r="BF15" s="165">
        <f>VLOOKUP($BA15&amp;BF$6&amp;$BA$6,L_SubgrpReg!$A$2:$F$236,6,FALSE)</f>
        <v>0.47415193676245398</v>
      </c>
      <c r="BG15" s="165">
        <f>VLOOKUP($BA15&amp;BG$6&amp;$BA$6,L_SubgrpReg!$A$2:$F$236,6,FALSE)</f>
        <v>0.58129063296165595</v>
      </c>
    </row>
    <row r="16" spans="1:74" ht="15" customHeight="1">
      <c r="B16" s="148"/>
      <c r="C16" s="189" t="str">
        <f t="shared" si="1"/>
        <v>Parotid gland (C07)</v>
      </c>
      <c r="D16" s="189"/>
      <c r="E16" s="189"/>
      <c r="F16" s="192"/>
      <c r="G16" s="193"/>
      <c r="H16" s="190">
        <f t="shared" si="2"/>
        <v>21</v>
      </c>
      <c r="I16" s="190">
        <f t="shared" si="3"/>
        <v>15</v>
      </c>
      <c r="J16" s="190">
        <f t="shared" si="4"/>
        <v>36</v>
      </c>
      <c r="K16" s="191">
        <f t="shared" si="5"/>
        <v>0.709589316310416</v>
      </c>
      <c r="L16" s="191">
        <f t="shared" si="6"/>
        <v>0.47415193676245398</v>
      </c>
      <c r="M16" s="191">
        <f t="shared" si="7"/>
        <v>0.58129063296165595</v>
      </c>
      <c r="N16" s="147"/>
      <c r="AC16" s="173"/>
      <c r="BA16" s="165" t="str">
        <f>VLOOKUP($BA$4,DefinedLists!$A$124:$S$137,10,FALSE)</f>
        <v>Major salivary glands - other and unspecified (C08)</v>
      </c>
      <c r="BB16" s="165">
        <f>VLOOKUP($BA16&amp;BB$6&amp;$BA$6,L_SubgrpReg!$A$2:$F$236,5,FALSE)</f>
        <v>5</v>
      </c>
      <c r="BC16" s="165">
        <f>VLOOKUP($BA16&amp;BC$6&amp;$BA$6,L_SubgrpReg!$A$2:$F$236,5,FALSE)</f>
        <v>3</v>
      </c>
      <c r="BD16" s="165">
        <f>VLOOKUP($BA16&amp;BD$6&amp;$BA$6,L_SubgrpReg!$A$2:$F$236,5,FALSE)</f>
        <v>8</v>
      </c>
      <c r="BE16" s="165">
        <f>VLOOKUP($BA16&amp;BE$6&amp;$BA$6,L_SubgrpReg!$A$2:$F$236,6,FALSE)</f>
        <v>0.20901250764645901</v>
      </c>
      <c r="BF16" s="165">
        <f>VLOOKUP($BA16&amp;BF$6&amp;$BA$6,L_SubgrpReg!$A$2:$F$236,6,FALSE)</f>
        <v>9.2886640944309207E-2</v>
      </c>
      <c r="BG16" s="165">
        <f>VLOOKUP($BA16&amp;BG$6&amp;$BA$6,L_SubgrpReg!$A$2:$F$236,6,FALSE)</f>
        <v>0.151324459872514</v>
      </c>
    </row>
    <row r="17" spans="1:74" ht="15" customHeight="1">
      <c r="B17" s="148"/>
      <c r="C17" s="189" t="str">
        <f t="shared" si="1"/>
        <v>Major salivary glands - other and unspecified (C08)</v>
      </c>
      <c r="D17" s="192"/>
      <c r="E17" s="192"/>
      <c r="F17" s="192"/>
      <c r="G17" s="193"/>
      <c r="H17" s="190">
        <f t="shared" si="2"/>
        <v>5</v>
      </c>
      <c r="I17" s="190">
        <f t="shared" si="3"/>
        <v>3</v>
      </c>
      <c r="J17" s="190">
        <f t="shared" si="4"/>
        <v>8</v>
      </c>
      <c r="K17" s="191">
        <f t="shared" si="5"/>
        <v>0.20901250764645901</v>
      </c>
      <c r="L17" s="191">
        <f t="shared" si="6"/>
        <v>9.2886640944309207E-2</v>
      </c>
      <c r="M17" s="191">
        <f t="shared" si="7"/>
        <v>0.151324459872514</v>
      </c>
      <c r="N17" s="147"/>
      <c r="AC17" s="173"/>
      <c r="BA17" s="165" t="str">
        <f>VLOOKUP($BA$4,DefinedLists!$A$124:$S$137,11,FALSE)</f>
        <v>Tonsil (C09)</v>
      </c>
      <c r="BB17" s="165">
        <f>VLOOKUP($BA17&amp;BB$6&amp;$BA$6,L_SubgrpReg!$A$2:$F$236,5,FALSE)</f>
        <v>52</v>
      </c>
      <c r="BC17" s="165">
        <f>VLOOKUP($BA17&amp;BC$6&amp;$BA$6,L_SubgrpReg!$A$2:$F$236,5,FALSE)</f>
        <v>14</v>
      </c>
      <c r="BD17" s="165">
        <f>VLOOKUP($BA17&amp;BD$6&amp;$BA$6,L_SubgrpReg!$A$2:$F$236,5,FALSE)</f>
        <v>66</v>
      </c>
      <c r="BE17" s="165">
        <f>VLOOKUP($BA17&amp;BE$6&amp;$BA$6,L_SubgrpReg!$A$2:$F$236,6,FALSE)</f>
        <v>1.8815084436730101</v>
      </c>
      <c r="BF17" s="165">
        <f>VLOOKUP($BA17&amp;BF$6&amp;$BA$6,L_SubgrpReg!$A$2:$F$236,6,FALSE)</f>
        <v>0.46594434281397901</v>
      </c>
      <c r="BG17" s="165">
        <f>VLOOKUP($BA17&amp;BG$6&amp;$BA$6,L_SubgrpReg!$A$2:$F$236,6,FALSE)</f>
        <v>1.14760837201841</v>
      </c>
    </row>
    <row r="18" spans="1:74" ht="15" customHeight="1">
      <c r="B18" s="148"/>
      <c r="C18" s="189" t="str">
        <f t="shared" si="1"/>
        <v>Tonsil (C09)</v>
      </c>
      <c r="D18" s="189"/>
      <c r="E18" s="189"/>
      <c r="F18" s="192"/>
      <c r="G18" s="193"/>
      <c r="H18" s="190">
        <f t="shared" si="2"/>
        <v>52</v>
      </c>
      <c r="I18" s="190">
        <f t="shared" si="3"/>
        <v>14</v>
      </c>
      <c r="J18" s="190">
        <f t="shared" si="4"/>
        <v>66</v>
      </c>
      <c r="K18" s="191">
        <f t="shared" si="5"/>
        <v>1.8815084436730101</v>
      </c>
      <c r="L18" s="191">
        <f t="shared" si="6"/>
        <v>0.46594434281397901</v>
      </c>
      <c r="M18" s="191">
        <f t="shared" si="7"/>
        <v>1.14760837201841</v>
      </c>
      <c r="N18" s="147"/>
      <c r="AC18" s="173"/>
      <c r="BA18" s="165" t="str">
        <f>VLOOKUP($BA$4,DefinedLists!$A$124:$S$137,12,FALSE)</f>
        <v>Oropharynx (C10)</v>
      </c>
      <c r="BB18" s="165">
        <f>VLOOKUP($BA18&amp;BB$6&amp;$BA$6,L_SubgrpReg!$A$2:$F$236,5,FALSE)</f>
        <v>10</v>
      </c>
      <c r="BC18" s="165">
        <f>VLOOKUP($BA18&amp;BC$6&amp;$BA$6,L_SubgrpReg!$A$2:$F$236,5,FALSE)</f>
        <v>3</v>
      </c>
      <c r="BD18" s="165">
        <f>VLOOKUP($BA18&amp;BD$6&amp;$BA$6,L_SubgrpReg!$A$2:$F$236,5,FALSE)</f>
        <v>13</v>
      </c>
      <c r="BE18" s="165">
        <f>VLOOKUP($BA18&amp;BE$6&amp;$BA$6,L_SubgrpReg!$A$2:$F$236,6,FALSE)</f>
        <v>0.36481319683027702</v>
      </c>
      <c r="BF18" s="165">
        <f>VLOOKUP($BA18&amp;BF$6&amp;$BA$6,L_SubgrpReg!$A$2:$F$236,6,FALSE)</f>
        <v>0.106263410858048</v>
      </c>
      <c r="BG18" s="165">
        <f>VLOOKUP($BA18&amp;BG$6&amp;$BA$6,L_SubgrpReg!$A$2:$F$236,6,FALSE)</f>
        <v>0.23146046710823301</v>
      </c>
    </row>
    <row r="19" spans="1:74" ht="15" customHeight="1">
      <c r="B19" s="148"/>
      <c r="C19" s="189" t="str">
        <f t="shared" si="1"/>
        <v>Oropharynx (C10)</v>
      </c>
      <c r="D19" s="189"/>
      <c r="E19" s="189"/>
      <c r="F19" s="192"/>
      <c r="G19" s="193"/>
      <c r="H19" s="190">
        <f t="shared" si="2"/>
        <v>10</v>
      </c>
      <c r="I19" s="190">
        <f t="shared" si="3"/>
        <v>3</v>
      </c>
      <c r="J19" s="190">
        <f t="shared" si="4"/>
        <v>13</v>
      </c>
      <c r="K19" s="191">
        <f t="shared" si="5"/>
        <v>0.36481319683027702</v>
      </c>
      <c r="L19" s="191">
        <f t="shared" si="6"/>
        <v>0.106263410858048</v>
      </c>
      <c r="M19" s="191">
        <f t="shared" si="7"/>
        <v>0.23146046710823301</v>
      </c>
      <c r="N19" s="147"/>
      <c r="AC19" s="173"/>
      <c r="BA19" s="165" t="str">
        <f>VLOOKUP($BA$4,DefinedLists!$A$124:$S$137,13,FALSE)</f>
        <v>Nasopharynx (C11)</v>
      </c>
      <c r="BB19" s="165">
        <f>VLOOKUP($BA19&amp;BB$6&amp;$BA$6,L_SubgrpReg!$A$2:$F$236,5,FALSE)</f>
        <v>22</v>
      </c>
      <c r="BC19" s="165">
        <f>VLOOKUP($BA19&amp;BC$6&amp;$BA$6,L_SubgrpReg!$A$2:$F$236,5,FALSE)</f>
        <v>10</v>
      </c>
      <c r="BD19" s="165">
        <f>VLOOKUP($BA19&amp;BD$6&amp;$BA$6,L_SubgrpReg!$A$2:$F$236,5,FALSE)</f>
        <v>32</v>
      </c>
      <c r="BE19" s="165">
        <f>VLOOKUP($BA19&amp;BE$6&amp;$BA$6,L_SubgrpReg!$A$2:$F$236,6,FALSE)</f>
        <v>0.86225611073350406</v>
      </c>
      <c r="BF19" s="165">
        <f>VLOOKUP($BA19&amp;BF$6&amp;$BA$6,L_SubgrpReg!$A$2:$F$236,6,FALSE)</f>
        <v>0.36045420428303898</v>
      </c>
      <c r="BG19" s="165">
        <f>VLOOKUP($BA19&amp;BG$6&amp;$BA$6,L_SubgrpReg!$A$2:$F$236,6,FALSE)</f>
        <v>0.60485835919947495</v>
      </c>
    </row>
    <row r="20" spans="1:74" ht="15" customHeight="1">
      <c r="B20" s="153"/>
      <c r="C20" s="189" t="str">
        <f t="shared" si="1"/>
        <v>Nasopharynx (C11)</v>
      </c>
      <c r="D20" s="189"/>
      <c r="E20" s="192"/>
      <c r="F20" s="192"/>
      <c r="G20" s="193"/>
      <c r="H20" s="190">
        <f t="shared" si="2"/>
        <v>22</v>
      </c>
      <c r="I20" s="190">
        <f t="shared" si="3"/>
        <v>10</v>
      </c>
      <c r="J20" s="190">
        <f t="shared" si="4"/>
        <v>32</v>
      </c>
      <c r="K20" s="191">
        <f t="shared" si="5"/>
        <v>0.86225611073350406</v>
      </c>
      <c r="L20" s="191">
        <f t="shared" si="6"/>
        <v>0.36045420428303898</v>
      </c>
      <c r="M20" s="191">
        <f t="shared" si="7"/>
        <v>0.60485835919947495</v>
      </c>
      <c r="N20" s="147"/>
      <c r="AC20" s="173"/>
      <c r="BA20" s="165" t="str">
        <f>VLOOKUP($BA$4,DefinedLists!$A$124:$S$137,14,FALSE)</f>
        <v>Pyriform sinus (C12)</v>
      </c>
      <c r="BB20" s="165">
        <f>VLOOKUP($BA20&amp;BB$6&amp;$BA$6,L_SubgrpReg!$A$2:$F$236,5,FALSE)</f>
        <v>8</v>
      </c>
      <c r="BC20" s="165">
        <f>VLOOKUP($BA20&amp;BC$6&amp;$BA$6,L_SubgrpReg!$A$2:$F$236,5,FALSE)</f>
        <v>1</v>
      </c>
      <c r="BD20" s="165">
        <f>VLOOKUP($BA20&amp;BD$6&amp;$BA$6,L_SubgrpReg!$A$2:$F$236,5,FALSE)</f>
        <v>9</v>
      </c>
      <c r="BE20" s="165">
        <f>VLOOKUP($BA20&amp;BE$6&amp;$BA$6,L_SubgrpReg!$A$2:$F$236,6,FALSE)</f>
        <v>0.26789902307109997</v>
      </c>
      <c r="BF20" s="165">
        <f>VLOOKUP($BA20&amp;BF$6&amp;$BA$6,L_SubgrpReg!$A$2:$F$236,6,FALSE)</f>
        <v>1.9888097944906001E-2</v>
      </c>
      <c r="BG20" s="165">
        <f>VLOOKUP($BA20&amp;BG$6&amp;$BA$6,L_SubgrpReg!$A$2:$F$236,6,FALSE)</f>
        <v>0.141485504029841</v>
      </c>
    </row>
    <row r="21" spans="1:74" ht="15" customHeight="1">
      <c r="B21" s="148"/>
      <c r="C21" s="189" t="str">
        <f t="shared" si="1"/>
        <v>Pyriform sinus (C12)</v>
      </c>
      <c r="D21" s="189"/>
      <c r="E21" s="192"/>
      <c r="F21" s="192"/>
      <c r="G21" s="193"/>
      <c r="H21" s="190">
        <f t="shared" si="2"/>
        <v>8</v>
      </c>
      <c r="I21" s="190">
        <f t="shared" si="3"/>
        <v>1</v>
      </c>
      <c r="J21" s="190">
        <f t="shared" si="4"/>
        <v>9</v>
      </c>
      <c r="K21" s="191">
        <f t="shared" si="5"/>
        <v>0.26789902307109997</v>
      </c>
      <c r="L21" s="191">
        <f t="shared" si="6"/>
        <v>1.9888097944906001E-2</v>
      </c>
      <c r="M21" s="191">
        <f t="shared" si="7"/>
        <v>0.141485504029841</v>
      </c>
      <c r="N21" s="147"/>
      <c r="AC21" s="173"/>
      <c r="BA21" s="165" t="str">
        <f>VLOOKUP($BA$4,DefinedLists!$A$124:$S$137,15,FALSE)</f>
        <v>Hypopharynx (C13)</v>
      </c>
      <c r="BB21" s="165">
        <f>VLOOKUP($BA21&amp;BB$6&amp;$BA$6,L_SubgrpReg!$A$2:$F$236,5,FALSE)</f>
        <v>6</v>
      </c>
      <c r="BC21" s="165">
        <f>VLOOKUP($BA21&amp;BC$6&amp;$BA$6,L_SubgrpReg!$A$2:$F$236,5,FALSE)</f>
        <v>0</v>
      </c>
      <c r="BD21" s="165">
        <f>VLOOKUP($BA21&amp;BD$6&amp;$BA$6,L_SubgrpReg!$A$2:$F$236,5,FALSE)</f>
        <v>6</v>
      </c>
      <c r="BE21" s="165">
        <f>VLOOKUP($BA21&amp;BE$6&amp;$BA$6,L_SubgrpReg!$A$2:$F$236,6,FALSE)</f>
        <v>0.179268374282783</v>
      </c>
      <c r="BF21" s="165">
        <f>VLOOKUP($BA21&amp;BF$6&amp;$BA$6,L_SubgrpReg!$A$2:$F$236,6,FALSE)</f>
        <v>0</v>
      </c>
      <c r="BG21" s="165">
        <f>VLOOKUP($BA21&amp;BG$6&amp;$BA$6,L_SubgrpReg!$A$2:$F$236,6,FALSE)</f>
        <v>8.22738694722569E-2</v>
      </c>
    </row>
    <row r="22" spans="1:74" ht="15" customHeight="1">
      <c r="B22" s="148"/>
      <c r="C22" s="189" t="str">
        <f t="shared" si="1"/>
        <v>Hypopharynx (C13)</v>
      </c>
      <c r="D22" s="189"/>
      <c r="E22" s="192"/>
      <c r="F22" s="192"/>
      <c r="G22" s="193"/>
      <c r="H22" s="190">
        <f t="shared" si="2"/>
        <v>6</v>
      </c>
      <c r="I22" s="190">
        <f t="shared" si="3"/>
        <v>0</v>
      </c>
      <c r="J22" s="190">
        <f t="shared" si="4"/>
        <v>6</v>
      </c>
      <c r="K22" s="191">
        <f t="shared" si="5"/>
        <v>0.179268374282783</v>
      </c>
      <c r="L22" s="191">
        <f t="shared" si="6"/>
        <v>0</v>
      </c>
      <c r="M22" s="191">
        <f t="shared" si="7"/>
        <v>8.22738694722569E-2</v>
      </c>
      <c r="N22" s="147"/>
      <c r="S22" s="237"/>
      <c r="T22" s="237"/>
      <c r="U22" s="237"/>
      <c r="BA22" s="165" t="str">
        <f>VLOOKUP($BA$4,DefinedLists!$A$124:$S$137,16,FALSE)</f>
        <v>Lip, oral cavity and pharynx - other and ill-defined sites (C14)</v>
      </c>
      <c r="BB22" s="165">
        <f>VLOOKUP($BA22&amp;BB$6&amp;$BA$6,L_SubgrpReg!$A$2:$F$236,5,FALSE)</f>
        <v>4</v>
      </c>
      <c r="BC22" s="165">
        <f>VLOOKUP($BA22&amp;BC$6&amp;$BA$6,L_SubgrpReg!$A$2:$F$236,5,FALSE)</f>
        <v>4</v>
      </c>
      <c r="BD22" s="165">
        <f>VLOOKUP($BA22&amp;BD$6&amp;$BA$6,L_SubgrpReg!$A$2:$F$236,5,FALSE)</f>
        <v>8</v>
      </c>
      <c r="BE22" s="165">
        <f>VLOOKUP($BA22&amp;BE$6&amp;$BA$6,L_SubgrpReg!$A$2:$F$236,6,FALSE)</f>
        <v>0.117890781864147</v>
      </c>
      <c r="BF22" s="165">
        <f>VLOOKUP($BA22&amp;BF$6&amp;$BA$6,L_SubgrpReg!$A$2:$F$236,6,FALSE)</f>
        <v>9.6650584266889994E-2</v>
      </c>
      <c r="BG22" s="165">
        <f>VLOOKUP($BA22&amp;BG$6&amp;$BA$6,L_SubgrpReg!$A$2:$F$236,6,FALSE)</f>
        <v>0.10476838796714801</v>
      </c>
    </row>
    <row r="23" spans="1:74" ht="15" customHeight="1">
      <c r="B23" s="148"/>
      <c r="C23" s="142"/>
      <c r="D23" s="142"/>
      <c r="E23" s="142"/>
      <c r="F23" s="142"/>
      <c r="G23" s="194"/>
      <c r="H23" s="194"/>
      <c r="I23" s="194"/>
      <c r="J23" s="194"/>
      <c r="K23" s="194"/>
      <c r="L23" s="194"/>
      <c r="M23" s="194"/>
      <c r="N23" s="147"/>
      <c r="BA23" s="235"/>
      <c r="BB23" s="235"/>
      <c r="BC23" s="235"/>
      <c r="BD23" s="235"/>
      <c r="BE23" s="235"/>
      <c r="BF23" s="235"/>
      <c r="BG23" s="235"/>
    </row>
    <row r="24" spans="1:74" ht="15" customHeight="1">
      <c r="B24" s="148"/>
      <c r="C24" s="195" t="s">
        <v>164</v>
      </c>
      <c r="D24" s="142"/>
      <c r="E24" s="142"/>
      <c r="F24" s="142"/>
      <c r="G24" s="142"/>
      <c r="H24" s="142"/>
      <c r="I24" s="142"/>
      <c r="J24" s="142"/>
      <c r="K24" s="142"/>
      <c r="L24" s="142"/>
      <c r="M24" s="142"/>
      <c r="N24" s="147"/>
      <c r="BA24" s="235"/>
      <c r="BB24" s="235"/>
      <c r="BC24" s="235"/>
      <c r="BD24" s="235"/>
      <c r="BE24" s="235"/>
      <c r="BF24" s="235"/>
      <c r="BG24" s="235"/>
    </row>
    <row r="25" spans="1:74" ht="15" customHeight="1">
      <c r="B25" s="148"/>
      <c r="C25" s="196" t="s">
        <v>356</v>
      </c>
      <c r="D25" s="197"/>
      <c r="E25" s="181"/>
      <c r="F25" s="181"/>
      <c r="G25" s="181"/>
      <c r="H25" s="197"/>
      <c r="I25" s="197"/>
      <c r="J25" s="197"/>
      <c r="K25" s="198"/>
      <c r="L25" s="198"/>
      <c r="M25" s="198"/>
      <c r="N25" s="147"/>
    </row>
    <row r="26" spans="1:74" s="171" customFormat="1" ht="15" customHeight="1">
      <c r="A26" s="169"/>
      <c r="B26" s="174"/>
      <c r="C26" s="250"/>
      <c r="D26" s="250"/>
      <c r="E26" s="250"/>
      <c r="F26" s="250"/>
      <c r="G26" s="250"/>
      <c r="H26" s="175"/>
      <c r="I26" s="175"/>
      <c r="J26" s="175"/>
      <c r="K26" s="176"/>
      <c r="L26" s="176"/>
      <c r="M26" s="176"/>
      <c r="N26" s="169"/>
      <c r="O26" s="169"/>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row>
    <row r="27" spans="1:74" s="171" customFormat="1" ht="15" customHeight="1">
      <c r="A27" s="169"/>
      <c r="B27" s="174"/>
      <c r="C27" s="177"/>
      <c r="D27" s="177"/>
      <c r="E27" s="177"/>
      <c r="F27" s="177"/>
      <c r="G27" s="177"/>
      <c r="H27" s="177"/>
      <c r="I27" s="177"/>
      <c r="J27" s="177"/>
      <c r="K27" s="177"/>
      <c r="L27" s="177"/>
      <c r="M27" s="177"/>
      <c r="N27" s="169"/>
      <c r="O27" s="169"/>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row>
    <row r="28" spans="1:74" s="171" customFormat="1" ht="15" customHeight="1">
      <c r="A28" s="169"/>
      <c r="B28" s="174"/>
      <c r="C28" s="169"/>
      <c r="D28" s="169"/>
      <c r="E28" s="169"/>
      <c r="F28" s="169"/>
      <c r="G28" s="169"/>
      <c r="H28" s="169"/>
      <c r="I28" s="169"/>
      <c r="J28" s="169"/>
      <c r="K28" s="169"/>
      <c r="L28" s="169"/>
      <c r="M28" s="169"/>
      <c r="N28" s="169"/>
      <c r="O28" s="169"/>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row>
    <row r="29" spans="1:74" s="171" customFormat="1" ht="15" customHeight="1">
      <c r="A29" s="169"/>
      <c r="B29" s="170"/>
      <c r="O29" s="169"/>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row>
    <row r="30" spans="1:74" s="171" customFormat="1" ht="15" customHeight="1">
      <c r="A30" s="169"/>
      <c r="B30" s="170"/>
      <c r="O30" s="169"/>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row>
    <row r="31" spans="1:74" s="171" customFormat="1" ht="15" customHeight="1">
      <c r="A31" s="169"/>
      <c r="B31" s="170"/>
      <c r="O31" s="169"/>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row>
    <row r="32" spans="1:74" s="171" customFormat="1" ht="15" customHeight="1">
      <c r="A32" s="169"/>
      <c r="B32" s="170"/>
      <c r="O32" s="169"/>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row>
    <row r="33" spans="1:74" s="171" customFormat="1" ht="15" customHeight="1">
      <c r="A33" s="169"/>
      <c r="B33" s="170"/>
      <c r="O33" s="169"/>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row>
    <row r="34" spans="1:74" s="171" customFormat="1" ht="15" customHeight="1">
      <c r="A34" s="169"/>
      <c r="B34" s="170"/>
      <c r="O34" s="169"/>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c r="BT34" s="234"/>
      <c r="BU34" s="234"/>
      <c r="BV34" s="234"/>
    </row>
    <row r="35" spans="1:74" s="171" customFormat="1" ht="15" customHeight="1">
      <c r="A35" s="169"/>
      <c r="B35" s="170"/>
      <c r="O35" s="169"/>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row>
    <row r="36" spans="1:74" s="171" customFormat="1" ht="15" customHeight="1">
      <c r="A36" s="169"/>
      <c r="B36" s="170"/>
      <c r="O36" s="169"/>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4"/>
      <c r="BR36" s="234"/>
      <c r="BS36" s="234"/>
      <c r="BT36" s="234"/>
      <c r="BU36" s="234"/>
      <c r="BV36" s="234"/>
    </row>
    <row r="37" spans="1:74" s="171" customFormat="1" ht="15" customHeight="1">
      <c r="A37" s="169"/>
      <c r="B37" s="170"/>
      <c r="O37" s="169"/>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c r="BT37" s="234"/>
      <c r="BU37" s="234"/>
      <c r="BV37" s="234"/>
    </row>
    <row r="38" spans="1:74" s="171" customFormat="1" ht="15" customHeight="1">
      <c r="A38" s="169"/>
      <c r="B38" s="170"/>
      <c r="O38" s="169"/>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row>
    <row r="39" spans="1:74" s="171" customFormat="1" ht="15" customHeight="1">
      <c r="A39" s="169"/>
      <c r="B39" s="170"/>
      <c r="O39" s="169"/>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row>
    <row r="40" spans="1:74" s="171" customFormat="1" ht="15" customHeight="1">
      <c r="A40" s="169"/>
      <c r="B40" s="170"/>
      <c r="O40" s="169"/>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row>
    <row r="41" spans="1:74" s="171" customFormat="1" ht="15" customHeight="1">
      <c r="A41" s="169"/>
      <c r="B41" s="170"/>
      <c r="O41" s="169"/>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row>
    <row r="42" spans="1:74" s="171" customFormat="1" ht="15" customHeight="1">
      <c r="A42" s="169"/>
      <c r="B42" s="170"/>
      <c r="O42" s="169"/>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row>
    <row r="43" spans="1:74" s="171" customFormat="1" ht="15" customHeight="1">
      <c r="A43" s="169"/>
      <c r="B43" s="170"/>
      <c r="O43" s="169"/>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row>
    <row r="44" spans="1:74" s="171" customFormat="1" ht="15" customHeight="1">
      <c r="A44" s="169"/>
      <c r="B44" s="170"/>
      <c r="O44" s="169"/>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4"/>
      <c r="BR44" s="234"/>
      <c r="BS44" s="234"/>
      <c r="BT44" s="234"/>
      <c r="BU44" s="234"/>
      <c r="BV44" s="234"/>
    </row>
    <row r="45" spans="1:74" s="171" customFormat="1" ht="15" customHeight="1">
      <c r="A45" s="169"/>
      <c r="B45" s="170"/>
      <c r="O45" s="169"/>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row>
    <row r="46" spans="1:74" s="171" customFormat="1" ht="15" customHeight="1">
      <c r="A46" s="169"/>
      <c r="B46" s="170"/>
      <c r="O46" s="169"/>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4"/>
      <c r="BR46" s="234"/>
      <c r="BS46" s="234"/>
      <c r="BT46" s="234"/>
      <c r="BU46" s="234"/>
      <c r="BV46" s="234"/>
    </row>
    <row r="47" spans="1:74" s="171" customFormat="1" ht="15" customHeight="1">
      <c r="A47" s="169"/>
      <c r="B47" s="170"/>
      <c r="O47" s="169"/>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row>
    <row r="48" spans="1:74" s="171" customFormat="1" ht="15" customHeight="1">
      <c r="A48" s="169"/>
      <c r="B48" s="170"/>
      <c r="O48" s="169"/>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4"/>
      <c r="BR48" s="234"/>
      <c r="BS48" s="234"/>
      <c r="BT48" s="234"/>
      <c r="BU48" s="234"/>
      <c r="BV48" s="234"/>
    </row>
    <row r="49" spans="1:74" s="171" customFormat="1" ht="15" customHeight="1">
      <c r="A49" s="169"/>
      <c r="B49" s="170"/>
      <c r="O49" s="169"/>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4"/>
      <c r="BR49" s="234"/>
      <c r="BS49" s="234"/>
      <c r="BT49" s="234"/>
      <c r="BU49" s="234"/>
      <c r="BV49" s="234"/>
    </row>
    <row r="50" spans="1:74" s="171" customFormat="1" ht="15" customHeight="1">
      <c r="A50" s="169"/>
      <c r="B50" s="170"/>
      <c r="O50" s="169"/>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4"/>
      <c r="BT50" s="234"/>
      <c r="BU50" s="234"/>
      <c r="BV50" s="234"/>
    </row>
    <row r="51" spans="1:74" s="171" customFormat="1" ht="15" customHeight="1">
      <c r="A51" s="169"/>
      <c r="B51" s="170"/>
      <c r="O51" s="169"/>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row>
    <row r="52" spans="1:74" s="171" customFormat="1" ht="15" customHeight="1">
      <c r="A52" s="169"/>
      <c r="B52" s="170"/>
      <c r="O52" s="169"/>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4"/>
      <c r="BR52" s="234"/>
      <c r="BS52" s="234"/>
      <c r="BT52" s="234"/>
      <c r="BU52" s="234"/>
      <c r="BV52" s="234"/>
    </row>
    <row r="53" spans="1:74" s="171" customFormat="1" ht="15" customHeight="1">
      <c r="A53" s="169"/>
      <c r="B53" s="170"/>
      <c r="O53" s="169"/>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row>
    <row r="54" spans="1:74" s="171" customFormat="1" ht="15" customHeight="1">
      <c r="A54" s="169"/>
      <c r="B54" s="170"/>
      <c r="O54" s="169"/>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4"/>
      <c r="BS54" s="234"/>
      <c r="BT54" s="234"/>
      <c r="BU54" s="234"/>
      <c r="BV54" s="234"/>
    </row>
    <row r="55" spans="1:74" s="171" customFormat="1" ht="15" customHeight="1">
      <c r="A55" s="169"/>
      <c r="B55" s="170"/>
      <c r="O55" s="169"/>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4"/>
      <c r="BR55" s="234"/>
      <c r="BS55" s="234"/>
      <c r="BT55" s="234"/>
      <c r="BU55" s="234"/>
      <c r="BV55" s="234"/>
    </row>
    <row r="56" spans="1:74" s="171" customFormat="1" ht="15" customHeight="1">
      <c r="A56" s="169"/>
      <c r="B56" s="170"/>
      <c r="O56" s="169"/>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row>
    <row r="57" spans="1:74" s="171" customFormat="1" ht="15" customHeight="1">
      <c r="A57" s="169"/>
      <c r="B57" s="170"/>
      <c r="O57" s="169"/>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row>
    <row r="58" spans="1:74" s="171" customFormat="1" ht="15" customHeight="1">
      <c r="A58" s="169"/>
      <c r="B58" s="170"/>
      <c r="O58" s="169"/>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row>
    <row r="59" spans="1:74" s="171" customFormat="1" ht="15" customHeight="1">
      <c r="A59" s="169"/>
      <c r="B59" s="170"/>
      <c r="O59" s="169"/>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row>
    <row r="60" spans="1:74" s="171" customFormat="1" ht="15" customHeight="1">
      <c r="A60" s="169"/>
      <c r="B60" s="170"/>
      <c r="O60" s="169"/>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row>
    <row r="61" spans="1:74" s="171" customFormat="1" ht="15" customHeight="1">
      <c r="A61" s="169"/>
      <c r="B61" s="170"/>
      <c r="O61" s="169"/>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S61" s="234"/>
      <c r="BT61" s="234"/>
      <c r="BU61" s="234"/>
      <c r="BV61" s="234"/>
    </row>
    <row r="62" spans="1:74" s="171" customFormat="1" ht="15" customHeight="1">
      <c r="A62" s="169"/>
      <c r="B62" s="170"/>
      <c r="O62" s="169"/>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row>
    <row r="63" spans="1:74" s="171" customFormat="1" ht="15" customHeight="1">
      <c r="A63" s="169"/>
      <c r="B63" s="170"/>
      <c r="O63" s="169"/>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row>
    <row r="64" spans="1:74" s="171" customFormat="1" ht="15" customHeight="1">
      <c r="A64" s="169"/>
      <c r="B64" s="170"/>
      <c r="O64" s="169"/>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4"/>
      <c r="BR64" s="234"/>
      <c r="BS64" s="234"/>
      <c r="BT64" s="234"/>
      <c r="BU64" s="234"/>
      <c r="BV64" s="234"/>
    </row>
    <row r="65" spans="1:74" s="171" customFormat="1" ht="15" customHeight="1">
      <c r="A65" s="169"/>
      <c r="B65" s="170"/>
      <c r="O65" s="169"/>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c r="BQ65" s="234"/>
      <c r="BR65" s="234"/>
      <c r="BS65" s="234"/>
      <c r="BT65" s="234"/>
      <c r="BU65" s="234"/>
      <c r="BV65" s="234"/>
    </row>
    <row r="66" spans="1:74" s="171" customFormat="1" ht="15" customHeight="1">
      <c r="A66" s="169"/>
      <c r="B66" s="170"/>
      <c r="O66" s="169"/>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4"/>
      <c r="BR66" s="234"/>
      <c r="BS66" s="234"/>
      <c r="BT66" s="234"/>
      <c r="BU66" s="234"/>
      <c r="BV66" s="234"/>
    </row>
    <row r="67" spans="1:74" s="171" customFormat="1" ht="15" customHeight="1">
      <c r="A67" s="169"/>
      <c r="B67" s="170"/>
      <c r="O67" s="169"/>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c r="BQ67" s="234"/>
      <c r="BR67" s="234"/>
      <c r="BS67" s="234"/>
      <c r="BT67" s="234"/>
      <c r="BU67" s="234"/>
      <c r="BV67" s="234"/>
    </row>
    <row r="68" spans="1:74" s="171" customFormat="1" ht="15" customHeight="1">
      <c r="A68" s="169"/>
      <c r="B68" s="170"/>
      <c r="O68" s="169"/>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c r="BU68" s="234"/>
      <c r="BV68" s="234"/>
    </row>
    <row r="69" spans="1:74" s="171" customFormat="1" ht="15" customHeight="1">
      <c r="A69" s="169"/>
      <c r="B69" s="170"/>
      <c r="O69" s="169"/>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34"/>
      <c r="BH69" s="234"/>
      <c r="BI69" s="234"/>
      <c r="BJ69" s="234"/>
      <c r="BK69" s="234"/>
      <c r="BL69" s="234"/>
      <c r="BM69" s="234"/>
      <c r="BN69" s="234"/>
      <c r="BO69" s="234"/>
      <c r="BP69" s="234"/>
      <c r="BQ69" s="234"/>
      <c r="BR69" s="234"/>
      <c r="BS69" s="234"/>
      <c r="BT69" s="234"/>
      <c r="BU69" s="234"/>
      <c r="BV69" s="234"/>
    </row>
    <row r="70" spans="1:74" s="171" customFormat="1" ht="15" customHeight="1">
      <c r="A70" s="169"/>
      <c r="B70" s="170"/>
      <c r="O70" s="169"/>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row>
    <row r="71" spans="1:74" s="171" customFormat="1" ht="15" customHeight="1">
      <c r="A71" s="169"/>
      <c r="B71" s="170"/>
      <c r="O71" s="169"/>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row>
    <row r="72" spans="1:74" s="171" customFormat="1" ht="15" customHeight="1">
      <c r="A72" s="169"/>
      <c r="B72" s="170"/>
      <c r="O72" s="169"/>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4"/>
      <c r="BR72" s="234"/>
      <c r="BS72" s="234"/>
      <c r="BT72" s="234"/>
      <c r="BU72" s="234"/>
      <c r="BV72" s="234"/>
    </row>
    <row r="73" spans="1:74" s="171" customFormat="1" ht="15" customHeight="1">
      <c r="A73" s="169"/>
      <c r="B73" s="170"/>
      <c r="O73" s="169"/>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4"/>
      <c r="BQ73" s="234"/>
      <c r="BR73" s="234"/>
      <c r="BS73" s="234"/>
      <c r="BT73" s="234"/>
      <c r="BU73" s="234"/>
      <c r="BV73" s="234"/>
    </row>
    <row r="74" spans="1:74" s="171" customFormat="1" ht="15" customHeight="1">
      <c r="A74" s="169"/>
      <c r="B74" s="170"/>
      <c r="O74" s="169"/>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4"/>
      <c r="BQ74" s="234"/>
      <c r="BR74" s="234"/>
      <c r="BS74" s="234"/>
      <c r="BT74" s="234"/>
      <c r="BU74" s="234"/>
      <c r="BV74" s="234"/>
    </row>
    <row r="75" spans="1:74" s="171" customFormat="1" ht="15" customHeight="1">
      <c r="A75" s="169"/>
      <c r="B75" s="170"/>
      <c r="O75" s="169"/>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4"/>
      <c r="BQ75" s="234"/>
      <c r="BR75" s="234"/>
      <c r="BS75" s="234"/>
      <c r="BT75" s="234"/>
      <c r="BU75" s="234"/>
      <c r="BV75" s="234"/>
    </row>
    <row r="76" spans="1:74" s="171" customFormat="1" ht="15" customHeight="1">
      <c r="A76" s="169"/>
      <c r="B76" s="170"/>
      <c r="O76" s="169"/>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c r="BB76" s="234"/>
      <c r="BC76" s="234"/>
      <c r="BD76" s="234"/>
      <c r="BE76" s="234"/>
      <c r="BF76" s="234"/>
      <c r="BG76" s="234"/>
      <c r="BH76" s="234"/>
      <c r="BI76" s="234"/>
      <c r="BJ76" s="234"/>
      <c r="BK76" s="234"/>
      <c r="BL76" s="234"/>
      <c r="BM76" s="234"/>
      <c r="BN76" s="234"/>
      <c r="BO76" s="234"/>
      <c r="BP76" s="234"/>
      <c r="BQ76" s="234"/>
      <c r="BR76" s="234"/>
      <c r="BS76" s="234"/>
      <c r="BT76" s="234"/>
      <c r="BU76" s="234"/>
      <c r="BV76" s="234"/>
    </row>
    <row r="77" spans="1:74" s="171" customFormat="1" ht="15" customHeight="1">
      <c r="A77" s="169"/>
      <c r="B77" s="170"/>
      <c r="O77" s="169"/>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4"/>
      <c r="BV77" s="234"/>
    </row>
    <row r="78" spans="1:74" s="171" customFormat="1" ht="15" customHeight="1">
      <c r="A78" s="169"/>
      <c r="B78" s="170"/>
      <c r="O78" s="169"/>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row>
    <row r="79" spans="1:74" s="171" customFormat="1" ht="15" customHeight="1">
      <c r="A79" s="169"/>
      <c r="B79" s="170"/>
      <c r="O79" s="169"/>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234"/>
      <c r="BE79" s="234"/>
      <c r="BF79" s="234"/>
      <c r="BG79" s="234"/>
      <c r="BH79" s="234"/>
      <c r="BI79" s="234"/>
      <c r="BJ79" s="234"/>
      <c r="BK79" s="234"/>
      <c r="BL79" s="234"/>
      <c r="BM79" s="234"/>
      <c r="BN79" s="234"/>
      <c r="BO79" s="234"/>
      <c r="BP79" s="234"/>
      <c r="BQ79" s="234"/>
      <c r="BR79" s="234"/>
      <c r="BS79" s="234"/>
      <c r="BT79" s="234"/>
      <c r="BU79" s="234"/>
      <c r="BV79" s="234"/>
    </row>
    <row r="80" spans="1:74" s="171" customFormat="1" ht="15" customHeight="1">
      <c r="A80" s="169"/>
      <c r="B80" s="170"/>
      <c r="O80" s="169"/>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4"/>
      <c r="BP80" s="234"/>
      <c r="BQ80" s="234"/>
      <c r="BR80" s="234"/>
      <c r="BS80" s="234"/>
      <c r="BT80" s="234"/>
      <c r="BU80" s="234"/>
      <c r="BV80" s="234"/>
    </row>
    <row r="81" spans="1:74" s="171" customFormat="1" ht="15" customHeight="1">
      <c r="A81" s="169"/>
      <c r="B81" s="170"/>
      <c r="O81" s="169"/>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4"/>
      <c r="BR81" s="234"/>
      <c r="BS81" s="234"/>
      <c r="BT81" s="234"/>
      <c r="BU81" s="234"/>
      <c r="BV81" s="234"/>
    </row>
    <row r="82" spans="1:74" s="171" customFormat="1" ht="15" customHeight="1">
      <c r="A82" s="169"/>
      <c r="B82" s="170"/>
      <c r="O82" s="169"/>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4"/>
      <c r="BR82" s="234"/>
      <c r="BS82" s="234"/>
      <c r="BT82" s="234"/>
      <c r="BU82" s="234"/>
      <c r="BV82" s="234"/>
    </row>
    <row r="83" spans="1:74" s="171" customFormat="1" ht="15" customHeight="1">
      <c r="A83" s="169"/>
      <c r="B83" s="170"/>
      <c r="O83" s="169"/>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4"/>
      <c r="BR83" s="234"/>
      <c r="BS83" s="234"/>
      <c r="BT83" s="234"/>
      <c r="BU83" s="234"/>
      <c r="BV83" s="234"/>
    </row>
    <row r="84" spans="1:74" s="171" customFormat="1" ht="15" customHeight="1">
      <c r="A84" s="169"/>
      <c r="B84" s="170"/>
      <c r="O84" s="169"/>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34"/>
      <c r="BP84" s="234"/>
      <c r="BQ84" s="234"/>
      <c r="BR84" s="234"/>
      <c r="BS84" s="234"/>
      <c r="BT84" s="234"/>
      <c r="BU84" s="234"/>
      <c r="BV84" s="234"/>
    </row>
    <row r="85" spans="1:74" s="171" customFormat="1" ht="15" customHeight="1">
      <c r="A85" s="169"/>
      <c r="B85" s="170"/>
      <c r="O85" s="169"/>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4"/>
      <c r="BP85" s="234"/>
      <c r="BQ85" s="234"/>
      <c r="BR85" s="234"/>
      <c r="BS85" s="234"/>
      <c r="BT85" s="234"/>
      <c r="BU85" s="234"/>
      <c r="BV85" s="234"/>
    </row>
    <row r="86" spans="1:74" s="171" customFormat="1" ht="15" customHeight="1">
      <c r="A86" s="169"/>
      <c r="B86" s="170"/>
      <c r="O86" s="169"/>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c r="BS86" s="234"/>
      <c r="BT86" s="234"/>
      <c r="BU86" s="234"/>
      <c r="BV86" s="234"/>
    </row>
    <row r="87" spans="1:74" s="171" customFormat="1" ht="15" customHeight="1">
      <c r="A87" s="169"/>
      <c r="B87" s="170"/>
      <c r="O87" s="169"/>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34"/>
      <c r="BP87" s="234"/>
      <c r="BQ87" s="234"/>
      <c r="BR87" s="234"/>
      <c r="BS87" s="234"/>
      <c r="BT87" s="234"/>
      <c r="BU87" s="234"/>
      <c r="BV87" s="234"/>
    </row>
    <row r="88" spans="1:74" s="171" customFormat="1" ht="15" customHeight="1">
      <c r="A88" s="169"/>
      <c r="B88" s="170"/>
      <c r="O88" s="169"/>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4"/>
      <c r="BR88" s="234"/>
      <c r="BS88" s="234"/>
      <c r="BT88" s="234"/>
      <c r="BU88" s="234"/>
      <c r="BV88" s="234"/>
    </row>
    <row r="89" spans="1:74" s="171" customFormat="1" ht="15" customHeight="1">
      <c r="A89" s="169"/>
      <c r="B89" s="170"/>
      <c r="O89" s="169"/>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4"/>
      <c r="BR89" s="234"/>
      <c r="BS89" s="234"/>
      <c r="BT89" s="234"/>
      <c r="BU89" s="234"/>
      <c r="BV89" s="234"/>
    </row>
    <row r="90" spans="1:74" s="171" customFormat="1" ht="15" customHeight="1">
      <c r="A90" s="169"/>
      <c r="B90" s="170"/>
      <c r="O90" s="169"/>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34"/>
      <c r="BP90" s="234"/>
      <c r="BQ90" s="234"/>
      <c r="BR90" s="234"/>
      <c r="BS90" s="234"/>
      <c r="BT90" s="234"/>
      <c r="BU90" s="234"/>
      <c r="BV90" s="234"/>
    </row>
    <row r="91" spans="1:74" s="171" customFormat="1" ht="15" customHeight="1">
      <c r="A91" s="169"/>
      <c r="B91" s="170"/>
      <c r="O91" s="169"/>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4"/>
      <c r="BP91" s="234"/>
      <c r="BQ91" s="234"/>
      <c r="BR91" s="234"/>
      <c r="BS91" s="234"/>
      <c r="BT91" s="234"/>
      <c r="BU91" s="234"/>
      <c r="BV91" s="234"/>
    </row>
    <row r="92" spans="1:74" s="171" customFormat="1" ht="15" customHeight="1">
      <c r="A92" s="169"/>
      <c r="B92" s="170"/>
      <c r="O92" s="169"/>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c r="BS92" s="234"/>
      <c r="BT92" s="234"/>
      <c r="BU92" s="234"/>
      <c r="BV92" s="234"/>
    </row>
    <row r="93" spans="1:74" s="171" customFormat="1" ht="15" customHeight="1">
      <c r="A93" s="169"/>
      <c r="B93" s="170"/>
      <c r="O93" s="169"/>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c r="BS93" s="234"/>
      <c r="BT93" s="234"/>
      <c r="BU93" s="234"/>
      <c r="BV93" s="234"/>
    </row>
    <row r="94" spans="1:74" s="171" customFormat="1" ht="15" customHeight="1">
      <c r="A94" s="169"/>
      <c r="B94" s="170"/>
      <c r="O94" s="169"/>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c r="BS94" s="234"/>
      <c r="BT94" s="234"/>
      <c r="BU94" s="234"/>
      <c r="BV94" s="234"/>
    </row>
    <row r="95" spans="1:74" s="171" customFormat="1" ht="15" customHeight="1">
      <c r="A95" s="169"/>
      <c r="B95" s="170"/>
      <c r="O95" s="169"/>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c r="BS95" s="234"/>
      <c r="BT95" s="234"/>
      <c r="BU95" s="234"/>
      <c r="BV95" s="234"/>
    </row>
    <row r="96" spans="1:74" s="171" customFormat="1" ht="15" customHeight="1">
      <c r="A96" s="169"/>
      <c r="B96" s="170"/>
      <c r="O96" s="169"/>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c r="BS96" s="234"/>
      <c r="BT96" s="234"/>
      <c r="BU96" s="234"/>
      <c r="BV96" s="234"/>
    </row>
    <row r="97" spans="1:74" s="171" customFormat="1" ht="15" customHeight="1">
      <c r="A97" s="169"/>
      <c r="B97" s="170"/>
      <c r="O97" s="169"/>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4"/>
      <c r="BQ97" s="234"/>
      <c r="BR97" s="234"/>
      <c r="BS97" s="234"/>
      <c r="BT97" s="234"/>
      <c r="BU97" s="234"/>
      <c r="BV97" s="234"/>
    </row>
    <row r="98" spans="1:74" s="171" customFormat="1" ht="15" customHeight="1">
      <c r="A98" s="169"/>
      <c r="B98" s="170"/>
      <c r="O98" s="169"/>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4"/>
      <c r="BA98" s="234"/>
      <c r="BB98" s="234"/>
      <c r="BC98" s="234"/>
      <c r="BD98" s="234"/>
      <c r="BE98" s="234"/>
      <c r="BF98" s="234"/>
      <c r="BG98" s="234"/>
      <c r="BH98" s="234"/>
      <c r="BI98" s="234"/>
      <c r="BJ98" s="234"/>
      <c r="BK98" s="234"/>
      <c r="BL98" s="234"/>
      <c r="BM98" s="234"/>
      <c r="BN98" s="234"/>
      <c r="BO98" s="234"/>
      <c r="BP98" s="234"/>
      <c r="BQ98" s="234"/>
      <c r="BR98" s="234"/>
      <c r="BS98" s="234"/>
      <c r="BT98" s="234"/>
      <c r="BU98" s="234"/>
      <c r="BV98" s="234"/>
    </row>
    <row r="99" spans="1:74" s="171" customFormat="1" ht="15" customHeight="1">
      <c r="A99" s="169"/>
      <c r="B99" s="170"/>
      <c r="O99" s="169"/>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4"/>
      <c r="BA99" s="234"/>
      <c r="BB99" s="234"/>
      <c r="BC99" s="234"/>
      <c r="BD99" s="234"/>
      <c r="BE99" s="234"/>
      <c r="BF99" s="234"/>
      <c r="BG99" s="234"/>
      <c r="BH99" s="234"/>
      <c r="BI99" s="234"/>
      <c r="BJ99" s="234"/>
      <c r="BK99" s="234"/>
      <c r="BL99" s="234"/>
      <c r="BM99" s="234"/>
      <c r="BN99" s="234"/>
      <c r="BO99" s="234"/>
      <c r="BP99" s="234"/>
      <c r="BQ99" s="234"/>
      <c r="BR99" s="234"/>
      <c r="BS99" s="234"/>
      <c r="BT99" s="234"/>
      <c r="BU99" s="234"/>
      <c r="BV99" s="234"/>
    </row>
    <row r="100" spans="1:74" s="171" customFormat="1" ht="15" customHeight="1">
      <c r="A100" s="169"/>
      <c r="B100" s="170"/>
      <c r="O100" s="169"/>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4"/>
      <c r="BA100" s="234"/>
      <c r="BB100" s="234"/>
      <c r="BC100" s="234"/>
      <c r="BD100" s="234"/>
      <c r="BE100" s="234"/>
      <c r="BF100" s="234"/>
      <c r="BG100" s="234"/>
      <c r="BH100" s="234"/>
      <c r="BI100" s="234"/>
      <c r="BJ100" s="234"/>
      <c r="BK100" s="234"/>
      <c r="BL100" s="234"/>
      <c r="BM100" s="234"/>
      <c r="BN100" s="234"/>
      <c r="BO100" s="234"/>
      <c r="BP100" s="234"/>
      <c r="BQ100" s="234"/>
      <c r="BR100" s="234"/>
      <c r="BS100" s="234"/>
      <c r="BT100" s="234"/>
      <c r="BU100" s="234"/>
      <c r="BV100" s="234"/>
    </row>
    <row r="101" spans="1:74" s="171" customFormat="1" ht="15" customHeight="1">
      <c r="A101" s="169"/>
      <c r="B101" s="170"/>
      <c r="O101" s="169"/>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4"/>
      <c r="BR101" s="234"/>
      <c r="BS101" s="234"/>
      <c r="BT101" s="234"/>
      <c r="BU101" s="234"/>
      <c r="BV101" s="234"/>
    </row>
    <row r="102" spans="1:74" s="171" customFormat="1" ht="15" customHeight="1">
      <c r="A102" s="169"/>
      <c r="B102" s="170"/>
      <c r="O102" s="169"/>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E102" s="234"/>
      <c r="BF102" s="234"/>
      <c r="BG102" s="234"/>
      <c r="BH102" s="234"/>
      <c r="BI102" s="234"/>
      <c r="BJ102" s="234"/>
      <c r="BK102" s="234"/>
      <c r="BL102" s="234"/>
      <c r="BM102" s="234"/>
      <c r="BN102" s="234"/>
      <c r="BO102" s="234"/>
      <c r="BP102" s="234"/>
      <c r="BQ102" s="234"/>
      <c r="BR102" s="234"/>
      <c r="BS102" s="234"/>
      <c r="BT102" s="234"/>
      <c r="BU102" s="234"/>
      <c r="BV102" s="234"/>
    </row>
    <row r="103" spans="1:74" s="171" customFormat="1" ht="15" customHeight="1">
      <c r="A103" s="169"/>
      <c r="B103" s="170"/>
      <c r="O103" s="169"/>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4"/>
      <c r="BR103" s="234"/>
      <c r="BS103" s="234"/>
      <c r="BT103" s="234"/>
      <c r="BU103" s="234"/>
      <c r="BV103" s="234"/>
    </row>
    <row r="104" spans="1:74" s="171" customFormat="1" ht="15" customHeight="1">
      <c r="A104" s="169"/>
      <c r="B104" s="170"/>
      <c r="O104" s="169"/>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4"/>
      <c r="BA104" s="234"/>
      <c r="BB104" s="234"/>
      <c r="BC104" s="234"/>
      <c r="BD104" s="234"/>
      <c r="BE104" s="234"/>
      <c r="BF104" s="234"/>
      <c r="BG104" s="234"/>
      <c r="BH104" s="234"/>
      <c r="BI104" s="234"/>
      <c r="BJ104" s="234"/>
      <c r="BK104" s="234"/>
      <c r="BL104" s="234"/>
      <c r="BM104" s="234"/>
      <c r="BN104" s="234"/>
      <c r="BO104" s="234"/>
      <c r="BP104" s="234"/>
      <c r="BQ104" s="234"/>
      <c r="BR104" s="234"/>
      <c r="BS104" s="234"/>
      <c r="BT104" s="234"/>
      <c r="BU104" s="234"/>
      <c r="BV104" s="234"/>
    </row>
    <row r="105" spans="1:74" s="171" customFormat="1" ht="15" customHeight="1">
      <c r="A105" s="169"/>
      <c r="B105" s="170"/>
      <c r="O105" s="169"/>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34"/>
      <c r="BR105" s="234"/>
      <c r="BS105" s="234"/>
      <c r="BT105" s="234"/>
      <c r="BU105" s="234"/>
      <c r="BV105" s="234"/>
    </row>
    <row r="106" spans="1:74" s="171" customFormat="1" ht="15" customHeight="1">
      <c r="A106" s="169"/>
      <c r="B106" s="170"/>
      <c r="O106" s="169"/>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34"/>
      <c r="BR106" s="234"/>
      <c r="BS106" s="234"/>
      <c r="BT106" s="234"/>
      <c r="BU106" s="234"/>
      <c r="BV106" s="234"/>
    </row>
    <row r="107" spans="1:74" s="171" customFormat="1" ht="15" customHeight="1">
      <c r="A107" s="169"/>
      <c r="B107" s="170"/>
      <c r="O107" s="169"/>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row>
    <row r="108" spans="1:74" s="171" customFormat="1" ht="15" customHeight="1">
      <c r="A108" s="169"/>
      <c r="B108" s="170"/>
      <c r="O108" s="169"/>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4"/>
      <c r="BE108" s="234"/>
      <c r="BF108" s="234"/>
      <c r="BG108" s="234"/>
      <c r="BH108" s="234"/>
      <c r="BI108" s="234"/>
      <c r="BJ108" s="234"/>
      <c r="BK108" s="234"/>
      <c r="BL108" s="234"/>
      <c r="BM108" s="234"/>
      <c r="BN108" s="234"/>
      <c r="BO108" s="234"/>
      <c r="BP108" s="234"/>
      <c r="BQ108" s="234"/>
      <c r="BR108" s="234"/>
      <c r="BS108" s="234"/>
      <c r="BT108" s="234"/>
      <c r="BU108" s="234"/>
      <c r="BV108" s="234"/>
    </row>
    <row r="109" spans="1:74" s="171" customFormat="1" ht="15" customHeight="1">
      <c r="A109" s="169"/>
      <c r="B109" s="170"/>
      <c r="O109" s="169"/>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4"/>
      <c r="AZ109" s="234"/>
      <c r="BA109" s="234"/>
      <c r="BB109" s="234"/>
      <c r="BC109" s="234"/>
      <c r="BD109" s="234"/>
      <c r="BE109" s="234"/>
      <c r="BF109" s="234"/>
      <c r="BG109" s="234"/>
      <c r="BH109" s="234"/>
      <c r="BI109" s="234"/>
      <c r="BJ109" s="234"/>
      <c r="BK109" s="234"/>
      <c r="BL109" s="234"/>
      <c r="BM109" s="234"/>
      <c r="BN109" s="234"/>
      <c r="BO109" s="234"/>
      <c r="BP109" s="234"/>
      <c r="BQ109" s="234"/>
      <c r="BR109" s="234"/>
      <c r="BS109" s="234"/>
      <c r="BT109" s="234"/>
      <c r="BU109" s="234"/>
      <c r="BV109" s="234"/>
    </row>
    <row r="110" spans="1:74" s="171" customFormat="1" ht="15" customHeight="1">
      <c r="A110" s="169"/>
      <c r="B110" s="170"/>
      <c r="O110" s="169"/>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4"/>
      <c r="AZ110" s="234"/>
      <c r="BA110" s="234"/>
      <c r="BB110" s="234"/>
      <c r="BC110" s="234"/>
      <c r="BD110" s="234"/>
      <c r="BE110" s="234"/>
      <c r="BF110" s="234"/>
      <c r="BG110" s="234"/>
      <c r="BH110" s="234"/>
      <c r="BI110" s="234"/>
      <c r="BJ110" s="234"/>
      <c r="BK110" s="234"/>
      <c r="BL110" s="234"/>
      <c r="BM110" s="234"/>
      <c r="BN110" s="234"/>
      <c r="BO110" s="234"/>
      <c r="BP110" s="234"/>
      <c r="BQ110" s="234"/>
      <c r="BR110" s="234"/>
      <c r="BS110" s="234"/>
      <c r="BT110" s="234"/>
      <c r="BU110" s="234"/>
      <c r="BV110" s="234"/>
    </row>
    <row r="111" spans="1:74" s="171" customFormat="1" ht="15" customHeight="1">
      <c r="A111" s="169"/>
      <c r="B111" s="170"/>
      <c r="O111" s="169"/>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4"/>
      <c r="AY111" s="234"/>
      <c r="AZ111" s="234"/>
      <c r="BA111" s="234"/>
      <c r="BB111" s="234"/>
      <c r="BC111" s="234"/>
      <c r="BD111" s="234"/>
      <c r="BE111" s="234"/>
      <c r="BF111" s="234"/>
      <c r="BG111" s="234"/>
      <c r="BH111" s="234"/>
      <c r="BI111" s="234"/>
      <c r="BJ111" s="234"/>
      <c r="BK111" s="234"/>
      <c r="BL111" s="234"/>
      <c r="BM111" s="234"/>
      <c r="BN111" s="234"/>
      <c r="BO111" s="234"/>
      <c r="BP111" s="234"/>
      <c r="BQ111" s="234"/>
      <c r="BR111" s="234"/>
      <c r="BS111" s="234"/>
      <c r="BT111" s="234"/>
      <c r="BU111" s="234"/>
      <c r="BV111" s="234"/>
    </row>
    <row r="112" spans="1:74" s="171" customFormat="1" ht="15" customHeight="1">
      <c r="A112" s="169"/>
      <c r="B112" s="170"/>
      <c r="O112" s="169"/>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4"/>
      <c r="BR112" s="234"/>
      <c r="BS112" s="234"/>
      <c r="BT112" s="234"/>
      <c r="BU112" s="234"/>
      <c r="BV112" s="234"/>
    </row>
    <row r="113" spans="1:74" s="171" customFormat="1" ht="15" customHeight="1">
      <c r="A113" s="169"/>
      <c r="B113" s="170"/>
      <c r="O113" s="169"/>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4"/>
      <c r="BR113" s="234"/>
      <c r="BS113" s="234"/>
      <c r="BT113" s="234"/>
      <c r="BU113" s="234"/>
      <c r="BV113" s="234"/>
    </row>
    <row r="114" spans="1:74" s="171" customFormat="1" ht="15" customHeight="1">
      <c r="A114" s="169"/>
      <c r="B114" s="170"/>
      <c r="O114" s="169"/>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4"/>
      <c r="BR114" s="234"/>
      <c r="BS114" s="234"/>
      <c r="BT114" s="234"/>
      <c r="BU114" s="234"/>
      <c r="BV114" s="234"/>
    </row>
    <row r="115" spans="1:74" s="171" customFormat="1" ht="15" customHeight="1">
      <c r="A115" s="169"/>
      <c r="B115" s="170"/>
      <c r="O115" s="169"/>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c r="AS115" s="234"/>
      <c r="AT115" s="234"/>
      <c r="AU115" s="234"/>
      <c r="AV115" s="234"/>
      <c r="AW115" s="234"/>
      <c r="AX115" s="234"/>
      <c r="AY115" s="234"/>
      <c r="AZ115" s="234"/>
      <c r="BA115" s="234"/>
      <c r="BB115" s="234"/>
      <c r="BC115" s="234"/>
      <c r="BD115" s="234"/>
      <c r="BE115" s="234"/>
      <c r="BF115" s="234"/>
      <c r="BG115" s="234"/>
      <c r="BH115" s="234"/>
      <c r="BI115" s="234"/>
      <c r="BJ115" s="234"/>
      <c r="BK115" s="234"/>
      <c r="BL115" s="234"/>
      <c r="BM115" s="234"/>
      <c r="BN115" s="234"/>
      <c r="BO115" s="234"/>
      <c r="BP115" s="234"/>
      <c r="BQ115" s="234"/>
      <c r="BR115" s="234"/>
      <c r="BS115" s="234"/>
      <c r="BT115" s="234"/>
      <c r="BU115" s="234"/>
      <c r="BV115" s="234"/>
    </row>
    <row r="116" spans="1:74" s="171" customFormat="1" ht="15" customHeight="1">
      <c r="A116" s="169"/>
      <c r="B116" s="170"/>
      <c r="O116" s="169"/>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4"/>
      <c r="AY116" s="234"/>
      <c r="AZ116" s="234"/>
      <c r="BA116" s="234"/>
      <c r="BB116" s="234"/>
      <c r="BC116" s="234"/>
      <c r="BD116" s="234"/>
      <c r="BE116" s="234"/>
      <c r="BF116" s="234"/>
      <c r="BG116" s="234"/>
      <c r="BH116" s="234"/>
      <c r="BI116" s="234"/>
      <c r="BJ116" s="234"/>
      <c r="BK116" s="234"/>
      <c r="BL116" s="234"/>
      <c r="BM116" s="234"/>
      <c r="BN116" s="234"/>
      <c r="BO116" s="234"/>
      <c r="BP116" s="234"/>
      <c r="BQ116" s="234"/>
      <c r="BR116" s="234"/>
      <c r="BS116" s="234"/>
      <c r="BT116" s="234"/>
      <c r="BU116" s="234"/>
      <c r="BV116" s="234"/>
    </row>
    <row r="117" spans="1:74" s="171" customFormat="1" ht="15" customHeight="1">
      <c r="A117" s="169"/>
      <c r="B117" s="170"/>
      <c r="O117" s="169"/>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c r="AV117" s="234"/>
      <c r="AW117" s="234"/>
      <c r="AX117" s="234"/>
      <c r="AY117" s="234"/>
      <c r="AZ117" s="234"/>
      <c r="BA117" s="234"/>
      <c r="BB117" s="234"/>
      <c r="BC117" s="234"/>
      <c r="BD117" s="234"/>
      <c r="BE117" s="234"/>
      <c r="BF117" s="234"/>
      <c r="BG117" s="234"/>
      <c r="BH117" s="234"/>
      <c r="BI117" s="234"/>
      <c r="BJ117" s="234"/>
      <c r="BK117" s="234"/>
      <c r="BL117" s="234"/>
      <c r="BM117" s="234"/>
      <c r="BN117" s="234"/>
      <c r="BO117" s="234"/>
      <c r="BP117" s="234"/>
      <c r="BQ117" s="234"/>
      <c r="BR117" s="234"/>
      <c r="BS117" s="234"/>
      <c r="BT117" s="234"/>
      <c r="BU117" s="234"/>
      <c r="BV117" s="234"/>
    </row>
    <row r="118" spans="1:74" s="171" customFormat="1" ht="15" customHeight="1">
      <c r="A118" s="169"/>
      <c r="B118" s="170"/>
      <c r="O118" s="169"/>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c r="AV118" s="234"/>
      <c r="AW118" s="234"/>
      <c r="AX118" s="234"/>
      <c r="AY118" s="234"/>
      <c r="AZ118" s="234"/>
      <c r="BA118" s="234"/>
      <c r="BB118" s="234"/>
      <c r="BC118" s="234"/>
      <c r="BD118" s="234"/>
      <c r="BE118" s="234"/>
      <c r="BF118" s="234"/>
      <c r="BG118" s="234"/>
      <c r="BH118" s="234"/>
      <c r="BI118" s="234"/>
      <c r="BJ118" s="234"/>
      <c r="BK118" s="234"/>
      <c r="BL118" s="234"/>
      <c r="BM118" s="234"/>
      <c r="BN118" s="234"/>
      <c r="BO118" s="234"/>
      <c r="BP118" s="234"/>
      <c r="BQ118" s="234"/>
      <c r="BR118" s="234"/>
      <c r="BS118" s="234"/>
      <c r="BT118" s="234"/>
      <c r="BU118" s="234"/>
      <c r="BV118" s="234"/>
    </row>
    <row r="119" spans="1:74" s="171" customFormat="1" ht="15" customHeight="1">
      <c r="A119" s="169"/>
      <c r="B119" s="170"/>
      <c r="O119" s="169"/>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4"/>
      <c r="BR119" s="234"/>
      <c r="BS119" s="234"/>
      <c r="BT119" s="234"/>
      <c r="BU119" s="234"/>
      <c r="BV119" s="234"/>
    </row>
    <row r="120" spans="1:74" s="171" customFormat="1" ht="15" customHeight="1">
      <c r="A120" s="169"/>
      <c r="B120" s="170"/>
      <c r="O120" s="169"/>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4"/>
      <c r="BR120" s="234"/>
      <c r="BS120" s="234"/>
      <c r="BT120" s="234"/>
      <c r="BU120" s="234"/>
      <c r="BV120" s="234"/>
    </row>
    <row r="121" spans="1:74" s="171" customFormat="1" ht="15" customHeight="1">
      <c r="A121" s="169"/>
      <c r="B121" s="170"/>
      <c r="O121" s="169"/>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c r="AV121" s="234"/>
      <c r="AW121" s="234"/>
      <c r="AX121" s="234"/>
      <c r="AY121" s="234"/>
      <c r="AZ121" s="234"/>
      <c r="BA121" s="234"/>
      <c r="BB121" s="234"/>
      <c r="BC121" s="234"/>
      <c r="BD121" s="234"/>
      <c r="BE121" s="234"/>
      <c r="BF121" s="234"/>
      <c r="BG121" s="234"/>
      <c r="BH121" s="234"/>
      <c r="BI121" s="234"/>
      <c r="BJ121" s="234"/>
      <c r="BK121" s="234"/>
      <c r="BL121" s="234"/>
      <c r="BM121" s="234"/>
      <c r="BN121" s="234"/>
      <c r="BO121" s="234"/>
      <c r="BP121" s="234"/>
      <c r="BQ121" s="234"/>
      <c r="BR121" s="234"/>
      <c r="BS121" s="234"/>
      <c r="BT121" s="234"/>
      <c r="BU121" s="234"/>
      <c r="BV121" s="234"/>
    </row>
    <row r="122" spans="1:74" s="171" customFormat="1" ht="15" customHeight="1">
      <c r="A122" s="169"/>
      <c r="B122" s="170"/>
      <c r="O122" s="169"/>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4"/>
      <c r="BC122" s="234"/>
      <c r="BD122" s="234"/>
      <c r="BE122" s="234"/>
      <c r="BF122" s="234"/>
      <c r="BG122" s="234"/>
      <c r="BH122" s="234"/>
      <c r="BI122" s="234"/>
      <c r="BJ122" s="234"/>
      <c r="BK122" s="234"/>
      <c r="BL122" s="234"/>
      <c r="BM122" s="234"/>
      <c r="BN122" s="234"/>
      <c r="BO122" s="234"/>
      <c r="BP122" s="234"/>
      <c r="BQ122" s="234"/>
      <c r="BR122" s="234"/>
      <c r="BS122" s="234"/>
      <c r="BT122" s="234"/>
      <c r="BU122" s="234"/>
      <c r="BV122" s="234"/>
    </row>
    <row r="123" spans="1:74" s="171" customFormat="1" ht="15" customHeight="1">
      <c r="A123" s="169"/>
      <c r="B123" s="170"/>
      <c r="O123" s="169"/>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c r="AV123" s="234"/>
      <c r="AW123" s="234"/>
      <c r="AX123" s="234"/>
      <c r="AY123" s="234"/>
      <c r="AZ123" s="234"/>
      <c r="BA123" s="234"/>
      <c r="BB123" s="234"/>
      <c r="BC123" s="234"/>
      <c r="BD123" s="234"/>
      <c r="BE123" s="234"/>
      <c r="BF123" s="234"/>
      <c r="BG123" s="234"/>
      <c r="BH123" s="234"/>
      <c r="BI123" s="234"/>
      <c r="BJ123" s="234"/>
      <c r="BK123" s="234"/>
      <c r="BL123" s="234"/>
      <c r="BM123" s="234"/>
      <c r="BN123" s="234"/>
      <c r="BO123" s="234"/>
      <c r="BP123" s="234"/>
      <c r="BQ123" s="234"/>
      <c r="BR123" s="234"/>
      <c r="BS123" s="234"/>
      <c r="BT123" s="234"/>
      <c r="BU123" s="234"/>
      <c r="BV123" s="234"/>
    </row>
    <row r="124" spans="1:74" s="171" customFormat="1" ht="15" customHeight="1">
      <c r="A124" s="169"/>
      <c r="B124" s="170"/>
      <c r="O124" s="169"/>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c r="AV124" s="234"/>
      <c r="AW124" s="234"/>
      <c r="AX124" s="234"/>
      <c r="AY124" s="234"/>
      <c r="AZ124" s="234"/>
      <c r="BA124" s="234"/>
      <c r="BB124" s="234"/>
      <c r="BC124" s="234"/>
      <c r="BD124" s="234"/>
      <c r="BE124" s="234"/>
      <c r="BF124" s="234"/>
      <c r="BG124" s="234"/>
      <c r="BH124" s="234"/>
      <c r="BI124" s="234"/>
      <c r="BJ124" s="234"/>
      <c r="BK124" s="234"/>
      <c r="BL124" s="234"/>
      <c r="BM124" s="234"/>
      <c r="BN124" s="234"/>
      <c r="BO124" s="234"/>
      <c r="BP124" s="234"/>
      <c r="BQ124" s="234"/>
      <c r="BR124" s="234"/>
      <c r="BS124" s="234"/>
      <c r="BT124" s="234"/>
      <c r="BU124" s="234"/>
      <c r="BV124" s="234"/>
    </row>
    <row r="125" spans="1:74" s="171" customFormat="1" ht="15" customHeight="1">
      <c r="A125" s="169"/>
      <c r="B125" s="170"/>
      <c r="O125" s="169"/>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34"/>
      <c r="BR125" s="234"/>
      <c r="BS125" s="234"/>
      <c r="BT125" s="234"/>
      <c r="BU125" s="234"/>
      <c r="BV125" s="234"/>
    </row>
    <row r="126" spans="1:74" s="171" customFormat="1" ht="15" customHeight="1">
      <c r="A126" s="169"/>
      <c r="B126" s="170"/>
      <c r="O126" s="169"/>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row>
    <row r="127" spans="1:74" s="171" customFormat="1" ht="15" customHeight="1">
      <c r="A127" s="169"/>
      <c r="B127" s="170"/>
      <c r="O127" s="169"/>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234"/>
      <c r="AT127" s="234"/>
      <c r="AU127" s="234"/>
      <c r="AV127" s="234"/>
      <c r="AW127" s="234"/>
      <c r="AX127" s="234"/>
      <c r="AY127" s="234"/>
      <c r="AZ127" s="234"/>
      <c r="BA127" s="234"/>
      <c r="BB127" s="234"/>
      <c r="BC127" s="234"/>
      <c r="BD127" s="234"/>
      <c r="BE127" s="234"/>
      <c r="BF127" s="234"/>
      <c r="BG127" s="234"/>
      <c r="BH127" s="234"/>
      <c r="BI127" s="234"/>
      <c r="BJ127" s="234"/>
      <c r="BK127" s="234"/>
      <c r="BL127" s="234"/>
      <c r="BM127" s="234"/>
      <c r="BN127" s="234"/>
      <c r="BO127" s="234"/>
      <c r="BP127" s="234"/>
      <c r="BQ127" s="234"/>
      <c r="BR127" s="234"/>
      <c r="BS127" s="234"/>
      <c r="BT127" s="234"/>
      <c r="BU127" s="234"/>
      <c r="BV127" s="234"/>
    </row>
    <row r="128" spans="1:74" s="171" customFormat="1" ht="15" customHeight="1">
      <c r="A128" s="169"/>
      <c r="B128" s="170"/>
      <c r="O128" s="169"/>
      <c r="Q128" s="234"/>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c r="AS128" s="234"/>
      <c r="AT128" s="234"/>
      <c r="AU128" s="234"/>
      <c r="AV128" s="234"/>
      <c r="AW128" s="234"/>
      <c r="AX128" s="234"/>
      <c r="AY128" s="234"/>
      <c r="AZ128" s="234"/>
      <c r="BA128" s="234"/>
      <c r="BB128" s="234"/>
      <c r="BC128" s="234"/>
      <c r="BD128" s="234"/>
      <c r="BE128" s="234"/>
      <c r="BF128" s="234"/>
      <c r="BG128" s="234"/>
      <c r="BH128" s="234"/>
      <c r="BI128" s="234"/>
      <c r="BJ128" s="234"/>
      <c r="BK128" s="234"/>
      <c r="BL128" s="234"/>
      <c r="BM128" s="234"/>
      <c r="BN128" s="234"/>
      <c r="BO128" s="234"/>
      <c r="BP128" s="234"/>
      <c r="BQ128" s="234"/>
      <c r="BR128" s="234"/>
      <c r="BS128" s="234"/>
      <c r="BT128" s="234"/>
      <c r="BU128" s="234"/>
      <c r="BV128" s="234"/>
    </row>
    <row r="129" spans="1:74" s="171" customFormat="1" ht="15" customHeight="1">
      <c r="A129" s="169"/>
      <c r="B129" s="170"/>
      <c r="O129" s="169"/>
      <c r="Q129" s="234"/>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234"/>
      <c r="AR129" s="234"/>
      <c r="AS129" s="234"/>
      <c r="AT129" s="234"/>
      <c r="AU129" s="234"/>
      <c r="AV129" s="234"/>
      <c r="AW129" s="234"/>
      <c r="AX129" s="234"/>
      <c r="AY129" s="234"/>
      <c r="AZ129" s="234"/>
      <c r="BA129" s="234"/>
      <c r="BB129" s="234"/>
      <c r="BC129" s="234"/>
      <c r="BD129" s="234"/>
      <c r="BE129" s="234"/>
      <c r="BF129" s="234"/>
      <c r="BG129" s="234"/>
      <c r="BH129" s="234"/>
      <c r="BI129" s="234"/>
      <c r="BJ129" s="234"/>
      <c r="BK129" s="234"/>
      <c r="BL129" s="234"/>
      <c r="BM129" s="234"/>
      <c r="BN129" s="234"/>
      <c r="BO129" s="234"/>
      <c r="BP129" s="234"/>
      <c r="BQ129" s="234"/>
      <c r="BR129" s="234"/>
      <c r="BS129" s="234"/>
      <c r="BT129" s="234"/>
      <c r="BU129" s="234"/>
      <c r="BV129" s="234"/>
    </row>
    <row r="130" spans="1:74" s="171" customFormat="1" ht="15" customHeight="1">
      <c r="A130" s="169"/>
      <c r="B130" s="170"/>
      <c r="O130" s="169"/>
      <c r="Q130" s="234"/>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c r="AQ130" s="234"/>
      <c r="AR130" s="234"/>
      <c r="AS130" s="234"/>
      <c r="AT130" s="234"/>
      <c r="AU130" s="234"/>
      <c r="AV130" s="234"/>
      <c r="AW130" s="234"/>
      <c r="AX130" s="234"/>
      <c r="AY130" s="234"/>
      <c r="AZ130" s="234"/>
      <c r="BA130" s="234"/>
      <c r="BB130" s="234"/>
      <c r="BC130" s="234"/>
      <c r="BD130" s="234"/>
      <c r="BE130" s="234"/>
      <c r="BF130" s="234"/>
      <c r="BG130" s="234"/>
      <c r="BH130" s="234"/>
      <c r="BI130" s="234"/>
      <c r="BJ130" s="234"/>
      <c r="BK130" s="234"/>
      <c r="BL130" s="234"/>
      <c r="BM130" s="234"/>
      <c r="BN130" s="234"/>
      <c r="BO130" s="234"/>
      <c r="BP130" s="234"/>
      <c r="BQ130" s="234"/>
      <c r="BR130" s="234"/>
      <c r="BS130" s="234"/>
      <c r="BT130" s="234"/>
      <c r="BU130" s="234"/>
      <c r="BV130" s="234"/>
    </row>
    <row r="131" spans="1:74" s="171" customFormat="1" ht="15" customHeight="1">
      <c r="A131" s="169"/>
      <c r="B131" s="170"/>
      <c r="O131" s="169"/>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4"/>
      <c r="AY131" s="234"/>
      <c r="AZ131" s="234"/>
      <c r="BA131" s="234"/>
      <c r="BB131" s="234"/>
      <c r="BC131" s="234"/>
      <c r="BD131" s="234"/>
      <c r="BE131" s="234"/>
      <c r="BF131" s="234"/>
      <c r="BG131" s="234"/>
      <c r="BH131" s="234"/>
      <c r="BI131" s="234"/>
      <c r="BJ131" s="234"/>
      <c r="BK131" s="234"/>
      <c r="BL131" s="234"/>
      <c r="BM131" s="234"/>
      <c r="BN131" s="234"/>
      <c r="BO131" s="234"/>
      <c r="BP131" s="234"/>
      <c r="BQ131" s="234"/>
      <c r="BR131" s="234"/>
      <c r="BS131" s="234"/>
      <c r="BT131" s="234"/>
      <c r="BU131" s="234"/>
      <c r="BV131" s="234"/>
    </row>
    <row r="132" spans="1:74" s="171" customFormat="1" ht="15" customHeight="1">
      <c r="A132" s="169"/>
      <c r="B132" s="170"/>
      <c r="O132" s="169"/>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4"/>
      <c r="BT132" s="234"/>
      <c r="BU132" s="234"/>
      <c r="BV132" s="234"/>
    </row>
    <row r="133" spans="1:74" s="171" customFormat="1" ht="15" customHeight="1">
      <c r="A133" s="169"/>
      <c r="B133" s="170"/>
      <c r="O133" s="169"/>
      <c r="Q133" s="234"/>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234"/>
      <c r="AT133" s="234"/>
      <c r="AU133" s="234"/>
      <c r="AV133" s="234"/>
      <c r="AW133" s="234"/>
      <c r="AX133" s="234"/>
      <c r="AY133" s="234"/>
      <c r="AZ133" s="234"/>
      <c r="BA133" s="234"/>
      <c r="BB133" s="234"/>
      <c r="BC133" s="234"/>
      <c r="BD133" s="234"/>
      <c r="BE133" s="234"/>
      <c r="BF133" s="234"/>
      <c r="BG133" s="234"/>
      <c r="BH133" s="234"/>
      <c r="BI133" s="234"/>
      <c r="BJ133" s="234"/>
      <c r="BK133" s="234"/>
      <c r="BL133" s="234"/>
      <c r="BM133" s="234"/>
      <c r="BN133" s="234"/>
      <c r="BO133" s="234"/>
      <c r="BP133" s="234"/>
      <c r="BQ133" s="234"/>
      <c r="BR133" s="234"/>
      <c r="BS133" s="234"/>
      <c r="BT133" s="234"/>
      <c r="BU133" s="234"/>
      <c r="BV133" s="234"/>
    </row>
    <row r="134" spans="1:74" s="171" customFormat="1" ht="15" customHeight="1">
      <c r="A134" s="169"/>
      <c r="B134" s="170"/>
      <c r="O134" s="169"/>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34"/>
      <c r="AV134" s="234"/>
      <c r="AW134" s="234"/>
      <c r="AX134" s="234"/>
      <c r="AY134" s="234"/>
      <c r="AZ134" s="234"/>
      <c r="BA134" s="234"/>
      <c r="BB134" s="234"/>
      <c r="BC134" s="234"/>
      <c r="BD134" s="234"/>
      <c r="BE134" s="234"/>
      <c r="BF134" s="234"/>
      <c r="BG134" s="234"/>
      <c r="BH134" s="234"/>
      <c r="BI134" s="234"/>
      <c r="BJ134" s="234"/>
      <c r="BK134" s="234"/>
      <c r="BL134" s="234"/>
      <c r="BM134" s="234"/>
      <c r="BN134" s="234"/>
      <c r="BO134" s="234"/>
      <c r="BP134" s="234"/>
      <c r="BQ134" s="234"/>
      <c r="BR134" s="234"/>
      <c r="BS134" s="234"/>
      <c r="BT134" s="234"/>
      <c r="BU134" s="234"/>
      <c r="BV134" s="234"/>
    </row>
    <row r="135" spans="1:74" s="171" customFormat="1" ht="15" customHeight="1">
      <c r="A135" s="169"/>
      <c r="B135" s="170"/>
      <c r="O135" s="169"/>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234"/>
      <c r="AU135" s="234"/>
      <c r="AV135" s="234"/>
      <c r="AW135" s="234"/>
      <c r="AX135" s="234"/>
      <c r="AY135" s="234"/>
      <c r="AZ135" s="234"/>
      <c r="BA135" s="234"/>
      <c r="BB135" s="234"/>
      <c r="BC135" s="234"/>
      <c r="BD135" s="234"/>
      <c r="BE135" s="234"/>
      <c r="BF135" s="234"/>
      <c r="BG135" s="234"/>
      <c r="BH135" s="234"/>
      <c r="BI135" s="234"/>
      <c r="BJ135" s="234"/>
      <c r="BK135" s="234"/>
      <c r="BL135" s="234"/>
      <c r="BM135" s="234"/>
      <c r="BN135" s="234"/>
      <c r="BO135" s="234"/>
      <c r="BP135" s="234"/>
      <c r="BQ135" s="234"/>
      <c r="BR135" s="234"/>
      <c r="BS135" s="234"/>
      <c r="BT135" s="234"/>
      <c r="BU135" s="234"/>
      <c r="BV135" s="234"/>
    </row>
    <row r="136" spans="1:74" s="171" customFormat="1" ht="15" customHeight="1">
      <c r="A136" s="169"/>
      <c r="B136" s="170"/>
      <c r="O136" s="169"/>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c r="AS136" s="234"/>
      <c r="AT136" s="234"/>
      <c r="AU136" s="234"/>
      <c r="AV136" s="234"/>
      <c r="AW136" s="234"/>
      <c r="AX136" s="234"/>
      <c r="AY136" s="234"/>
      <c r="AZ136" s="234"/>
      <c r="BA136" s="234"/>
      <c r="BB136" s="234"/>
      <c r="BC136" s="234"/>
      <c r="BD136" s="234"/>
      <c r="BE136" s="234"/>
      <c r="BF136" s="234"/>
      <c r="BG136" s="234"/>
      <c r="BH136" s="234"/>
      <c r="BI136" s="234"/>
      <c r="BJ136" s="234"/>
      <c r="BK136" s="234"/>
      <c r="BL136" s="234"/>
      <c r="BM136" s="234"/>
      <c r="BN136" s="234"/>
      <c r="BO136" s="234"/>
      <c r="BP136" s="234"/>
      <c r="BQ136" s="234"/>
      <c r="BR136" s="234"/>
      <c r="BS136" s="234"/>
      <c r="BT136" s="234"/>
      <c r="BU136" s="234"/>
      <c r="BV136" s="234"/>
    </row>
    <row r="137" spans="1:74" s="171" customFormat="1" ht="15" customHeight="1">
      <c r="A137" s="169"/>
      <c r="B137" s="170"/>
      <c r="O137" s="169"/>
      <c r="Q137" s="234"/>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c r="AV137" s="234"/>
      <c r="AW137" s="234"/>
      <c r="AX137" s="234"/>
      <c r="AY137" s="234"/>
      <c r="AZ137" s="234"/>
      <c r="BA137" s="234"/>
      <c r="BB137" s="234"/>
      <c r="BC137" s="234"/>
      <c r="BD137" s="234"/>
      <c r="BE137" s="234"/>
      <c r="BF137" s="234"/>
      <c r="BG137" s="234"/>
      <c r="BH137" s="234"/>
      <c r="BI137" s="234"/>
      <c r="BJ137" s="234"/>
      <c r="BK137" s="234"/>
      <c r="BL137" s="234"/>
      <c r="BM137" s="234"/>
      <c r="BN137" s="234"/>
      <c r="BO137" s="234"/>
      <c r="BP137" s="234"/>
      <c r="BQ137" s="234"/>
      <c r="BR137" s="234"/>
      <c r="BS137" s="234"/>
      <c r="BT137" s="234"/>
      <c r="BU137" s="234"/>
      <c r="BV137" s="234"/>
    </row>
    <row r="138" spans="1:74" s="171" customFormat="1" ht="15" customHeight="1">
      <c r="A138" s="169"/>
      <c r="B138" s="170"/>
      <c r="O138" s="169"/>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c r="BA138" s="234"/>
      <c r="BB138" s="234"/>
      <c r="BC138" s="234"/>
      <c r="BD138" s="234"/>
      <c r="BE138" s="234"/>
      <c r="BF138" s="234"/>
      <c r="BG138" s="234"/>
      <c r="BH138" s="234"/>
      <c r="BI138" s="234"/>
      <c r="BJ138" s="234"/>
      <c r="BK138" s="234"/>
      <c r="BL138" s="234"/>
      <c r="BM138" s="234"/>
      <c r="BN138" s="234"/>
      <c r="BO138" s="234"/>
      <c r="BP138" s="234"/>
      <c r="BQ138" s="234"/>
      <c r="BR138" s="234"/>
      <c r="BS138" s="234"/>
      <c r="BT138" s="234"/>
      <c r="BU138" s="234"/>
      <c r="BV138" s="234"/>
    </row>
    <row r="139" spans="1:74" s="171" customFormat="1" ht="15" customHeight="1">
      <c r="A139" s="169"/>
      <c r="B139" s="170"/>
      <c r="O139" s="169"/>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c r="BA139" s="234"/>
      <c r="BB139" s="234"/>
      <c r="BC139" s="234"/>
      <c r="BD139" s="234"/>
      <c r="BE139" s="234"/>
      <c r="BF139" s="234"/>
      <c r="BG139" s="234"/>
      <c r="BH139" s="234"/>
      <c r="BI139" s="234"/>
      <c r="BJ139" s="234"/>
      <c r="BK139" s="234"/>
      <c r="BL139" s="234"/>
      <c r="BM139" s="234"/>
      <c r="BN139" s="234"/>
      <c r="BO139" s="234"/>
      <c r="BP139" s="234"/>
      <c r="BQ139" s="234"/>
      <c r="BR139" s="234"/>
      <c r="BS139" s="234"/>
      <c r="BT139" s="234"/>
      <c r="BU139" s="234"/>
      <c r="BV139" s="234"/>
    </row>
    <row r="140" spans="1:74" s="171" customFormat="1" ht="15" customHeight="1">
      <c r="A140" s="169"/>
      <c r="B140" s="170"/>
      <c r="O140" s="169"/>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c r="BA140" s="234"/>
      <c r="BB140" s="234"/>
      <c r="BC140" s="234"/>
      <c r="BD140" s="234"/>
      <c r="BE140" s="234"/>
      <c r="BF140" s="234"/>
      <c r="BG140" s="234"/>
      <c r="BH140" s="234"/>
      <c r="BI140" s="234"/>
      <c r="BJ140" s="234"/>
      <c r="BK140" s="234"/>
      <c r="BL140" s="234"/>
      <c r="BM140" s="234"/>
      <c r="BN140" s="234"/>
      <c r="BO140" s="234"/>
      <c r="BP140" s="234"/>
      <c r="BQ140" s="234"/>
      <c r="BR140" s="234"/>
      <c r="BS140" s="234"/>
      <c r="BT140" s="234"/>
      <c r="BU140" s="234"/>
      <c r="BV140" s="234"/>
    </row>
    <row r="141" spans="1:74" s="171" customFormat="1" ht="15" customHeight="1">
      <c r="A141" s="169"/>
      <c r="B141" s="170"/>
      <c r="O141" s="169"/>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c r="AV141" s="234"/>
      <c r="AW141" s="234"/>
      <c r="AX141" s="234"/>
      <c r="AY141" s="234"/>
      <c r="AZ141" s="234"/>
      <c r="BA141" s="234"/>
      <c r="BB141" s="234"/>
      <c r="BC141" s="234"/>
      <c r="BD141" s="234"/>
      <c r="BE141" s="234"/>
      <c r="BF141" s="234"/>
      <c r="BG141" s="234"/>
      <c r="BH141" s="234"/>
      <c r="BI141" s="234"/>
      <c r="BJ141" s="234"/>
      <c r="BK141" s="234"/>
      <c r="BL141" s="234"/>
      <c r="BM141" s="234"/>
      <c r="BN141" s="234"/>
      <c r="BO141" s="234"/>
      <c r="BP141" s="234"/>
      <c r="BQ141" s="234"/>
      <c r="BR141" s="234"/>
      <c r="BS141" s="234"/>
      <c r="BT141" s="234"/>
      <c r="BU141" s="234"/>
      <c r="BV141" s="234"/>
    </row>
    <row r="142" spans="1:74" s="171" customFormat="1" ht="15" customHeight="1">
      <c r="A142" s="169"/>
      <c r="B142" s="170"/>
      <c r="O142" s="169"/>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4"/>
      <c r="AW142" s="234"/>
      <c r="AX142" s="234"/>
      <c r="AY142" s="234"/>
      <c r="AZ142" s="234"/>
      <c r="BA142" s="234"/>
      <c r="BB142" s="234"/>
      <c r="BC142" s="234"/>
      <c r="BD142" s="234"/>
      <c r="BE142" s="234"/>
      <c r="BF142" s="234"/>
      <c r="BG142" s="234"/>
      <c r="BH142" s="234"/>
      <c r="BI142" s="234"/>
      <c r="BJ142" s="234"/>
      <c r="BK142" s="234"/>
      <c r="BL142" s="234"/>
      <c r="BM142" s="234"/>
      <c r="BN142" s="234"/>
      <c r="BO142" s="234"/>
      <c r="BP142" s="234"/>
      <c r="BQ142" s="234"/>
      <c r="BR142" s="234"/>
      <c r="BS142" s="234"/>
      <c r="BT142" s="234"/>
      <c r="BU142" s="234"/>
      <c r="BV142" s="234"/>
    </row>
    <row r="143" spans="1:74" s="171" customFormat="1" ht="15" customHeight="1">
      <c r="A143" s="169"/>
      <c r="B143" s="170"/>
      <c r="O143" s="169"/>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234"/>
      <c r="AT143" s="234"/>
      <c r="AU143" s="234"/>
      <c r="AV143" s="234"/>
      <c r="AW143" s="234"/>
      <c r="AX143" s="234"/>
      <c r="AY143" s="234"/>
      <c r="AZ143" s="234"/>
      <c r="BA143" s="234"/>
      <c r="BB143" s="234"/>
      <c r="BC143" s="234"/>
      <c r="BD143" s="234"/>
      <c r="BE143" s="234"/>
      <c r="BF143" s="234"/>
      <c r="BG143" s="234"/>
      <c r="BH143" s="234"/>
      <c r="BI143" s="234"/>
      <c r="BJ143" s="234"/>
      <c r="BK143" s="234"/>
      <c r="BL143" s="234"/>
      <c r="BM143" s="234"/>
      <c r="BN143" s="234"/>
      <c r="BO143" s="234"/>
      <c r="BP143" s="234"/>
      <c r="BQ143" s="234"/>
      <c r="BR143" s="234"/>
      <c r="BS143" s="234"/>
      <c r="BT143" s="234"/>
      <c r="BU143" s="234"/>
      <c r="BV143" s="234"/>
    </row>
    <row r="144" spans="1:74" s="171" customFormat="1" ht="15" customHeight="1">
      <c r="A144" s="169"/>
      <c r="B144" s="170"/>
      <c r="O144" s="169"/>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4"/>
      <c r="AY144" s="234"/>
      <c r="AZ144" s="234"/>
      <c r="BA144" s="234"/>
      <c r="BB144" s="234"/>
      <c r="BC144" s="234"/>
      <c r="BD144" s="234"/>
      <c r="BE144" s="234"/>
      <c r="BF144" s="234"/>
      <c r="BG144" s="234"/>
      <c r="BH144" s="234"/>
      <c r="BI144" s="234"/>
      <c r="BJ144" s="234"/>
      <c r="BK144" s="234"/>
      <c r="BL144" s="234"/>
      <c r="BM144" s="234"/>
      <c r="BN144" s="234"/>
      <c r="BO144" s="234"/>
      <c r="BP144" s="234"/>
      <c r="BQ144" s="234"/>
      <c r="BR144" s="234"/>
      <c r="BS144" s="234"/>
      <c r="BT144" s="234"/>
      <c r="BU144" s="234"/>
      <c r="BV144" s="234"/>
    </row>
    <row r="145" spans="1:74" s="171" customFormat="1" ht="15" customHeight="1">
      <c r="A145" s="169"/>
      <c r="B145" s="170"/>
      <c r="O145" s="169"/>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c r="AS145" s="234"/>
      <c r="AT145" s="234"/>
      <c r="AU145" s="234"/>
      <c r="AV145" s="234"/>
      <c r="AW145" s="234"/>
      <c r="AX145" s="234"/>
      <c r="AY145" s="234"/>
      <c r="AZ145" s="234"/>
      <c r="BA145" s="234"/>
      <c r="BB145" s="234"/>
      <c r="BC145" s="234"/>
      <c r="BD145" s="234"/>
      <c r="BE145" s="234"/>
      <c r="BF145" s="234"/>
      <c r="BG145" s="234"/>
      <c r="BH145" s="234"/>
      <c r="BI145" s="234"/>
      <c r="BJ145" s="234"/>
      <c r="BK145" s="234"/>
      <c r="BL145" s="234"/>
      <c r="BM145" s="234"/>
      <c r="BN145" s="234"/>
      <c r="BO145" s="234"/>
      <c r="BP145" s="234"/>
      <c r="BQ145" s="234"/>
      <c r="BR145" s="234"/>
      <c r="BS145" s="234"/>
      <c r="BT145" s="234"/>
      <c r="BU145" s="234"/>
      <c r="BV145" s="234"/>
    </row>
    <row r="146" spans="1:74" s="171" customFormat="1" ht="15" customHeight="1">
      <c r="A146" s="169"/>
      <c r="B146" s="170"/>
      <c r="O146" s="169"/>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c r="AV146" s="234"/>
      <c r="AW146" s="234"/>
      <c r="AX146" s="234"/>
      <c r="AY146" s="234"/>
      <c r="AZ146" s="234"/>
      <c r="BA146" s="234"/>
      <c r="BB146" s="234"/>
      <c r="BC146" s="234"/>
      <c r="BD146" s="234"/>
      <c r="BE146" s="234"/>
      <c r="BF146" s="234"/>
      <c r="BG146" s="234"/>
      <c r="BH146" s="234"/>
      <c r="BI146" s="234"/>
      <c r="BJ146" s="234"/>
      <c r="BK146" s="234"/>
      <c r="BL146" s="234"/>
      <c r="BM146" s="234"/>
      <c r="BN146" s="234"/>
      <c r="BO146" s="234"/>
      <c r="BP146" s="234"/>
      <c r="BQ146" s="234"/>
      <c r="BR146" s="234"/>
      <c r="BS146" s="234"/>
      <c r="BT146" s="234"/>
      <c r="BU146" s="234"/>
      <c r="BV146" s="234"/>
    </row>
    <row r="147" spans="1:74" s="171" customFormat="1" ht="15" customHeight="1">
      <c r="A147" s="169"/>
      <c r="B147" s="170"/>
      <c r="O147" s="169"/>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c r="AV147" s="234"/>
      <c r="AW147" s="234"/>
      <c r="AX147" s="234"/>
      <c r="AY147" s="234"/>
      <c r="AZ147" s="234"/>
      <c r="BA147" s="234"/>
      <c r="BB147" s="234"/>
      <c r="BC147" s="234"/>
      <c r="BD147" s="234"/>
      <c r="BE147" s="234"/>
      <c r="BF147" s="234"/>
      <c r="BG147" s="234"/>
      <c r="BH147" s="234"/>
      <c r="BI147" s="234"/>
      <c r="BJ147" s="234"/>
      <c r="BK147" s="234"/>
      <c r="BL147" s="234"/>
      <c r="BM147" s="234"/>
      <c r="BN147" s="234"/>
      <c r="BO147" s="234"/>
      <c r="BP147" s="234"/>
      <c r="BQ147" s="234"/>
      <c r="BR147" s="234"/>
      <c r="BS147" s="234"/>
      <c r="BT147" s="234"/>
      <c r="BU147" s="234"/>
      <c r="BV147" s="234"/>
    </row>
    <row r="148" spans="1:74" s="171" customFormat="1" ht="15" customHeight="1">
      <c r="A148" s="169"/>
      <c r="B148" s="170"/>
      <c r="O148" s="169"/>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4"/>
      <c r="BR148" s="234"/>
      <c r="BS148" s="234"/>
      <c r="BT148" s="234"/>
      <c r="BU148" s="234"/>
      <c r="BV148" s="234"/>
    </row>
    <row r="149" spans="1:74" s="171" customFormat="1" ht="15" customHeight="1">
      <c r="A149" s="169"/>
      <c r="B149" s="170"/>
      <c r="O149" s="169"/>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4"/>
      <c r="BR149" s="234"/>
      <c r="BS149" s="234"/>
      <c r="BT149" s="234"/>
      <c r="BU149" s="234"/>
      <c r="BV149" s="234"/>
    </row>
    <row r="150" spans="1:74" s="171" customFormat="1" ht="15" customHeight="1">
      <c r="A150" s="169"/>
      <c r="B150" s="170"/>
      <c r="O150" s="169"/>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4"/>
      <c r="BR150" s="234"/>
      <c r="BS150" s="234"/>
      <c r="BT150" s="234"/>
      <c r="BU150" s="234"/>
      <c r="BV150" s="234"/>
    </row>
    <row r="151" spans="1:74" s="171" customFormat="1" ht="15" customHeight="1">
      <c r="A151" s="169"/>
      <c r="B151" s="170"/>
      <c r="O151" s="169"/>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c r="AQ151" s="234"/>
      <c r="AR151" s="234"/>
      <c r="AS151" s="234"/>
      <c r="AT151" s="234"/>
      <c r="AU151" s="234"/>
      <c r="AV151" s="234"/>
      <c r="AW151" s="234"/>
      <c r="AX151" s="234"/>
      <c r="AY151" s="234"/>
      <c r="AZ151" s="234"/>
      <c r="BA151" s="234"/>
      <c r="BB151" s="234"/>
      <c r="BC151" s="234"/>
      <c r="BD151" s="234"/>
      <c r="BE151" s="234"/>
      <c r="BF151" s="234"/>
      <c r="BG151" s="234"/>
      <c r="BH151" s="234"/>
      <c r="BI151" s="234"/>
      <c r="BJ151" s="234"/>
      <c r="BK151" s="234"/>
      <c r="BL151" s="234"/>
      <c r="BM151" s="234"/>
      <c r="BN151" s="234"/>
      <c r="BO151" s="234"/>
      <c r="BP151" s="234"/>
      <c r="BQ151" s="234"/>
      <c r="BR151" s="234"/>
      <c r="BS151" s="234"/>
      <c r="BT151" s="234"/>
      <c r="BU151" s="234"/>
      <c r="BV151" s="234"/>
    </row>
    <row r="152" spans="1:74" s="171" customFormat="1" ht="15" customHeight="1">
      <c r="A152" s="169"/>
      <c r="B152" s="170"/>
      <c r="O152" s="169"/>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234"/>
      <c r="AU152" s="234"/>
      <c r="AV152" s="234"/>
      <c r="AW152" s="234"/>
      <c r="AX152" s="234"/>
      <c r="AY152" s="234"/>
      <c r="AZ152" s="234"/>
      <c r="BA152" s="234"/>
      <c r="BB152" s="234"/>
      <c r="BC152" s="234"/>
      <c r="BD152" s="234"/>
      <c r="BE152" s="234"/>
      <c r="BF152" s="234"/>
      <c r="BG152" s="234"/>
      <c r="BH152" s="234"/>
      <c r="BI152" s="234"/>
      <c r="BJ152" s="234"/>
      <c r="BK152" s="234"/>
      <c r="BL152" s="234"/>
      <c r="BM152" s="234"/>
      <c r="BN152" s="234"/>
      <c r="BO152" s="234"/>
      <c r="BP152" s="234"/>
      <c r="BQ152" s="234"/>
      <c r="BR152" s="234"/>
      <c r="BS152" s="234"/>
      <c r="BT152" s="234"/>
      <c r="BU152" s="234"/>
      <c r="BV152" s="234"/>
    </row>
    <row r="153" spans="1:74" s="171" customFormat="1" ht="15" customHeight="1">
      <c r="A153" s="169"/>
      <c r="B153" s="170"/>
      <c r="O153" s="169"/>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c r="AQ153" s="234"/>
      <c r="AR153" s="234"/>
      <c r="AS153" s="234"/>
      <c r="AT153" s="234"/>
      <c r="AU153" s="234"/>
      <c r="AV153" s="234"/>
      <c r="AW153" s="234"/>
      <c r="AX153" s="234"/>
      <c r="AY153" s="234"/>
      <c r="AZ153" s="234"/>
      <c r="BA153" s="234"/>
      <c r="BB153" s="234"/>
      <c r="BC153" s="234"/>
      <c r="BD153" s="234"/>
      <c r="BE153" s="234"/>
      <c r="BF153" s="234"/>
      <c r="BG153" s="234"/>
      <c r="BH153" s="234"/>
      <c r="BI153" s="234"/>
      <c r="BJ153" s="234"/>
      <c r="BK153" s="234"/>
      <c r="BL153" s="234"/>
      <c r="BM153" s="234"/>
      <c r="BN153" s="234"/>
      <c r="BO153" s="234"/>
      <c r="BP153" s="234"/>
      <c r="BQ153" s="234"/>
      <c r="BR153" s="234"/>
      <c r="BS153" s="234"/>
      <c r="BT153" s="234"/>
      <c r="BU153" s="234"/>
      <c r="BV153" s="234"/>
    </row>
    <row r="154" spans="1:74" s="171" customFormat="1" ht="15" customHeight="1">
      <c r="A154" s="169"/>
      <c r="B154" s="170"/>
      <c r="O154" s="169"/>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c r="AQ154" s="234"/>
      <c r="AR154" s="234"/>
      <c r="AS154" s="234"/>
      <c r="AT154" s="234"/>
      <c r="AU154" s="234"/>
      <c r="AV154" s="234"/>
      <c r="AW154" s="234"/>
      <c r="AX154" s="234"/>
      <c r="AY154" s="234"/>
      <c r="AZ154" s="234"/>
      <c r="BA154" s="234"/>
      <c r="BB154" s="234"/>
      <c r="BC154" s="234"/>
      <c r="BD154" s="234"/>
      <c r="BE154" s="234"/>
      <c r="BF154" s="234"/>
      <c r="BG154" s="234"/>
      <c r="BH154" s="234"/>
      <c r="BI154" s="234"/>
      <c r="BJ154" s="234"/>
      <c r="BK154" s="234"/>
      <c r="BL154" s="234"/>
      <c r="BM154" s="234"/>
      <c r="BN154" s="234"/>
      <c r="BO154" s="234"/>
      <c r="BP154" s="234"/>
      <c r="BQ154" s="234"/>
      <c r="BR154" s="234"/>
      <c r="BS154" s="234"/>
      <c r="BT154" s="234"/>
      <c r="BU154" s="234"/>
      <c r="BV154" s="234"/>
    </row>
    <row r="155" spans="1:74" s="171" customFormat="1" ht="15" customHeight="1">
      <c r="A155" s="169"/>
      <c r="B155" s="170"/>
      <c r="O155" s="169"/>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4"/>
      <c r="BR155" s="234"/>
      <c r="BS155" s="234"/>
      <c r="BT155" s="234"/>
      <c r="BU155" s="234"/>
      <c r="BV155" s="234"/>
    </row>
    <row r="156" spans="1:74" s="171" customFormat="1" ht="15" customHeight="1">
      <c r="A156" s="169"/>
      <c r="B156" s="170"/>
      <c r="O156" s="169"/>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4"/>
      <c r="AO156" s="234"/>
      <c r="AP156" s="234"/>
      <c r="AQ156" s="234"/>
      <c r="AR156" s="234"/>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c r="BM156" s="234"/>
      <c r="BN156" s="234"/>
      <c r="BO156" s="234"/>
      <c r="BP156" s="234"/>
      <c r="BQ156" s="234"/>
      <c r="BR156" s="234"/>
      <c r="BS156" s="234"/>
      <c r="BT156" s="234"/>
      <c r="BU156" s="234"/>
      <c r="BV156" s="234"/>
    </row>
    <row r="157" spans="1:74" s="171" customFormat="1" ht="15" customHeight="1">
      <c r="A157" s="169"/>
      <c r="B157" s="170"/>
      <c r="O157" s="169"/>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4"/>
      <c r="AO157" s="234"/>
      <c r="AP157" s="234"/>
      <c r="AQ157" s="234"/>
      <c r="AR157" s="234"/>
      <c r="AS157" s="234"/>
      <c r="AT157" s="234"/>
      <c r="AU157" s="234"/>
      <c r="AV157" s="234"/>
      <c r="AW157" s="234"/>
      <c r="AX157" s="234"/>
      <c r="AY157" s="234"/>
      <c r="AZ157" s="234"/>
      <c r="BA157" s="234"/>
      <c r="BB157" s="234"/>
      <c r="BC157" s="234"/>
      <c r="BD157" s="234"/>
      <c r="BE157" s="234"/>
      <c r="BF157" s="234"/>
      <c r="BG157" s="234"/>
      <c r="BH157" s="234"/>
      <c r="BI157" s="234"/>
      <c r="BJ157" s="234"/>
      <c r="BK157" s="234"/>
      <c r="BL157" s="234"/>
      <c r="BM157" s="234"/>
      <c r="BN157" s="234"/>
      <c r="BO157" s="234"/>
      <c r="BP157" s="234"/>
      <c r="BQ157" s="234"/>
      <c r="BR157" s="234"/>
      <c r="BS157" s="234"/>
      <c r="BT157" s="234"/>
      <c r="BU157" s="234"/>
      <c r="BV157" s="234"/>
    </row>
    <row r="158" spans="1:74" s="171" customFormat="1" ht="15" customHeight="1">
      <c r="A158" s="169"/>
      <c r="B158" s="170"/>
      <c r="O158" s="169"/>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4"/>
      <c r="AO158" s="234"/>
      <c r="AP158" s="234"/>
      <c r="AQ158" s="234"/>
      <c r="AR158" s="234"/>
      <c r="AS158" s="234"/>
      <c r="AT158" s="234"/>
      <c r="AU158" s="234"/>
      <c r="AV158" s="234"/>
      <c r="AW158" s="234"/>
      <c r="AX158" s="234"/>
      <c r="AY158" s="234"/>
      <c r="AZ158" s="234"/>
      <c r="BA158" s="234"/>
      <c r="BB158" s="234"/>
      <c r="BC158" s="234"/>
      <c r="BD158" s="234"/>
      <c r="BE158" s="234"/>
      <c r="BF158" s="234"/>
      <c r="BG158" s="234"/>
      <c r="BH158" s="234"/>
      <c r="BI158" s="234"/>
      <c r="BJ158" s="234"/>
      <c r="BK158" s="234"/>
      <c r="BL158" s="234"/>
      <c r="BM158" s="234"/>
      <c r="BN158" s="234"/>
      <c r="BO158" s="234"/>
      <c r="BP158" s="234"/>
      <c r="BQ158" s="234"/>
      <c r="BR158" s="234"/>
      <c r="BS158" s="234"/>
      <c r="BT158" s="234"/>
      <c r="BU158" s="234"/>
      <c r="BV158" s="234"/>
    </row>
    <row r="159" spans="1:74" s="171" customFormat="1" ht="15" customHeight="1">
      <c r="A159" s="169"/>
      <c r="B159" s="170"/>
      <c r="O159" s="169"/>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4"/>
      <c r="AO159" s="234"/>
      <c r="AP159" s="234"/>
      <c r="AQ159" s="234"/>
      <c r="AR159" s="234"/>
      <c r="AS159" s="234"/>
      <c r="AT159" s="234"/>
      <c r="AU159" s="234"/>
      <c r="AV159" s="234"/>
      <c r="AW159" s="234"/>
      <c r="AX159" s="234"/>
      <c r="AY159" s="234"/>
      <c r="AZ159" s="234"/>
      <c r="BA159" s="234"/>
      <c r="BB159" s="234"/>
      <c r="BC159" s="234"/>
      <c r="BD159" s="234"/>
      <c r="BE159" s="234"/>
      <c r="BF159" s="234"/>
      <c r="BG159" s="234"/>
      <c r="BH159" s="234"/>
      <c r="BI159" s="234"/>
      <c r="BJ159" s="234"/>
      <c r="BK159" s="234"/>
      <c r="BL159" s="234"/>
      <c r="BM159" s="234"/>
      <c r="BN159" s="234"/>
      <c r="BO159" s="234"/>
      <c r="BP159" s="234"/>
      <c r="BQ159" s="234"/>
      <c r="BR159" s="234"/>
      <c r="BS159" s="234"/>
      <c r="BT159" s="234"/>
      <c r="BU159" s="234"/>
      <c r="BV159" s="234"/>
    </row>
    <row r="160" spans="1:74" s="171" customFormat="1" ht="15" customHeight="1">
      <c r="A160" s="169"/>
      <c r="B160" s="170"/>
      <c r="O160" s="169"/>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4"/>
      <c r="AO160" s="234"/>
      <c r="AP160" s="234"/>
      <c r="AQ160" s="234"/>
      <c r="AR160" s="234"/>
      <c r="AS160" s="234"/>
      <c r="AT160" s="234"/>
      <c r="AU160" s="234"/>
      <c r="AV160" s="234"/>
      <c r="AW160" s="234"/>
      <c r="AX160" s="234"/>
      <c r="AY160" s="234"/>
      <c r="AZ160" s="234"/>
      <c r="BA160" s="234"/>
      <c r="BB160" s="234"/>
      <c r="BC160" s="234"/>
      <c r="BD160" s="234"/>
      <c r="BE160" s="234"/>
      <c r="BF160" s="234"/>
      <c r="BG160" s="234"/>
      <c r="BH160" s="234"/>
      <c r="BI160" s="234"/>
      <c r="BJ160" s="234"/>
      <c r="BK160" s="234"/>
      <c r="BL160" s="234"/>
      <c r="BM160" s="234"/>
      <c r="BN160" s="234"/>
      <c r="BO160" s="234"/>
      <c r="BP160" s="234"/>
      <c r="BQ160" s="234"/>
      <c r="BR160" s="234"/>
      <c r="BS160" s="234"/>
      <c r="BT160" s="234"/>
      <c r="BU160" s="234"/>
      <c r="BV160" s="234"/>
    </row>
    <row r="161" spans="1:74" s="171" customFormat="1" ht="15" customHeight="1">
      <c r="A161" s="169"/>
      <c r="B161" s="170"/>
      <c r="O161" s="169"/>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4"/>
      <c r="AO161" s="234"/>
      <c r="AP161" s="234"/>
      <c r="AQ161" s="234"/>
      <c r="AR161" s="234"/>
      <c r="AS161" s="234"/>
      <c r="AT161" s="234"/>
      <c r="AU161" s="234"/>
      <c r="AV161" s="234"/>
      <c r="AW161" s="234"/>
      <c r="AX161" s="234"/>
      <c r="AY161" s="234"/>
      <c r="AZ161" s="234"/>
      <c r="BA161" s="234"/>
      <c r="BB161" s="234"/>
      <c r="BC161" s="234"/>
      <c r="BD161" s="234"/>
      <c r="BE161" s="234"/>
      <c r="BF161" s="234"/>
      <c r="BG161" s="234"/>
      <c r="BH161" s="234"/>
      <c r="BI161" s="234"/>
      <c r="BJ161" s="234"/>
      <c r="BK161" s="234"/>
      <c r="BL161" s="234"/>
      <c r="BM161" s="234"/>
      <c r="BN161" s="234"/>
      <c r="BO161" s="234"/>
      <c r="BP161" s="234"/>
      <c r="BQ161" s="234"/>
      <c r="BR161" s="234"/>
      <c r="BS161" s="234"/>
      <c r="BT161" s="234"/>
      <c r="BU161" s="234"/>
      <c r="BV161" s="234"/>
    </row>
    <row r="162" spans="1:74" s="171" customFormat="1" ht="15" customHeight="1">
      <c r="A162" s="169"/>
      <c r="B162" s="170"/>
      <c r="O162" s="169"/>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4"/>
      <c r="AO162" s="234"/>
      <c r="AP162" s="234"/>
      <c r="AQ162" s="234"/>
      <c r="AR162" s="234"/>
      <c r="AS162" s="234"/>
      <c r="AT162" s="234"/>
      <c r="AU162" s="234"/>
      <c r="AV162" s="234"/>
      <c r="AW162" s="234"/>
      <c r="AX162" s="234"/>
      <c r="AY162" s="234"/>
      <c r="AZ162" s="234"/>
      <c r="BA162" s="234"/>
      <c r="BB162" s="234"/>
      <c r="BC162" s="234"/>
      <c r="BD162" s="234"/>
      <c r="BE162" s="234"/>
      <c r="BF162" s="234"/>
      <c r="BG162" s="234"/>
      <c r="BH162" s="234"/>
      <c r="BI162" s="234"/>
      <c r="BJ162" s="234"/>
      <c r="BK162" s="234"/>
      <c r="BL162" s="234"/>
      <c r="BM162" s="234"/>
      <c r="BN162" s="234"/>
      <c r="BO162" s="234"/>
      <c r="BP162" s="234"/>
      <c r="BQ162" s="234"/>
      <c r="BR162" s="234"/>
      <c r="BS162" s="234"/>
      <c r="BT162" s="234"/>
      <c r="BU162" s="234"/>
      <c r="BV162" s="234"/>
    </row>
    <row r="163" spans="1:74" s="171" customFormat="1" ht="15" customHeight="1">
      <c r="A163" s="169"/>
      <c r="B163" s="170"/>
      <c r="O163" s="169"/>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4"/>
      <c r="AO163" s="234"/>
      <c r="AP163" s="234"/>
      <c r="AQ163" s="234"/>
      <c r="AR163" s="234"/>
      <c r="AS163" s="234"/>
      <c r="AT163" s="234"/>
      <c r="AU163" s="234"/>
      <c r="AV163" s="234"/>
      <c r="AW163" s="234"/>
      <c r="AX163" s="234"/>
      <c r="AY163" s="234"/>
      <c r="AZ163" s="234"/>
      <c r="BA163" s="234"/>
      <c r="BB163" s="234"/>
      <c r="BC163" s="234"/>
      <c r="BD163" s="234"/>
      <c r="BE163" s="234"/>
      <c r="BF163" s="234"/>
      <c r="BG163" s="234"/>
      <c r="BH163" s="234"/>
      <c r="BI163" s="234"/>
      <c r="BJ163" s="234"/>
      <c r="BK163" s="234"/>
      <c r="BL163" s="234"/>
      <c r="BM163" s="234"/>
      <c r="BN163" s="234"/>
      <c r="BO163" s="234"/>
      <c r="BP163" s="234"/>
      <c r="BQ163" s="234"/>
      <c r="BR163" s="234"/>
      <c r="BS163" s="234"/>
      <c r="BT163" s="234"/>
      <c r="BU163" s="234"/>
      <c r="BV163" s="234"/>
    </row>
    <row r="164" spans="1:74" s="171" customFormat="1" ht="15" customHeight="1">
      <c r="A164" s="169"/>
      <c r="B164" s="170"/>
      <c r="O164" s="169"/>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c r="AQ164" s="234"/>
      <c r="AR164" s="234"/>
      <c r="AS164" s="234"/>
      <c r="AT164" s="234"/>
      <c r="AU164" s="234"/>
      <c r="AV164" s="234"/>
      <c r="AW164" s="234"/>
      <c r="AX164" s="234"/>
      <c r="AY164" s="234"/>
      <c r="AZ164" s="234"/>
      <c r="BA164" s="234"/>
      <c r="BB164" s="234"/>
      <c r="BC164" s="234"/>
      <c r="BD164" s="234"/>
      <c r="BE164" s="234"/>
      <c r="BF164" s="234"/>
      <c r="BG164" s="234"/>
      <c r="BH164" s="234"/>
      <c r="BI164" s="234"/>
      <c r="BJ164" s="234"/>
      <c r="BK164" s="234"/>
      <c r="BL164" s="234"/>
      <c r="BM164" s="234"/>
      <c r="BN164" s="234"/>
      <c r="BO164" s="234"/>
      <c r="BP164" s="234"/>
      <c r="BQ164" s="234"/>
      <c r="BR164" s="234"/>
      <c r="BS164" s="234"/>
      <c r="BT164" s="234"/>
      <c r="BU164" s="234"/>
      <c r="BV164" s="234"/>
    </row>
    <row r="165" spans="1:74" s="171" customFormat="1" ht="15" customHeight="1">
      <c r="A165" s="169"/>
      <c r="B165" s="170"/>
      <c r="O165" s="169"/>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4"/>
      <c r="AO165" s="234"/>
      <c r="AP165" s="234"/>
      <c r="AQ165" s="234"/>
      <c r="AR165" s="234"/>
      <c r="AS165" s="234"/>
      <c r="AT165" s="234"/>
      <c r="AU165" s="234"/>
      <c r="AV165" s="234"/>
      <c r="AW165" s="234"/>
      <c r="AX165" s="234"/>
      <c r="AY165" s="234"/>
      <c r="AZ165" s="234"/>
      <c r="BA165" s="234"/>
      <c r="BB165" s="234"/>
      <c r="BC165" s="234"/>
      <c r="BD165" s="234"/>
      <c r="BE165" s="234"/>
      <c r="BF165" s="234"/>
      <c r="BG165" s="234"/>
      <c r="BH165" s="234"/>
      <c r="BI165" s="234"/>
      <c r="BJ165" s="234"/>
      <c r="BK165" s="234"/>
      <c r="BL165" s="234"/>
      <c r="BM165" s="234"/>
      <c r="BN165" s="234"/>
      <c r="BO165" s="234"/>
      <c r="BP165" s="234"/>
      <c r="BQ165" s="234"/>
      <c r="BR165" s="234"/>
      <c r="BS165" s="234"/>
      <c r="BT165" s="234"/>
      <c r="BU165" s="234"/>
      <c r="BV165" s="234"/>
    </row>
    <row r="166" spans="1:74" s="171" customFormat="1" ht="15" customHeight="1">
      <c r="A166" s="169"/>
      <c r="B166" s="170"/>
      <c r="O166" s="169"/>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4"/>
      <c r="AO166" s="234"/>
      <c r="AP166" s="234"/>
      <c r="AQ166" s="234"/>
      <c r="AR166" s="234"/>
      <c r="AS166" s="234"/>
      <c r="AT166" s="234"/>
      <c r="AU166" s="234"/>
      <c r="AV166" s="234"/>
      <c r="AW166" s="234"/>
      <c r="AX166" s="234"/>
      <c r="AY166" s="234"/>
      <c r="AZ166" s="234"/>
      <c r="BA166" s="234"/>
      <c r="BB166" s="234"/>
      <c r="BC166" s="234"/>
      <c r="BD166" s="234"/>
      <c r="BE166" s="234"/>
      <c r="BF166" s="234"/>
      <c r="BG166" s="234"/>
      <c r="BH166" s="234"/>
      <c r="BI166" s="234"/>
      <c r="BJ166" s="234"/>
      <c r="BK166" s="234"/>
      <c r="BL166" s="234"/>
      <c r="BM166" s="234"/>
      <c r="BN166" s="234"/>
      <c r="BO166" s="234"/>
      <c r="BP166" s="234"/>
      <c r="BQ166" s="234"/>
      <c r="BR166" s="234"/>
      <c r="BS166" s="234"/>
      <c r="BT166" s="234"/>
      <c r="BU166" s="234"/>
      <c r="BV166" s="234"/>
    </row>
    <row r="167" spans="1:74" s="171" customFormat="1" ht="15" customHeight="1">
      <c r="A167" s="169"/>
      <c r="B167" s="170"/>
      <c r="O167" s="169"/>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4"/>
      <c r="AO167" s="234"/>
      <c r="AP167" s="234"/>
      <c r="AQ167" s="234"/>
      <c r="AR167" s="234"/>
      <c r="AS167" s="234"/>
      <c r="AT167" s="234"/>
      <c r="AU167" s="234"/>
      <c r="AV167" s="234"/>
      <c r="AW167" s="234"/>
      <c r="AX167" s="234"/>
      <c r="AY167" s="234"/>
      <c r="AZ167" s="234"/>
      <c r="BA167" s="234"/>
      <c r="BB167" s="234"/>
      <c r="BC167" s="234"/>
      <c r="BD167" s="234"/>
      <c r="BE167" s="234"/>
      <c r="BF167" s="234"/>
      <c r="BG167" s="234"/>
      <c r="BH167" s="234"/>
      <c r="BI167" s="234"/>
      <c r="BJ167" s="234"/>
      <c r="BK167" s="234"/>
      <c r="BL167" s="234"/>
      <c r="BM167" s="234"/>
      <c r="BN167" s="234"/>
      <c r="BO167" s="234"/>
      <c r="BP167" s="234"/>
      <c r="BQ167" s="234"/>
      <c r="BR167" s="234"/>
      <c r="BS167" s="234"/>
      <c r="BT167" s="234"/>
      <c r="BU167" s="234"/>
      <c r="BV167" s="234"/>
    </row>
    <row r="168" spans="1:74" s="171" customFormat="1" ht="15" customHeight="1">
      <c r="A168" s="169"/>
      <c r="B168" s="170"/>
      <c r="O168" s="169"/>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234"/>
      <c r="AL168" s="234"/>
      <c r="AM168" s="234"/>
      <c r="AN168" s="234"/>
      <c r="AO168" s="234"/>
      <c r="AP168" s="234"/>
      <c r="AQ168" s="234"/>
      <c r="AR168" s="234"/>
      <c r="AS168" s="234"/>
      <c r="AT168" s="234"/>
      <c r="AU168" s="234"/>
      <c r="AV168" s="234"/>
      <c r="AW168" s="234"/>
      <c r="AX168" s="234"/>
      <c r="AY168" s="234"/>
      <c r="AZ168" s="234"/>
      <c r="BA168" s="234"/>
      <c r="BB168" s="234"/>
      <c r="BC168" s="234"/>
      <c r="BD168" s="234"/>
      <c r="BE168" s="234"/>
      <c r="BF168" s="234"/>
      <c r="BG168" s="234"/>
      <c r="BH168" s="234"/>
      <c r="BI168" s="234"/>
      <c r="BJ168" s="234"/>
      <c r="BK168" s="234"/>
      <c r="BL168" s="234"/>
      <c r="BM168" s="234"/>
      <c r="BN168" s="234"/>
      <c r="BO168" s="234"/>
      <c r="BP168" s="234"/>
      <c r="BQ168" s="234"/>
      <c r="BR168" s="234"/>
      <c r="BS168" s="234"/>
      <c r="BT168" s="234"/>
      <c r="BU168" s="234"/>
      <c r="BV168" s="234"/>
    </row>
    <row r="169" spans="1:74" s="171" customFormat="1" ht="15" customHeight="1">
      <c r="A169" s="169"/>
      <c r="B169" s="170"/>
      <c r="O169" s="169"/>
      <c r="Q169" s="234"/>
      <c r="R169" s="234"/>
      <c r="S169" s="234"/>
      <c r="T169" s="234"/>
      <c r="U169" s="234"/>
      <c r="V169" s="234"/>
      <c r="W169" s="234"/>
      <c r="X169" s="234"/>
      <c r="Y169" s="234"/>
      <c r="Z169" s="234"/>
      <c r="AA169" s="234"/>
      <c r="AB169" s="234"/>
      <c r="AC169" s="234"/>
      <c r="AD169" s="234"/>
      <c r="AE169" s="234"/>
      <c r="AF169" s="234"/>
      <c r="AG169" s="234"/>
      <c r="AH169" s="234"/>
      <c r="AI169" s="234"/>
      <c r="AJ169" s="234"/>
      <c r="AK169" s="234"/>
      <c r="AL169" s="234"/>
      <c r="AM169" s="234"/>
      <c r="AN169" s="234"/>
      <c r="AO169" s="234"/>
      <c r="AP169" s="234"/>
      <c r="AQ169" s="234"/>
      <c r="AR169" s="234"/>
      <c r="AS169" s="234"/>
      <c r="AT169" s="234"/>
      <c r="AU169" s="234"/>
      <c r="AV169" s="234"/>
      <c r="AW169" s="234"/>
      <c r="AX169" s="234"/>
      <c r="AY169" s="234"/>
      <c r="AZ169" s="234"/>
      <c r="BA169" s="234"/>
      <c r="BB169" s="234"/>
      <c r="BC169" s="234"/>
      <c r="BD169" s="234"/>
      <c r="BE169" s="234"/>
      <c r="BF169" s="234"/>
      <c r="BG169" s="234"/>
      <c r="BH169" s="234"/>
      <c r="BI169" s="234"/>
      <c r="BJ169" s="234"/>
      <c r="BK169" s="234"/>
      <c r="BL169" s="234"/>
      <c r="BM169" s="234"/>
      <c r="BN169" s="234"/>
      <c r="BO169" s="234"/>
      <c r="BP169" s="234"/>
      <c r="BQ169" s="234"/>
      <c r="BR169" s="234"/>
      <c r="BS169" s="234"/>
      <c r="BT169" s="234"/>
      <c r="BU169" s="234"/>
      <c r="BV169" s="234"/>
    </row>
    <row r="170" spans="1:74" s="171" customFormat="1" ht="15" customHeight="1">
      <c r="A170" s="169"/>
      <c r="B170" s="170"/>
      <c r="O170" s="169"/>
      <c r="Q170" s="234"/>
      <c r="R170" s="234"/>
      <c r="S170" s="234"/>
      <c r="T170" s="234"/>
      <c r="U170" s="234"/>
      <c r="V170" s="234"/>
      <c r="W170" s="234"/>
      <c r="X170" s="234"/>
      <c r="Y170" s="234"/>
      <c r="Z170" s="234"/>
      <c r="AA170" s="234"/>
      <c r="AB170" s="234"/>
      <c r="AC170" s="234"/>
      <c r="AD170" s="234"/>
      <c r="AE170" s="234"/>
      <c r="AF170" s="234"/>
      <c r="AG170" s="234"/>
      <c r="AH170" s="234"/>
      <c r="AI170" s="234"/>
      <c r="AJ170" s="234"/>
      <c r="AK170" s="234"/>
      <c r="AL170" s="234"/>
      <c r="AM170" s="234"/>
      <c r="AN170" s="234"/>
      <c r="AO170" s="234"/>
      <c r="AP170" s="234"/>
      <c r="AQ170" s="234"/>
      <c r="AR170" s="234"/>
      <c r="AS170" s="234"/>
      <c r="AT170" s="234"/>
      <c r="AU170" s="234"/>
      <c r="AV170" s="234"/>
      <c r="AW170" s="234"/>
      <c r="AX170" s="234"/>
      <c r="AY170" s="234"/>
      <c r="AZ170" s="234"/>
      <c r="BA170" s="234"/>
      <c r="BB170" s="234"/>
      <c r="BC170" s="234"/>
      <c r="BD170" s="234"/>
      <c r="BE170" s="234"/>
      <c r="BF170" s="234"/>
      <c r="BG170" s="234"/>
      <c r="BH170" s="234"/>
      <c r="BI170" s="234"/>
      <c r="BJ170" s="234"/>
      <c r="BK170" s="234"/>
      <c r="BL170" s="234"/>
      <c r="BM170" s="234"/>
      <c r="BN170" s="234"/>
      <c r="BO170" s="234"/>
      <c r="BP170" s="234"/>
      <c r="BQ170" s="234"/>
      <c r="BR170" s="234"/>
      <c r="BS170" s="234"/>
      <c r="BT170" s="234"/>
      <c r="BU170" s="234"/>
      <c r="BV170" s="234"/>
    </row>
    <row r="171" spans="1:74" s="171" customFormat="1" ht="15" customHeight="1">
      <c r="A171" s="169"/>
      <c r="B171" s="170"/>
      <c r="O171" s="169"/>
      <c r="Q171" s="234"/>
      <c r="R171" s="234"/>
      <c r="S171" s="234"/>
      <c r="T171" s="234"/>
      <c r="U171" s="234"/>
      <c r="V171" s="234"/>
      <c r="W171" s="234"/>
      <c r="X171" s="234"/>
      <c r="Y171" s="234"/>
      <c r="Z171" s="234"/>
      <c r="AA171" s="234"/>
      <c r="AB171" s="234"/>
      <c r="AC171" s="234"/>
      <c r="AD171" s="234"/>
      <c r="AE171" s="234"/>
      <c r="AF171" s="234"/>
      <c r="AG171" s="234"/>
      <c r="AH171" s="234"/>
      <c r="AI171" s="234"/>
      <c r="AJ171" s="234"/>
      <c r="AK171" s="234"/>
      <c r="AL171" s="234"/>
      <c r="AM171" s="234"/>
      <c r="AN171" s="234"/>
      <c r="AO171" s="234"/>
      <c r="AP171" s="234"/>
      <c r="AQ171" s="234"/>
      <c r="AR171" s="234"/>
      <c r="AS171" s="234"/>
      <c r="AT171" s="234"/>
      <c r="AU171" s="234"/>
      <c r="AV171" s="234"/>
      <c r="AW171" s="234"/>
      <c r="AX171" s="234"/>
      <c r="AY171" s="234"/>
      <c r="AZ171" s="234"/>
      <c r="BA171" s="234"/>
      <c r="BB171" s="234"/>
      <c r="BC171" s="234"/>
      <c r="BD171" s="234"/>
      <c r="BE171" s="234"/>
      <c r="BF171" s="234"/>
      <c r="BG171" s="234"/>
      <c r="BH171" s="234"/>
      <c r="BI171" s="234"/>
      <c r="BJ171" s="234"/>
      <c r="BK171" s="234"/>
      <c r="BL171" s="234"/>
      <c r="BM171" s="234"/>
      <c r="BN171" s="234"/>
      <c r="BO171" s="234"/>
      <c r="BP171" s="234"/>
      <c r="BQ171" s="234"/>
      <c r="BR171" s="234"/>
      <c r="BS171" s="234"/>
      <c r="BT171" s="234"/>
      <c r="BU171" s="234"/>
      <c r="BV171" s="234"/>
    </row>
    <row r="172" spans="1:74" s="171" customFormat="1" ht="15" customHeight="1">
      <c r="A172" s="169"/>
      <c r="B172" s="170"/>
      <c r="O172" s="169"/>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4"/>
      <c r="AL172" s="234"/>
      <c r="AM172" s="234"/>
      <c r="AN172" s="234"/>
      <c r="AO172" s="234"/>
      <c r="AP172" s="234"/>
      <c r="AQ172" s="234"/>
      <c r="AR172" s="234"/>
      <c r="AS172" s="234"/>
      <c r="AT172" s="234"/>
      <c r="AU172" s="234"/>
      <c r="AV172" s="234"/>
      <c r="AW172" s="234"/>
      <c r="AX172" s="234"/>
      <c r="AY172" s="234"/>
      <c r="AZ172" s="234"/>
      <c r="BA172" s="234"/>
      <c r="BB172" s="234"/>
      <c r="BC172" s="234"/>
      <c r="BD172" s="234"/>
      <c r="BE172" s="234"/>
      <c r="BF172" s="234"/>
      <c r="BG172" s="234"/>
      <c r="BH172" s="234"/>
      <c r="BI172" s="234"/>
      <c r="BJ172" s="234"/>
      <c r="BK172" s="234"/>
      <c r="BL172" s="234"/>
      <c r="BM172" s="234"/>
      <c r="BN172" s="234"/>
      <c r="BO172" s="234"/>
      <c r="BP172" s="234"/>
      <c r="BQ172" s="234"/>
      <c r="BR172" s="234"/>
      <c r="BS172" s="234"/>
      <c r="BT172" s="234"/>
      <c r="BU172" s="234"/>
      <c r="BV172" s="234"/>
    </row>
    <row r="173" spans="1:74" s="171" customFormat="1" ht="15" customHeight="1">
      <c r="A173" s="169"/>
      <c r="B173" s="170"/>
      <c r="O173" s="169"/>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234"/>
      <c r="AT173" s="234"/>
      <c r="AU173" s="234"/>
      <c r="AV173" s="234"/>
      <c r="AW173" s="234"/>
      <c r="AX173" s="234"/>
      <c r="AY173" s="234"/>
      <c r="AZ173" s="234"/>
      <c r="BA173" s="234"/>
      <c r="BB173" s="234"/>
      <c r="BC173" s="234"/>
      <c r="BD173" s="234"/>
      <c r="BE173" s="234"/>
      <c r="BF173" s="234"/>
      <c r="BG173" s="234"/>
      <c r="BH173" s="234"/>
      <c r="BI173" s="234"/>
      <c r="BJ173" s="234"/>
      <c r="BK173" s="234"/>
      <c r="BL173" s="234"/>
      <c r="BM173" s="234"/>
      <c r="BN173" s="234"/>
      <c r="BO173" s="234"/>
      <c r="BP173" s="234"/>
      <c r="BQ173" s="234"/>
      <c r="BR173" s="234"/>
      <c r="BS173" s="234"/>
      <c r="BT173" s="234"/>
      <c r="BU173" s="234"/>
      <c r="BV173" s="234"/>
    </row>
    <row r="174" spans="1:74" s="171" customFormat="1" ht="15" customHeight="1">
      <c r="A174" s="169"/>
      <c r="B174" s="170"/>
      <c r="O174" s="169"/>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c r="AV174" s="234"/>
      <c r="AW174" s="234"/>
      <c r="AX174" s="234"/>
      <c r="AY174" s="234"/>
      <c r="AZ174" s="234"/>
      <c r="BA174" s="234"/>
      <c r="BB174" s="234"/>
      <c r="BC174" s="234"/>
      <c r="BD174" s="234"/>
      <c r="BE174" s="234"/>
      <c r="BF174" s="234"/>
      <c r="BG174" s="234"/>
      <c r="BH174" s="234"/>
      <c r="BI174" s="234"/>
      <c r="BJ174" s="234"/>
      <c r="BK174" s="234"/>
      <c r="BL174" s="234"/>
      <c r="BM174" s="234"/>
      <c r="BN174" s="234"/>
      <c r="BO174" s="234"/>
      <c r="BP174" s="234"/>
      <c r="BQ174" s="234"/>
      <c r="BR174" s="234"/>
      <c r="BS174" s="234"/>
      <c r="BT174" s="234"/>
      <c r="BU174" s="234"/>
      <c r="BV174" s="234"/>
    </row>
    <row r="175" spans="1:74" s="171" customFormat="1" ht="15" customHeight="1">
      <c r="A175" s="169"/>
      <c r="B175" s="170"/>
      <c r="O175" s="169"/>
      <c r="Q175" s="234"/>
      <c r="R175" s="234"/>
      <c r="S175" s="234"/>
      <c r="T175" s="234"/>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c r="AP175" s="234"/>
      <c r="AQ175" s="234"/>
      <c r="AR175" s="234"/>
      <c r="AS175" s="234"/>
      <c r="AT175" s="234"/>
      <c r="AU175" s="234"/>
      <c r="AV175" s="234"/>
      <c r="AW175" s="234"/>
      <c r="AX175" s="234"/>
      <c r="AY175" s="234"/>
      <c r="AZ175" s="234"/>
      <c r="BA175" s="234"/>
      <c r="BB175" s="234"/>
      <c r="BC175" s="234"/>
      <c r="BD175" s="234"/>
      <c r="BE175" s="234"/>
      <c r="BF175" s="234"/>
      <c r="BG175" s="234"/>
      <c r="BH175" s="234"/>
      <c r="BI175" s="234"/>
      <c r="BJ175" s="234"/>
      <c r="BK175" s="234"/>
      <c r="BL175" s="234"/>
      <c r="BM175" s="234"/>
      <c r="BN175" s="234"/>
      <c r="BO175" s="234"/>
      <c r="BP175" s="234"/>
      <c r="BQ175" s="234"/>
      <c r="BR175" s="234"/>
      <c r="BS175" s="234"/>
      <c r="BT175" s="234"/>
      <c r="BU175" s="234"/>
      <c r="BV175" s="234"/>
    </row>
    <row r="176" spans="1:74" s="171" customFormat="1" ht="15" customHeight="1">
      <c r="A176" s="169"/>
      <c r="B176" s="170"/>
      <c r="O176" s="169"/>
      <c r="Q176" s="234"/>
      <c r="R176" s="234"/>
      <c r="S176" s="234"/>
      <c r="T176" s="234"/>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c r="AP176" s="234"/>
      <c r="AQ176" s="234"/>
      <c r="AR176" s="234"/>
      <c r="AS176" s="234"/>
      <c r="AT176" s="234"/>
      <c r="AU176" s="234"/>
      <c r="AV176" s="234"/>
      <c r="AW176" s="234"/>
      <c r="AX176" s="234"/>
      <c r="AY176" s="234"/>
      <c r="AZ176" s="234"/>
      <c r="BA176" s="234"/>
      <c r="BB176" s="234"/>
      <c r="BC176" s="234"/>
      <c r="BD176" s="234"/>
      <c r="BE176" s="234"/>
      <c r="BF176" s="234"/>
      <c r="BG176" s="234"/>
      <c r="BH176" s="234"/>
      <c r="BI176" s="234"/>
      <c r="BJ176" s="234"/>
      <c r="BK176" s="234"/>
      <c r="BL176" s="234"/>
      <c r="BM176" s="234"/>
      <c r="BN176" s="234"/>
      <c r="BO176" s="234"/>
      <c r="BP176" s="234"/>
      <c r="BQ176" s="234"/>
      <c r="BR176" s="234"/>
      <c r="BS176" s="234"/>
      <c r="BT176" s="234"/>
      <c r="BU176" s="234"/>
      <c r="BV176" s="234"/>
    </row>
    <row r="177" spans="1:74" s="171" customFormat="1" ht="15" customHeight="1">
      <c r="A177" s="169"/>
      <c r="B177" s="170"/>
      <c r="O177" s="169"/>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4"/>
      <c r="AY177" s="234"/>
      <c r="AZ177" s="234"/>
      <c r="BA177" s="234"/>
      <c r="BB177" s="234"/>
      <c r="BC177" s="234"/>
      <c r="BD177" s="234"/>
      <c r="BE177" s="234"/>
      <c r="BF177" s="234"/>
      <c r="BG177" s="234"/>
      <c r="BH177" s="234"/>
      <c r="BI177" s="234"/>
      <c r="BJ177" s="234"/>
      <c r="BK177" s="234"/>
      <c r="BL177" s="234"/>
      <c r="BM177" s="234"/>
      <c r="BN177" s="234"/>
      <c r="BO177" s="234"/>
      <c r="BP177" s="234"/>
      <c r="BQ177" s="234"/>
      <c r="BR177" s="234"/>
      <c r="BS177" s="234"/>
      <c r="BT177" s="234"/>
      <c r="BU177" s="234"/>
      <c r="BV177" s="234"/>
    </row>
    <row r="178" spans="1:74" s="171" customFormat="1" ht="15" customHeight="1">
      <c r="A178" s="169"/>
      <c r="B178" s="170"/>
      <c r="O178" s="169"/>
      <c r="Q178" s="234"/>
      <c r="R178" s="234"/>
      <c r="S178" s="234"/>
      <c r="T178" s="234"/>
      <c r="U178" s="234"/>
      <c r="V178" s="234"/>
      <c r="W178" s="234"/>
      <c r="X178" s="234"/>
      <c r="Y178" s="234"/>
      <c r="Z178" s="234"/>
      <c r="AA178" s="234"/>
      <c r="AB178" s="234"/>
      <c r="AC178" s="234"/>
      <c r="AD178" s="234"/>
      <c r="AE178" s="234"/>
      <c r="AF178" s="234"/>
      <c r="AG178" s="234"/>
      <c r="AH178" s="234"/>
      <c r="AI178" s="234"/>
      <c r="AJ178" s="234"/>
      <c r="AK178" s="234"/>
      <c r="AL178" s="234"/>
      <c r="AM178" s="234"/>
      <c r="AN178" s="234"/>
      <c r="AO178" s="234"/>
      <c r="AP178" s="234"/>
      <c r="AQ178" s="234"/>
      <c r="AR178" s="234"/>
      <c r="AS178" s="234"/>
      <c r="AT178" s="234"/>
      <c r="AU178" s="234"/>
      <c r="AV178" s="234"/>
      <c r="AW178" s="234"/>
      <c r="AX178" s="234"/>
      <c r="AY178" s="234"/>
      <c r="AZ178" s="234"/>
      <c r="BA178" s="234"/>
      <c r="BB178" s="234"/>
      <c r="BC178" s="234"/>
      <c r="BD178" s="234"/>
      <c r="BE178" s="234"/>
      <c r="BF178" s="234"/>
      <c r="BG178" s="234"/>
      <c r="BH178" s="234"/>
      <c r="BI178" s="234"/>
      <c r="BJ178" s="234"/>
      <c r="BK178" s="234"/>
      <c r="BL178" s="234"/>
      <c r="BM178" s="234"/>
      <c r="BN178" s="234"/>
      <c r="BO178" s="234"/>
      <c r="BP178" s="234"/>
      <c r="BQ178" s="234"/>
      <c r="BR178" s="234"/>
      <c r="BS178" s="234"/>
      <c r="BT178" s="234"/>
      <c r="BU178" s="234"/>
      <c r="BV178" s="234"/>
    </row>
    <row r="179" spans="1:74" s="171" customFormat="1" ht="15" customHeight="1">
      <c r="A179" s="169"/>
      <c r="B179" s="170"/>
      <c r="O179" s="169"/>
      <c r="Q179" s="234"/>
      <c r="R179" s="2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234"/>
      <c r="AQ179" s="234"/>
      <c r="AR179" s="234"/>
      <c r="AS179" s="234"/>
      <c r="AT179" s="234"/>
      <c r="AU179" s="234"/>
      <c r="AV179" s="234"/>
      <c r="AW179" s="234"/>
      <c r="AX179" s="234"/>
      <c r="AY179" s="234"/>
      <c r="AZ179" s="234"/>
      <c r="BA179" s="234"/>
      <c r="BB179" s="234"/>
      <c r="BC179" s="234"/>
      <c r="BD179" s="234"/>
      <c r="BE179" s="234"/>
      <c r="BF179" s="234"/>
      <c r="BG179" s="234"/>
      <c r="BH179" s="234"/>
      <c r="BI179" s="234"/>
      <c r="BJ179" s="234"/>
      <c r="BK179" s="234"/>
      <c r="BL179" s="234"/>
      <c r="BM179" s="234"/>
      <c r="BN179" s="234"/>
      <c r="BO179" s="234"/>
      <c r="BP179" s="234"/>
      <c r="BQ179" s="234"/>
      <c r="BR179" s="234"/>
      <c r="BS179" s="234"/>
      <c r="BT179" s="234"/>
      <c r="BU179" s="234"/>
      <c r="BV179" s="234"/>
    </row>
    <row r="180" spans="1:74" s="171" customFormat="1" ht="15" customHeight="1">
      <c r="A180" s="169"/>
      <c r="B180" s="170"/>
      <c r="O180" s="169"/>
      <c r="Q180" s="234"/>
      <c r="R180" s="234"/>
      <c r="S180" s="234"/>
      <c r="T180" s="234"/>
      <c r="U180" s="234"/>
      <c r="V180" s="234"/>
      <c r="W180" s="234"/>
      <c r="X180" s="234"/>
      <c r="Y180" s="234"/>
      <c r="Z180" s="234"/>
      <c r="AA180" s="234"/>
      <c r="AB180" s="234"/>
      <c r="AC180" s="234"/>
      <c r="AD180" s="234"/>
      <c r="AE180" s="234"/>
      <c r="AF180" s="234"/>
      <c r="AG180" s="234"/>
      <c r="AH180" s="234"/>
      <c r="AI180" s="234"/>
      <c r="AJ180" s="234"/>
      <c r="AK180" s="234"/>
      <c r="AL180" s="234"/>
      <c r="AM180" s="234"/>
      <c r="AN180" s="234"/>
      <c r="AO180" s="234"/>
      <c r="AP180" s="234"/>
      <c r="AQ180" s="234"/>
      <c r="AR180" s="234"/>
      <c r="AS180" s="234"/>
      <c r="AT180" s="234"/>
      <c r="AU180" s="234"/>
      <c r="AV180" s="234"/>
      <c r="AW180" s="234"/>
      <c r="AX180" s="234"/>
      <c r="AY180" s="234"/>
      <c r="AZ180" s="234"/>
      <c r="BA180" s="234"/>
      <c r="BB180" s="234"/>
      <c r="BC180" s="234"/>
      <c r="BD180" s="234"/>
      <c r="BE180" s="234"/>
      <c r="BF180" s="234"/>
      <c r="BG180" s="234"/>
      <c r="BH180" s="234"/>
      <c r="BI180" s="234"/>
      <c r="BJ180" s="234"/>
      <c r="BK180" s="234"/>
      <c r="BL180" s="234"/>
      <c r="BM180" s="234"/>
      <c r="BN180" s="234"/>
      <c r="BO180" s="234"/>
      <c r="BP180" s="234"/>
      <c r="BQ180" s="234"/>
      <c r="BR180" s="234"/>
      <c r="BS180" s="234"/>
      <c r="BT180" s="234"/>
      <c r="BU180" s="234"/>
      <c r="BV180" s="234"/>
    </row>
    <row r="181" spans="1:74" s="171" customFormat="1" ht="15" customHeight="1">
      <c r="A181" s="169"/>
      <c r="B181" s="170"/>
      <c r="O181" s="169"/>
      <c r="Q181" s="234"/>
      <c r="R181" s="234"/>
      <c r="S181" s="234"/>
      <c r="T181" s="234"/>
      <c r="U181" s="234"/>
      <c r="V181" s="234"/>
      <c r="W181" s="234"/>
      <c r="X181" s="234"/>
      <c r="Y181" s="234"/>
      <c r="Z181" s="234"/>
      <c r="AA181" s="234"/>
      <c r="AB181" s="234"/>
      <c r="AC181" s="234"/>
      <c r="AD181" s="234"/>
      <c r="AE181" s="234"/>
      <c r="AF181" s="234"/>
      <c r="AG181" s="234"/>
      <c r="AH181" s="234"/>
      <c r="AI181" s="234"/>
      <c r="AJ181" s="234"/>
      <c r="AK181" s="234"/>
      <c r="AL181" s="234"/>
      <c r="AM181" s="234"/>
      <c r="AN181" s="234"/>
      <c r="AO181" s="234"/>
      <c r="AP181" s="234"/>
      <c r="AQ181" s="234"/>
      <c r="AR181" s="234"/>
      <c r="AS181" s="234"/>
      <c r="AT181" s="234"/>
      <c r="AU181" s="234"/>
      <c r="AV181" s="234"/>
      <c r="AW181" s="234"/>
      <c r="AX181" s="234"/>
      <c r="AY181" s="234"/>
      <c r="AZ181" s="234"/>
      <c r="BA181" s="234"/>
      <c r="BB181" s="234"/>
      <c r="BC181" s="234"/>
      <c r="BD181" s="234"/>
      <c r="BE181" s="234"/>
      <c r="BF181" s="234"/>
      <c r="BG181" s="234"/>
      <c r="BH181" s="234"/>
      <c r="BI181" s="234"/>
      <c r="BJ181" s="234"/>
      <c r="BK181" s="234"/>
      <c r="BL181" s="234"/>
      <c r="BM181" s="234"/>
      <c r="BN181" s="234"/>
      <c r="BO181" s="234"/>
      <c r="BP181" s="234"/>
      <c r="BQ181" s="234"/>
      <c r="BR181" s="234"/>
      <c r="BS181" s="234"/>
      <c r="BT181" s="234"/>
      <c r="BU181" s="234"/>
      <c r="BV181" s="234"/>
    </row>
    <row r="182" spans="1:74" s="171" customFormat="1" ht="15" customHeight="1">
      <c r="A182" s="169"/>
      <c r="B182" s="170"/>
      <c r="O182" s="169"/>
      <c r="Q182" s="234"/>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c r="AP182" s="234"/>
      <c r="AQ182" s="234"/>
      <c r="AR182" s="234"/>
      <c r="AS182" s="234"/>
      <c r="AT182" s="234"/>
      <c r="AU182" s="234"/>
      <c r="AV182" s="234"/>
      <c r="AW182" s="234"/>
      <c r="AX182" s="234"/>
      <c r="AY182" s="234"/>
      <c r="AZ182" s="234"/>
      <c r="BA182" s="234"/>
      <c r="BB182" s="234"/>
      <c r="BC182" s="234"/>
      <c r="BD182" s="234"/>
      <c r="BE182" s="234"/>
      <c r="BF182" s="234"/>
      <c r="BG182" s="234"/>
      <c r="BH182" s="234"/>
      <c r="BI182" s="234"/>
      <c r="BJ182" s="234"/>
      <c r="BK182" s="234"/>
      <c r="BL182" s="234"/>
      <c r="BM182" s="234"/>
      <c r="BN182" s="234"/>
      <c r="BO182" s="234"/>
      <c r="BP182" s="234"/>
      <c r="BQ182" s="234"/>
      <c r="BR182" s="234"/>
      <c r="BS182" s="234"/>
      <c r="BT182" s="234"/>
      <c r="BU182" s="234"/>
      <c r="BV182" s="234"/>
    </row>
    <row r="183" spans="1:74" s="171" customFormat="1" ht="15" customHeight="1">
      <c r="A183" s="169"/>
      <c r="B183" s="170"/>
      <c r="O183" s="169"/>
      <c r="Q183" s="234"/>
      <c r="R183" s="234"/>
      <c r="S183" s="234"/>
      <c r="T183" s="234"/>
      <c r="U183" s="234"/>
      <c r="V183" s="234"/>
      <c r="W183" s="234"/>
      <c r="X183" s="234"/>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234"/>
      <c r="AT183" s="234"/>
      <c r="AU183" s="234"/>
      <c r="AV183" s="234"/>
      <c r="AW183" s="234"/>
      <c r="AX183" s="234"/>
      <c r="AY183" s="234"/>
      <c r="AZ183" s="234"/>
      <c r="BA183" s="234"/>
      <c r="BB183" s="234"/>
      <c r="BC183" s="234"/>
      <c r="BD183" s="234"/>
      <c r="BE183" s="234"/>
      <c r="BF183" s="234"/>
      <c r="BG183" s="234"/>
      <c r="BH183" s="234"/>
      <c r="BI183" s="234"/>
      <c r="BJ183" s="234"/>
      <c r="BK183" s="234"/>
      <c r="BL183" s="234"/>
      <c r="BM183" s="234"/>
      <c r="BN183" s="234"/>
      <c r="BO183" s="234"/>
      <c r="BP183" s="234"/>
      <c r="BQ183" s="234"/>
      <c r="BR183" s="234"/>
      <c r="BS183" s="234"/>
      <c r="BT183" s="234"/>
      <c r="BU183" s="234"/>
      <c r="BV183" s="234"/>
    </row>
    <row r="184" spans="1:74" s="171" customFormat="1" ht="15" customHeight="1">
      <c r="A184" s="169"/>
      <c r="B184" s="170"/>
      <c r="O184" s="169"/>
      <c r="Q184" s="234"/>
      <c r="R184" s="234"/>
      <c r="S184" s="234"/>
      <c r="T184" s="234"/>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4"/>
      <c r="AV184" s="234"/>
      <c r="AW184" s="234"/>
      <c r="AX184" s="234"/>
      <c r="AY184" s="234"/>
      <c r="AZ184" s="234"/>
      <c r="BA184" s="234"/>
      <c r="BB184" s="234"/>
      <c r="BC184" s="234"/>
      <c r="BD184" s="234"/>
      <c r="BE184" s="234"/>
      <c r="BF184" s="234"/>
      <c r="BG184" s="234"/>
      <c r="BH184" s="234"/>
      <c r="BI184" s="234"/>
      <c r="BJ184" s="234"/>
      <c r="BK184" s="234"/>
      <c r="BL184" s="234"/>
      <c r="BM184" s="234"/>
      <c r="BN184" s="234"/>
      <c r="BO184" s="234"/>
      <c r="BP184" s="234"/>
      <c r="BQ184" s="234"/>
      <c r="BR184" s="234"/>
      <c r="BS184" s="234"/>
      <c r="BT184" s="234"/>
      <c r="BU184" s="234"/>
      <c r="BV184" s="234"/>
    </row>
    <row r="185" spans="1:74" s="171" customFormat="1" ht="15" customHeight="1">
      <c r="A185" s="169"/>
      <c r="B185" s="170"/>
      <c r="O185" s="169"/>
      <c r="Q185" s="234"/>
      <c r="R185" s="234"/>
      <c r="S185" s="234"/>
      <c r="T185" s="234"/>
      <c r="U185" s="234"/>
      <c r="V185" s="234"/>
      <c r="W185" s="234"/>
      <c r="X185" s="234"/>
      <c r="Y185" s="234"/>
      <c r="Z185" s="234"/>
      <c r="AA185" s="234"/>
      <c r="AB185" s="234"/>
      <c r="AC185" s="234"/>
      <c r="AD185" s="234"/>
      <c r="AE185" s="234"/>
      <c r="AF185" s="234"/>
      <c r="AG185" s="234"/>
      <c r="AH185" s="234"/>
      <c r="AI185" s="234"/>
      <c r="AJ185" s="234"/>
      <c r="AK185" s="234"/>
      <c r="AL185" s="234"/>
      <c r="AM185" s="234"/>
      <c r="AN185" s="234"/>
      <c r="AO185" s="234"/>
      <c r="AP185" s="234"/>
      <c r="AQ185" s="234"/>
      <c r="AR185" s="234"/>
      <c r="AS185" s="234"/>
      <c r="AT185" s="234"/>
      <c r="AU185" s="234"/>
      <c r="AV185" s="234"/>
      <c r="AW185" s="234"/>
      <c r="AX185" s="234"/>
      <c r="AY185" s="234"/>
      <c r="AZ185" s="234"/>
      <c r="BA185" s="234"/>
      <c r="BB185" s="234"/>
      <c r="BC185" s="234"/>
      <c r="BD185" s="234"/>
      <c r="BE185" s="234"/>
      <c r="BF185" s="234"/>
      <c r="BG185" s="234"/>
      <c r="BH185" s="234"/>
      <c r="BI185" s="234"/>
      <c r="BJ185" s="234"/>
      <c r="BK185" s="234"/>
      <c r="BL185" s="234"/>
      <c r="BM185" s="234"/>
      <c r="BN185" s="234"/>
      <c r="BO185" s="234"/>
      <c r="BP185" s="234"/>
      <c r="BQ185" s="234"/>
      <c r="BR185" s="234"/>
      <c r="BS185" s="234"/>
      <c r="BT185" s="234"/>
      <c r="BU185" s="234"/>
      <c r="BV185" s="234"/>
    </row>
    <row r="186" spans="1:74" s="171" customFormat="1" ht="15" customHeight="1">
      <c r="A186" s="169"/>
      <c r="B186" s="170"/>
      <c r="O186" s="169"/>
      <c r="Q186" s="234"/>
      <c r="R186" s="234"/>
      <c r="S186" s="234"/>
      <c r="T186" s="234"/>
      <c r="U186" s="234"/>
      <c r="V186" s="234"/>
      <c r="W186" s="234"/>
      <c r="X186" s="234"/>
      <c r="Y186" s="234"/>
      <c r="Z186" s="234"/>
      <c r="AA186" s="234"/>
      <c r="AB186" s="234"/>
      <c r="AC186" s="234"/>
      <c r="AD186" s="234"/>
      <c r="AE186" s="234"/>
      <c r="AF186" s="234"/>
      <c r="AG186" s="234"/>
      <c r="AH186" s="234"/>
      <c r="AI186" s="234"/>
      <c r="AJ186" s="234"/>
      <c r="AK186" s="234"/>
      <c r="AL186" s="234"/>
      <c r="AM186" s="234"/>
      <c r="AN186" s="234"/>
      <c r="AO186" s="234"/>
      <c r="AP186" s="234"/>
      <c r="AQ186" s="234"/>
      <c r="AR186" s="234"/>
      <c r="AS186" s="234"/>
      <c r="AT186" s="234"/>
      <c r="AU186" s="234"/>
      <c r="AV186" s="234"/>
      <c r="AW186" s="234"/>
      <c r="AX186" s="234"/>
      <c r="AY186" s="234"/>
      <c r="AZ186" s="234"/>
      <c r="BA186" s="234"/>
      <c r="BB186" s="234"/>
      <c r="BC186" s="234"/>
      <c r="BD186" s="234"/>
      <c r="BE186" s="234"/>
      <c r="BF186" s="234"/>
      <c r="BG186" s="234"/>
      <c r="BH186" s="234"/>
      <c r="BI186" s="234"/>
      <c r="BJ186" s="234"/>
      <c r="BK186" s="234"/>
      <c r="BL186" s="234"/>
      <c r="BM186" s="234"/>
      <c r="BN186" s="234"/>
      <c r="BO186" s="234"/>
      <c r="BP186" s="234"/>
      <c r="BQ186" s="234"/>
      <c r="BR186" s="234"/>
      <c r="BS186" s="234"/>
      <c r="BT186" s="234"/>
      <c r="BU186" s="234"/>
      <c r="BV186" s="234"/>
    </row>
    <row r="187" spans="1:74" s="171" customFormat="1" ht="15" customHeight="1">
      <c r="A187" s="169"/>
      <c r="B187" s="170"/>
      <c r="O187" s="169"/>
      <c r="Q187" s="234"/>
      <c r="R187" s="234"/>
      <c r="S187" s="234"/>
      <c r="T187" s="234"/>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234"/>
      <c r="AT187" s="234"/>
      <c r="AU187" s="234"/>
      <c r="AV187" s="234"/>
      <c r="AW187" s="234"/>
      <c r="AX187" s="234"/>
      <c r="AY187" s="234"/>
      <c r="AZ187" s="234"/>
      <c r="BA187" s="234"/>
      <c r="BB187" s="234"/>
      <c r="BC187" s="234"/>
      <c r="BD187" s="234"/>
      <c r="BE187" s="234"/>
      <c r="BF187" s="234"/>
      <c r="BG187" s="234"/>
      <c r="BH187" s="234"/>
      <c r="BI187" s="234"/>
      <c r="BJ187" s="234"/>
      <c r="BK187" s="234"/>
      <c r="BL187" s="234"/>
      <c r="BM187" s="234"/>
      <c r="BN187" s="234"/>
      <c r="BO187" s="234"/>
      <c r="BP187" s="234"/>
      <c r="BQ187" s="234"/>
      <c r="BR187" s="234"/>
      <c r="BS187" s="234"/>
      <c r="BT187" s="234"/>
      <c r="BU187" s="234"/>
      <c r="BV187" s="234"/>
    </row>
    <row r="188" spans="1:74" s="171" customFormat="1" ht="15" customHeight="1">
      <c r="A188" s="169"/>
      <c r="B188" s="170"/>
      <c r="O188" s="169"/>
      <c r="Q188" s="234"/>
      <c r="R188" s="234"/>
      <c r="S188" s="234"/>
      <c r="T188" s="234"/>
      <c r="U188" s="234"/>
      <c r="V188" s="234"/>
      <c r="W188" s="234"/>
      <c r="X188" s="234"/>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234"/>
      <c r="AT188" s="234"/>
      <c r="AU188" s="234"/>
      <c r="AV188" s="234"/>
      <c r="AW188" s="234"/>
      <c r="AX188" s="234"/>
      <c r="AY188" s="234"/>
      <c r="AZ188" s="234"/>
      <c r="BA188" s="234"/>
      <c r="BB188" s="234"/>
      <c r="BC188" s="234"/>
      <c r="BD188" s="234"/>
      <c r="BE188" s="234"/>
      <c r="BF188" s="234"/>
      <c r="BG188" s="234"/>
      <c r="BH188" s="234"/>
      <c r="BI188" s="234"/>
      <c r="BJ188" s="234"/>
      <c r="BK188" s="234"/>
      <c r="BL188" s="234"/>
      <c r="BM188" s="234"/>
      <c r="BN188" s="234"/>
      <c r="BO188" s="234"/>
      <c r="BP188" s="234"/>
      <c r="BQ188" s="234"/>
      <c r="BR188" s="234"/>
      <c r="BS188" s="234"/>
      <c r="BT188" s="234"/>
      <c r="BU188" s="234"/>
      <c r="BV188" s="234"/>
    </row>
    <row r="189" spans="1:74" s="171" customFormat="1" ht="15" customHeight="1">
      <c r="A189" s="169"/>
      <c r="B189" s="170"/>
      <c r="O189" s="169"/>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234"/>
      <c r="AY189" s="234"/>
      <c r="AZ189" s="234"/>
      <c r="BA189" s="234"/>
      <c r="BB189" s="234"/>
      <c r="BC189" s="234"/>
      <c r="BD189" s="234"/>
      <c r="BE189" s="234"/>
      <c r="BF189" s="234"/>
      <c r="BG189" s="234"/>
      <c r="BH189" s="234"/>
      <c r="BI189" s="234"/>
      <c r="BJ189" s="234"/>
      <c r="BK189" s="234"/>
      <c r="BL189" s="234"/>
      <c r="BM189" s="234"/>
      <c r="BN189" s="234"/>
      <c r="BO189" s="234"/>
      <c r="BP189" s="234"/>
      <c r="BQ189" s="234"/>
      <c r="BR189" s="234"/>
      <c r="BS189" s="234"/>
      <c r="BT189" s="234"/>
      <c r="BU189" s="234"/>
      <c r="BV189" s="234"/>
    </row>
    <row r="190" spans="1:74" s="171" customFormat="1" ht="15" customHeight="1">
      <c r="A190" s="169"/>
      <c r="B190" s="170"/>
      <c r="O190" s="169"/>
      <c r="Q190" s="234"/>
      <c r="R190" s="234"/>
      <c r="S190" s="234"/>
      <c r="T190" s="234"/>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34"/>
      <c r="AP190" s="234"/>
      <c r="AQ190" s="234"/>
      <c r="AR190" s="234"/>
      <c r="AS190" s="234"/>
      <c r="AT190" s="234"/>
      <c r="AU190" s="234"/>
      <c r="AV190" s="234"/>
      <c r="AW190" s="234"/>
      <c r="AX190" s="234"/>
      <c r="AY190" s="234"/>
      <c r="AZ190" s="234"/>
      <c r="BA190" s="234"/>
      <c r="BB190" s="234"/>
      <c r="BC190" s="234"/>
      <c r="BD190" s="234"/>
      <c r="BE190" s="234"/>
      <c r="BF190" s="234"/>
      <c r="BG190" s="234"/>
      <c r="BH190" s="234"/>
      <c r="BI190" s="234"/>
      <c r="BJ190" s="234"/>
      <c r="BK190" s="234"/>
      <c r="BL190" s="234"/>
      <c r="BM190" s="234"/>
      <c r="BN190" s="234"/>
      <c r="BO190" s="234"/>
      <c r="BP190" s="234"/>
      <c r="BQ190" s="234"/>
      <c r="BR190" s="234"/>
      <c r="BS190" s="234"/>
      <c r="BT190" s="234"/>
      <c r="BU190" s="234"/>
      <c r="BV190" s="234"/>
    </row>
    <row r="191" spans="1:74" s="171" customFormat="1" ht="15" customHeight="1">
      <c r="A191" s="169"/>
      <c r="B191" s="170"/>
      <c r="O191" s="169"/>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4"/>
      <c r="AX191" s="234"/>
      <c r="AY191" s="234"/>
      <c r="AZ191" s="234"/>
      <c r="BA191" s="234"/>
      <c r="BB191" s="234"/>
      <c r="BC191" s="234"/>
      <c r="BD191" s="234"/>
      <c r="BE191" s="234"/>
      <c r="BF191" s="234"/>
      <c r="BG191" s="234"/>
      <c r="BH191" s="234"/>
      <c r="BI191" s="234"/>
      <c r="BJ191" s="234"/>
      <c r="BK191" s="234"/>
      <c r="BL191" s="234"/>
      <c r="BM191" s="234"/>
      <c r="BN191" s="234"/>
      <c r="BO191" s="234"/>
      <c r="BP191" s="234"/>
      <c r="BQ191" s="234"/>
      <c r="BR191" s="234"/>
      <c r="BS191" s="234"/>
      <c r="BT191" s="234"/>
      <c r="BU191" s="234"/>
      <c r="BV191" s="234"/>
    </row>
    <row r="192" spans="1:74" s="171" customFormat="1" ht="15" customHeight="1">
      <c r="A192" s="169"/>
      <c r="B192" s="170"/>
      <c r="O192" s="169"/>
      <c r="Q192" s="234"/>
      <c r="R192" s="234"/>
      <c r="S192" s="234"/>
      <c r="T192" s="234"/>
      <c r="U192" s="234"/>
      <c r="V192" s="234"/>
      <c r="W192" s="234"/>
      <c r="X192" s="234"/>
      <c r="Y192" s="234"/>
      <c r="Z192" s="234"/>
      <c r="AA192" s="234"/>
      <c r="AB192" s="234"/>
      <c r="AC192" s="234"/>
      <c r="AD192" s="234"/>
      <c r="AE192" s="234"/>
      <c r="AF192" s="234"/>
      <c r="AG192" s="234"/>
      <c r="AH192" s="234"/>
      <c r="AI192" s="234"/>
      <c r="AJ192" s="234"/>
      <c r="AK192" s="234"/>
      <c r="AL192" s="234"/>
      <c r="AM192" s="234"/>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4"/>
      <c r="BR192" s="234"/>
      <c r="BS192" s="234"/>
      <c r="BT192" s="234"/>
      <c r="BU192" s="234"/>
      <c r="BV192" s="234"/>
    </row>
    <row r="193" spans="1:74" s="171" customFormat="1" ht="15" customHeight="1">
      <c r="A193" s="169"/>
      <c r="B193" s="170"/>
      <c r="O193" s="169"/>
      <c r="Q193" s="234"/>
      <c r="R193" s="234"/>
      <c r="S193" s="234"/>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4"/>
      <c r="BR193" s="234"/>
      <c r="BS193" s="234"/>
      <c r="BT193" s="234"/>
      <c r="BU193" s="234"/>
      <c r="BV193" s="234"/>
    </row>
    <row r="194" spans="1:74" s="171" customFormat="1" ht="15" customHeight="1">
      <c r="A194" s="169"/>
      <c r="B194" s="170"/>
      <c r="O194" s="169"/>
      <c r="Q194" s="234"/>
      <c r="R194" s="234"/>
      <c r="S194" s="234"/>
      <c r="T194" s="234"/>
      <c r="U194" s="234"/>
      <c r="V194" s="234"/>
      <c r="W194" s="234"/>
      <c r="X194" s="234"/>
      <c r="Y194" s="234"/>
      <c r="Z194" s="234"/>
      <c r="AA194" s="234"/>
      <c r="AB194" s="234"/>
      <c r="AC194" s="234"/>
      <c r="AD194" s="234"/>
      <c r="AE194" s="234"/>
      <c r="AF194" s="234"/>
      <c r="AG194" s="234"/>
      <c r="AH194" s="234"/>
      <c r="AI194" s="234"/>
      <c r="AJ194" s="234"/>
      <c r="AK194" s="234"/>
      <c r="AL194" s="234"/>
      <c r="AM194" s="234"/>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4"/>
      <c r="BR194" s="234"/>
      <c r="BS194" s="234"/>
      <c r="BT194" s="234"/>
      <c r="BU194" s="234"/>
      <c r="BV194" s="234"/>
    </row>
    <row r="195" spans="1:74" s="171" customFormat="1" ht="15" customHeight="1">
      <c r="A195" s="169"/>
      <c r="B195" s="170"/>
      <c r="O195" s="169"/>
      <c r="Q195" s="234"/>
      <c r="R195" s="234"/>
      <c r="S195" s="234"/>
      <c r="T195" s="234"/>
      <c r="U195" s="234"/>
      <c r="V195" s="234"/>
      <c r="W195" s="234"/>
      <c r="X195" s="234"/>
      <c r="Y195" s="234"/>
      <c r="Z195" s="234"/>
      <c r="AA195" s="234"/>
      <c r="AB195" s="234"/>
      <c r="AC195" s="234"/>
      <c r="AD195" s="234"/>
      <c r="AE195" s="234"/>
      <c r="AF195" s="234"/>
      <c r="AG195" s="234"/>
      <c r="AH195" s="234"/>
      <c r="AI195" s="234"/>
      <c r="AJ195" s="234"/>
      <c r="AK195" s="234"/>
      <c r="AL195" s="234"/>
      <c r="AM195" s="234"/>
      <c r="AN195" s="234"/>
      <c r="AO195" s="234"/>
      <c r="AP195" s="234"/>
      <c r="AQ195" s="234"/>
      <c r="AR195" s="234"/>
      <c r="AS195" s="234"/>
      <c r="AT195" s="234"/>
      <c r="AU195" s="234"/>
      <c r="AV195" s="234"/>
      <c r="AW195" s="234"/>
      <c r="AX195" s="234"/>
      <c r="AY195" s="234"/>
      <c r="AZ195" s="234"/>
      <c r="BA195" s="234"/>
      <c r="BB195" s="234"/>
      <c r="BC195" s="234"/>
      <c r="BD195" s="234"/>
      <c r="BE195" s="234"/>
      <c r="BF195" s="234"/>
      <c r="BG195" s="234"/>
      <c r="BH195" s="234"/>
      <c r="BI195" s="234"/>
      <c r="BJ195" s="234"/>
      <c r="BK195" s="234"/>
      <c r="BL195" s="234"/>
      <c r="BM195" s="234"/>
      <c r="BN195" s="234"/>
      <c r="BO195" s="234"/>
      <c r="BP195" s="234"/>
      <c r="BQ195" s="234"/>
      <c r="BR195" s="234"/>
      <c r="BS195" s="234"/>
      <c r="BT195" s="234"/>
      <c r="BU195" s="234"/>
      <c r="BV195" s="234"/>
    </row>
    <row r="196" spans="1:74" s="171" customFormat="1" ht="15" customHeight="1">
      <c r="A196" s="169"/>
      <c r="B196" s="170"/>
      <c r="O196" s="169"/>
      <c r="Q196" s="234"/>
      <c r="R196" s="234"/>
      <c r="S196" s="234"/>
      <c r="T196" s="234"/>
      <c r="U196" s="234"/>
      <c r="V196" s="234"/>
      <c r="W196" s="234"/>
      <c r="X196" s="234"/>
      <c r="Y196" s="234"/>
      <c r="Z196" s="234"/>
      <c r="AA196" s="234"/>
      <c r="AB196" s="234"/>
      <c r="AC196" s="234"/>
      <c r="AD196" s="234"/>
      <c r="AE196" s="234"/>
      <c r="AF196" s="234"/>
      <c r="AG196" s="234"/>
      <c r="AH196" s="234"/>
      <c r="AI196" s="234"/>
      <c r="AJ196" s="234"/>
      <c r="AK196" s="234"/>
      <c r="AL196" s="234"/>
      <c r="AM196" s="234"/>
      <c r="AN196" s="234"/>
      <c r="AO196" s="234"/>
      <c r="AP196" s="234"/>
      <c r="AQ196" s="234"/>
      <c r="AR196" s="234"/>
      <c r="AS196" s="234"/>
      <c r="AT196" s="234"/>
      <c r="AU196" s="234"/>
      <c r="AV196" s="234"/>
      <c r="AW196" s="234"/>
      <c r="AX196" s="234"/>
      <c r="AY196" s="234"/>
      <c r="AZ196" s="234"/>
      <c r="BA196" s="234"/>
      <c r="BB196" s="234"/>
      <c r="BC196" s="234"/>
      <c r="BD196" s="234"/>
      <c r="BE196" s="234"/>
      <c r="BF196" s="234"/>
      <c r="BG196" s="234"/>
      <c r="BH196" s="234"/>
      <c r="BI196" s="234"/>
      <c r="BJ196" s="234"/>
      <c r="BK196" s="234"/>
      <c r="BL196" s="234"/>
      <c r="BM196" s="234"/>
      <c r="BN196" s="234"/>
      <c r="BO196" s="234"/>
      <c r="BP196" s="234"/>
      <c r="BQ196" s="234"/>
      <c r="BR196" s="234"/>
      <c r="BS196" s="234"/>
      <c r="BT196" s="234"/>
      <c r="BU196" s="234"/>
      <c r="BV196" s="234"/>
    </row>
    <row r="197" spans="1:74" s="171" customFormat="1" ht="15" customHeight="1">
      <c r="A197" s="169"/>
      <c r="B197" s="170"/>
      <c r="O197" s="169"/>
      <c r="Q197" s="234"/>
      <c r="R197" s="234"/>
      <c r="S197" s="234"/>
      <c r="T197" s="234"/>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P197" s="234"/>
      <c r="AQ197" s="234"/>
      <c r="AR197" s="234"/>
      <c r="AS197" s="234"/>
      <c r="AT197" s="234"/>
      <c r="AU197" s="234"/>
      <c r="AV197" s="234"/>
      <c r="AW197" s="234"/>
      <c r="AX197" s="234"/>
      <c r="AY197" s="234"/>
      <c r="AZ197" s="234"/>
      <c r="BA197" s="234"/>
      <c r="BB197" s="234"/>
      <c r="BC197" s="234"/>
      <c r="BD197" s="234"/>
      <c r="BE197" s="234"/>
      <c r="BF197" s="234"/>
      <c r="BG197" s="234"/>
      <c r="BH197" s="234"/>
      <c r="BI197" s="234"/>
      <c r="BJ197" s="234"/>
      <c r="BK197" s="234"/>
      <c r="BL197" s="234"/>
      <c r="BM197" s="234"/>
      <c r="BN197" s="234"/>
      <c r="BO197" s="234"/>
      <c r="BP197" s="234"/>
      <c r="BQ197" s="234"/>
      <c r="BR197" s="234"/>
      <c r="BS197" s="234"/>
      <c r="BT197" s="234"/>
      <c r="BU197" s="234"/>
      <c r="BV197" s="234"/>
    </row>
    <row r="198" spans="1:74" s="171" customFormat="1" ht="15" customHeight="1">
      <c r="A198" s="169"/>
      <c r="B198" s="170"/>
      <c r="O198" s="169"/>
      <c r="Q198" s="234"/>
      <c r="R198" s="234"/>
      <c r="S198" s="234"/>
      <c r="T198" s="234"/>
      <c r="U198" s="234"/>
      <c r="V198" s="234"/>
      <c r="W198" s="234"/>
      <c r="X198" s="234"/>
      <c r="Y198" s="234"/>
      <c r="Z198" s="234"/>
      <c r="AA198" s="234"/>
      <c r="AB198" s="234"/>
      <c r="AC198" s="234"/>
      <c r="AD198" s="234"/>
      <c r="AE198" s="234"/>
      <c r="AF198" s="234"/>
      <c r="AG198" s="234"/>
      <c r="AH198" s="234"/>
      <c r="AI198" s="234"/>
      <c r="AJ198" s="234"/>
      <c r="AK198" s="234"/>
      <c r="AL198" s="234"/>
      <c r="AM198" s="234"/>
      <c r="AN198" s="234"/>
      <c r="AO198" s="234"/>
      <c r="AP198" s="234"/>
      <c r="AQ198" s="234"/>
      <c r="AR198" s="234"/>
      <c r="AS198" s="234"/>
      <c r="AT198" s="234"/>
      <c r="AU198" s="234"/>
      <c r="AV198" s="234"/>
      <c r="AW198" s="234"/>
      <c r="AX198" s="234"/>
      <c r="AY198" s="234"/>
      <c r="AZ198" s="234"/>
      <c r="BA198" s="234"/>
      <c r="BB198" s="234"/>
      <c r="BC198" s="234"/>
      <c r="BD198" s="234"/>
      <c r="BE198" s="234"/>
      <c r="BF198" s="234"/>
      <c r="BG198" s="234"/>
      <c r="BH198" s="234"/>
      <c r="BI198" s="234"/>
      <c r="BJ198" s="234"/>
      <c r="BK198" s="234"/>
      <c r="BL198" s="234"/>
      <c r="BM198" s="234"/>
      <c r="BN198" s="234"/>
      <c r="BO198" s="234"/>
      <c r="BP198" s="234"/>
      <c r="BQ198" s="234"/>
      <c r="BR198" s="234"/>
      <c r="BS198" s="234"/>
      <c r="BT198" s="234"/>
      <c r="BU198" s="234"/>
      <c r="BV198" s="234"/>
    </row>
    <row r="199" spans="1:74" s="171" customFormat="1" ht="15" customHeight="1">
      <c r="A199" s="169"/>
      <c r="B199" s="170"/>
      <c r="O199" s="169"/>
      <c r="Q199" s="234"/>
      <c r="R199" s="234"/>
      <c r="S199" s="234"/>
      <c r="T199" s="234"/>
      <c r="U199" s="234"/>
      <c r="V199" s="234"/>
      <c r="W199" s="234"/>
      <c r="X199" s="234"/>
      <c r="Y199" s="234"/>
      <c r="Z199" s="234"/>
      <c r="AA199" s="234"/>
      <c r="AB199" s="234"/>
      <c r="AC199" s="234"/>
      <c r="AD199" s="234"/>
      <c r="AE199" s="234"/>
      <c r="AF199" s="234"/>
      <c r="AG199" s="234"/>
      <c r="AH199" s="234"/>
      <c r="AI199" s="234"/>
      <c r="AJ199" s="234"/>
      <c r="AK199" s="234"/>
      <c r="AL199" s="234"/>
      <c r="AM199" s="234"/>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4"/>
      <c r="BR199" s="234"/>
      <c r="BS199" s="234"/>
      <c r="BT199" s="234"/>
      <c r="BU199" s="234"/>
      <c r="BV199" s="234"/>
    </row>
    <row r="200" spans="1:74" s="171" customFormat="1" ht="15" customHeight="1">
      <c r="A200" s="169"/>
      <c r="B200" s="170"/>
      <c r="O200" s="169"/>
      <c r="Q200" s="234"/>
      <c r="R200" s="234"/>
      <c r="S200" s="234"/>
      <c r="T200" s="234"/>
      <c r="U200" s="234"/>
      <c r="V200" s="234"/>
      <c r="W200" s="234"/>
      <c r="X200" s="234"/>
      <c r="Y200" s="234"/>
      <c r="Z200" s="234"/>
      <c r="AA200" s="234"/>
      <c r="AB200" s="234"/>
      <c r="AC200" s="234"/>
      <c r="AD200" s="234"/>
      <c r="AE200" s="234"/>
      <c r="AF200" s="234"/>
      <c r="AG200" s="234"/>
      <c r="AH200" s="234"/>
      <c r="AI200" s="234"/>
      <c r="AJ200" s="234"/>
      <c r="AK200" s="234"/>
      <c r="AL200" s="234"/>
      <c r="AM200" s="234"/>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4"/>
      <c r="BR200" s="234"/>
      <c r="BS200" s="234"/>
      <c r="BT200" s="234"/>
      <c r="BU200" s="234"/>
      <c r="BV200" s="234"/>
    </row>
    <row r="201" spans="1:74" s="171" customFormat="1" ht="15" customHeight="1">
      <c r="A201" s="169"/>
      <c r="B201" s="170"/>
      <c r="O201" s="169"/>
      <c r="Q201" s="234"/>
      <c r="R201" s="234"/>
      <c r="S201" s="234"/>
      <c r="T201" s="234"/>
      <c r="U201" s="234"/>
      <c r="V201" s="234"/>
      <c r="W201" s="234"/>
      <c r="X201" s="234"/>
      <c r="Y201" s="234"/>
      <c r="Z201" s="234"/>
      <c r="AA201" s="234"/>
      <c r="AB201" s="234"/>
      <c r="AC201" s="234"/>
      <c r="AD201" s="234"/>
      <c r="AE201" s="234"/>
      <c r="AF201" s="234"/>
      <c r="AG201" s="234"/>
      <c r="AH201" s="234"/>
      <c r="AI201" s="234"/>
      <c r="AJ201" s="234"/>
      <c r="AK201" s="234"/>
      <c r="AL201" s="234"/>
      <c r="AM201" s="234"/>
      <c r="AN201" s="234"/>
      <c r="AO201" s="234"/>
      <c r="AP201" s="234"/>
      <c r="AQ201" s="234"/>
      <c r="AR201" s="234"/>
      <c r="AS201" s="234"/>
      <c r="AT201" s="234"/>
      <c r="AU201" s="234"/>
      <c r="AV201" s="234"/>
      <c r="AW201" s="234"/>
      <c r="AX201" s="234"/>
      <c r="AY201" s="234"/>
      <c r="AZ201" s="234"/>
      <c r="BA201" s="234"/>
      <c r="BB201" s="234"/>
      <c r="BC201" s="234"/>
      <c r="BD201" s="234"/>
      <c r="BE201" s="234"/>
      <c r="BF201" s="234"/>
      <c r="BG201" s="234"/>
      <c r="BH201" s="234"/>
      <c r="BI201" s="234"/>
      <c r="BJ201" s="234"/>
      <c r="BK201" s="234"/>
      <c r="BL201" s="234"/>
      <c r="BM201" s="234"/>
      <c r="BN201" s="234"/>
      <c r="BO201" s="234"/>
      <c r="BP201" s="234"/>
      <c r="BQ201" s="234"/>
      <c r="BR201" s="234"/>
      <c r="BS201" s="234"/>
      <c r="BT201" s="234"/>
      <c r="BU201" s="234"/>
      <c r="BV201" s="234"/>
    </row>
    <row r="202" spans="1:74" s="171" customFormat="1" ht="15" customHeight="1">
      <c r="A202" s="169"/>
      <c r="B202" s="170"/>
      <c r="O202" s="169"/>
      <c r="Q202" s="234"/>
      <c r="R202" s="234"/>
      <c r="S202" s="234"/>
      <c r="T202" s="234"/>
      <c r="U202" s="234"/>
      <c r="V202" s="234"/>
      <c r="W202" s="234"/>
      <c r="X202" s="234"/>
      <c r="Y202" s="234"/>
      <c r="Z202" s="234"/>
      <c r="AA202" s="234"/>
      <c r="AB202" s="234"/>
      <c r="AC202" s="234"/>
      <c r="AD202" s="234"/>
      <c r="AE202" s="234"/>
      <c r="AF202" s="234"/>
      <c r="AG202" s="234"/>
      <c r="AH202" s="234"/>
      <c r="AI202" s="234"/>
      <c r="AJ202" s="234"/>
      <c r="AK202" s="234"/>
      <c r="AL202" s="234"/>
      <c r="AM202" s="234"/>
      <c r="AN202" s="234"/>
      <c r="AO202" s="234"/>
      <c r="AP202" s="234"/>
      <c r="AQ202" s="234"/>
      <c r="AR202" s="234"/>
      <c r="AS202" s="234"/>
      <c r="AT202" s="234"/>
      <c r="AU202" s="234"/>
      <c r="AV202" s="234"/>
      <c r="AW202" s="234"/>
      <c r="AX202" s="234"/>
      <c r="AY202" s="234"/>
      <c r="AZ202" s="234"/>
      <c r="BA202" s="234"/>
      <c r="BB202" s="234"/>
      <c r="BC202" s="234"/>
      <c r="BD202" s="234"/>
      <c r="BE202" s="234"/>
      <c r="BF202" s="234"/>
      <c r="BG202" s="234"/>
      <c r="BH202" s="234"/>
      <c r="BI202" s="234"/>
      <c r="BJ202" s="234"/>
      <c r="BK202" s="234"/>
      <c r="BL202" s="234"/>
      <c r="BM202" s="234"/>
      <c r="BN202" s="234"/>
      <c r="BO202" s="234"/>
      <c r="BP202" s="234"/>
      <c r="BQ202" s="234"/>
      <c r="BR202" s="234"/>
      <c r="BS202" s="234"/>
      <c r="BT202" s="234"/>
      <c r="BU202" s="234"/>
      <c r="BV202" s="234"/>
    </row>
    <row r="203" spans="1:74" s="171" customFormat="1" ht="15" customHeight="1">
      <c r="A203" s="169"/>
      <c r="B203" s="170"/>
      <c r="O203" s="169"/>
      <c r="Q203" s="234"/>
      <c r="R203" s="234"/>
      <c r="S203" s="234"/>
      <c r="T203" s="234"/>
      <c r="U203" s="234"/>
      <c r="V203" s="234"/>
      <c r="W203" s="234"/>
      <c r="X203" s="234"/>
      <c r="Y203" s="234"/>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E203" s="234"/>
      <c r="BF203" s="234"/>
      <c r="BG203" s="234"/>
      <c r="BH203" s="234"/>
      <c r="BI203" s="234"/>
      <c r="BJ203" s="234"/>
      <c r="BK203" s="234"/>
      <c r="BL203" s="234"/>
      <c r="BM203" s="234"/>
      <c r="BN203" s="234"/>
      <c r="BO203" s="234"/>
      <c r="BP203" s="234"/>
      <c r="BQ203" s="234"/>
      <c r="BR203" s="234"/>
      <c r="BS203" s="234"/>
      <c r="BT203" s="234"/>
      <c r="BU203" s="234"/>
      <c r="BV203" s="234"/>
    </row>
    <row r="204" spans="1:74" s="171" customFormat="1" ht="15" customHeight="1">
      <c r="A204" s="169"/>
      <c r="B204" s="170"/>
      <c r="O204" s="169"/>
      <c r="Q204" s="234"/>
      <c r="R204" s="234"/>
      <c r="S204" s="234"/>
      <c r="T204" s="234"/>
      <c r="U204" s="234"/>
      <c r="V204" s="234"/>
      <c r="W204" s="234"/>
      <c r="X204" s="234"/>
      <c r="Y204" s="234"/>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c r="AV204" s="234"/>
      <c r="AW204" s="234"/>
      <c r="AX204" s="234"/>
      <c r="AY204" s="234"/>
      <c r="AZ204" s="234"/>
      <c r="BA204" s="234"/>
      <c r="BB204" s="234"/>
      <c r="BC204" s="234"/>
      <c r="BD204" s="234"/>
      <c r="BE204" s="234"/>
      <c r="BF204" s="234"/>
      <c r="BG204" s="234"/>
      <c r="BH204" s="234"/>
      <c r="BI204" s="234"/>
      <c r="BJ204" s="234"/>
      <c r="BK204" s="234"/>
      <c r="BL204" s="234"/>
      <c r="BM204" s="234"/>
      <c r="BN204" s="234"/>
      <c r="BO204" s="234"/>
      <c r="BP204" s="234"/>
      <c r="BQ204" s="234"/>
      <c r="BR204" s="234"/>
      <c r="BS204" s="234"/>
      <c r="BT204" s="234"/>
      <c r="BU204" s="234"/>
      <c r="BV204" s="234"/>
    </row>
    <row r="205" spans="1:74" s="171" customFormat="1" ht="15" customHeight="1">
      <c r="A205" s="169"/>
      <c r="B205" s="170"/>
      <c r="O205" s="169"/>
      <c r="Q205" s="234"/>
      <c r="R205" s="234"/>
      <c r="S205" s="234"/>
      <c r="T205" s="234"/>
      <c r="U205" s="234"/>
      <c r="V205" s="234"/>
      <c r="W205" s="234"/>
      <c r="X205" s="234"/>
      <c r="Y205" s="234"/>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4"/>
      <c r="AW205" s="234"/>
      <c r="AX205" s="234"/>
      <c r="AY205" s="234"/>
      <c r="AZ205" s="234"/>
      <c r="BA205" s="234"/>
      <c r="BB205" s="234"/>
      <c r="BC205" s="234"/>
      <c r="BD205" s="234"/>
      <c r="BE205" s="234"/>
      <c r="BF205" s="234"/>
      <c r="BG205" s="234"/>
      <c r="BH205" s="234"/>
      <c r="BI205" s="234"/>
      <c r="BJ205" s="234"/>
      <c r="BK205" s="234"/>
      <c r="BL205" s="234"/>
      <c r="BM205" s="234"/>
      <c r="BN205" s="234"/>
      <c r="BO205" s="234"/>
      <c r="BP205" s="234"/>
      <c r="BQ205" s="234"/>
      <c r="BR205" s="234"/>
      <c r="BS205" s="234"/>
      <c r="BT205" s="234"/>
      <c r="BU205" s="234"/>
      <c r="BV205" s="234"/>
    </row>
    <row r="206" spans="1:74" s="171" customFormat="1" ht="15" customHeight="1">
      <c r="A206" s="169"/>
      <c r="B206" s="170"/>
      <c r="O206" s="169"/>
      <c r="Q206" s="234"/>
      <c r="R206" s="234"/>
      <c r="S206" s="234"/>
      <c r="T206" s="234"/>
      <c r="U206" s="234"/>
      <c r="V206" s="234"/>
      <c r="W206" s="234"/>
      <c r="X206" s="234"/>
      <c r="Y206" s="234"/>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c r="AV206" s="234"/>
      <c r="AW206" s="234"/>
      <c r="AX206" s="234"/>
      <c r="AY206" s="234"/>
      <c r="AZ206" s="234"/>
      <c r="BA206" s="234"/>
      <c r="BB206" s="234"/>
      <c r="BC206" s="234"/>
      <c r="BD206" s="234"/>
      <c r="BE206" s="234"/>
      <c r="BF206" s="234"/>
      <c r="BG206" s="234"/>
      <c r="BH206" s="234"/>
      <c r="BI206" s="234"/>
      <c r="BJ206" s="234"/>
      <c r="BK206" s="234"/>
      <c r="BL206" s="234"/>
      <c r="BM206" s="234"/>
      <c r="BN206" s="234"/>
      <c r="BO206" s="234"/>
      <c r="BP206" s="234"/>
      <c r="BQ206" s="234"/>
      <c r="BR206" s="234"/>
      <c r="BS206" s="234"/>
      <c r="BT206" s="234"/>
      <c r="BU206" s="234"/>
      <c r="BV206" s="234"/>
    </row>
    <row r="207" spans="1:74" s="171" customFormat="1" ht="15" customHeight="1">
      <c r="A207" s="169"/>
      <c r="B207" s="170"/>
      <c r="O207" s="169"/>
      <c r="Q207" s="234"/>
      <c r="R207" s="234"/>
      <c r="S207" s="234"/>
      <c r="T207" s="234"/>
      <c r="U207" s="234"/>
      <c r="V207" s="234"/>
      <c r="W207" s="234"/>
      <c r="X207" s="234"/>
      <c r="Y207" s="234"/>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E207" s="234"/>
      <c r="BF207" s="234"/>
      <c r="BG207" s="234"/>
      <c r="BH207" s="234"/>
      <c r="BI207" s="234"/>
      <c r="BJ207" s="234"/>
      <c r="BK207" s="234"/>
      <c r="BL207" s="234"/>
      <c r="BM207" s="234"/>
      <c r="BN207" s="234"/>
      <c r="BO207" s="234"/>
      <c r="BP207" s="234"/>
      <c r="BQ207" s="234"/>
      <c r="BR207" s="234"/>
      <c r="BS207" s="234"/>
      <c r="BT207" s="234"/>
      <c r="BU207" s="234"/>
      <c r="BV207" s="234"/>
    </row>
    <row r="208" spans="1:74" s="171" customFormat="1" ht="15" customHeight="1">
      <c r="A208" s="169"/>
      <c r="B208" s="170"/>
      <c r="O208" s="169"/>
      <c r="Q208" s="234"/>
      <c r="R208" s="234"/>
      <c r="S208" s="234"/>
      <c r="T208" s="234"/>
      <c r="U208" s="234"/>
      <c r="V208" s="234"/>
      <c r="W208" s="234"/>
      <c r="X208" s="234"/>
      <c r="Y208" s="234"/>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c r="AV208" s="234"/>
      <c r="AW208" s="234"/>
      <c r="AX208" s="234"/>
      <c r="AY208" s="234"/>
      <c r="AZ208" s="234"/>
      <c r="BA208" s="234"/>
      <c r="BB208" s="234"/>
      <c r="BC208" s="234"/>
      <c r="BD208" s="234"/>
      <c r="BE208" s="234"/>
      <c r="BF208" s="234"/>
      <c r="BG208" s="234"/>
      <c r="BH208" s="234"/>
      <c r="BI208" s="234"/>
      <c r="BJ208" s="234"/>
      <c r="BK208" s="234"/>
      <c r="BL208" s="234"/>
      <c r="BM208" s="234"/>
      <c r="BN208" s="234"/>
      <c r="BO208" s="234"/>
      <c r="BP208" s="234"/>
      <c r="BQ208" s="234"/>
      <c r="BR208" s="234"/>
      <c r="BS208" s="234"/>
      <c r="BT208" s="234"/>
      <c r="BU208" s="234"/>
      <c r="BV208" s="234"/>
    </row>
    <row r="209" spans="1:74" s="171" customFormat="1" ht="15" customHeight="1">
      <c r="A209" s="169"/>
      <c r="B209" s="170"/>
      <c r="O209" s="169"/>
      <c r="Q209" s="234"/>
      <c r="R209" s="234"/>
      <c r="S209" s="234"/>
      <c r="T209" s="234"/>
      <c r="U209" s="234"/>
      <c r="V209" s="234"/>
      <c r="W209" s="234"/>
      <c r="X209" s="234"/>
      <c r="Y209" s="234"/>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4"/>
      <c r="AW209" s="234"/>
      <c r="AX209" s="234"/>
      <c r="AY209" s="234"/>
      <c r="AZ209" s="234"/>
      <c r="BA209" s="234"/>
      <c r="BB209" s="234"/>
      <c r="BC209" s="234"/>
      <c r="BD209" s="234"/>
      <c r="BE209" s="234"/>
      <c r="BF209" s="234"/>
      <c r="BG209" s="234"/>
      <c r="BH209" s="234"/>
      <c r="BI209" s="234"/>
      <c r="BJ209" s="234"/>
      <c r="BK209" s="234"/>
      <c r="BL209" s="234"/>
      <c r="BM209" s="234"/>
      <c r="BN209" s="234"/>
      <c r="BO209" s="234"/>
      <c r="BP209" s="234"/>
      <c r="BQ209" s="234"/>
      <c r="BR209" s="234"/>
      <c r="BS209" s="234"/>
      <c r="BT209" s="234"/>
      <c r="BU209" s="234"/>
      <c r="BV209" s="234"/>
    </row>
    <row r="210" spans="1:74" s="171" customFormat="1" ht="15" customHeight="1">
      <c r="A210" s="169"/>
      <c r="B210" s="170"/>
      <c r="O210" s="169"/>
      <c r="Q210" s="234"/>
      <c r="R210" s="234"/>
      <c r="S210" s="234"/>
      <c r="T210" s="234"/>
      <c r="U210" s="234"/>
      <c r="V210" s="234"/>
      <c r="W210" s="234"/>
      <c r="X210" s="234"/>
      <c r="Y210" s="234"/>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c r="AV210" s="234"/>
      <c r="AW210" s="234"/>
      <c r="AX210" s="234"/>
      <c r="AY210" s="234"/>
      <c r="AZ210" s="234"/>
      <c r="BA210" s="234"/>
      <c r="BB210" s="234"/>
      <c r="BC210" s="234"/>
      <c r="BD210" s="234"/>
      <c r="BE210" s="234"/>
      <c r="BF210" s="234"/>
      <c r="BG210" s="234"/>
      <c r="BH210" s="234"/>
      <c r="BI210" s="234"/>
      <c r="BJ210" s="234"/>
      <c r="BK210" s="234"/>
      <c r="BL210" s="234"/>
      <c r="BM210" s="234"/>
      <c r="BN210" s="234"/>
      <c r="BO210" s="234"/>
      <c r="BP210" s="234"/>
      <c r="BQ210" s="234"/>
      <c r="BR210" s="234"/>
      <c r="BS210" s="234"/>
      <c r="BT210" s="234"/>
      <c r="BU210" s="234"/>
      <c r="BV210" s="234"/>
    </row>
    <row r="211" spans="1:74" s="171" customFormat="1" ht="15" customHeight="1">
      <c r="A211" s="169"/>
      <c r="B211" s="170"/>
      <c r="O211" s="169"/>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c r="BA211" s="234"/>
      <c r="BB211" s="234"/>
      <c r="BC211" s="234"/>
      <c r="BD211" s="234"/>
      <c r="BE211" s="234"/>
      <c r="BF211" s="234"/>
      <c r="BG211" s="234"/>
      <c r="BH211" s="234"/>
      <c r="BI211" s="234"/>
      <c r="BJ211" s="234"/>
      <c r="BK211" s="234"/>
      <c r="BL211" s="234"/>
      <c r="BM211" s="234"/>
      <c r="BN211" s="234"/>
      <c r="BO211" s="234"/>
      <c r="BP211" s="234"/>
      <c r="BQ211" s="234"/>
      <c r="BR211" s="234"/>
      <c r="BS211" s="234"/>
      <c r="BT211" s="234"/>
      <c r="BU211" s="234"/>
      <c r="BV211" s="234"/>
    </row>
    <row r="212" spans="1:74" s="171" customFormat="1" ht="15" customHeight="1">
      <c r="A212" s="169"/>
      <c r="B212" s="170"/>
      <c r="O212" s="169"/>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c r="BA212" s="234"/>
      <c r="BB212" s="234"/>
      <c r="BC212" s="234"/>
      <c r="BD212" s="234"/>
      <c r="BE212" s="234"/>
      <c r="BF212" s="234"/>
      <c r="BG212" s="234"/>
      <c r="BH212" s="234"/>
      <c r="BI212" s="234"/>
      <c r="BJ212" s="234"/>
      <c r="BK212" s="234"/>
      <c r="BL212" s="234"/>
      <c r="BM212" s="234"/>
      <c r="BN212" s="234"/>
      <c r="BO212" s="234"/>
      <c r="BP212" s="234"/>
      <c r="BQ212" s="234"/>
      <c r="BR212" s="234"/>
      <c r="BS212" s="234"/>
      <c r="BT212" s="234"/>
      <c r="BU212" s="234"/>
      <c r="BV212" s="234"/>
    </row>
    <row r="213" spans="1:74" s="171" customFormat="1" ht="15" customHeight="1">
      <c r="A213" s="169"/>
      <c r="B213" s="170"/>
      <c r="O213" s="169"/>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4"/>
      <c r="AX213" s="234"/>
      <c r="AY213" s="234"/>
      <c r="AZ213" s="234"/>
      <c r="BA213" s="234"/>
      <c r="BB213" s="234"/>
      <c r="BC213" s="234"/>
      <c r="BD213" s="234"/>
      <c r="BE213" s="234"/>
      <c r="BF213" s="234"/>
      <c r="BG213" s="234"/>
      <c r="BH213" s="234"/>
      <c r="BI213" s="234"/>
      <c r="BJ213" s="234"/>
      <c r="BK213" s="234"/>
      <c r="BL213" s="234"/>
      <c r="BM213" s="234"/>
      <c r="BN213" s="234"/>
      <c r="BO213" s="234"/>
      <c r="BP213" s="234"/>
      <c r="BQ213" s="234"/>
      <c r="BR213" s="234"/>
      <c r="BS213" s="234"/>
      <c r="BT213" s="234"/>
      <c r="BU213" s="234"/>
      <c r="BV213" s="234"/>
    </row>
    <row r="214" spans="1:74" s="171" customFormat="1" ht="15" customHeight="1">
      <c r="A214" s="169"/>
      <c r="B214" s="170"/>
      <c r="O214" s="169"/>
      <c r="Q214" s="234"/>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234"/>
      <c r="AT214" s="234"/>
      <c r="AU214" s="234"/>
      <c r="AV214" s="234"/>
      <c r="AW214" s="234"/>
      <c r="AX214" s="234"/>
      <c r="AY214" s="234"/>
      <c r="AZ214" s="234"/>
      <c r="BA214" s="234"/>
      <c r="BB214" s="234"/>
      <c r="BC214" s="234"/>
      <c r="BD214" s="234"/>
      <c r="BE214" s="234"/>
      <c r="BF214" s="234"/>
      <c r="BG214" s="234"/>
      <c r="BH214" s="234"/>
      <c r="BI214" s="234"/>
      <c r="BJ214" s="234"/>
      <c r="BK214" s="234"/>
      <c r="BL214" s="234"/>
      <c r="BM214" s="234"/>
      <c r="BN214" s="234"/>
      <c r="BO214" s="234"/>
      <c r="BP214" s="234"/>
      <c r="BQ214" s="234"/>
      <c r="BR214" s="234"/>
      <c r="BS214" s="234"/>
      <c r="BT214" s="234"/>
      <c r="BU214" s="234"/>
      <c r="BV214" s="234"/>
    </row>
    <row r="215" spans="1:74" s="171" customFormat="1" ht="15" customHeight="1">
      <c r="A215" s="169"/>
      <c r="B215" s="170"/>
      <c r="O215" s="169"/>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234"/>
      <c r="AM215" s="234"/>
      <c r="AN215" s="234"/>
      <c r="AO215" s="234"/>
      <c r="AP215" s="234"/>
      <c r="AQ215" s="234"/>
      <c r="AR215" s="234"/>
      <c r="AS215" s="234"/>
      <c r="AT215" s="234"/>
      <c r="AU215" s="234"/>
      <c r="AV215" s="234"/>
      <c r="AW215" s="234"/>
      <c r="AX215" s="234"/>
      <c r="AY215" s="234"/>
      <c r="AZ215" s="234"/>
      <c r="BA215" s="234"/>
      <c r="BB215" s="234"/>
      <c r="BC215" s="234"/>
      <c r="BD215" s="234"/>
      <c r="BE215" s="234"/>
      <c r="BF215" s="234"/>
      <c r="BG215" s="234"/>
      <c r="BH215" s="234"/>
      <c r="BI215" s="234"/>
      <c r="BJ215" s="234"/>
      <c r="BK215" s="234"/>
      <c r="BL215" s="234"/>
      <c r="BM215" s="234"/>
      <c r="BN215" s="234"/>
      <c r="BO215" s="234"/>
      <c r="BP215" s="234"/>
      <c r="BQ215" s="234"/>
      <c r="BR215" s="234"/>
      <c r="BS215" s="234"/>
      <c r="BT215" s="234"/>
      <c r="BU215" s="234"/>
      <c r="BV215" s="234"/>
    </row>
    <row r="216" spans="1:74" s="171" customFormat="1" ht="15" customHeight="1">
      <c r="A216" s="169"/>
      <c r="B216" s="170"/>
      <c r="O216" s="169"/>
      <c r="Q216" s="234"/>
      <c r="R216" s="234"/>
      <c r="S216" s="234"/>
      <c r="T216" s="234"/>
      <c r="U216" s="234"/>
      <c r="V216" s="234"/>
      <c r="W216" s="234"/>
      <c r="X216" s="234"/>
      <c r="Y216" s="234"/>
      <c r="Z216" s="234"/>
      <c r="AA216" s="234"/>
      <c r="AB216" s="234"/>
      <c r="AC216" s="234"/>
      <c r="AD216" s="234"/>
      <c r="AE216" s="234"/>
      <c r="AF216" s="234"/>
      <c r="AG216" s="234"/>
      <c r="AH216" s="234"/>
      <c r="AI216" s="234"/>
      <c r="AJ216" s="234"/>
      <c r="AK216" s="234"/>
      <c r="AL216" s="234"/>
      <c r="AM216" s="234"/>
      <c r="AN216" s="234"/>
      <c r="AO216" s="234"/>
      <c r="AP216" s="234"/>
      <c r="AQ216" s="234"/>
      <c r="AR216" s="234"/>
      <c r="AS216" s="234"/>
      <c r="AT216" s="234"/>
      <c r="AU216" s="234"/>
      <c r="AV216" s="234"/>
      <c r="AW216" s="234"/>
      <c r="AX216" s="234"/>
      <c r="AY216" s="234"/>
      <c r="AZ216" s="234"/>
      <c r="BA216" s="234"/>
      <c r="BB216" s="234"/>
      <c r="BC216" s="234"/>
      <c r="BD216" s="234"/>
      <c r="BE216" s="234"/>
      <c r="BF216" s="234"/>
      <c r="BG216" s="234"/>
      <c r="BH216" s="234"/>
      <c r="BI216" s="234"/>
      <c r="BJ216" s="234"/>
      <c r="BK216" s="234"/>
      <c r="BL216" s="234"/>
      <c r="BM216" s="234"/>
      <c r="BN216" s="234"/>
      <c r="BO216" s="234"/>
      <c r="BP216" s="234"/>
      <c r="BQ216" s="234"/>
      <c r="BR216" s="234"/>
      <c r="BS216" s="234"/>
      <c r="BT216" s="234"/>
      <c r="BU216" s="234"/>
      <c r="BV216" s="234"/>
    </row>
    <row r="217" spans="1:74" s="171" customFormat="1" ht="15" customHeight="1">
      <c r="A217" s="169"/>
      <c r="B217" s="170"/>
      <c r="O217" s="169"/>
      <c r="Q217" s="234"/>
      <c r="R217" s="2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234"/>
      <c r="AQ217" s="234"/>
      <c r="AR217" s="234"/>
      <c r="AS217" s="234"/>
      <c r="AT217" s="234"/>
      <c r="AU217" s="234"/>
      <c r="AV217" s="234"/>
      <c r="AW217" s="234"/>
      <c r="AX217" s="234"/>
      <c r="AY217" s="234"/>
      <c r="AZ217" s="234"/>
      <c r="BA217" s="234"/>
      <c r="BB217" s="234"/>
      <c r="BC217" s="234"/>
      <c r="BD217" s="234"/>
      <c r="BE217" s="234"/>
      <c r="BF217" s="234"/>
      <c r="BG217" s="234"/>
      <c r="BH217" s="234"/>
      <c r="BI217" s="234"/>
      <c r="BJ217" s="234"/>
      <c r="BK217" s="234"/>
      <c r="BL217" s="234"/>
      <c r="BM217" s="234"/>
      <c r="BN217" s="234"/>
      <c r="BO217" s="234"/>
      <c r="BP217" s="234"/>
      <c r="BQ217" s="234"/>
      <c r="BR217" s="234"/>
      <c r="BS217" s="234"/>
      <c r="BT217" s="234"/>
      <c r="BU217" s="234"/>
      <c r="BV217" s="234"/>
    </row>
    <row r="218" spans="1:74" s="171" customFormat="1" ht="15" customHeight="1">
      <c r="A218" s="169"/>
      <c r="B218" s="170"/>
      <c r="O218" s="169"/>
      <c r="Q218" s="234"/>
      <c r="R218" s="234"/>
      <c r="S218" s="234"/>
      <c r="T218" s="234"/>
      <c r="U218" s="234"/>
      <c r="V218" s="234"/>
      <c r="W218" s="234"/>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c r="AS218" s="234"/>
      <c r="AT218" s="234"/>
      <c r="AU218" s="234"/>
      <c r="AV218" s="234"/>
      <c r="AW218" s="234"/>
      <c r="AX218" s="234"/>
      <c r="AY218" s="234"/>
      <c r="AZ218" s="234"/>
      <c r="BA218" s="234"/>
      <c r="BB218" s="234"/>
      <c r="BC218" s="234"/>
      <c r="BD218" s="234"/>
      <c r="BE218" s="234"/>
      <c r="BF218" s="234"/>
      <c r="BG218" s="234"/>
      <c r="BH218" s="234"/>
      <c r="BI218" s="234"/>
      <c r="BJ218" s="234"/>
      <c r="BK218" s="234"/>
      <c r="BL218" s="234"/>
      <c r="BM218" s="234"/>
      <c r="BN218" s="234"/>
      <c r="BO218" s="234"/>
      <c r="BP218" s="234"/>
      <c r="BQ218" s="234"/>
      <c r="BR218" s="234"/>
      <c r="BS218" s="234"/>
      <c r="BT218" s="234"/>
      <c r="BU218" s="234"/>
      <c r="BV218" s="234"/>
    </row>
    <row r="219" spans="1:74" s="171" customFormat="1" ht="15" customHeight="1">
      <c r="A219" s="169"/>
      <c r="B219" s="170"/>
      <c r="O219" s="169"/>
      <c r="Q219" s="234"/>
      <c r="R219" s="234"/>
      <c r="S219" s="234"/>
      <c r="T219" s="234"/>
      <c r="U219" s="234"/>
      <c r="V219" s="234"/>
      <c r="W219" s="234"/>
      <c r="X219" s="234"/>
      <c r="Y219" s="234"/>
      <c r="Z219" s="234"/>
      <c r="AA219" s="234"/>
      <c r="AB219" s="234"/>
      <c r="AC219" s="234"/>
      <c r="AD219" s="234"/>
      <c r="AE219" s="234"/>
      <c r="AF219" s="234"/>
      <c r="AG219" s="234"/>
      <c r="AH219" s="234"/>
      <c r="AI219" s="234"/>
      <c r="AJ219" s="234"/>
      <c r="AK219" s="234"/>
      <c r="AL219" s="234"/>
      <c r="AM219" s="234"/>
      <c r="AN219" s="234"/>
      <c r="AO219" s="234"/>
      <c r="AP219" s="234"/>
      <c r="AQ219" s="234"/>
      <c r="AR219" s="234"/>
      <c r="AS219" s="234"/>
      <c r="AT219" s="234"/>
      <c r="AU219" s="234"/>
      <c r="AV219" s="234"/>
      <c r="AW219" s="234"/>
      <c r="AX219" s="234"/>
      <c r="AY219" s="234"/>
      <c r="AZ219" s="234"/>
      <c r="BA219" s="234"/>
      <c r="BB219" s="234"/>
      <c r="BC219" s="234"/>
      <c r="BD219" s="234"/>
      <c r="BE219" s="234"/>
      <c r="BF219" s="234"/>
      <c r="BG219" s="234"/>
      <c r="BH219" s="234"/>
      <c r="BI219" s="234"/>
      <c r="BJ219" s="234"/>
      <c r="BK219" s="234"/>
      <c r="BL219" s="234"/>
      <c r="BM219" s="234"/>
      <c r="BN219" s="234"/>
      <c r="BO219" s="234"/>
      <c r="BP219" s="234"/>
      <c r="BQ219" s="234"/>
      <c r="BR219" s="234"/>
      <c r="BS219" s="234"/>
      <c r="BT219" s="234"/>
      <c r="BU219" s="234"/>
      <c r="BV219" s="234"/>
    </row>
    <row r="220" spans="1:74" s="171" customFormat="1" ht="15" customHeight="1">
      <c r="A220" s="169"/>
      <c r="B220" s="170"/>
      <c r="O220" s="169"/>
      <c r="Q220" s="234"/>
      <c r="R220" s="234"/>
      <c r="S220" s="234"/>
      <c r="T220" s="234"/>
      <c r="U220" s="234"/>
      <c r="V220" s="234"/>
      <c r="W220" s="234"/>
      <c r="X220" s="234"/>
      <c r="Y220" s="234"/>
      <c r="Z220" s="234"/>
      <c r="AA220" s="234"/>
      <c r="AB220" s="234"/>
      <c r="AC220" s="234"/>
      <c r="AD220" s="234"/>
      <c r="AE220" s="234"/>
      <c r="AF220" s="234"/>
      <c r="AG220" s="234"/>
      <c r="AH220" s="234"/>
      <c r="AI220" s="234"/>
      <c r="AJ220" s="234"/>
      <c r="AK220" s="234"/>
      <c r="AL220" s="234"/>
      <c r="AM220" s="234"/>
      <c r="AN220" s="234"/>
      <c r="AO220" s="234"/>
      <c r="AP220" s="234"/>
      <c r="AQ220" s="234"/>
      <c r="AR220" s="234"/>
      <c r="AS220" s="234"/>
      <c r="AT220" s="234"/>
      <c r="AU220" s="234"/>
      <c r="AV220" s="234"/>
      <c r="AW220" s="234"/>
      <c r="AX220" s="234"/>
      <c r="AY220" s="234"/>
      <c r="AZ220" s="234"/>
      <c r="BA220" s="234"/>
      <c r="BB220" s="234"/>
      <c r="BC220" s="234"/>
      <c r="BD220" s="234"/>
      <c r="BE220" s="234"/>
      <c r="BF220" s="234"/>
      <c r="BG220" s="234"/>
      <c r="BH220" s="234"/>
      <c r="BI220" s="234"/>
      <c r="BJ220" s="234"/>
      <c r="BK220" s="234"/>
      <c r="BL220" s="234"/>
      <c r="BM220" s="234"/>
      <c r="BN220" s="234"/>
      <c r="BO220" s="234"/>
      <c r="BP220" s="234"/>
      <c r="BQ220" s="234"/>
      <c r="BR220" s="234"/>
      <c r="BS220" s="234"/>
      <c r="BT220" s="234"/>
      <c r="BU220" s="234"/>
      <c r="BV220" s="234"/>
    </row>
    <row r="221" spans="1:74" s="171" customFormat="1" ht="15" customHeight="1">
      <c r="A221" s="169"/>
      <c r="B221" s="170"/>
      <c r="O221" s="169"/>
      <c r="Q221" s="234"/>
      <c r="R221" s="234"/>
      <c r="S221" s="234"/>
      <c r="T221" s="234"/>
      <c r="U221" s="234"/>
      <c r="V221" s="234"/>
      <c r="W221" s="234"/>
      <c r="X221" s="234"/>
      <c r="Y221" s="234"/>
      <c r="Z221" s="234"/>
      <c r="AA221" s="234"/>
      <c r="AB221" s="234"/>
      <c r="AC221" s="234"/>
      <c r="AD221" s="234"/>
      <c r="AE221" s="234"/>
      <c r="AF221" s="234"/>
      <c r="AG221" s="234"/>
      <c r="AH221" s="234"/>
      <c r="AI221" s="234"/>
      <c r="AJ221" s="234"/>
      <c r="AK221" s="234"/>
      <c r="AL221" s="234"/>
      <c r="AM221" s="234"/>
      <c r="AN221" s="234"/>
      <c r="AO221" s="234"/>
      <c r="AP221" s="234"/>
      <c r="AQ221" s="234"/>
      <c r="AR221" s="234"/>
      <c r="AS221" s="234"/>
      <c r="AT221" s="234"/>
      <c r="AU221" s="234"/>
      <c r="AV221" s="234"/>
      <c r="AW221" s="234"/>
      <c r="AX221" s="234"/>
      <c r="AY221" s="234"/>
      <c r="AZ221" s="234"/>
      <c r="BA221" s="234"/>
      <c r="BB221" s="234"/>
      <c r="BC221" s="234"/>
      <c r="BD221" s="234"/>
      <c r="BE221" s="234"/>
      <c r="BF221" s="234"/>
      <c r="BG221" s="234"/>
      <c r="BH221" s="234"/>
      <c r="BI221" s="234"/>
      <c r="BJ221" s="234"/>
      <c r="BK221" s="234"/>
      <c r="BL221" s="234"/>
      <c r="BM221" s="234"/>
      <c r="BN221" s="234"/>
      <c r="BO221" s="234"/>
      <c r="BP221" s="234"/>
      <c r="BQ221" s="234"/>
      <c r="BR221" s="234"/>
      <c r="BS221" s="234"/>
      <c r="BT221" s="234"/>
      <c r="BU221" s="234"/>
      <c r="BV221" s="234"/>
    </row>
    <row r="222" spans="1:74" s="171" customFormat="1" ht="15" customHeight="1">
      <c r="A222" s="169"/>
      <c r="B222" s="170"/>
      <c r="O222" s="169"/>
      <c r="Q222" s="234"/>
      <c r="R222" s="234"/>
      <c r="S222" s="234"/>
      <c r="T222" s="234"/>
      <c r="U222" s="234"/>
      <c r="V222" s="234"/>
      <c r="W222" s="234"/>
      <c r="X222" s="234"/>
      <c r="Y222" s="234"/>
      <c r="Z222" s="234"/>
      <c r="AA222" s="234"/>
      <c r="AB222" s="234"/>
      <c r="AC222" s="234"/>
      <c r="AD222" s="234"/>
      <c r="AE222" s="234"/>
      <c r="AF222" s="234"/>
      <c r="AG222" s="234"/>
      <c r="AH222" s="234"/>
      <c r="AI222" s="234"/>
      <c r="AJ222" s="234"/>
      <c r="AK222" s="234"/>
      <c r="AL222" s="234"/>
      <c r="AM222" s="234"/>
      <c r="AN222" s="234"/>
      <c r="AO222" s="234"/>
      <c r="AP222" s="234"/>
      <c r="AQ222" s="234"/>
      <c r="AR222" s="234"/>
      <c r="AS222" s="234"/>
      <c r="AT222" s="234"/>
      <c r="AU222" s="234"/>
      <c r="AV222" s="234"/>
      <c r="AW222" s="234"/>
      <c r="AX222" s="234"/>
      <c r="AY222" s="234"/>
      <c r="AZ222" s="234"/>
      <c r="BA222" s="234"/>
      <c r="BB222" s="234"/>
      <c r="BC222" s="234"/>
      <c r="BD222" s="234"/>
      <c r="BE222" s="234"/>
      <c r="BF222" s="234"/>
      <c r="BG222" s="234"/>
      <c r="BH222" s="234"/>
      <c r="BI222" s="234"/>
      <c r="BJ222" s="234"/>
      <c r="BK222" s="234"/>
      <c r="BL222" s="234"/>
      <c r="BM222" s="234"/>
      <c r="BN222" s="234"/>
      <c r="BO222" s="234"/>
      <c r="BP222" s="234"/>
      <c r="BQ222" s="234"/>
      <c r="BR222" s="234"/>
      <c r="BS222" s="234"/>
      <c r="BT222" s="234"/>
      <c r="BU222" s="234"/>
      <c r="BV222" s="234"/>
    </row>
    <row r="223" spans="1:74" s="171" customFormat="1" ht="15" customHeight="1">
      <c r="A223" s="169"/>
      <c r="B223" s="170"/>
      <c r="O223" s="169"/>
      <c r="Q223" s="234"/>
      <c r="R223" s="234"/>
      <c r="S223" s="234"/>
      <c r="T223" s="234"/>
      <c r="U223" s="234"/>
      <c r="V223" s="234"/>
      <c r="W223" s="234"/>
      <c r="X223" s="234"/>
      <c r="Y223" s="234"/>
      <c r="Z223" s="234"/>
      <c r="AA223" s="234"/>
      <c r="AB223" s="234"/>
      <c r="AC223" s="234"/>
      <c r="AD223" s="234"/>
      <c r="AE223" s="234"/>
      <c r="AF223" s="234"/>
      <c r="AG223" s="234"/>
      <c r="AH223" s="234"/>
      <c r="AI223" s="234"/>
      <c r="AJ223" s="234"/>
      <c r="AK223" s="234"/>
      <c r="AL223" s="234"/>
      <c r="AM223" s="234"/>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4"/>
      <c r="BR223" s="234"/>
      <c r="BS223" s="234"/>
      <c r="BT223" s="234"/>
      <c r="BU223" s="234"/>
      <c r="BV223" s="234"/>
    </row>
    <row r="224" spans="1:74" s="171" customFormat="1" ht="15" customHeight="1">
      <c r="A224" s="169"/>
      <c r="B224" s="170"/>
      <c r="O224" s="169"/>
      <c r="Q224" s="234"/>
      <c r="R224" s="234"/>
      <c r="S224" s="234"/>
      <c r="T224" s="234"/>
      <c r="U224" s="234"/>
      <c r="V224" s="234"/>
      <c r="W224" s="234"/>
      <c r="X224" s="234"/>
      <c r="Y224" s="234"/>
      <c r="Z224" s="234"/>
      <c r="AA224" s="234"/>
      <c r="AB224" s="234"/>
      <c r="AC224" s="234"/>
      <c r="AD224" s="234"/>
      <c r="AE224" s="234"/>
      <c r="AF224" s="234"/>
      <c r="AG224" s="234"/>
      <c r="AH224" s="234"/>
      <c r="AI224" s="234"/>
      <c r="AJ224" s="234"/>
      <c r="AK224" s="234"/>
      <c r="AL224" s="234"/>
      <c r="AM224" s="234"/>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4"/>
      <c r="BR224" s="234"/>
      <c r="BS224" s="234"/>
      <c r="BT224" s="234"/>
      <c r="BU224" s="234"/>
      <c r="BV224" s="234"/>
    </row>
    <row r="225" spans="1:74" s="171" customFormat="1" ht="15" customHeight="1">
      <c r="A225" s="169"/>
      <c r="B225" s="170"/>
      <c r="O225" s="169"/>
      <c r="Q225" s="234"/>
      <c r="R225" s="234"/>
      <c r="S225" s="234"/>
      <c r="T225" s="234"/>
      <c r="U225" s="234"/>
      <c r="V225" s="234"/>
      <c r="W225" s="234"/>
      <c r="X225" s="234"/>
      <c r="Y225" s="234"/>
      <c r="Z225" s="234"/>
      <c r="AA225" s="234"/>
      <c r="AB225" s="234"/>
      <c r="AC225" s="234"/>
      <c r="AD225" s="234"/>
      <c r="AE225" s="234"/>
      <c r="AF225" s="234"/>
      <c r="AG225" s="234"/>
      <c r="AH225" s="234"/>
      <c r="AI225" s="234"/>
      <c r="AJ225" s="234"/>
      <c r="AK225" s="234"/>
      <c r="AL225" s="234"/>
      <c r="AM225" s="234"/>
      <c r="AN225" s="234"/>
      <c r="AO225" s="234"/>
      <c r="AP225" s="234"/>
      <c r="AQ225" s="234"/>
      <c r="AR225" s="234"/>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c r="BM225" s="234"/>
      <c r="BN225" s="234"/>
      <c r="BO225" s="234"/>
      <c r="BP225" s="234"/>
      <c r="BQ225" s="234"/>
      <c r="BR225" s="234"/>
      <c r="BS225" s="234"/>
      <c r="BT225" s="234"/>
      <c r="BU225" s="234"/>
      <c r="BV225" s="234"/>
    </row>
    <row r="226" spans="1:74" s="171" customFormat="1" ht="15" customHeight="1">
      <c r="A226" s="169"/>
      <c r="B226" s="170"/>
      <c r="O226" s="169"/>
      <c r="Q226" s="234"/>
      <c r="R226" s="234"/>
      <c r="S226" s="234"/>
      <c r="T226" s="234"/>
      <c r="U226" s="234"/>
      <c r="V226" s="234"/>
      <c r="W226" s="234"/>
      <c r="X226" s="234"/>
      <c r="Y226" s="234"/>
      <c r="Z226" s="234"/>
      <c r="AA226" s="234"/>
      <c r="AB226" s="234"/>
      <c r="AC226" s="234"/>
      <c r="AD226" s="234"/>
      <c r="AE226" s="234"/>
      <c r="AF226" s="234"/>
      <c r="AG226" s="234"/>
      <c r="AH226" s="234"/>
      <c r="AI226" s="234"/>
      <c r="AJ226" s="234"/>
      <c r="AK226" s="234"/>
      <c r="AL226" s="234"/>
      <c r="AM226" s="234"/>
      <c r="AN226" s="234"/>
      <c r="AO226" s="234"/>
      <c r="AP226" s="234"/>
      <c r="AQ226" s="234"/>
      <c r="AR226" s="234"/>
      <c r="AS226" s="234"/>
      <c r="AT226" s="234"/>
      <c r="AU226" s="234"/>
      <c r="AV226" s="234"/>
      <c r="AW226" s="234"/>
      <c r="AX226" s="234"/>
      <c r="AY226" s="234"/>
      <c r="AZ226" s="234"/>
      <c r="BA226" s="234"/>
      <c r="BB226" s="234"/>
      <c r="BC226" s="234"/>
      <c r="BD226" s="234"/>
      <c r="BE226" s="234"/>
      <c r="BF226" s="234"/>
      <c r="BG226" s="234"/>
      <c r="BH226" s="234"/>
      <c r="BI226" s="234"/>
      <c r="BJ226" s="234"/>
      <c r="BK226" s="234"/>
      <c r="BL226" s="234"/>
      <c r="BM226" s="234"/>
      <c r="BN226" s="234"/>
      <c r="BO226" s="234"/>
      <c r="BP226" s="234"/>
      <c r="BQ226" s="234"/>
      <c r="BR226" s="234"/>
      <c r="BS226" s="234"/>
      <c r="BT226" s="234"/>
      <c r="BU226" s="234"/>
      <c r="BV226" s="234"/>
    </row>
    <row r="227" spans="1:74" s="171" customFormat="1" ht="15" customHeight="1">
      <c r="A227" s="169"/>
      <c r="B227" s="170"/>
      <c r="O227" s="169"/>
      <c r="Q227" s="234"/>
      <c r="R227" s="2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34"/>
      <c r="AN227" s="234"/>
      <c r="AO227" s="234"/>
      <c r="AP227" s="234"/>
      <c r="AQ227" s="234"/>
      <c r="AR227" s="234"/>
      <c r="AS227" s="234"/>
      <c r="AT227" s="234"/>
      <c r="AU227" s="234"/>
      <c r="AV227" s="234"/>
      <c r="AW227" s="234"/>
      <c r="AX227" s="234"/>
      <c r="AY227" s="234"/>
      <c r="AZ227" s="234"/>
      <c r="BA227" s="234"/>
      <c r="BB227" s="234"/>
      <c r="BC227" s="234"/>
      <c r="BD227" s="234"/>
      <c r="BE227" s="234"/>
      <c r="BF227" s="234"/>
      <c r="BG227" s="234"/>
      <c r="BH227" s="234"/>
      <c r="BI227" s="234"/>
      <c r="BJ227" s="234"/>
      <c r="BK227" s="234"/>
      <c r="BL227" s="234"/>
      <c r="BM227" s="234"/>
      <c r="BN227" s="234"/>
      <c r="BO227" s="234"/>
      <c r="BP227" s="234"/>
      <c r="BQ227" s="234"/>
      <c r="BR227" s="234"/>
      <c r="BS227" s="234"/>
      <c r="BT227" s="234"/>
      <c r="BU227" s="234"/>
      <c r="BV227" s="234"/>
    </row>
    <row r="228" spans="1:74" s="171" customFormat="1" ht="15" customHeight="1">
      <c r="A228" s="169"/>
      <c r="B228" s="170"/>
      <c r="O228" s="169"/>
      <c r="Q228" s="234"/>
      <c r="R228" s="234"/>
      <c r="S228" s="234"/>
      <c r="T228" s="234"/>
      <c r="U228" s="234"/>
      <c r="V228" s="234"/>
      <c r="W228" s="234"/>
      <c r="X228" s="234"/>
      <c r="Y228" s="234"/>
      <c r="Z228" s="234"/>
      <c r="AA228" s="234"/>
      <c r="AB228" s="234"/>
      <c r="AC228" s="234"/>
      <c r="AD228" s="234"/>
      <c r="AE228" s="234"/>
      <c r="AF228" s="234"/>
      <c r="AG228" s="234"/>
      <c r="AH228" s="234"/>
      <c r="AI228" s="234"/>
      <c r="AJ228" s="234"/>
      <c r="AK228" s="234"/>
      <c r="AL228" s="234"/>
      <c r="AM228" s="234"/>
      <c r="AN228" s="234"/>
      <c r="AO228" s="234"/>
      <c r="AP228" s="234"/>
      <c r="AQ228" s="234"/>
      <c r="AR228" s="234"/>
      <c r="AS228" s="234"/>
      <c r="AT228" s="234"/>
      <c r="AU228" s="234"/>
      <c r="AV228" s="234"/>
      <c r="AW228" s="234"/>
      <c r="AX228" s="234"/>
      <c r="AY228" s="234"/>
      <c r="AZ228" s="234"/>
      <c r="BA228" s="234"/>
      <c r="BB228" s="234"/>
      <c r="BC228" s="234"/>
      <c r="BD228" s="234"/>
      <c r="BE228" s="234"/>
      <c r="BF228" s="234"/>
      <c r="BG228" s="234"/>
      <c r="BH228" s="234"/>
      <c r="BI228" s="234"/>
      <c r="BJ228" s="234"/>
      <c r="BK228" s="234"/>
      <c r="BL228" s="234"/>
      <c r="BM228" s="234"/>
      <c r="BN228" s="234"/>
      <c r="BO228" s="234"/>
      <c r="BP228" s="234"/>
      <c r="BQ228" s="234"/>
      <c r="BR228" s="234"/>
      <c r="BS228" s="234"/>
      <c r="BT228" s="234"/>
      <c r="BU228" s="234"/>
      <c r="BV228" s="234"/>
    </row>
    <row r="229" spans="1:74" s="171" customFormat="1" ht="15" customHeight="1">
      <c r="A229" s="169"/>
      <c r="B229" s="170"/>
      <c r="O229" s="169"/>
      <c r="Q229" s="234"/>
      <c r="R229" s="234"/>
      <c r="S229" s="234"/>
      <c r="T229" s="234"/>
      <c r="U229" s="234"/>
      <c r="V229" s="234"/>
      <c r="W229" s="234"/>
      <c r="X229" s="234"/>
      <c r="Y229" s="234"/>
      <c r="Z229" s="234"/>
      <c r="AA229" s="234"/>
      <c r="AB229" s="234"/>
      <c r="AC229" s="234"/>
      <c r="AD229" s="234"/>
      <c r="AE229" s="234"/>
      <c r="AF229" s="234"/>
      <c r="AG229" s="234"/>
      <c r="AH229" s="234"/>
      <c r="AI229" s="234"/>
      <c r="AJ229" s="234"/>
      <c r="AK229" s="234"/>
      <c r="AL229" s="234"/>
      <c r="AM229" s="234"/>
      <c r="AN229" s="234"/>
      <c r="AO229" s="234"/>
      <c r="AP229" s="234"/>
      <c r="AQ229" s="234"/>
      <c r="AR229" s="234"/>
      <c r="AS229" s="234"/>
      <c r="AT229" s="234"/>
      <c r="AU229" s="234"/>
      <c r="AV229" s="234"/>
      <c r="AW229" s="234"/>
      <c r="AX229" s="234"/>
      <c r="AY229" s="234"/>
      <c r="AZ229" s="234"/>
      <c r="BA229" s="234"/>
      <c r="BB229" s="234"/>
      <c r="BC229" s="234"/>
      <c r="BD229" s="234"/>
      <c r="BE229" s="234"/>
      <c r="BF229" s="234"/>
      <c r="BG229" s="234"/>
      <c r="BH229" s="234"/>
      <c r="BI229" s="234"/>
      <c r="BJ229" s="234"/>
      <c r="BK229" s="234"/>
      <c r="BL229" s="234"/>
      <c r="BM229" s="234"/>
      <c r="BN229" s="234"/>
      <c r="BO229" s="234"/>
      <c r="BP229" s="234"/>
      <c r="BQ229" s="234"/>
      <c r="BR229" s="234"/>
      <c r="BS229" s="234"/>
      <c r="BT229" s="234"/>
      <c r="BU229" s="234"/>
      <c r="BV229" s="234"/>
    </row>
    <row r="230" spans="1:74" s="171" customFormat="1" ht="15" customHeight="1">
      <c r="A230" s="169"/>
      <c r="B230" s="170"/>
      <c r="O230" s="169"/>
      <c r="Q230" s="234"/>
      <c r="R230" s="234"/>
      <c r="S230" s="234"/>
      <c r="T230" s="234"/>
      <c r="U230" s="234"/>
      <c r="V230" s="234"/>
      <c r="W230" s="234"/>
      <c r="X230" s="234"/>
      <c r="Y230" s="234"/>
      <c r="Z230" s="234"/>
      <c r="AA230" s="234"/>
      <c r="AB230" s="234"/>
      <c r="AC230" s="234"/>
      <c r="AD230" s="234"/>
      <c r="AE230" s="234"/>
      <c r="AF230" s="234"/>
      <c r="AG230" s="234"/>
      <c r="AH230" s="234"/>
      <c r="AI230" s="234"/>
      <c r="AJ230" s="234"/>
      <c r="AK230" s="234"/>
      <c r="AL230" s="234"/>
      <c r="AM230" s="234"/>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4"/>
      <c r="BR230" s="234"/>
      <c r="BS230" s="234"/>
      <c r="BT230" s="234"/>
      <c r="BU230" s="234"/>
      <c r="BV230" s="234"/>
    </row>
    <row r="231" spans="1:74" s="171" customFormat="1" ht="15" customHeight="1">
      <c r="A231" s="169"/>
      <c r="B231" s="170"/>
      <c r="O231" s="169"/>
      <c r="Q231" s="234"/>
      <c r="R231" s="234"/>
      <c r="S231" s="234"/>
      <c r="T231" s="234"/>
      <c r="U231" s="234"/>
      <c r="V231" s="234"/>
      <c r="W231" s="234"/>
      <c r="X231" s="234"/>
      <c r="Y231" s="234"/>
      <c r="Z231" s="234"/>
      <c r="AA231" s="234"/>
      <c r="AB231" s="234"/>
      <c r="AC231" s="234"/>
      <c r="AD231" s="234"/>
      <c r="AE231" s="234"/>
      <c r="AF231" s="234"/>
      <c r="AG231" s="234"/>
      <c r="AH231" s="234"/>
      <c r="AI231" s="234"/>
      <c r="AJ231" s="234"/>
      <c r="AK231" s="234"/>
      <c r="AL231" s="234"/>
      <c r="AM231" s="234"/>
      <c r="AN231" s="234"/>
      <c r="AO231" s="234"/>
      <c r="AP231" s="234"/>
      <c r="AQ231" s="234"/>
      <c r="AR231" s="234"/>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4"/>
      <c r="BR231" s="234"/>
      <c r="BS231" s="234"/>
      <c r="BT231" s="234"/>
      <c r="BU231" s="234"/>
      <c r="BV231" s="234"/>
    </row>
    <row r="232" spans="1:74" s="171" customFormat="1" ht="15" customHeight="1">
      <c r="A232" s="169"/>
      <c r="B232" s="170"/>
      <c r="O232" s="169"/>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4"/>
      <c r="AX232" s="234"/>
      <c r="AY232" s="234"/>
      <c r="AZ232" s="234"/>
      <c r="BA232" s="234"/>
      <c r="BB232" s="234"/>
      <c r="BC232" s="234"/>
      <c r="BD232" s="234"/>
      <c r="BE232" s="234"/>
      <c r="BF232" s="234"/>
      <c r="BG232" s="234"/>
      <c r="BH232" s="234"/>
      <c r="BI232" s="234"/>
      <c r="BJ232" s="234"/>
      <c r="BK232" s="234"/>
      <c r="BL232" s="234"/>
      <c r="BM232" s="234"/>
      <c r="BN232" s="234"/>
      <c r="BO232" s="234"/>
      <c r="BP232" s="234"/>
      <c r="BQ232" s="234"/>
      <c r="BR232" s="234"/>
      <c r="BS232" s="234"/>
      <c r="BT232" s="234"/>
      <c r="BU232" s="234"/>
      <c r="BV232" s="234"/>
    </row>
    <row r="233" spans="1:74" s="171" customFormat="1" ht="15" customHeight="1">
      <c r="A233" s="169"/>
      <c r="B233" s="170"/>
      <c r="O233" s="169"/>
      <c r="Q233" s="234"/>
      <c r="R233" s="234"/>
      <c r="S233" s="234"/>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c r="AV233" s="234"/>
      <c r="AW233" s="234"/>
      <c r="AX233" s="234"/>
      <c r="AY233" s="234"/>
      <c r="AZ233" s="234"/>
      <c r="BA233" s="234"/>
      <c r="BB233" s="234"/>
      <c r="BC233" s="234"/>
      <c r="BD233" s="234"/>
      <c r="BE233" s="234"/>
      <c r="BF233" s="234"/>
      <c r="BG233" s="234"/>
      <c r="BH233" s="234"/>
      <c r="BI233" s="234"/>
      <c r="BJ233" s="234"/>
      <c r="BK233" s="234"/>
      <c r="BL233" s="234"/>
      <c r="BM233" s="234"/>
      <c r="BN233" s="234"/>
      <c r="BO233" s="234"/>
      <c r="BP233" s="234"/>
      <c r="BQ233" s="234"/>
      <c r="BR233" s="234"/>
      <c r="BS233" s="234"/>
      <c r="BT233" s="234"/>
      <c r="BU233" s="234"/>
      <c r="BV233" s="234"/>
    </row>
    <row r="234" spans="1:74" s="171" customFormat="1" ht="15" customHeight="1">
      <c r="A234" s="169"/>
      <c r="B234" s="170"/>
      <c r="O234" s="169"/>
      <c r="Q234" s="234"/>
      <c r="R234" s="234"/>
      <c r="S234" s="234"/>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c r="AV234" s="234"/>
      <c r="AW234" s="234"/>
      <c r="AX234" s="234"/>
      <c r="AY234" s="234"/>
      <c r="AZ234" s="234"/>
      <c r="BA234" s="234"/>
      <c r="BB234" s="234"/>
      <c r="BC234" s="234"/>
      <c r="BD234" s="234"/>
      <c r="BE234" s="234"/>
      <c r="BF234" s="234"/>
      <c r="BG234" s="234"/>
      <c r="BH234" s="234"/>
      <c r="BI234" s="234"/>
      <c r="BJ234" s="234"/>
      <c r="BK234" s="234"/>
      <c r="BL234" s="234"/>
      <c r="BM234" s="234"/>
      <c r="BN234" s="234"/>
      <c r="BO234" s="234"/>
      <c r="BP234" s="234"/>
      <c r="BQ234" s="234"/>
      <c r="BR234" s="234"/>
      <c r="BS234" s="234"/>
      <c r="BT234" s="234"/>
      <c r="BU234" s="234"/>
      <c r="BV234" s="234"/>
    </row>
    <row r="235" spans="1:74" s="171" customFormat="1" ht="15" customHeight="1">
      <c r="A235" s="169"/>
      <c r="B235" s="170"/>
      <c r="O235" s="169"/>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c r="AV235" s="234"/>
      <c r="AW235" s="234"/>
      <c r="AX235" s="234"/>
      <c r="AY235" s="234"/>
      <c r="AZ235" s="234"/>
      <c r="BA235" s="234"/>
      <c r="BB235" s="234"/>
      <c r="BC235" s="234"/>
      <c r="BD235" s="234"/>
      <c r="BE235" s="234"/>
      <c r="BF235" s="234"/>
      <c r="BG235" s="234"/>
      <c r="BH235" s="234"/>
      <c r="BI235" s="234"/>
      <c r="BJ235" s="234"/>
      <c r="BK235" s="234"/>
      <c r="BL235" s="234"/>
      <c r="BM235" s="234"/>
      <c r="BN235" s="234"/>
      <c r="BO235" s="234"/>
      <c r="BP235" s="234"/>
      <c r="BQ235" s="234"/>
      <c r="BR235" s="234"/>
      <c r="BS235" s="234"/>
      <c r="BT235" s="234"/>
      <c r="BU235" s="234"/>
      <c r="BV235" s="234"/>
    </row>
    <row r="236" spans="1:74" s="171" customFormat="1" ht="15" customHeight="1">
      <c r="A236" s="169"/>
      <c r="B236" s="170"/>
      <c r="O236" s="169"/>
      <c r="Q236" s="234"/>
      <c r="R236" s="234"/>
      <c r="S236" s="234"/>
      <c r="T236" s="234"/>
      <c r="U236" s="234"/>
      <c r="V236" s="234"/>
      <c r="W236" s="234"/>
      <c r="X236" s="234"/>
      <c r="Y236" s="234"/>
      <c r="Z236" s="234"/>
      <c r="AA236" s="234"/>
      <c r="AB236" s="234"/>
      <c r="AC236" s="234"/>
      <c r="AD236" s="234"/>
      <c r="AE236" s="234"/>
      <c r="AF236" s="234"/>
      <c r="AG236" s="234"/>
      <c r="AH236" s="234"/>
      <c r="AI236" s="234"/>
      <c r="AJ236" s="234"/>
      <c r="AK236" s="234"/>
      <c r="AL236" s="234"/>
      <c r="AM236" s="234"/>
      <c r="AN236" s="234"/>
      <c r="AO236" s="234"/>
      <c r="AP236" s="234"/>
      <c r="AQ236" s="234"/>
      <c r="AR236" s="234"/>
      <c r="AS236" s="234"/>
      <c r="AT236" s="234"/>
      <c r="AU236" s="234"/>
      <c r="AV236" s="234"/>
      <c r="AW236" s="234"/>
      <c r="AX236" s="234"/>
      <c r="AY236" s="234"/>
      <c r="AZ236" s="234"/>
      <c r="BA236" s="234"/>
      <c r="BB236" s="234"/>
      <c r="BC236" s="234"/>
      <c r="BD236" s="234"/>
      <c r="BE236" s="234"/>
      <c r="BF236" s="234"/>
      <c r="BG236" s="234"/>
      <c r="BH236" s="234"/>
      <c r="BI236" s="234"/>
      <c r="BJ236" s="234"/>
      <c r="BK236" s="234"/>
      <c r="BL236" s="234"/>
      <c r="BM236" s="234"/>
      <c r="BN236" s="234"/>
      <c r="BO236" s="234"/>
      <c r="BP236" s="234"/>
      <c r="BQ236" s="234"/>
      <c r="BR236" s="234"/>
      <c r="BS236" s="234"/>
      <c r="BT236" s="234"/>
      <c r="BU236" s="234"/>
      <c r="BV236" s="234"/>
    </row>
    <row r="237" spans="1:74" s="171" customFormat="1" ht="15" customHeight="1">
      <c r="A237" s="169"/>
      <c r="B237" s="170"/>
      <c r="O237" s="169"/>
      <c r="Q237" s="234"/>
      <c r="R237" s="234"/>
      <c r="S237" s="234"/>
      <c r="T237" s="234"/>
      <c r="U237" s="234"/>
      <c r="V237" s="234"/>
      <c r="W237" s="234"/>
      <c r="X237" s="234"/>
      <c r="Y237" s="234"/>
      <c r="Z237" s="234"/>
      <c r="AA237" s="234"/>
      <c r="AB237" s="234"/>
      <c r="AC237" s="234"/>
      <c r="AD237" s="234"/>
      <c r="AE237" s="234"/>
      <c r="AF237" s="234"/>
      <c r="AG237" s="234"/>
      <c r="AH237" s="234"/>
      <c r="AI237" s="234"/>
      <c r="AJ237" s="234"/>
      <c r="AK237" s="234"/>
      <c r="AL237" s="234"/>
      <c r="AM237" s="234"/>
      <c r="AN237" s="234"/>
      <c r="AO237" s="234"/>
      <c r="AP237" s="234"/>
      <c r="AQ237" s="234"/>
      <c r="AR237" s="234"/>
      <c r="AS237" s="234"/>
      <c r="AT237" s="234"/>
      <c r="AU237" s="234"/>
      <c r="AV237" s="234"/>
      <c r="AW237" s="234"/>
      <c r="AX237" s="234"/>
      <c r="AY237" s="234"/>
      <c r="AZ237" s="234"/>
      <c r="BA237" s="234"/>
      <c r="BB237" s="234"/>
      <c r="BC237" s="234"/>
      <c r="BD237" s="234"/>
      <c r="BE237" s="234"/>
      <c r="BF237" s="234"/>
      <c r="BG237" s="234"/>
      <c r="BH237" s="234"/>
      <c r="BI237" s="234"/>
      <c r="BJ237" s="234"/>
      <c r="BK237" s="234"/>
      <c r="BL237" s="234"/>
      <c r="BM237" s="234"/>
      <c r="BN237" s="234"/>
      <c r="BO237" s="234"/>
      <c r="BP237" s="234"/>
      <c r="BQ237" s="234"/>
      <c r="BR237" s="234"/>
      <c r="BS237" s="234"/>
      <c r="BT237" s="234"/>
      <c r="BU237" s="234"/>
      <c r="BV237" s="234"/>
    </row>
    <row r="238" spans="1:74" s="171" customFormat="1" ht="15" customHeight="1">
      <c r="A238" s="169"/>
      <c r="B238" s="170"/>
      <c r="O238" s="169"/>
      <c r="Q238" s="234"/>
      <c r="R238" s="234"/>
      <c r="S238" s="234"/>
      <c r="T238" s="234"/>
      <c r="U238" s="234"/>
      <c r="V238" s="234"/>
      <c r="W238" s="234"/>
      <c r="X238" s="234"/>
      <c r="Y238" s="234"/>
      <c r="Z238" s="234"/>
      <c r="AA238" s="234"/>
      <c r="AB238" s="234"/>
      <c r="AC238" s="234"/>
      <c r="AD238" s="234"/>
      <c r="AE238" s="234"/>
      <c r="AF238" s="234"/>
      <c r="AG238" s="234"/>
      <c r="AH238" s="234"/>
      <c r="AI238" s="234"/>
      <c r="AJ238" s="234"/>
      <c r="AK238" s="234"/>
      <c r="AL238" s="234"/>
      <c r="AM238" s="234"/>
      <c r="AN238" s="234"/>
      <c r="AO238" s="234"/>
      <c r="AP238" s="234"/>
      <c r="AQ238" s="234"/>
      <c r="AR238" s="234"/>
      <c r="AS238" s="234"/>
      <c r="AT238" s="234"/>
      <c r="AU238" s="234"/>
      <c r="AV238" s="234"/>
      <c r="AW238" s="234"/>
      <c r="AX238" s="234"/>
      <c r="AY238" s="234"/>
      <c r="AZ238" s="234"/>
      <c r="BA238" s="234"/>
      <c r="BB238" s="234"/>
      <c r="BC238" s="234"/>
      <c r="BD238" s="234"/>
      <c r="BE238" s="234"/>
      <c r="BF238" s="234"/>
      <c r="BG238" s="234"/>
      <c r="BH238" s="234"/>
      <c r="BI238" s="234"/>
      <c r="BJ238" s="234"/>
      <c r="BK238" s="234"/>
      <c r="BL238" s="234"/>
      <c r="BM238" s="234"/>
      <c r="BN238" s="234"/>
      <c r="BO238" s="234"/>
      <c r="BP238" s="234"/>
      <c r="BQ238" s="234"/>
      <c r="BR238" s="234"/>
      <c r="BS238" s="234"/>
      <c r="BT238" s="234"/>
      <c r="BU238" s="234"/>
      <c r="BV238" s="234"/>
    </row>
    <row r="239" spans="1:74" s="171" customFormat="1" ht="15" customHeight="1">
      <c r="A239" s="169"/>
      <c r="B239" s="170"/>
      <c r="O239" s="169"/>
      <c r="Q239" s="234"/>
      <c r="R239" s="234"/>
      <c r="S239" s="234"/>
      <c r="T239" s="234"/>
      <c r="U239" s="234"/>
      <c r="V239" s="234"/>
      <c r="W239" s="234"/>
      <c r="X239" s="234"/>
      <c r="Y239" s="234"/>
      <c r="Z239" s="234"/>
      <c r="AA239" s="234"/>
      <c r="AB239" s="234"/>
      <c r="AC239" s="234"/>
      <c r="AD239" s="234"/>
      <c r="AE239" s="234"/>
      <c r="AF239" s="234"/>
      <c r="AG239" s="234"/>
      <c r="AH239" s="234"/>
      <c r="AI239" s="234"/>
      <c r="AJ239" s="234"/>
      <c r="AK239" s="234"/>
      <c r="AL239" s="234"/>
      <c r="AM239" s="234"/>
      <c r="AN239" s="234"/>
      <c r="AO239" s="234"/>
      <c r="AP239" s="234"/>
      <c r="AQ239" s="234"/>
      <c r="AR239" s="234"/>
      <c r="AS239" s="234"/>
      <c r="AT239" s="234"/>
      <c r="AU239" s="234"/>
      <c r="AV239" s="234"/>
      <c r="AW239" s="234"/>
      <c r="AX239" s="234"/>
      <c r="AY239" s="234"/>
      <c r="AZ239" s="234"/>
      <c r="BA239" s="234"/>
      <c r="BB239" s="234"/>
      <c r="BC239" s="234"/>
      <c r="BD239" s="234"/>
      <c r="BE239" s="234"/>
      <c r="BF239" s="234"/>
      <c r="BG239" s="234"/>
      <c r="BH239" s="234"/>
      <c r="BI239" s="234"/>
      <c r="BJ239" s="234"/>
      <c r="BK239" s="234"/>
      <c r="BL239" s="234"/>
      <c r="BM239" s="234"/>
      <c r="BN239" s="234"/>
      <c r="BO239" s="234"/>
      <c r="BP239" s="234"/>
      <c r="BQ239" s="234"/>
      <c r="BR239" s="234"/>
      <c r="BS239" s="234"/>
      <c r="BT239" s="234"/>
      <c r="BU239" s="234"/>
      <c r="BV239" s="234"/>
    </row>
    <row r="240" spans="1:74" s="171" customFormat="1" ht="15" customHeight="1">
      <c r="A240" s="169"/>
      <c r="B240" s="170"/>
      <c r="O240" s="169"/>
      <c r="Q240" s="234"/>
      <c r="R240" s="234"/>
      <c r="S240" s="234"/>
      <c r="T240" s="234"/>
      <c r="U240" s="234"/>
      <c r="V240" s="234"/>
      <c r="W240" s="234"/>
      <c r="X240" s="234"/>
      <c r="Y240" s="234"/>
      <c r="Z240" s="234"/>
      <c r="AA240" s="234"/>
      <c r="AB240" s="234"/>
      <c r="AC240" s="234"/>
      <c r="AD240" s="234"/>
      <c r="AE240" s="234"/>
      <c r="AF240" s="234"/>
      <c r="AG240" s="234"/>
      <c r="AH240" s="234"/>
      <c r="AI240" s="234"/>
      <c r="AJ240" s="234"/>
      <c r="AK240" s="234"/>
      <c r="AL240" s="234"/>
      <c r="AM240" s="234"/>
      <c r="AN240" s="234"/>
      <c r="AO240" s="234"/>
      <c r="AP240" s="234"/>
      <c r="AQ240" s="234"/>
      <c r="AR240" s="234"/>
      <c r="AS240" s="234"/>
      <c r="AT240" s="234"/>
      <c r="AU240" s="234"/>
      <c r="AV240" s="234"/>
      <c r="AW240" s="234"/>
      <c r="AX240" s="234"/>
      <c r="AY240" s="234"/>
      <c r="AZ240" s="234"/>
      <c r="BA240" s="234"/>
      <c r="BB240" s="234"/>
      <c r="BC240" s="234"/>
      <c r="BD240" s="234"/>
      <c r="BE240" s="234"/>
      <c r="BF240" s="234"/>
      <c r="BG240" s="234"/>
      <c r="BH240" s="234"/>
      <c r="BI240" s="234"/>
      <c r="BJ240" s="234"/>
      <c r="BK240" s="234"/>
      <c r="BL240" s="234"/>
      <c r="BM240" s="234"/>
      <c r="BN240" s="234"/>
      <c r="BO240" s="234"/>
      <c r="BP240" s="234"/>
      <c r="BQ240" s="234"/>
      <c r="BR240" s="234"/>
      <c r="BS240" s="234"/>
      <c r="BT240" s="234"/>
      <c r="BU240" s="234"/>
      <c r="BV240" s="234"/>
    </row>
    <row r="241" spans="1:74" s="171" customFormat="1" ht="15" customHeight="1">
      <c r="A241" s="169"/>
      <c r="B241" s="170"/>
      <c r="O241" s="169"/>
      <c r="Q241" s="234"/>
      <c r="R241" s="234"/>
      <c r="S241" s="234"/>
      <c r="T241" s="234"/>
      <c r="U241" s="234"/>
      <c r="V241" s="234"/>
      <c r="W241" s="234"/>
      <c r="X241" s="234"/>
      <c r="Y241" s="234"/>
      <c r="Z241" s="234"/>
      <c r="AA241" s="234"/>
      <c r="AB241" s="234"/>
      <c r="AC241" s="234"/>
      <c r="AD241" s="234"/>
      <c r="AE241" s="234"/>
      <c r="AF241" s="234"/>
      <c r="AG241" s="234"/>
      <c r="AH241" s="234"/>
      <c r="AI241" s="234"/>
      <c r="AJ241" s="234"/>
      <c r="AK241" s="234"/>
      <c r="AL241" s="234"/>
      <c r="AM241" s="234"/>
      <c r="AN241" s="234"/>
      <c r="AO241" s="234"/>
      <c r="AP241" s="234"/>
      <c r="AQ241" s="234"/>
      <c r="AR241" s="234"/>
      <c r="AS241" s="234"/>
      <c r="AT241" s="234"/>
      <c r="AU241" s="234"/>
      <c r="AV241" s="234"/>
      <c r="AW241" s="234"/>
      <c r="AX241" s="234"/>
      <c r="AY241" s="234"/>
      <c r="AZ241" s="234"/>
      <c r="BA241" s="234"/>
      <c r="BB241" s="234"/>
      <c r="BC241" s="234"/>
      <c r="BD241" s="234"/>
      <c r="BE241" s="234"/>
      <c r="BF241" s="234"/>
      <c r="BG241" s="234"/>
      <c r="BH241" s="234"/>
      <c r="BI241" s="234"/>
      <c r="BJ241" s="234"/>
      <c r="BK241" s="234"/>
      <c r="BL241" s="234"/>
      <c r="BM241" s="234"/>
      <c r="BN241" s="234"/>
      <c r="BO241" s="234"/>
      <c r="BP241" s="234"/>
      <c r="BQ241" s="234"/>
      <c r="BR241" s="234"/>
      <c r="BS241" s="234"/>
      <c r="BT241" s="234"/>
      <c r="BU241" s="234"/>
      <c r="BV241" s="234"/>
    </row>
    <row r="242" spans="1:74" s="171" customFormat="1" ht="15" customHeight="1">
      <c r="A242" s="169"/>
      <c r="B242" s="170"/>
      <c r="O242" s="169"/>
      <c r="Q242" s="234"/>
      <c r="R242" s="234"/>
      <c r="S242" s="234"/>
      <c r="T242" s="234"/>
      <c r="U242" s="234"/>
      <c r="V242" s="234"/>
      <c r="W242" s="234"/>
      <c r="X242" s="234"/>
      <c r="Y242" s="234"/>
      <c r="Z242" s="234"/>
      <c r="AA242" s="234"/>
      <c r="AB242" s="234"/>
      <c r="AC242" s="234"/>
      <c r="AD242" s="234"/>
      <c r="AE242" s="234"/>
      <c r="AF242" s="234"/>
      <c r="AG242" s="234"/>
      <c r="AH242" s="234"/>
      <c r="AI242" s="234"/>
      <c r="AJ242" s="234"/>
      <c r="AK242" s="234"/>
      <c r="AL242" s="234"/>
      <c r="AM242" s="234"/>
      <c r="AN242" s="234"/>
      <c r="AO242" s="234"/>
      <c r="AP242" s="234"/>
      <c r="AQ242" s="234"/>
      <c r="AR242" s="234"/>
      <c r="AS242" s="234"/>
      <c r="AT242" s="234"/>
      <c r="AU242" s="234"/>
      <c r="AV242" s="234"/>
      <c r="AW242" s="234"/>
      <c r="AX242" s="234"/>
      <c r="AY242" s="234"/>
      <c r="AZ242" s="234"/>
      <c r="BA242" s="234"/>
      <c r="BB242" s="234"/>
      <c r="BC242" s="234"/>
      <c r="BD242" s="234"/>
      <c r="BE242" s="234"/>
      <c r="BF242" s="234"/>
      <c r="BG242" s="234"/>
      <c r="BH242" s="234"/>
      <c r="BI242" s="234"/>
      <c r="BJ242" s="234"/>
      <c r="BK242" s="234"/>
      <c r="BL242" s="234"/>
      <c r="BM242" s="234"/>
      <c r="BN242" s="234"/>
      <c r="BO242" s="234"/>
      <c r="BP242" s="234"/>
      <c r="BQ242" s="234"/>
      <c r="BR242" s="234"/>
      <c r="BS242" s="234"/>
      <c r="BT242" s="234"/>
      <c r="BU242" s="234"/>
      <c r="BV242" s="234"/>
    </row>
    <row r="243" spans="1:74" s="171" customFormat="1" ht="15" customHeight="1">
      <c r="A243" s="169"/>
      <c r="B243" s="170"/>
      <c r="O243" s="169"/>
      <c r="Q243" s="234"/>
      <c r="R243" s="234"/>
      <c r="S243" s="234"/>
      <c r="T243" s="234"/>
      <c r="U243" s="234"/>
      <c r="V243" s="234"/>
      <c r="W243" s="234"/>
      <c r="X243" s="234"/>
      <c r="Y243" s="234"/>
      <c r="Z243" s="234"/>
      <c r="AA243" s="234"/>
      <c r="AB243" s="234"/>
      <c r="AC243" s="234"/>
      <c r="AD243" s="234"/>
      <c r="AE243" s="234"/>
      <c r="AF243" s="234"/>
      <c r="AG243" s="234"/>
      <c r="AH243" s="234"/>
      <c r="AI243" s="234"/>
      <c r="AJ243" s="234"/>
      <c r="AK243" s="234"/>
      <c r="AL243" s="234"/>
      <c r="AM243" s="234"/>
      <c r="AN243" s="234"/>
      <c r="AO243" s="234"/>
      <c r="AP243" s="234"/>
      <c r="AQ243" s="234"/>
      <c r="AR243" s="234"/>
      <c r="AS243" s="234"/>
      <c r="AT243" s="234"/>
      <c r="AU243" s="234"/>
      <c r="AV243" s="234"/>
      <c r="AW243" s="234"/>
      <c r="AX243" s="234"/>
      <c r="AY243" s="234"/>
      <c r="AZ243" s="234"/>
      <c r="BA243" s="234"/>
      <c r="BB243" s="234"/>
      <c r="BC243" s="234"/>
      <c r="BD243" s="234"/>
      <c r="BE243" s="234"/>
      <c r="BF243" s="234"/>
      <c r="BG243" s="234"/>
      <c r="BH243" s="234"/>
      <c r="BI243" s="234"/>
      <c r="BJ243" s="234"/>
      <c r="BK243" s="234"/>
      <c r="BL243" s="234"/>
      <c r="BM243" s="234"/>
      <c r="BN243" s="234"/>
      <c r="BO243" s="234"/>
      <c r="BP243" s="234"/>
      <c r="BQ243" s="234"/>
      <c r="BR243" s="234"/>
      <c r="BS243" s="234"/>
      <c r="BT243" s="234"/>
      <c r="BU243" s="234"/>
      <c r="BV243" s="234"/>
    </row>
    <row r="244" spans="1:74" s="171" customFormat="1" ht="15" customHeight="1">
      <c r="A244" s="169"/>
      <c r="B244" s="170"/>
      <c r="O244" s="169"/>
      <c r="Q244" s="234"/>
      <c r="R244" s="234"/>
      <c r="S244" s="234"/>
      <c r="T244" s="234"/>
      <c r="U244" s="234"/>
      <c r="V244" s="234"/>
      <c r="W244" s="234"/>
      <c r="X244" s="234"/>
      <c r="Y244" s="234"/>
      <c r="Z244" s="234"/>
      <c r="AA244" s="234"/>
      <c r="AB244" s="234"/>
      <c r="AC244" s="234"/>
      <c r="AD244" s="234"/>
      <c r="AE244" s="234"/>
      <c r="AF244" s="234"/>
      <c r="AG244" s="234"/>
      <c r="AH244" s="234"/>
      <c r="AI244" s="234"/>
      <c r="AJ244" s="234"/>
      <c r="AK244" s="234"/>
      <c r="AL244" s="234"/>
      <c r="AM244" s="234"/>
      <c r="AN244" s="234"/>
      <c r="AO244" s="234"/>
      <c r="AP244" s="234"/>
      <c r="AQ244" s="234"/>
      <c r="AR244" s="234"/>
      <c r="AS244" s="234"/>
      <c r="AT244" s="234"/>
      <c r="AU244" s="234"/>
      <c r="AV244" s="234"/>
      <c r="AW244" s="234"/>
      <c r="AX244" s="234"/>
      <c r="AY244" s="234"/>
      <c r="AZ244" s="234"/>
      <c r="BA244" s="234"/>
      <c r="BB244" s="234"/>
      <c r="BC244" s="234"/>
      <c r="BD244" s="234"/>
      <c r="BE244" s="234"/>
      <c r="BF244" s="234"/>
      <c r="BG244" s="234"/>
      <c r="BH244" s="234"/>
      <c r="BI244" s="234"/>
      <c r="BJ244" s="234"/>
      <c r="BK244" s="234"/>
      <c r="BL244" s="234"/>
      <c r="BM244" s="234"/>
      <c r="BN244" s="234"/>
      <c r="BO244" s="234"/>
      <c r="BP244" s="234"/>
      <c r="BQ244" s="234"/>
      <c r="BR244" s="234"/>
      <c r="BS244" s="234"/>
      <c r="BT244" s="234"/>
      <c r="BU244" s="234"/>
      <c r="BV244" s="234"/>
    </row>
    <row r="245" spans="1:74" s="171" customFormat="1" ht="15" customHeight="1">
      <c r="A245" s="169"/>
      <c r="B245" s="170"/>
      <c r="O245" s="169"/>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c r="AV245" s="234"/>
      <c r="AW245" s="234"/>
      <c r="AX245" s="234"/>
      <c r="AY245" s="234"/>
      <c r="AZ245" s="234"/>
      <c r="BA245" s="234"/>
      <c r="BB245" s="234"/>
      <c r="BC245" s="234"/>
      <c r="BD245" s="234"/>
      <c r="BE245" s="234"/>
      <c r="BF245" s="234"/>
      <c r="BG245" s="234"/>
      <c r="BH245" s="234"/>
      <c r="BI245" s="234"/>
      <c r="BJ245" s="234"/>
      <c r="BK245" s="234"/>
      <c r="BL245" s="234"/>
      <c r="BM245" s="234"/>
      <c r="BN245" s="234"/>
      <c r="BO245" s="234"/>
      <c r="BP245" s="234"/>
      <c r="BQ245" s="234"/>
      <c r="BR245" s="234"/>
      <c r="BS245" s="234"/>
      <c r="BT245" s="234"/>
      <c r="BU245" s="234"/>
      <c r="BV245" s="234"/>
    </row>
    <row r="246" spans="1:74" s="171" customFormat="1" ht="15" customHeight="1">
      <c r="A246" s="169"/>
      <c r="B246" s="170"/>
      <c r="O246" s="169"/>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c r="AV246" s="234"/>
      <c r="AW246" s="234"/>
      <c r="AX246" s="234"/>
      <c r="AY246" s="234"/>
      <c r="AZ246" s="234"/>
      <c r="BA246" s="234"/>
      <c r="BB246" s="234"/>
      <c r="BC246" s="234"/>
      <c r="BD246" s="234"/>
      <c r="BE246" s="234"/>
      <c r="BF246" s="234"/>
      <c r="BG246" s="234"/>
      <c r="BH246" s="234"/>
      <c r="BI246" s="234"/>
      <c r="BJ246" s="234"/>
      <c r="BK246" s="234"/>
      <c r="BL246" s="234"/>
      <c r="BM246" s="234"/>
      <c r="BN246" s="234"/>
      <c r="BO246" s="234"/>
      <c r="BP246" s="234"/>
      <c r="BQ246" s="234"/>
      <c r="BR246" s="234"/>
      <c r="BS246" s="234"/>
      <c r="BT246" s="234"/>
      <c r="BU246" s="234"/>
      <c r="BV246" s="234"/>
    </row>
    <row r="247" spans="1:74" s="171" customFormat="1" ht="15" customHeight="1">
      <c r="A247" s="169"/>
      <c r="B247" s="170"/>
      <c r="O247" s="169"/>
      <c r="Q247" s="234"/>
      <c r="R247" s="234"/>
      <c r="S247" s="234"/>
      <c r="T247" s="234"/>
      <c r="U247" s="234"/>
      <c r="V247" s="234"/>
      <c r="W247" s="234"/>
      <c r="X247" s="234"/>
      <c r="Y247" s="234"/>
      <c r="Z247" s="234"/>
      <c r="AA247" s="234"/>
      <c r="AB247" s="234"/>
      <c r="AC247" s="234"/>
      <c r="AD247" s="234"/>
      <c r="AE247" s="234"/>
      <c r="AF247" s="234"/>
      <c r="AG247" s="234"/>
      <c r="AH247" s="234"/>
      <c r="AI247" s="234"/>
      <c r="AJ247" s="234"/>
      <c r="AK247" s="234"/>
      <c r="AL247" s="234"/>
      <c r="AM247" s="234"/>
      <c r="AN247" s="234"/>
      <c r="AO247" s="234"/>
      <c r="AP247" s="234"/>
      <c r="AQ247" s="234"/>
      <c r="AR247" s="234"/>
      <c r="AS247" s="234"/>
      <c r="AT247" s="234"/>
      <c r="AU247" s="234"/>
      <c r="AV247" s="234"/>
      <c r="AW247" s="234"/>
      <c r="AX247" s="234"/>
      <c r="AY247" s="234"/>
      <c r="AZ247" s="234"/>
      <c r="BA247" s="234"/>
      <c r="BB247" s="234"/>
      <c r="BC247" s="234"/>
      <c r="BD247" s="234"/>
      <c r="BE247" s="234"/>
      <c r="BF247" s="234"/>
      <c r="BG247" s="234"/>
      <c r="BH247" s="234"/>
      <c r="BI247" s="234"/>
      <c r="BJ247" s="234"/>
      <c r="BK247" s="234"/>
      <c r="BL247" s="234"/>
      <c r="BM247" s="234"/>
      <c r="BN247" s="234"/>
      <c r="BO247" s="234"/>
      <c r="BP247" s="234"/>
      <c r="BQ247" s="234"/>
      <c r="BR247" s="234"/>
      <c r="BS247" s="234"/>
      <c r="BT247" s="234"/>
      <c r="BU247" s="234"/>
      <c r="BV247" s="234"/>
    </row>
    <row r="248" spans="1:74" s="171" customFormat="1" ht="15" customHeight="1">
      <c r="A248" s="169"/>
      <c r="B248" s="170"/>
      <c r="O248" s="169"/>
      <c r="Q248" s="234"/>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234"/>
      <c r="AO248" s="234"/>
      <c r="AP248" s="234"/>
      <c r="AQ248" s="234"/>
      <c r="AR248" s="234"/>
      <c r="AS248" s="234"/>
      <c r="AT248" s="234"/>
      <c r="AU248" s="234"/>
      <c r="AV248" s="234"/>
      <c r="AW248" s="234"/>
      <c r="AX248" s="234"/>
      <c r="AY248" s="234"/>
      <c r="AZ248" s="234"/>
      <c r="BA248" s="234"/>
      <c r="BB248" s="234"/>
      <c r="BC248" s="234"/>
      <c r="BD248" s="234"/>
      <c r="BE248" s="234"/>
      <c r="BF248" s="234"/>
      <c r="BG248" s="234"/>
      <c r="BH248" s="234"/>
      <c r="BI248" s="234"/>
      <c r="BJ248" s="234"/>
      <c r="BK248" s="234"/>
      <c r="BL248" s="234"/>
      <c r="BM248" s="234"/>
      <c r="BN248" s="234"/>
      <c r="BO248" s="234"/>
      <c r="BP248" s="234"/>
      <c r="BQ248" s="234"/>
      <c r="BR248" s="234"/>
      <c r="BS248" s="234"/>
      <c r="BT248" s="234"/>
      <c r="BU248" s="234"/>
      <c r="BV248" s="234"/>
    </row>
    <row r="249" spans="1:74" s="171" customFormat="1" ht="15" customHeight="1">
      <c r="A249" s="169"/>
      <c r="B249" s="170"/>
      <c r="O249" s="169"/>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234"/>
      <c r="AY249" s="234"/>
      <c r="AZ249" s="234"/>
      <c r="BA249" s="234"/>
      <c r="BB249" s="234"/>
      <c r="BC249" s="234"/>
      <c r="BD249" s="234"/>
      <c r="BE249" s="234"/>
      <c r="BF249" s="234"/>
      <c r="BG249" s="234"/>
      <c r="BH249" s="234"/>
      <c r="BI249" s="234"/>
      <c r="BJ249" s="234"/>
      <c r="BK249" s="234"/>
      <c r="BL249" s="234"/>
      <c r="BM249" s="234"/>
      <c r="BN249" s="234"/>
      <c r="BO249" s="234"/>
      <c r="BP249" s="234"/>
      <c r="BQ249" s="234"/>
      <c r="BR249" s="234"/>
      <c r="BS249" s="234"/>
      <c r="BT249" s="234"/>
      <c r="BU249" s="234"/>
      <c r="BV249" s="234"/>
    </row>
    <row r="250" spans="1:74" s="171" customFormat="1" ht="15" customHeight="1">
      <c r="A250" s="169"/>
      <c r="B250" s="170"/>
      <c r="O250" s="169"/>
      <c r="Q250" s="234"/>
      <c r="R250" s="234"/>
      <c r="S250" s="234"/>
      <c r="T250" s="234"/>
      <c r="U250" s="234"/>
      <c r="V250" s="234"/>
      <c r="W250" s="234"/>
      <c r="X250" s="234"/>
      <c r="Y250" s="234"/>
      <c r="Z250" s="234"/>
      <c r="AA250" s="234"/>
      <c r="AB250" s="234"/>
      <c r="AC250" s="234"/>
      <c r="AD250" s="234"/>
      <c r="AE250" s="234"/>
      <c r="AF250" s="234"/>
      <c r="AG250" s="234"/>
      <c r="AH250" s="234"/>
      <c r="AI250" s="234"/>
      <c r="AJ250" s="234"/>
      <c r="AK250" s="234"/>
      <c r="AL250" s="234"/>
      <c r="AM250" s="234"/>
      <c r="AN250" s="234"/>
      <c r="AO250" s="234"/>
      <c r="AP250" s="234"/>
      <c r="AQ250" s="234"/>
      <c r="AR250" s="234"/>
      <c r="AS250" s="234"/>
      <c r="AT250" s="234"/>
      <c r="AU250" s="234"/>
      <c r="AV250" s="234"/>
      <c r="AW250" s="234"/>
      <c r="AX250" s="234"/>
      <c r="AY250" s="234"/>
      <c r="AZ250" s="234"/>
      <c r="BA250" s="234"/>
      <c r="BB250" s="234"/>
      <c r="BC250" s="234"/>
      <c r="BD250" s="234"/>
      <c r="BE250" s="234"/>
      <c r="BF250" s="234"/>
      <c r="BG250" s="234"/>
      <c r="BH250" s="234"/>
      <c r="BI250" s="234"/>
      <c r="BJ250" s="234"/>
      <c r="BK250" s="234"/>
      <c r="BL250" s="234"/>
      <c r="BM250" s="234"/>
      <c r="BN250" s="234"/>
      <c r="BO250" s="234"/>
      <c r="BP250" s="234"/>
      <c r="BQ250" s="234"/>
      <c r="BR250" s="234"/>
      <c r="BS250" s="234"/>
      <c r="BT250" s="234"/>
      <c r="BU250" s="234"/>
      <c r="BV250" s="234"/>
    </row>
    <row r="251" spans="1:74" s="171" customFormat="1" ht="15" customHeight="1">
      <c r="A251" s="169"/>
      <c r="B251" s="170"/>
      <c r="O251" s="169"/>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c r="AV251" s="234"/>
      <c r="AW251" s="234"/>
      <c r="AX251" s="234"/>
      <c r="AY251" s="234"/>
      <c r="AZ251" s="234"/>
      <c r="BA251" s="234"/>
      <c r="BB251" s="234"/>
      <c r="BC251" s="234"/>
      <c r="BD251" s="234"/>
      <c r="BE251" s="234"/>
      <c r="BF251" s="234"/>
      <c r="BG251" s="234"/>
      <c r="BH251" s="234"/>
      <c r="BI251" s="234"/>
      <c r="BJ251" s="234"/>
      <c r="BK251" s="234"/>
      <c r="BL251" s="234"/>
      <c r="BM251" s="234"/>
      <c r="BN251" s="234"/>
      <c r="BO251" s="234"/>
      <c r="BP251" s="234"/>
      <c r="BQ251" s="234"/>
      <c r="BR251" s="234"/>
      <c r="BS251" s="234"/>
      <c r="BT251" s="234"/>
      <c r="BU251" s="234"/>
      <c r="BV251" s="234"/>
    </row>
  </sheetData>
  <sheetProtection algorithmName="SHA-512" hashValue="4pK3n/TgUibMbwG1srx4OCvtQhr/v2TNe2F68aP+SUEME5+1OedToY8bonJ9BGoHYpnWF6dOUvprcEtZaj5SMw==" saltValue="Swujzc/QmLq+7BLTw8WypA==" spinCount="100000" sheet="1" objects="1" scenarios="1" selectLockedCells="1"/>
  <mergeCells count="5">
    <mergeCell ref="L1:N1"/>
    <mergeCell ref="C26:G26"/>
    <mergeCell ref="H6:J6"/>
    <mergeCell ref="K6:M6"/>
    <mergeCell ref="C7:E7"/>
  </mergeCells>
  <hyperlinks>
    <hyperlink ref="L1:N1" location="Contents!A1" display="Back to contents"/>
  </hyperlinks>
  <pageMargins left="0.7" right="0.7" top="0.75" bottom="0.75" header="0.3" footer="0.3"/>
  <pageSetup paperSize="9" scale="59" orientation="portrait" r:id="rId1"/>
  <ignoredErrors>
    <ignoredError sqref="C8:M22 BA4:BG4 BA6:BG22 BB5:BG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5301" r:id="rId4" name="Drop Down 5">
              <controlPr defaultSize="0" autoLine="0" autoPict="0">
                <anchor moveWithCells="1">
                  <from>
                    <xdr:col>4</xdr:col>
                    <xdr:colOff>466725</xdr:colOff>
                    <xdr:row>1</xdr:row>
                    <xdr:rowOff>104775</xdr:rowOff>
                  </from>
                  <to>
                    <xdr:col>7</xdr:col>
                    <xdr:colOff>47625</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D106"/>
  <sheetViews>
    <sheetView zoomScaleNormal="100" zoomScaleSheetLayoutView="100" workbookViewId="0">
      <pane ySplit="7" topLeftCell="A8" activePane="bottomLeft" state="frozen"/>
      <selection activeCell="M36" sqref="M36"/>
      <selection pane="bottomLeft" activeCell="C1" sqref="C1"/>
    </sheetView>
  </sheetViews>
  <sheetFormatPr defaultRowHeight="12.75"/>
  <cols>
    <col min="1" max="1" width="9.140625" style="10" customWidth="1"/>
    <col min="2" max="2" width="2.28515625" style="20" customWidth="1"/>
    <col min="3" max="8" width="10.7109375" style="2" customWidth="1"/>
    <col min="9" max="9" width="10.7109375" style="8" customWidth="1"/>
    <col min="10" max="10" width="2.28515625" style="8" customWidth="1"/>
    <col min="11" max="11" width="9.140625" style="8"/>
    <col min="12" max="12" width="11.28515625" style="8" customWidth="1"/>
    <col min="13" max="22" width="10.140625" style="8" customWidth="1"/>
    <col min="23" max="24" width="19.28515625" style="8" customWidth="1"/>
    <col min="25" max="26" width="9.140625" style="8"/>
    <col min="27" max="28" width="9.140625" style="24"/>
    <col min="29" max="368" width="9.140625" style="8"/>
    <col min="369" max="16384" width="9.140625" style="2"/>
  </cols>
  <sheetData>
    <row r="1" spans="1:60" s="8" customFormat="1" ht="18" customHeight="1">
      <c r="A1" s="10"/>
      <c r="B1" s="139"/>
      <c r="C1" s="140"/>
      <c r="D1" s="140"/>
      <c r="E1" s="140"/>
      <c r="F1" s="140"/>
      <c r="G1" s="140"/>
      <c r="H1" s="249" t="s">
        <v>250</v>
      </c>
      <c r="I1" s="249"/>
      <c r="J1" s="249"/>
      <c r="AA1" s="24"/>
      <c r="AB1" s="24"/>
    </row>
    <row r="2" spans="1:60" ht="23.25" customHeight="1">
      <c r="B2" s="141"/>
      <c r="C2" s="145" t="s">
        <v>42</v>
      </c>
      <c r="D2" s="145"/>
      <c r="E2" s="147"/>
      <c r="F2" s="147"/>
      <c r="G2" s="147"/>
      <c r="H2" s="147"/>
      <c r="I2" s="147"/>
      <c r="J2" s="147"/>
      <c r="K2" s="10"/>
      <c r="L2" s="10"/>
    </row>
    <row r="3" spans="1:60">
      <c r="B3" s="142"/>
      <c r="C3" s="142"/>
      <c r="D3" s="147"/>
      <c r="E3" s="147"/>
      <c r="F3" s="147"/>
      <c r="G3" s="147"/>
      <c r="H3" s="147"/>
      <c r="I3" s="147"/>
      <c r="J3" s="147"/>
      <c r="K3" s="10"/>
      <c r="L3" s="10"/>
    </row>
    <row r="4" spans="1:60">
      <c r="B4" s="142"/>
      <c r="C4" s="142"/>
      <c r="D4" s="147"/>
      <c r="E4" s="147"/>
      <c r="F4" s="147"/>
      <c r="G4" s="147"/>
      <c r="H4" s="147"/>
      <c r="I4" s="147"/>
      <c r="J4" s="147"/>
      <c r="K4" s="10"/>
      <c r="L4" s="10"/>
    </row>
    <row r="5" spans="1:60">
      <c r="B5" s="148"/>
      <c r="C5" s="142"/>
      <c r="D5" s="147"/>
      <c r="E5" s="147"/>
      <c r="F5" s="147"/>
      <c r="G5" s="147"/>
      <c r="H5" s="147"/>
      <c r="I5" s="147"/>
      <c r="J5" s="147"/>
      <c r="K5" s="10"/>
      <c r="L5" s="10"/>
      <c r="AF5" s="10"/>
      <c r="AG5" s="10"/>
      <c r="AH5" s="10"/>
      <c r="AI5" s="10"/>
      <c r="AJ5" s="10"/>
      <c r="AK5" s="10"/>
    </row>
    <row r="6" spans="1:60" ht="15">
      <c r="B6" s="148"/>
      <c r="C6" s="161"/>
      <c r="D6" s="161"/>
      <c r="E6" s="201"/>
      <c r="F6" s="202" t="s">
        <v>253</v>
      </c>
      <c r="G6" s="202"/>
      <c r="H6" s="142"/>
      <c r="I6" s="203"/>
      <c r="J6" s="203"/>
      <c r="M6" s="11"/>
      <c r="N6" s="11"/>
      <c r="O6" s="11"/>
      <c r="P6" s="11"/>
      <c r="Q6" s="11"/>
      <c r="R6" s="11"/>
      <c r="S6" s="11"/>
      <c r="T6" s="11"/>
      <c r="U6" s="11"/>
      <c r="V6" s="11"/>
      <c r="W6" s="11"/>
      <c r="X6" s="11"/>
      <c r="Y6" s="11"/>
      <c r="AF6" s="10"/>
      <c r="AG6" s="10"/>
      <c r="AH6" s="10"/>
      <c r="AI6" s="10"/>
      <c r="AJ6" s="10"/>
      <c r="AK6" s="10"/>
    </row>
    <row r="7" spans="1:60" ht="15">
      <c r="B7" s="148"/>
      <c r="C7" s="147"/>
      <c r="D7" s="156"/>
      <c r="E7" s="204" t="s">
        <v>1</v>
      </c>
      <c r="F7" s="204" t="s">
        <v>0</v>
      </c>
      <c r="G7" s="204" t="s">
        <v>6</v>
      </c>
      <c r="H7" s="142"/>
      <c r="I7" s="157"/>
      <c r="J7" s="157"/>
      <c r="M7" s="12"/>
      <c r="N7" s="12"/>
      <c r="O7" s="12"/>
      <c r="P7" s="12"/>
      <c r="Q7" s="12"/>
      <c r="R7" s="12"/>
      <c r="S7" s="12"/>
      <c r="T7" s="12"/>
      <c r="U7" s="12"/>
      <c r="V7" s="12"/>
      <c r="W7" s="12"/>
      <c r="X7" s="12"/>
      <c r="Y7" s="15"/>
      <c r="AF7" s="14"/>
      <c r="AG7" s="14"/>
      <c r="AH7" s="14"/>
      <c r="AI7" s="10"/>
      <c r="AJ7" s="10"/>
      <c r="AK7" s="10"/>
    </row>
    <row r="8" spans="1:60" ht="15">
      <c r="B8" s="148"/>
      <c r="C8" s="158" t="s">
        <v>50</v>
      </c>
      <c r="D8" s="158"/>
      <c r="E8" s="158"/>
      <c r="F8" s="158"/>
      <c r="G8" s="158"/>
      <c r="H8" s="142"/>
      <c r="I8" s="147"/>
      <c r="J8" s="147"/>
      <c r="M8" s="12"/>
      <c r="N8" s="12"/>
      <c r="O8" s="12"/>
      <c r="P8" s="12"/>
      <c r="Q8" s="12"/>
      <c r="R8" s="12"/>
      <c r="S8" s="12"/>
      <c r="T8" s="12"/>
      <c r="U8" s="12"/>
      <c r="V8" s="12"/>
      <c r="W8" s="12"/>
      <c r="X8" s="12"/>
      <c r="Y8" s="15"/>
      <c r="AF8" s="13"/>
      <c r="AG8" s="13"/>
      <c r="AH8" s="13"/>
      <c r="AI8" s="10"/>
      <c r="AJ8" s="10"/>
      <c r="AK8" s="10"/>
    </row>
    <row r="9" spans="1:60" ht="15">
      <c r="B9" s="148"/>
      <c r="C9" s="205" t="s">
        <v>36</v>
      </c>
      <c r="D9" s="161"/>
      <c r="E9" s="206">
        <f>BD15</f>
        <v>38</v>
      </c>
      <c r="F9" s="206">
        <f>BE15</f>
        <v>14</v>
      </c>
      <c r="G9" s="206">
        <f>BF15</f>
        <v>52</v>
      </c>
      <c r="H9" s="142"/>
      <c r="I9" s="207"/>
      <c r="J9" s="207"/>
      <c r="M9" s="12"/>
      <c r="N9" s="253"/>
      <c r="O9" s="253"/>
      <c r="P9" s="253"/>
      <c r="Q9" s="12"/>
      <c r="R9" s="12"/>
      <c r="S9" s="12"/>
      <c r="T9" s="12"/>
      <c r="U9" s="12"/>
      <c r="V9" s="12"/>
      <c r="W9" s="12"/>
      <c r="X9" s="12"/>
      <c r="Y9" s="15"/>
      <c r="AF9" s="25"/>
      <c r="AG9" s="25"/>
      <c r="AH9" s="25"/>
      <c r="AI9" s="10"/>
      <c r="AJ9" s="10"/>
      <c r="AK9" s="10"/>
    </row>
    <row r="10" spans="1:60" ht="15" customHeight="1">
      <c r="B10" s="148"/>
      <c r="C10" s="208" t="s">
        <v>31</v>
      </c>
      <c r="D10" s="158"/>
      <c r="E10" s="158"/>
      <c r="F10" s="158"/>
      <c r="G10" s="158"/>
      <c r="H10" s="142"/>
      <c r="I10" s="209"/>
      <c r="J10" s="209"/>
      <c r="M10" s="12"/>
      <c r="N10" s="253"/>
      <c r="O10" s="253"/>
      <c r="P10" s="253"/>
      <c r="Q10" s="12"/>
      <c r="R10" s="12"/>
      <c r="S10" s="12"/>
      <c r="T10" s="12"/>
      <c r="U10" s="12"/>
      <c r="V10" s="12"/>
      <c r="W10" s="12"/>
      <c r="X10" s="12"/>
      <c r="Y10" s="15"/>
      <c r="AF10" s="25"/>
      <c r="AG10" s="25"/>
      <c r="AH10" s="25"/>
      <c r="AI10" s="10"/>
      <c r="AJ10" s="10"/>
      <c r="AK10" s="10"/>
      <c r="AZ10" s="127"/>
      <c r="BA10" s="127"/>
      <c r="BB10" s="127"/>
      <c r="BC10" s="127"/>
      <c r="BD10" s="127"/>
      <c r="BE10" s="127"/>
      <c r="BF10" s="127"/>
      <c r="BG10" s="127"/>
      <c r="BH10" s="127"/>
    </row>
    <row r="11" spans="1:60" ht="15">
      <c r="B11" s="148"/>
      <c r="C11" s="210" t="s">
        <v>157</v>
      </c>
      <c r="D11" s="147"/>
      <c r="E11" s="190">
        <f t="shared" ref="E11:G12" si="0">BD16</f>
        <v>2</v>
      </c>
      <c r="F11" s="190">
        <f t="shared" si="0"/>
        <v>0</v>
      </c>
      <c r="G11" s="190">
        <f t="shared" si="0"/>
        <v>2</v>
      </c>
      <c r="H11" s="142"/>
      <c r="I11" s="207"/>
      <c r="J11" s="207"/>
      <c r="M11" s="12"/>
      <c r="N11" s="253"/>
      <c r="O11" s="253"/>
      <c r="P11" s="253"/>
      <c r="Q11" s="12"/>
      <c r="R11" s="12"/>
      <c r="S11" s="12"/>
      <c r="T11" s="12"/>
      <c r="U11" s="12"/>
      <c r="V11" s="12"/>
      <c r="W11" s="12"/>
      <c r="X11" s="12"/>
      <c r="Y11" s="15"/>
      <c r="AF11" s="25"/>
      <c r="AG11" s="25"/>
      <c r="AH11" s="25"/>
      <c r="AI11" s="10"/>
      <c r="AJ11" s="10"/>
      <c r="AK11" s="10"/>
      <c r="AZ11" s="127"/>
      <c r="BA11" s="127"/>
      <c r="BB11" s="135"/>
      <c r="BC11" s="135"/>
      <c r="BD11" s="131"/>
      <c r="BE11" s="131"/>
      <c r="BF11" s="131"/>
      <c r="BG11" s="127"/>
      <c r="BH11" s="127"/>
    </row>
    <row r="12" spans="1:60" ht="15">
      <c r="B12" s="148"/>
      <c r="C12" s="210" t="s">
        <v>158</v>
      </c>
      <c r="D12" s="147"/>
      <c r="E12" s="190">
        <f t="shared" si="0"/>
        <v>36</v>
      </c>
      <c r="F12" s="190">
        <f t="shared" si="0"/>
        <v>14</v>
      </c>
      <c r="G12" s="190">
        <f t="shared" si="0"/>
        <v>50</v>
      </c>
      <c r="H12" s="142"/>
      <c r="I12" s="207"/>
      <c r="J12" s="207"/>
      <c r="M12" s="12"/>
      <c r="N12" s="12"/>
      <c r="O12" s="12"/>
      <c r="P12" s="12"/>
      <c r="Q12" s="12"/>
      <c r="R12" s="12"/>
      <c r="S12" s="12"/>
      <c r="T12" s="12"/>
      <c r="U12" s="12"/>
      <c r="V12" s="12"/>
      <c r="W12" s="12"/>
      <c r="X12" s="12"/>
      <c r="Y12" s="15"/>
      <c r="AF12" s="25"/>
      <c r="AG12" s="25"/>
      <c r="AH12" s="25"/>
      <c r="AI12" s="10"/>
      <c r="AJ12" s="10"/>
      <c r="AK12" s="10"/>
      <c r="AZ12" s="127"/>
      <c r="BA12" s="165"/>
      <c r="BB12" s="216">
        <v>1</v>
      </c>
      <c r="BC12" s="216"/>
      <c r="BD12" s="166" t="s">
        <v>7</v>
      </c>
      <c r="BE12" s="166"/>
      <c r="BF12" s="166"/>
      <c r="BG12" s="127"/>
      <c r="BH12" s="127"/>
    </row>
    <row r="13" spans="1:60" ht="15">
      <c r="B13" s="148"/>
      <c r="C13" s="208" t="s">
        <v>49</v>
      </c>
      <c r="D13" s="158"/>
      <c r="E13" s="211"/>
      <c r="F13" s="211"/>
      <c r="G13" s="211"/>
      <c r="H13" s="142"/>
      <c r="I13" s="207"/>
      <c r="J13" s="207"/>
      <c r="M13" s="12"/>
      <c r="N13" s="12"/>
      <c r="O13" s="12"/>
      <c r="P13" s="12"/>
      <c r="Q13" s="12"/>
      <c r="R13" s="12"/>
      <c r="S13" s="12"/>
      <c r="T13" s="12"/>
      <c r="U13" s="12"/>
      <c r="V13" s="12"/>
      <c r="W13" s="12"/>
      <c r="X13" s="12"/>
      <c r="Y13" s="15"/>
      <c r="AF13" s="25"/>
      <c r="AG13" s="25"/>
      <c r="AH13" s="25"/>
      <c r="AI13" s="10"/>
      <c r="AJ13" s="10"/>
      <c r="AK13" s="10"/>
      <c r="AZ13" s="127"/>
      <c r="BA13" s="165"/>
      <c r="BB13" s="216" t="str">
        <f>VLOOKUP($BB$12,DefinedLists!$A$20:$B$98,2,FALSE)</f>
        <v>Lip (C00)</v>
      </c>
      <c r="BC13" s="216"/>
      <c r="BD13" s="199" t="s">
        <v>1</v>
      </c>
      <c r="BE13" s="199" t="s">
        <v>0</v>
      </c>
      <c r="BF13" s="199" t="s">
        <v>4</v>
      </c>
      <c r="BG13" s="127"/>
      <c r="BH13" s="127"/>
    </row>
    <row r="14" spans="1:60" ht="15">
      <c r="B14" s="148"/>
      <c r="C14" s="210" t="s">
        <v>37</v>
      </c>
      <c r="D14" s="147"/>
      <c r="E14" s="190" t="str">
        <f t="shared" ref="E14:G18" si="1">BD18</f>
        <v>0</v>
      </c>
      <c r="F14" s="190" t="str">
        <f t="shared" si="1"/>
        <v>0</v>
      </c>
      <c r="G14" s="190">
        <f t="shared" si="1"/>
        <v>0</v>
      </c>
      <c r="H14" s="142"/>
      <c r="I14" s="207"/>
      <c r="J14" s="207"/>
      <c r="M14" s="12"/>
      <c r="N14" s="12"/>
      <c r="O14" s="12"/>
      <c r="P14" s="12"/>
      <c r="Q14" s="12"/>
      <c r="R14" s="12"/>
      <c r="S14" s="12"/>
      <c r="T14" s="12"/>
      <c r="U14" s="12"/>
      <c r="V14" s="12"/>
      <c r="W14" s="12"/>
      <c r="X14" s="12"/>
      <c r="Y14" s="15"/>
      <c r="AF14" s="25"/>
      <c r="AG14" s="25"/>
      <c r="AH14" s="25"/>
      <c r="AI14" s="10"/>
      <c r="AJ14" s="10"/>
      <c r="AK14" s="10"/>
      <c r="AZ14" s="127"/>
      <c r="BA14" s="165"/>
      <c r="BB14" s="216" t="s">
        <v>31</v>
      </c>
      <c r="BC14" s="216"/>
      <c r="BD14" s="166"/>
      <c r="BE14" s="166"/>
      <c r="BF14" s="200"/>
      <c r="BG14" s="127"/>
      <c r="BH14" s="127"/>
    </row>
    <row r="15" spans="1:60" ht="15">
      <c r="B15" s="148"/>
      <c r="C15" s="210" t="s">
        <v>38</v>
      </c>
      <c r="D15" s="147"/>
      <c r="E15" s="190">
        <f t="shared" si="1"/>
        <v>3</v>
      </c>
      <c r="F15" s="190" t="str">
        <f t="shared" si="1"/>
        <v>0</v>
      </c>
      <c r="G15" s="190">
        <f t="shared" si="1"/>
        <v>3</v>
      </c>
      <c r="H15" s="142"/>
      <c r="I15" s="207"/>
      <c r="J15" s="207"/>
      <c r="M15" s="12"/>
      <c r="N15" s="12"/>
      <c r="O15" s="12"/>
      <c r="P15" s="12"/>
      <c r="Q15" s="12"/>
      <c r="R15" s="12"/>
      <c r="S15" s="12"/>
      <c r="T15" s="12"/>
      <c r="U15" s="12"/>
      <c r="V15" s="12"/>
      <c r="W15" s="12"/>
      <c r="X15" s="12"/>
      <c r="Y15" s="15"/>
      <c r="AF15" s="25"/>
      <c r="AG15" s="25"/>
      <c r="AH15" s="25"/>
      <c r="AI15" s="10"/>
      <c r="AJ15" s="10"/>
      <c r="AK15" s="10"/>
      <c r="AZ15" s="127"/>
      <c r="BA15" s="165"/>
      <c r="BB15" s="216" t="s">
        <v>32</v>
      </c>
      <c r="BC15" s="216"/>
      <c r="BD15" s="217">
        <f>IF(ISNA(VLOOKUP($BB$13&amp;BD$13&amp;$BB15,L_SubgrpReg!$A$3:$E$704,5,FALSE)),"0",VLOOKUP($BB$13&amp;BD$13&amp;$BB15,L_SubgrpReg!$A$3:$E$704,5,FALSE))</f>
        <v>38</v>
      </c>
      <c r="BE15" s="217">
        <f>IF(ISNA(VLOOKUP($BB$13&amp;BE$13&amp;$BB15,L_SubgrpReg!$A$3:$E$704,5,FALSE)),"0",VLOOKUP($BB$13&amp;BE$13&amp;$BB15,L_SubgrpReg!$A$3:$E$704,5,FALSE))</f>
        <v>14</v>
      </c>
      <c r="BF15" s="217">
        <f t="shared" ref="BF15:BF17" si="2">IF(ISERROR(BD15+BE15),"-",BD15+BE15)</f>
        <v>52</v>
      </c>
      <c r="BG15" s="127"/>
      <c r="BH15" s="127"/>
    </row>
    <row r="16" spans="1:60" ht="15">
      <c r="B16" s="148"/>
      <c r="C16" s="210" t="s">
        <v>39</v>
      </c>
      <c r="D16" s="147"/>
      <c r="E16" s="190">
        <f t="shared" si="1"/>
        <v>19</v>
      </c>
      <c r="F16" s="190">
        <f t="shared" si="1"/>
        <v>5</v>
      </c>
      <c r="G16" s="190">
        <f t="shared" si="1"/>
        <v>24</v>
      </c>
      <c r="H16" s="142"/>
      <c r="I16" s="207"/>
      <c r="J16" s="207"/>
      <c r="M16" s="12"/>
      <c r="N16" s="12"/>
      <c r="O16" s="12"/>
      <c r="P16" s="12"/>
      <c r="Q16" s="12"/>
      <c r="R16" s="12"/>
      <c r="S16" s="12"/>
      <c r="T16" s="12"/>
      <c r="U16" s="12"/>
      <c r="V16" s="12"/>
      <c r="W16" s="12"/>
      <c r="X16" s="12"/>
      <c r="Y16" s="15"/>
      <c r="AF16" s="25"/>
      <c r="AG16" s="25"/>
      <c r="AH16" s="25"/>
      <c r="AI16" s="10"/>
      <c r="AJ16" s="10"/>
      <c r="AK16" s="10"/>
      <c r="AZ16" s="127"/>
      <c r="BA16" s="165" t="s">
        <v>31</v>
      </c>
      <c r="BB16" s="216" t="s">
        <v>157</v>
      </c>
      <c r="BC16" s="216"/>
      <c r="BD16" s="217">
        <f>IF(ISNA(VLOOKUP($BB$13&amp;BD$13&amp;$BB16,L_SubgrpReg!$A$3:$E$704,5,FALSE)),"0",VLOOKUP($BB$13&amp;BD$13&amp;$BB16,L_SubgrpReg!$A$3:$E$704,5,FALSE))</f>
        <v>2</v>
      </c>
      <c r="BE16" s="217">
        <f>IF(ISNA(VLOOKUP($BB$13&amp;BE$13&amp;$BB16,L_SubgrpReg!$A$3:$E$704,5,FALSE)),"0",VLOOKUP($BB$13&amp;BE$13&amp;$BB16,L_SubgrpReg!$A$3:$E$704,5,FALSE))</f>
        <v>0</v>
      </c>
      <c r="BF16" s="217">
        <f t="shared" si="2"/>
        <v>2</v>
      </c>
      <c r="BG16" s="127"/>
      <c r="BH16" s="127"/>
    </row>
    <row r="17" spans="2:60" ht="15">
      <c r="B17" s="148"/>
      <c r="C17" s="210" t="s">
        <v>48</v>
      </c>
      <c r="D17" s="147"/>
      <c r="E17" s="190">
        <f t="shared" si="1"/>
        <v>10</v>
      </c>
      <c r="F17" s="190">
        <f t="shared" si="1"/>
        <v>3</v>
      </c>
      <c r="G17" s="190">
        <f t="shared" si="1"/>
        <v>13</v>
      </c>
      <c r="H17" s="142"/>
      <c r="I17" s="207"/>
      <c r="J17" s="207"/>
      <c r="M17" s="12"/>
      <c r="N17" s="12"/>
      <c r="O17" s="12"/>
      <c r="P17" s="12"/>
      <c r="Q17" s="12"/>
      <c r="R17" s="12"/>
      <c r="S17" s="12"/>
      <c r="T17" s="12"/>
      <c r="U17" s="12"/>
      <c r="V17" s="12"/>
      <c r="W17" s="12"/>
      <c r="X17" s="12"/>
      <c r="Y17" s="15"/>
      <c r="AF17" s="25"/>
      <c r="AG17" s="25"/>
      <c r="AH17" s="25"/>
      <c r="AI17" s="10"/>
      <c r="AJ17" s="10"/>
      <c r="AK17" s="10"/>
      <c r="AZ17" s="127"/>
      <c r="BA17" s="165"/>
      <c r="BB17" s="216" t="s">
        <v>158</v>
      </c>
      <c r="BC17" s="216"/>
      <c r="BD17" s="217">
        <f>IF(ISNA(VLOOKUP($BB$13&amp;BD$13&amp;$BB17,L_SubgrpReg!$A$3:$E$704,5,FALSE)),"0",VLOOKUP($BB$13&amp;BD$13&amp;$BB17,L_SubgrpReg!$A$3:$E$704,5,FALSE))</f>
        <v>36</v>
      </c>
      <c r="BE17" s="217">
        <f>IF(ISNA(VLOOKUP($BB$13&amp;BE$13&amp;$BB17,L_SubgrpReg!$A$3:$E$704,5,FALSE)),"0",VLOOKUP($BB$13&amp;BE$13&amp;$BB17,L_SubgrpReg!$A$3:$E$704,5,FALSE))</f>
        <v>14</v>
      </c>
      <c r="BF17" s="217">
        <f t="shared" si="2"/>
        <v>50</v>
      </c>
      <c r="BG17" s="127"/>
      <c r="BH17" s="127"/>
    </row>
    <row r="18" spans="2:60" ht="15">
      <c r="B18" s="148"/>
      <c r="C18" s="210" t="s">
        <v>10</v>
      </c>
      <c r="D18" s="142"/>
      <c r="E18" s="190">
        <f t="shared" si="1"/>
        <v>6</v>
      </c>
      <c r="F18" s="190">
        <f t="shared" si="1"/>
        <v>6</v>
      </c>
      <c r="G18" s="190">
        <f t="shared" si="1"/>
        <v>12</v>
      </c>
      <c r="H18" s="142"/>
      <c r="I18" s="207"/>
      <c r="J18" s="207"/>
      <c r="M18" s="12"/>
      <c r="N18" s="12"/>
      <c r="O18" s="12"/>
      <c r="P18" s="12"/>
      <c r="Q18" s="12"/>
      <c r="R18" s="12"/>
      <c r="S18" s="12"/>
      <c r="T18" s="12"/>
      <c r="U18" s="12"/>
      <c r="V18" s="12"/>
      <c r="W18" s="12"/>
      <c r="X18" s="12"/>
      <c r="Y18" s="15"/>
      <c r="AF18" s="25"/>
      <c r="AG18" s="25"/>
      <c r="AH18" s="25"/>
      <c r="AI18" s="10"/>
      <c r="AJ18" s="10"/>
      <c r="AK18" s="10"/>
      <c r="AZ18" s="127"/>
      <c r="BA18" s="165" t="s">
        <v>165</v>
      </c>
      <c r="BB18" s="216" t="s">
        <v>37</v>
      </c>
      <c r="BC18" s="216">
        <v>1</v>
      </c>
      <c r="BD18" s="217" t="str">
        <f>IF(ISNA(VLOOKUP($BB$13&amp;BD$13&amp;$BC18,L_SubgrpReg!$A$1419:$E$2008,5,FALSE)), "0",VLOOKUP($BB$13&amp;BD$13&amp;$BC18,L_SubgrpReg!$A$1419:$E$2008,5,FALSE))</f>
        <v>0</v>
      </c>
      <c r="BE18" s="217" t="str">
        <f>IF(ISNA(VLOOKUP($BB$13&amp;BE$13&amp;$BC18,L_SubgrpReg!$A$1419:$E$2008,5,FALSE)), "0",VLOOKUP($BB$13&amp;BE$13&amp;$BC18,L_SubgrpReg!$A$1419:$E$2008,5,FALSE))</f>
        <v>0</v>
      </c>
      <c r="BF18" s="217">
        <f>IF(ISERROR(BD18+BE18),"-",BD18+BE18)</f>
        <v>0</v>
      </c>
      <c r="BG18" s="127"/>
      <c r="BH18" s="127"/>
    </row>
    <row r="19" spans="2:60" ht="15">
      <c r="B19" s="148"/>
      <c r="C19" s="208" t="s">
        <v>43</v>
      </c>
      <c r="D19" s="158"/>
      <c r="E19" s="211"/>
      <c r="F19" s="211"/>
      <c r="G19" s="211"/>
      <c r="H19" s="142"/>
      <c r="I19" s="207"/>
      <c r="J19" s="207"/>
      <c r="M19" s="12"/>
      <c r="N19" s="12"/>
      <c r="O19" s="12"/>
      <c r="P19" s="12"/>
      <c r="Q19" s="12"/>
      <c r="R19" s="12"/>
      <c r="S19" s="12"/>
      <c r="T19" s="12"/>
      <c r="U19" s="12"/>
      <c r="V19" s="12"/>
      <c r="W19" s="12"/>
      <c r="X19" s="12"/>
      <c r="Y19" s="15"/>
      <c r="AF19" s="25"/>
      <c r="AG19" s="25"/>
      <c r="AH19" s="25"/>
      <c r="AI19" s="10"/>
      <c r="AJ19" s="10"/>
      <c r="AK19" s="10"/>
      <c r="AZ19" s="127"/>
      <c r="BA19" s="165"/>
      <c r="BB19" s="216" t="s">
        <v>38</v>
      </c>
      <c r="BC19" s="216">
        <v>2</v>
      </c>
      <c r="BD19" s="217">
        <f>IF(ISNA(VLOOKUP($BB$13&amp;BD$13&amp;$BC19,L_SubgrpReg!$A$1419:$E$2008,5,FALSE)), "0",VLOOKUP($BB$13&amp;BD$13&amp;$BC19,L_SubgrpReg!$A$1419:$E$2008,5,FALSE))</f>
        <v>3</v>
      </c>
      <c r="BE19" s="217" t="str">
        <f>IF(ISNA(VLOOKUP($BB$13&amp;BE$13&amp;$BC19,L_SubgrpReg!$A$1419:$E$2008,5,FALSE)), "0",VLOOKUP($BB$13&amp;BE$13&amp;$BC19,L_SubgrpReg!$A$1419:$E$2008,5,FALSE))</f>
        <v>0</v>
      </c>
      <c r="BF19" s="217">
        <f t="shared" ref="BF19:BF54" si="3">IF(ISERROR(BD19+BE19),"-",BD19+BE19)</f>
        <v>3</v>
      </c>
      <c r="BG19" s="127"/>
      <c r="BH19" s="127"/>
    </row>
    <row r="20" spans="2:60" ht="15">
      <c r="B20" s="148"/>
      <c r="C20" s="210">
        <v>1</v>
      </c>
      <c r="D20" s="147"/>
      <c r="E20" s="190">
        <f t="shared" ref="E20:G24" si="4">BD23</f>
        <v>6</v>
      </c>
      <c r="F20" s="190">
        <f t="shared" si="4"/>
        <v>2</v>
      </c>
      <c r="G20" s="190">
        <f t="shared" si="4"/>
        <v>8</v>
      </c>
      <c r="H20" s="142"/>
      <c r="I20" s="207"/>
      <c r="J20" s="207"/>
      <c r="M20" s="12"/>
      <c r="N20" s="12"/>
      <c r="O20" s="12"/>
      <c r="P20" s="12"/>
      <c r="Q20" s="12"/>
      <c r="R20" s="12"/>
      <c r="S20" s="12"/>
      <c r="T20" s="12"/>
      <c r="U20" s="12"/>
      <c r="V20" s="12"/>
      <c r="W20" s="12"/>
      <c r="X20" s="12"/>
      <c r="Y20" s="15"/>
      <c r="AF20" s="25"/>
      <c r="AG20" s="25"/>
      <c r="AH20" s="25"/>
      <c r="AI20" s="10"/>
      <c r="AJ20" s="10"/>
      <c r="AK20" s="10"/>
      <c r="AZ20" s="127"/>
      <c r="BA20" s="165"/>
      <c r="BB20" s="216" t="s">
        <v>39</v>
      </c>
      <c r="BC20" s="216">
        <v>3</v>
      </c>
      <c r="BD20" s="217">
        <f>IF(ISNA(VLOOKUP($BB$13&amp;BD$13&amp;$BC20,L_SubgrpReg!$A$1419:$E$2008,5,FALSE)), "0",VLOOKUP($BB$13&amp;BD$13&amp;$BC20,L_SubgrpReg!$A$1419:$E$2008,5,FALSE))</f>
        <v>19</v>
      </c>
      <c r="BE20" s="217">
        <f>IF(ISNA(VLOOKUP($BB$13&amp;BE$13&amp;$BC20,L_SubgrpReg!$A$1419:$E$2008,5,FALSE)), "0",VLOOKUP($BB$13&amp;BE$13&amp;$BC20,L_SubgrpReg!$A$1419:$E$2008,5,FALSE))</f>
        <v>5</v>
      </c>
      <c r="BF20" s="217">
        <f t="shared" si="3"/>
        <v>24</v>
      </c>
      <c r="BG20" s="127"/>
      <c r="BH20" s="127"/>
    </row>
    <row r="21" spans="2:60" ht="15">
      <c r="B21" s="153"/>
      <c r="C21" s="210">
        <v>2</v>
      </c>
      <c r="D21" s="142"/>
      <c r="E21" s="190">
        <f t="shared" si="4"/>
        <v>10</v>
      </c>
      <c r="F21" s="190">
        <f t="shared" si="4"/>
        <v>2</v>
      </c>
      <c r="G21" s="190">
        <f t="shared" si="4"/>
        <v>12</v>
      </c>
      <c r="H21" s="142"/>
      <c r="I21" s="207"/>
      <c r="J21" s="207"/>
      <c r="M21" s="12"/>
      <c r="N21" s="12"/>
      <c r="O21" s="12"/>
      <c r="P21" s="12"/>
      <c r="Q21" s="12"/>
      <c r="R21" s="12"/>
      <c r="S21" s="12"/>
      <c r="T21" s="12"/>
      <c r="U21" s="12"/>
      <c r="V21" s="12"/>
      <c r="W21" s="12"/>
      <c r="X21" s="12"/>
      <c r="Y21" s="15"/>
      <c r="AF21" s="25"/>
      <c r="AG21" s="25"/>
      <c r="AH21" s="25"/>
      <c r="AI21" s="10"/>
      <c r="AJ21" s="10"/>
      <c r="AK21" s="10"/>
      <c r="AZ21" s="127"/>
      <c r="BA21" s="165"/>
      <c r="BB21" s="216" t="s">
        <v>48</v>
      </c>
      <c r="BC21" s="216">
        <v>4</v>
      </c>
      <c r="BD21" s="217">
        <f>IF(ISNA(VLOOKUP($BB$13&amp;BD$13&amp;$BC21,L_SubgrpReg!$A$1419:$E$2008,5,FALSE)), "0",VLOOKUP($BB$13&amp;BD$13&amp;$BC21,L_SubgrpReg!$A$1419:$E$2008,5,FALSE))</f>
        <v>10</v>
      </c>
      <c r="BE21" s="217">
        <f>IF(ISNA(VLOOKUP($BB$13&amp;BE$13&amp;$BC21,L_SubgrpReg!$A$1419:$E$2008,5,FALSE)), "0",VLOOKUP($BB$13&amp;BE$13&amp;$BC21,L_SubgrpReg!$A$1419:$E$2008,5,FALSE))</f>
        <v>3</v>
      </c>
      <c r="BF21" s="217">
        <f t="shared" si="3"/>
        <v>13</v>
      </c>
      <c r="BG21" s="127"/>
      <c r="BH21" s="127"/>
    </row>
    <row r="22" spans="2:60" ht="15">
      <c r="B22" s="148"/>
      <c r="C22" s="212">
        <v>3</v>
      </c>
      <c r="D22" s="147"/>
      <c r="E22" s="190">
        <f t="shared" si="4"/>
        <v>6</v>
      </c>
      <c r="F22" s="190">
        <f t="shared" si="4"/>
        <v>4</v>
      </c>
      <c r="G22" s="190">
        <f t="shared" si="4"/>
        <v>10</v>
      </c>
      <c r="H22" s="142"/>
      <c r="I22" s="207"/>
      <c r="J22" s="207"/>
      <c r="M22" s="12"/>
      <c r="N22" s="12"/>
      <c r="O22" s="12"/>
      <c r="P22" s="12"/>
      <c r="Q22" s="12"/>
      <c r="R22" s="12"/>
      <c r="S22" s="12"/>
      <c r="T22" s="12"/>
      <c r="U22" s="12"/>
      <c r="V22" s="12"/>
      <c r="W22" s="12"/>
      <c r="X22" s="12"/>
      <c r="Y22" s="15"/>
      <c r="AF22" s="25"/>
      <c r="AG22" s="25"/>
      <c r="AH22" s="25"/>
      <c r="AI22" s="10"/>
      <c r="AJ22" s="10"/>
      <c r="AK22" s="10"/>
      <c r="AZ22" s="127"/>
      <c r="BA22" s="165"/>
      <c r="BB22" s="216" t="s">
        <v>10</v>
      </c>
      <c r="BC22" s="216">
        <v>5</v>
      </c>
      <c r="BD22" s="217">
        <f>IF(ISNA(VLOOKUP($BB$13&amp;BD$13&amp;$BC22,L_SubgrpReg!$A$1419:$E$2008,5,FALSE)), "0",VLOOKUP($BB$13&amp;BD$13&amp;$BC22,L_SubgrpReg!$A$1419:$E$2008,5,FALSE))</f>
        <v>6</v>
      </c>
      <c r="BE22" s="217">
        <f>IF(ISNA(VLOOKUP($BB$13&amp;BE$13&amp;$BC22,L_SubgrpReg!$A$1419:$E$2008,5,FALSE)), "0",VLOOKUP($BB$13&amp;BE$13&amp;$BC22,L_SubgrpReg!$A$1419:$E$2008,5,FALSE))</f>
        <v>6</v>
      </c>
      <c r="BF22" s="217">
        <f t="shared" si="3"/>
        <v>12</v>
      </c>
      <c r="BG22" s="127"/>
      <c r="BH22" s="127"/>
    </row>
    <row r="23" spans="2:60" ht="15">
      <c r="B23" s="148"/>
      <c r="C23" s="210">
        <v>4</v>
      </c>
      <c r="D23" s="147"/>
      <c r="E23" s="190">
        <f t="shared" si="4"/>
        <v>8</v>
      </c>
      <c r="F23" s="190">
        <f t="shared" si="4"/>
        <v>5</v>
      </c>
      <c r="G23" s="190">
        <f t="shared" si="4"/>
        <v>13</v>
      </c>
      <c r="H23" s="142"/>
      <c r="I23" s="207"/>
      <c r="J23" s="207"/>
      <c r="M23" s="12"/>
      <c r="N23" s="12"/>
      <c r="O23" s="12"/>
      <c r="P23" s="12"/>
      <c r="Q23" s="12"/>
      <c r="R23" s="12"/>
      <c r="S23" s="12"/>
      <c r="T23" s="12"/>
      <c r="U23" s="12"/>
      <c r="V23" s="12"/>
      <c r="W23" s="12"/>
      <c r="X23" s="12"/>
      <c r="Y23" s="15"/>
      <c r="AF23" s="25"/>
      <c r="AG23" s="25"/>
      <c r="AH23" s="25"/>
      <c r="AI23" s="17"/>
      <c r="AJ23" s="17"/>
      <c r="AK23" s="10"/>
      <c r="AZ23" s="127"/>
      <c r="BA23" s="165" t="s">
        <v>43</v>
      </c>
      <c r="BB23" s="216">
        <v>1</v>
      </c>
      <c r="BC23" s="216"/>
      <c r="BD23" s="217">
        <f>IF(ISNA(VLOOKUP($BB$13&amp;BD$13&amp;$BB23,L_SubgrpReg!$A$708:$E$1416,5,FALSE)),0,VLOOKUP($BB$13&amp;BD$13&amp;$BB23,L_SubgrpReg!$A$708:$E$1416,5,FALSE))</f>
        <v>6</v>
      </c>
      <c r="BE23" s="217">
        <f>IF(ISNA(VLOOKUP($BB$13&amp;BE$13&amp;$BB23,L_SubgrpReg!$A$708:$E$1416,5,FALSE)),0,VLOOKUP($BB$13&amp;BE$13&amp;$BB23,L_SubgrpReg!$A$708:$E$1416,5,FALSE))</f>
        <v>2</v>
      </c>
      <c r="BF23" s="217">
        <f t="shared" si="3"/>
        <v>8</v>
      </c>
      <c r="BG23" s="127"/>
      <c r="BH23" s="127"/>
    </row>
    <row r="24" spans="2:60" ht="15">
      <c r="B24" s="148"/>
      <c r="C24" s="210">
        <v>5</v>
      </c>
      <c r="D24" s="142"/>
      <c r="E24" s="190">
        <f t="shared" si="4"/>
        <v>8</v>
      </c>
      <c r="F24" s="190">
        <f t="shared" si="4"/>
        <v>1</v>
      </c>
      <c r="G24" s="190">
        <f t="shared" si="4"/>
        <v>9</v>
      </c>
      <c r="H24" s="142"/>
      <c r="I24" s="207"/>
      <c r="J24" s="207"/>
      <c r="M24" s="12"/>
      <c r="N24" s="12"/>
      <c r="O24" s="12"/>
      <c r="P24" s="12"/>
      <c r="Q24" s="12"/>
      <c r="R24" s="12"/>
      <c r="S24" s="12"/>
      <c r="T24" s="12"/>
      <c r="U24" s="12"/>
      <c r="V24" s="12"/>
      <c r="W24" s="12"/>
      <c r="X24" s="12"/>
      <c r="Y24" s="15"/>
      <c r="AF24" s="25"/>
      <c r="AG24" s="25"/>
      <c r="AH24" s="25"/>
      <c r="AI24" s="10"/>
      <c r="AJ24" s="10"/>
      <c r="AK24" s="10"/>
      <c r="AZ24" s="127"/>
      <c r="BA24" s="165"/>
      <c r="BB24" s="216">
        <v>2</v>
      </c>
      <c r="BC24" s="216"/>
      <c r="BD24" s="217">
        <f>IF(ISNA(VLOOKUP($BB$13&amp;BD$13&amp;$BB24,L_SubgrpReg!$A$708:$E$1416,5,FALSE)),0,VLOOKUP($BB$13&amp;BD$13&amp;$BB24,L_SubgrpReg!$A$708:$E$1416,5,FALSE))</f>
        <v>10</v>
      </c>
      <c r="BE24" s="217">
        <f>IF(ISNA(VLOOKUP($BB$13&amp;BE$13&amp;$BB24,L_SubgrpReg!$A$708:$E$1416,5,FALSE)),0,VLOOKUP($BB$13&amp;BE$13&amp;$BB24,L_SubgrpReg!$A$708:$E$1416,5,FALSE))</f>
        <v>2</v>
      </c>
      <c r="BF24" s="217">
        <f t="shared" si="3"/>
        <v>12</v>
      </c>
      <c r="BG24" s="127"/>
      <c r="BH24" s="127"/>
    </row>
    <row r="25" spans="2:60" ht="15">
      <c r="B25" s="148"/>
      <c r="C25" s="213" t="s">
        <v>251</v>
      </c>
      <c r="D25" s="214"/>
      <c r="E25" s="211"/>
      <c r="F25" s="211"/>
      <c r="G25" s="211"/>
      <c r="H25" s="142"/>
      <c r="I25" s="207"/>
      <c r="J25" s="207"/>
      <c r="M25" s="12"/>
      <c r="N25" s="12"/>
      <c r="O25" s="12"/>
      <c r="P25" s="12"/>
      <c r="Q25" s="12"/>
      <c r="R25" s="12"/>
      <c r="S25" s="12"/>
      <c r="T25" s="12"/>
      <c r="U25" s="12"/>
      <c r="V25" s="12"/>
      <c r="W25" s="12"/>
      <c r="X25" s="12"/>
      <c r="Y25" s="15"/>
      <c r="AF25" s="25"/>
      <c r="AG25" s="25"/>
      <c r="AH25" s="25"/>
      <c r="AI25" s="10"/>
      <c r="AJ25" s="10"/>
      <c r="AK25" s="10"/>
      <c r="AZ25" s="127"/>
      <c r="BA25" s="165"/>
      <c r="BB25" s="216">
        <v>3</v>
      </c>
      <c r="BC25" s="216"/>
      <c r="BD25" s="217">
        <f>IF(ISNA(VLOOKUP($BB$13&amp;BD$13&amp;$BB25,L_SubgrpReg!$A$708:$E$1416,5,FALSE)),0,VLOOKUP($BB$13&amp;BD$13&amp;$BB25,L_SubgrpReg!$A$708:$E$1416,5,FALSE))</f>
        <v>6</v>
      </c>
      <c r="BE25" s="217">
        <f>IF(ISNA(VLOOKUP($BB$13&amp;BE$13&amp;$BB25,L_SubgrpReg!$A$708:$E$1416,5,FALSE)),0,VLOOKUP($BB$13&amp;BE$13&amp;$BB25,L_SubgrpReg!$A$708:$E$1416,5,FALSE))</f>
        <v>4</v>
      </c>
      <c r="BF25" s="217">
        <f t="shared" si="3"/>
        <v>10</v>
      </c>
      <c r="BG25" s="127"/>
      <c r="BH25" s="127"/>
    </row>
    <row r="26" spans="2:60" ht="15">
      <c r="B26" s="148"/>
      <c r="C26" s="142" t="s">
        <v>12</v>
      </c>
      <c r="D26" s="152"/>
      <c r="E26" s="190">
        <f t="shared" ref="E26:E46" si="5">BD28</f>
        <v>0</v>
      </c>
      <c r="F26" s="190">
        <f t="shared" ref="F26:F46" si="6">BE28</f>
        <v>0</v>
      </c>
      <c r="G26" s="190">
        <f t="shared" ref="G26:G46" si="7">BF28</f>
        <v>0</v>
      </c>
      <c r="H26" s="142"/>
      <c r="I26" s="207"/>
      <c r="J26" s="207"/>
      <c r="M26" s="12"/>
      <c r="N26" s="12"/>
      <c r="O26" s="12"/>
      <c r="P26" s="12"/>
      <c r="Q26" s="12"/>
      <c r="R26" s="12"/>
      <c r="S26" s="12"/>
      <c r="T26" s="12"/>
      <c r="U26" s="12"/>
      <c r="V26" s="12"/>
      <c r="W26" s="12"/>
      <c r="X26" s="12"/>
      <c r="Y26" s="15"/>
      <c r="AF26" s="25"/>
      <c r="AG26" s="25"/>
      <c r="AH26" s="25"/>
      <c r="AI26" s="10"/>
      <c r="AJ26" s="10"/>
      <c r="AK26" s="10"/>
      <c r="AZ26" s="127"/>
      <c r="BA26" s="165"/>
      <c r="BB26" s="216">
        <v>4</v>
      </c>
      <c r="BC26" s="216"/>
      <c r="BD26" s="217">
        <f>IF(ISNA(VLOOKUP($BB$13&amp;BD$13&amp;$BB26,L_SubgrpReg!$A$708:$E$1416,5,FALSE)),0,VLOOKUP($BB$13&amp;BD$13&amp;$BB26,L_SubgrpReg!$A$708:$E$1416,5,FALSE))</f>
        <v>8</v>
      </c>
      <c r="BE26" s="217">
        <f>IF(ISNA(VLOOKUP($BB$13&amp;BE$13&amp;$BB26,L_SubgrpReg!$A$708:$E$1416,5,FALSE)),0,VLOOKUP($BB$13&amp;BE$13&amp;$BB26,L_SubgrpReg!$A$708:$E$1416,5,FALSE))</f>
        <v>5</v>
      </c>
      <c r="BF26" s="217">
        <f t="shared" si="3"/>
        <v>13</v>
      </c>
      <c r="BG26" s="127"/>
      <c r="BH26" s="127"/>
    </row>
    <row r="27" spans="2:60" ht="15">
      <c r="B27" s="148"/>
      <c r="C27" s="142" t="s">
        <v>13</v>
      </c>
      <c r="D27" s="152"/>
      <c r="E27" s="190">
        <f t="shared" si="5"/>
        <v>2</v>
      </c>
      <c r="F27" s="190">
        <f t="shared" si="6"/>
        <v>0</v>
      </c>
      <c r="G27" s="190">
        <f t="shared" si="7"/>
        <v>2</v>
      </c>
      <c r="H27" s="142"/>
      <c r="I27" s="207"/>
      <c r="J27" s="207"/>
      <c r="M27" s="12"/>
      <c r="N27" s="12"/>
      <c r="O27" s="12"/>
      <c r="P27" s="12"/>
      <c r="Q27" s="12"/>
      <c r="R27" s="12"/>
      <c r="S27" s="12"/>
      <c r="T27" s="12"/>
      <c r="U27" s="12"/>
      <c r="V27" s="12"/>
      <c r="W27" s="12"/>
      <c r="X27" s="12"/>
      <c r="Y27" s="15"/>
      <c r="AF27" s="25"/>
      <c r="AG27" s="25"/>
      <c r="AH27" s="25"/>
      <c r="AI27" s="10"/>
      <c r="AJ27" s="10"/>
      <c r="AK27" s="10"/>
      <c r="AZ27" s="127"/>
      <c r="BA27" s="165"/>
      <c r="BB27" s="216">
        <v>5</v>
      </c>
      <c r="BC27" s="216"/>
      <c r="BD27" s="217">
        <f>IF(ISNA(VLOOKUP($BB$13&amp;BD$13&amp;$BB27,L_SubgrpReg!$A$708:$E$1416,5,FALSE)),0,VLOOKUP($BB$13&amp;BD$13&amp;$BB27,L_SubgrpReg!$A$708:$E$1416,5,FALSE))</f>
        <v>8</v>
      </c>
      <c r="BE27" s="217">
        <f>IF(ISNA(VLOOKUP($BB$13&amp;BE$13&amp;$BB27,L_SubgrpReg!$A$708:$E$1416,5,FALSE)),0,VLOOKUP($BB$13&amp;BE$13&amp;$BB27,L_SubgrpReg!$A$708:$E$1416,5,FALSE))</f>
        <v>1</v>
      </c>
      <c r="BF27" s="217">
        <f t="shared" si="3"/>
        <v>9</v>
      </c>
      <c r="BG27" s="127"/>
      <c r="BH27" s="127"/>
    </row>
    <row r="28" spans="2:60" ht="15">
      <c r="B28" s="148"/>
      <c r="C28" s="147" t="s">
        <v>14</v>
      </c>
      <c r="D28" s="152"/>
      <c r="E28" s="190">
        <f t="shared" si="5"/>
        <v>0</v>
      </c>
      <c r="F28" s="190">
        <f t="shared" si="6"/>
        <v>0</v>
      </c>
      <c r="G28" s="190">
        <f t="shared" si="7"/>
        <v>0</v>
      </c>
      <c r="H28" s="142"/>
      <c r="I28" s="207"/>
      <c r="J28" s="207"/>
      <c r="M28" s="12"/>
      <c r="N28" s="12"/>
      <c r="O28" s="12"/>
      <c r="P28" s="12"/>
      <c r="Q28" s="12"/>
      <c r="R28" s="12"/>
      <c r="S28" s="12"/>
      <c r="T28" s="12"/>
      <c r="U28" s="12"/>
      <c r="V28" s="12"/>
      <c r="W28" s="12"/>
      <c r="X28" s="12"/>
      <c r="Y28" s="15"/>
      <c r="AF28" s="25"/>
      <c r="AG28" s="25"/>
      <c r="AH28" s="25"/>
      <c r="AI28" s="10"/>
      <c r="AJ28" s="10"/>
      <c r="AK28" s="10"/>
      <c r="AZ28" s="127"/>
      <c r="BA28" s="166" t="s">
        <v>166</v>
      </c>
      <c r="BB28" s="165" t="s">
        <v>12</v>
      </c>
      <c r="BC28" s="216">
        <v>1</v>
      </c>
      <c r="BD28" s="217">
        <f>IF(ISNA(VLOOKUP($BB$13&amp;BD$13&amp;$BC28,L_SubgrpReg!$A$2011:$E$3969,5,FALSE)),0,VLOOKUP($BB$13&amp;BD$13&amp;$BC28,L_SubgrpReg!$A$2011:$E$3969,5,FALSE))</f>
        <v>0</v>
      </c>
      <c r="BE28" s="217">
        <f>IF(ISNA(VLOOKUP($BB$13&amp;BE$13&amp;$BC28,L_SubgrpReg!$A$2011:$E$3969,5,FALSE)),0,VLOOKUP($BB$13&amp;BE$13&amp;$BC28,L_SubgrpReg!$A$2011:$E$3969,5,FALSE))</f>
        <v>0</v>
      </c>
      <c r="BF28" s="217">
        <f t="shared" si="3"/>
        <v>0</v>
      </c>
      <c r="BG28" s="127"/>
      <c r="BH28" s="127"/>
    </row>
    <row r="29" spans="2:60" ht="15">
      <c r="B29" s="148"/>
      <c r="C29" s="147" t="s">
        <v>15</v>
      </c>
      <c r="D29" s="147"/>
      <c r="E29" s="190">
        <f t="shared" si="5"/>
        <v>4</v>
      </c>
      <c r="F29" s="190">
        <f t="shared" si="6"/>
        <v>0</v>
      </c>
      <c r="G29" s="190">
        <f t="shared" si="7"/>
        <v>4</v>
      </c>
      <c r="H29" s="142"/>
      <c r="I29" s="207"/>
      <c r="J29" s="207"/>
      <c r="M29" s="12"/>
      <c r="N29" s="12"/>
      <c r="O29" s="12"/>
      <c r="P29" s="12"/>
      <c r="Q29" s="12"/>
      <c r="R29" s="12"/>
      <c r="S29" s="12"/>
      <c r="T29" s="12"/>
      <c r="U29" s="12"/>
      <c r="V29" s="12"/>
      <c r="W29" s="12"/>
      <c r="X29" s="12"/>
      <c r="Y29" s="15"/>
      <c r="AF29" s="25"/>
      <c r="AG29" s="25"/>
      <c r="AH29" s="25"/>
      <c r="AI29" s="10"/>
      <c r="AJ29" s="10"/>
      <c r="AK29" s="10"/>
      <c r="AZ29" s="127"/>
      <c r="BA29" s="165"/>
      <c r="BB29" s="165" t="s">
        <v>13</v>
      </c>
      <c r="BC29" s="216">
        <v>2</v>
      </c>
      <c r="BD29" s="217">
        <f>IF(ISNA(VLOOKUP($BB$13&amp;BD$13&amp;$BC29,L_SubgrpReg!$A$2011:$E$3969,5,FALSE)),0,VLOOKUP($BB$13&amp;BD$13&amp;$BC29,L_SubgrpReg!$A$2011:$E$3969,5,FALSE))</f>
        <v>2</v>
      </c>
      <c r="BE29" s="217">
        <f>IF(ISNA(VLOOKUP($BB$13&amp;BE$13&amp;$BC29,L_SubgrpReg!$A$2011:$E$3969,5,FALSE)),0,VLOOKUP($BB$13&amp;BE$13&amp;$BC29,L_SubgrpReg!$A$2011:$E$3969,5,FALSE))</f>
        <v>0</v>
      </c>
      <c r="BF29" s="217">
        <f t="shared" si="3"/>
        <v>2</v>
      </c>
      <c r="BG29" s="127"/>
      <c r="BH29" s="127"/>
    </row>
    <row r="30" spans="2:60">
      <c r="B30" s="148"/>
      <c r="C30" s="147" t="s">
        <v>16</v>
      </c>
      <c r="D30" s="147"/>
      <c r="E30" s="190">
        <f t="shared" si="5"/>
        <v>3</v>
      </c>
      <c r="F30" s="190">
        <f t="shared" si="6"/>
        <v>2</v>
      </c>
      <c r="G30" s="190">
        <f t="shared" si="7"/>
        <v>5</v>
      </c>
      <c r="H30" s="142"/>
      <c r="I30" s="207"/>
      <c r="J30" s="207"/>
      <c r="AF30" s="25"/>
      <c r="AG30" s="25"/>
      <c r="AH30" s="25"/>
      <c r="AI30" s="10"/>
      <c r="AJ30" s="10"/>
      <c r="AK30" s="10"/>
      <c r="AZ30" s="127"/>
      <c r="BA30" s="165"/>
      <c r="BB30" s="166" t="s">
        <v>14</v>
      </c>
      <c r="BC30" s="216">
        <v>3</v>
      </c>
      <c r="BD30" s="217">
        <f>IF(ISNA(VLOOKUP($BB$13&amp;BD$13&amp;$BC30,L_SubgrpReg!$A$2011:$E$3969,5,FALSE)),0,VLOOKUP($BB$13&amp;BD$13&amp;$BC30,L_SubgrpReg!$A$2011:$E$3969,5,FALSE))</f>
        <v>0</v>
      </c>
      <c r="BE30" s="217">
        <f>IF(ISNA(VLOOKUP($BB$13&amp;BE$13&amp;$BC30,L_SubgrpReg!$A$2011:$E$3969,5,FALSE)),0,VLOOKUP($BB$13&amp;BE$13&amp;$BC30,L_SubgrpReg!$A$2011:$E$3969,5,FALSE))</f>
        <v>0</v>
      </c>
      <c r="BF30" s="217">
        <f t="shared" si="3"/>
        <v>0</v>
      </c>
      <c r="BG30" s="127"/>
      <c r="BH30" s="127"/>
    </row>
    <row r="31" spans="2:60">
      <c r="B31" s="148"/>
      <c r="C31" s="147" t="s">
        <v>17</v>
      </c>
      <c r="D31" s="147"/>
      <c r="E31" s="190">
        <f t="shared" si="5"/>
        <v>0</v>
      </c>
      <c r="F31" s="190">
        <f t="shared" si="6"/>
        <v>0</v>
      </c>
      <c r="G31" s="190">
        <f t="shared" si="7"/>
        <v>0</v>
      </c>
      <c r="H31" s="142"/>
      <c r="I31" s="207"/>
      <c r="J31" s="207"/>
      <c r="AF31" s="25"/>
      <c r="AG31" s="25"/>
      <c r="AH31" s="25"/>
      <c r="AI31" s="10"/>
      <c r="AJ31" s="10"/>
      <c r="AK31" s="10"/>
      <c r="AZ31" s="127"/>
      <c r="BA31" s="165"/>
      <c r="BB31" s="166" t="s">
        <v>15</v>
      </c>
      <c r="BC31" s="216">
        <v>4</v>
      </c>
      <c r="BD31" s="217">
        <f>IF(ISNA(VLOOKUP($BB$13&amp;BD$13&amp;$BC31,L_SubgrpReg!$A$2011:$E$3969,5,FALSE)),0,VLOOKUP($BB$13&amp;BD$13&amp;$BC31,L_SubgrpReg!$A$2011:$E$3969,5,FALSE))</f>
        <v>4</v>
      </c>
      <c r="BE31" s="217">
        <f>IF(ISNA(VLOOKUP($BB$13&amp;BE$13&amp;$BC31,L_SubgrpReg!$A$2011:$E$3969,5,FALSE)),0,VLOOKUP($BB$13&amp;BE$13&amp;$BC31,L_SubgrpReg!$A$2011:$E$3969,5,FALSE))</f>
        <v>0</v>
      </c>
      <c r="BF31" s="217">
        <f t="shared" si="3"/>
        <v>4</v>
      </c>
      <c r="BG31" s="127"/>
      <c r="BH31" s="127"/>
    </row>
    <row r="32" spans="2:60">
      <c r="B32" s="148"/>
      <c r="C32" s="147" t="s">
        <v>18</v>
      </c>
      <c r="D32" s="147"/>
      <c r="E32" s="190">
        <f t="shared" si="5"/>
        <v>1</v>
      </c>
      <c r="F32" s="190">
        <f t="shared" si="6"/>
        <v>1</v>
      </c>
      <c r="G32" s="190">
        <f t="shared" si="7"/>
        <v>2</v>
      </c>
      <c r="H32" s="142"/>
      <c r="I32" s="207"/>
      <c r="J32" s="207"/>
      <c r="AF32" s="25"/>
      <c r="AG32" s="25"/>
      <c r="AH32" s="25"/>
      <c r="AI32" s="10"/>
      <c r="AJ32" s="10"/>
      <c r="AK32" s="10"/>
      <c r="AZ32" s="127"/>
      <c r="BA32" s="165"/>
      <c r="BB32" s="166" t="s">
        <v>16</v>
      </c>
      <c r="BC32" s="216">
        <v>5</v>
      </c>
      <c r="BD32" s="217">
        <f>IF(ISNA(VLOOKUP($BB$13&amp;BD$13&amp;$BC32,L_SubgrpReg!$A$2011:$E$3969,5,FALSE)),0,VLOOKUP($BB$13&amp;BD$13&amp;$BC32,L_SubgrpReg!$A$2011:$E$3969,5,FALSE))</f>
        <v>3</v>
      </c>
      <c r="BE32" s="217">
        <f>IF(ISNA(VLOOKUP($BB$13&amp;BE$13&amp;$BC32,L_SubgrpReg!$A$2011:$E$3969,5,FALSE)),0,VLOOKUP($BB$13&amp;BE$13&amp;$BC32,L_SubgrpReg!$A$2011:$E$3969,5,FALSE))</f>
        <v>2</v>
      </c>
      <c r="BF32" s="217">
        <f t="shared" si="3"/>
        <v>5</v>
      </c>
      <c r="BG32" s="127"/>
      <c r="BH32" s="127"/>
    </row>
    <row r="33" spans="2:60">
      <c r="B33" s="148"/>
      <c r="C33" s="147" t="s">
        <v>19</v>
      </c>
      <c r="D33" s="147"/>
      <c r="E33" s="190">
        <f t="shared" si="5"/>
        <v>0</v>
      </c>
      <c r="F33" s="190">
        <f t="shared" si="6"/>
        <v>0</v>
      </c>
      <c r="G33" s="190">
        <f t="shared" si="7"/>
        <v>0</v>
      </c>
      <c r="H33" s="142"/>
      <c r="I33" s="207"/>
      <c r="J33" s="207"/>
      <c r="AF33" s="25"/>
      <c r="AG33" s="25"/>
      <c r="AH33" s="25"/>
      <c r="AI33" s="10"/>
      <c r="AJ33" s="10"/>
      <c r="AK33" s="10"/>
      <c r="AZ33" s="127"/>
      <c r="BA33" s="165"/>
      <c r="BB33" s="166" t="s">
        <v>17</v>
      </c>
      <c r="BC33" s="216">
        <v>6</v>
      </c>
      <c r="BD33" s="217">
        <f>IF(ISNA(VLOOKUP($BB$13&amp;BD$13&amp;$BC33,L_SubgrpReg!$A$2011:$E$3969,5,FALSE)),0,VLOOKUP($BB$13&amp;BD$13&amp;$BC33,L_SubgrpReg!$A$2011:$E$3969,5,FALSE))</f>
        <v>0</v>
      </c>
      <c r="BE33" s="217">
        <f>IF(ISNA(VLOOKUP($BB$13&amp;BE$13&amp;$BC33,L_SubgrpReg!$A$2011:$E$3969,5,FALSE)),0,VLOOKUP($BB$13&amp;BE$13&amp;$BC33,L_SubgrpReg!$A$2011:$E$3969,5,FALSE))</f>
        <v>0</v>
      </c>
      <c r="BF33" s="217">
        <f t="shared" si="3"/>
        <v>0</v>
      </c>
      <c r="BG33" s="127"/>
      <c r="BH33" s="127"/>
    </row>
    <row r="34" spans="2:60">
      <c r="B34" s="148"/>
      <c r="C34" s="147" t="s">
        <v>44</v>
      </c>
      <c r="D34" s="147"/>
      <c r="E34" s="190">
        <f t="shared" si="5"/>
        <v>8</v>
      </c>
      <c r="F34" s="190">
        <f t="shared" si="6"/>
        <v>2</v>
      </c>
      <c r="G34" s="190">
        <f t="shared" si="7"/>
        <v>10</v>
      </c>
      <c r="H34" s="142"/>
      <c r="I34" s="207"/>
      <c r="J34" s="207"/>
      <c r="AF34" s="25"/>
      <c r="AG34" s="25"/>
      <c r="AH34" s="25"/>
      <c r="AI34" s="10"/>
      <c r="AJ34" s="10"/>
      <c r="AK34" s="10"/>
      <c r="AZ34" s="127"/>
      <c r="BA34" s="165"/>
      <c r="BB34" s="166" t="s">
        <v>18</v>
      </c>
      <c r="BC34" s="216">
        <v>7</v>
      </c>
      <c r="BD34" s="217">
        <f>IF(ISNA(VLOOKUP($BB$13&amp;BD$13&amp;$BC34,L_SubgrpReg!$A$2011:$E$3969,5,FALSE)),0,VLOOKUP($BB$13&amp;BD$13&amp;$BC34,L_SubgrpReg!$A$2011:$E$3969,5,FALSE))</f>
        <v>1</v>
      </c>
      <c r="BE34" s="217">
        <f>IF(ISNA(VLOOKUP($BB$13&amp;BE$13&amp;$BC34,L_SubgrpReg!$A$2011:$E$3969,5,FALSE)),0,VLOOKUP($BB$13&amp;BE$13&amp;$BC34,L_SubgrpReg!$A$2011:$E$3969,5,FALSE))</f>
        <v>1</v>
      </c>
      <c r="BF34" s="217">
        <f t="shared" si="3"/>
        <v>2</v>
      </c>
      <c r="BG34" s="127"/>
      <c r="BH34" s="127"/>
    </row>
    <row r="35" spans="2:60">
      <c r="B35" s="148"/>
      <c r="C35" s="147" t="s">
        <v>20</v>
      </c>
      <c r="D35" s="147"/>
      <c r="E35" s="190">
        <f t="shared" si="5"/>
        <v>1</v>
      </c>
      <c r="F35" s="190">
        <f t="shared" si="6"/>
        <v>0</v>
      </c>
      <c r="G35" s="190">
        <f t="shared" si="7"/>
        <v>1</v>
      </c>
      <c r="H35" s="142"/>
      <c r="I35" s="207"/>
      <c r="J35" s="207"/>
      <c r="AF35" s="25"/>
      <c r="AG35" s="25"/>
      <c r="AH35" s="25"/>
      <c r="AI35" s="10"/>
      <c r="AJ35" s="10"/>
      <c r="AK35" s="10"/>
      <c r="AZ35" s="127"/>
      <c r="BA35" s="165"/>
      <c r="BB35" s="166" t="s">
        <v>19</v>
      </c>
      <c r="BC35" s="216">
        <v>8</v>
      </c>
      <c r="BD35" s="217">
        <f>IF(ISNA(VLOOKUP($BB$13&amp;BD$13&amp;$BC35,L_SubgrpReg!$A$2011:$E$3969,5,FALSE)),0,VLOOKUP($BB$13&amp;BD$13&amp;$BC35,L_SubgrpReg!$A$2011:$E$3969,5,FALSE))</f>
        <v>0</v>
      </c>
      <c r="BE35" s="217">
        <f>IF(ISNA(VLOOKUP($BB$13&amp;BE$13&amp;$BC35,L_SubgrpReg!$A$2011:$E$3969,5,FALSE)),0,VLOOKUP($BB$13&amp;BE$13&amp;$BC35,L_SubgrpReg!$A$2011:$E$3969,5,FALSE))</f>
        <v>0</v>
      </c>
      <c r="BF35" s="217">
        <f t="shared" si="3"/>
        <v>0</v>
      </c>
      <c r="BG35" s="127"/>
      <c r="BH35" s="127"/>
    </row>
    <row r="36" spans="2:60">
      <c r="B36" s="148"/>
      <c r="C36" s="147" t="s">
        <v>21</v>
      </c>
      <c r="D36" s="147"/>
      <c r="E36" s="190">
        <f t="shared" si="5"/>
        <v>1</v>
      </c>
      <c r="F36" s="190">
        <f t="shared" si="6"/>
        <v>0</v>
      </c>
      <c r="G36" s="190">
        <f t="shared" si="7"/>
        <v>1</v>
      </c>
      <c r="H36" s="142"/>
      <c r="I36" s="207"/>
      <c r="J36" s="207"/>
      <c r="AF36" s="25"/>
      <c r="AG36" s="25"/>
      <c r="AH36" s="25"/>
      <c r="AI36" s="10"/>
      <c r="AJ36" s="10"/>
      <c r="AK36" s="10"/>
      <c r="AZ36" s="127"/>
      <c r="BA36" s="165"/>
      <c r="BB36" s="166" t="s">
        <v>44</v>
      </c>
      <c r="BC36" s="216">
        <v>9</v>
      </c>
      <c r="BD36" s="217">
        <f>IF(ISNA(VLOOKUP($BB$13&amp;BD$13&amp;$BC36,L_SubgrpReg!$A$2011:$E$3969,5,FALSE)),0,VLOOKUP($BB$13&amp;BD$13&amp;$BC36,L_SubgrpReg!$A$2011:$E$3969,5,FALSE))</f>
        <v>8</v>
      </c>
      <c r="BE36" s="217">
        <f>IF(ISNA(VLOOKUP($BB$13&amp;BE$13&amp;$BC36,L_SubgrpReg!$A$2011:$E$3969,5,FALSE)),0,VLOOKUP($BB$13&amp;BE$13&amp;$BC36,L_SubgrpReg!$A$2011:$E$3969,5,FALSE))</f>
        <v>2</v>
      </c>
      <c r="BF36" s="217">
        <f t="shared" si="3"/>
        <v>10</v>
      </c>
      <c r="BG36" s="127"/>
      <c r="BH36" s="127"/>
    </row>
    <row r="37" spans="2:60">
      <c r="B37" s="148"/>
      <c r="C37" s="147" t="s">
        <v>22</v>
      </c>
      <c r="D37" s="147"/>
      <c r="E37" s="190">
        <f t="shared" si="5"/>
        <v>0</v>
      </c>
      <c r="F37" s="190">
        <f t="shared" si="6"/>
        <v>0</v>
      </c>
      <c r="G37" s="190">
        <f t="shared" si="7"/>
        <v>0</v>
      </c>
      <c r="H37" s="142"/>
      <c r="I37" s="207"/>
      <c r="J37" s="207"/>
      <c r="AF37" s="25"/>
      <c r="AG37" s="25"/>
      <c r="AH37" s="25"/>
      <c r="AI37" s="10"/>
      <c r="AJ37" s="10"/>
      <c r="AK37" s="10"/>
      <c r="AZ37" s="127"/>
      <c r="BA37" s="165"/>
      <c r="BB37" s="166" t="s">
        <v>20</v>
      </c>
      <c r="BC37" s="216">
        <v>10</v>
      </c>
      <c r="BD37" s="217">
        <f>IF(ISNA(VLOOKUP($BB$13&amp;BD$13&amp;$BC37,L_SubgrpReg!$A$2011:$E$3969,5,FALSE)),0,VLOOKUP($BB$13&amp;BD$13&amp;$BC37,L_SubgrpReg!$A$2011:$E$3969,5,FALSE))</f>
        <v>1</v>
      </c>
      <c r="BE37" s="217">
        <f>IF(ISNA(VLOOKUP($BB$13&amp;BE$13&amp;$BC37,L_SubgrpReg!$A$2011:$E$3969,5,FALSE)),0,VLOOKUP($BB$13&amp;BE$13&amp;$BC37,L_SubgrpReg!$A$2011:$E$3969,5,FALSE))</f>
        <v>0</v>
      </c>
      <c r="BF37" s="217">
        <f t="shared" si="3"/>
        <v>1</v>
      </c>
      <c r="BG37" s="127"/>
      <c r="BH37" s="127"/>
    </row>
    <row r="38" spans="2:60">
      <c r="B38" s="148"/>
      <c r="C38" s="147" t="s">
        <v>30</v>
      </c>
      <c r="D38" s="147"/>
      <c r="E38" s="190">
        <f t="shared" si="5"/>
        <v>1</v>
      </c>
      <c r="F38" s="190">
        <f t="shared" si="6"/>
        <v>1</v>
      </c>
      <c r="G38" s="190">
        <f t="shared" si="7"/>
        <v>2</v>
      </c>
      <c r="H38" s="142"/>
      <c r="I38" s="207"/>
      <c r="J38" s="207"/>
      <c r="AF38" s="25"/>
      <c r="AG38" s="25"/>
      <c r="AH38" s="25"/>
      <c r="AI38" s="10"/>
      <c r="AJ38" s="10"/>
      <c r="AK38" s="10"/>
      <c r="AZ38" s="127"/>
      <c r="BA38" s="165"/>
      <c r="BB38" s="166" t="s">
        <v>21</v>
      </c>
      <c r="BC38" s="216">
        <v>11</v>
      </c>
      <c r="BD38" s="217">
        <f>IF(ISNA(VLOOKUP($BB$13&amp;BD$13&amp;$BC38,L_SubgrpReg!$A$2011:$E$3969,5,FALSE)),0,VLOOKUP($BB$13&amp;BD$13&amp;$BC38,L_SubgrpReg!$A$2011:$E$3969,5,FALSE))</f>
        <v>1</v>
      </c>
      <c r="BE38" s="217">
        <f>IF(ISNA(VLOOKUP($BB$13&amp;BE$13&amp;$BC38,L_SubgrpReg!$A$2011:$E$3969,5,FALSE)),0,VLOOKUP($BB$13&amp;BE$13&amp;$BC38,L_SubgrpReg!$A$2011:$E$3969,5,FALSE))</f>
        <v>0</v>
      </c>
      <c r="BF38" s="217">
        <f t="shared" si="3"/>
        <v>1</v>
      </c>
      <c r="BG38" s="127"/>
      <c r="BH38" s="127"/>
    </row>
    <row r="39" spans="2:60">
      <c r="B39" s="148"/>
      <c r="C39" s="147" t="s">
        <v>23</v>
      </c>
      <c r="D39" s="147"/>
      <c r="E39" s="190">
        <f t="shared" si="5"/>
        <v>1</v>
      </c>
      <c r="F39" s="190">
        <f t="shared" si="6"/>
        <v>1</v>
      </c>
      <c r="G39" s="190">
        <f t="shared" si="7"/>
        <v>2</v>
      </c>
      <c r="H39" s="142"/>
      <c r="I39" s="207"/>
      <c r="J39" s="207"/>
      <c r="AF39" s="25"/>
      <c r="AG39" s="25"/>
      <c r="AH39" s="25"/>
      <c r="AI39" s="10"/>
      <c r="AJ39" s="10"/>
      <c r="AK39" s="10"/>
      <c r="AZ39" s="127"/>
      <c r="BA39" s="165"/>
      <c r="BB39" s="166" t="s">
        <v>22</v>
      </c>
      <c r="BC39" s="216">
        <v>12</v>
      </c>
      <c r="BD39" s="217">
        <f>IF(ISNA(VLOOKUP($BB$13&amp;BD$13&amp;$BC39,L_SubgrpReg!$A$2011:$E$3969,5,FALSE)),0,VLOOKUP($BB$13&amp;BD$13&amp;$BC39,L_SubgrpReg!$A$2011:$E$3969,5,FALSE))</f>
        <v>0</v>
      </c>
      <c r="BE39" s="217">
        <f>IF(ISNA(VLOOKUP($BB$13&amp;BE$13&amp;$BC39,L_SubgrpReg!$A$2011:$E$3969,5,FALSE)),0,VLOOKUP($BB$13&amp;BE$13&amp;$BC39,L_SubgrpReg!$A$2011:$E$3969,5,FALSE))</f>
        <v>0</v>
      </c>
      <c r="BF39" s="217">
        <f t="shared" si="3"/>
        <v>0</v>
      </c>
      <c r="BG39" s="127"/>
      <c r="BH39" s="127"/>
    </row>
    <row r="40" spans="2:60">
      <c r="B40" s="148"/>
      <c r="C40" s="147" t="s">
        <v>24</v>
      </c>
      <c r="D40" s="147"/>
      <c r="E40" s="190">
        <f t="shared" si="5"/>
        <v>0</v>
      </c>
      <c r="F40" s="190">
        <f t="shared" si="6"/>
        <v>0</v>
      </c>
      <c r="G40" s="190">
        <f t="shared" si="7"/>
        <v>0</v>
      </c>
      <c r="H40" s="142"/>
      <c r="I40" s="207"/>
      <c r="J40" s="207"/>
      <c r="AF40" s="25"/>
      <c r="AG40" s="25"/>
      <c r="AH40" s="25"/>
      <c r="AI40" s="10"/>
      <c r="AJ40" s="10"/>
      <c r="AK40" s="10"/>
      <c r="AZ40" s="127"/>
      <c r="BA40" s="165"/>
      <c r="BB40" s="166" t="s">
        <v>30</v>
      </c>
      <c r="BC40" s="216">
        <v>13</v>
      </c>
      <c r="BD40" s="217">
        <f>IF(ISNA(VLOOKUP($BB$13&amp;BD$13&amp;$BC40,L_SubgrpReg!$A$2011:$E$3969,5,FALSE)),0,VLOOKUP($BB$13&amp;BD$13&amp;$BC40,L_SubgrpReg!$A$2011:$E$3969,5,FALSE))</f>
        <v>1</v>
      </c>
      <c r="BE40" s="217">
        <f>IF(ISNA(VLOOKUP($BB$13&amp;BE$13&amp;$BC40,L_SubgrpReg!$A$2011:$E$3969,5,FALSE)),0,VLOOKUP($BB$13&amp;BE$13&amp;$BC40,L_SubgrpReg!$A$2011:$E$3969,5,FALSE))</f>
        <v>1</v>
      </c>
      <c r="BF40" s="217">
        <f t="shared" si="3"/>
        <v>2</v>
      </c>
      <c r="BG40" s="127"/>
      <c r="BH40" s="127"/>
    </row>
    <row r="41" spans="2:60">
      <c r="B41" s="148"/>
      <c r="C41" s="147" t="s">
        <v>25</v>
      </c>
      <c r="D41" s="147"/>
      <c r="E41" s="190">
        <f t="shared" si="5"/>
        <v>6</v>
      </c>
      <c r="F41" s="190">
        <f t="shared" si="6"/>
        <v>0</v>
      </c>
      <c r="G41" s="190">
        <f t="shared" si="7"/>
        <v>6</v>
      </c>
      <c r="H41" s="142"/>
      <c r="I41" s="207"/>
      <c r="J41" s="207"/>
      <c r="AF41" s="25"/>
      <c r="AG41" s="25"/>
      <c r="AH41" s="25"/>
      <c r="AI41" s="10"/>
      <c r="AJ41" s="10"/>
      <c r="AK41" s="10"/>
      <c r="AZ41" s="127"/>
      <c r="BA41" s="165"/>
      <c r="BB41" s="166" t="s">
        <v>23</v>
      </c>
      <c r="BC41" s="216">
        <v>14</v>
      </c>
      <c r="BD41" s="217">
        <f>IF(ISNA(VLOOKUP($BB$13&amp;BD$13&amp;$BC41,L_SubgrpReg!$A$2011:$E$3969,5,FALSE)),0,VLOOKUP($BB$13&amp;BD$13&amp;$BC41,L_SubgrpReg!$A$2011:$E$3969,5,FALSE))</f>
        <v>1</v>
      </c>
      <c r="BE41" s="217">
        <f>IF(ISNA(VLOOKUP($BB$13&amp;BE$13&amp;$BC41,L_SubgrpReg!$A$2011:$E$3969,5,FALSE)),0,VLOOKUP($BB$13&amp;BE$13&amp;$BC41,L_SubgrpReg!$A$2011:$E$3969,5,FALSE))</f>
        <v>1</v>
      </c>
      <c r="BF41" s="217">
        <f t="shared" si="3"/>
        <v>2</v>
      </c>
      <c r="BG41" s="127"/>
      <c r="BH41" s="127"/>
    </row>
    <row r="42" spans="2:60">
      <c r="B42" s="148"/>
      <c r="C42" s="147" t="s">
        <v>26</v>
      </c>
      <c r="D42" s="147"/>
      <c r="E42" s="190">
        <f t="shared" si="5"/>
        <v>1</v>
      </c>
      <c r="F42" s="190">
        <f t="shared" si="6"/>
        <v>0</v>
      </c>
      <c r="G42" s="190">
        <f t="shared" si="7"/>
        <v>1</v>
      </c>
      <c r="H42" s="142"/>
      <c r="I42" s="207"/>
      <c r="J42" s="207"/>
      <c r="AF42" s="25"/>
      <c r="AG42" s="25"/>
      <c r="AH42" s="25"/>
      <c r="AI42" s="10"/>
      <c r="AJ42" s="10"/>
      <c r="AK42" s="10"/>
      <c r="AZ42" s="127"/>
      <c r="BA42" s="165"/>
      <c r="BB42" s="166" t="s">
        <v>24</v>
      </c>
      <c r="BC42" s="216">
        <v>15</v>
      </c>
      <c r="BD42" s="217">
        <f>IF(ISNA(VLOOKUP($BB$13&amp;BD$13&amp;$BC42,L_SubgrpReg!$A$2011:$E$3969,5,FALSE)),0,VLOOKUP($BB$13&amp;BD$13&amp;$BC42,L_SubgrpReg!$A$2011:$E$3969,5,FALSE))</f>
        <v>0</v>
      </c>
      <c r="BE42" s="217">
        <f>IF(ISNA(VLOOKUP($BB$13&amp;BE$13&amp;$BC42,L_SubgrpReg!$A$2011:$E$3969,5,FALSE)),0,VLOOKUP($BB$13&amp;BE$13&amp;$BC42,L_SubgrpReg!$A$2011:$E$3969,5,FALSE))</f>
        <v>0</v>
      </c>
      <c r="BF42" s="217">
        <f t="shared" si="3"/>
        <v>0</v>
      </c>
      <c r="BG42" s="127"/>
      <c r="BH42" s="127"/>
    </row>
    <row r="43" spans="2:60">
      <c r="B43" s="148"/>
      <c r="C43" s="147" t="s">
        <v>27</v>
      </c>
      <c r="D43" s="147"/>
      <c r="E43" s="190">
        <f t="shared" si="5"/>
        <v>6</v>
      </c>
      <c r="F43" s="190">
        <f t="shared" si="6"/>
        <v>5</v>
      </c>
      <c r="G43" s="190">
        <f t="shared" si="7"/>
        <v>11</v>
      </c>
      <c r="H43" s="142"/>
      <c r="I43" s="207"/>
      <c r="J43" s="207"/>
      <c r="AF43" s="25"/>
      <c r="AG43" s="23"/>
      <c r="AH43" s="23"/>
      <c r="AI43" s="10"/>
      <c r="AJ43" s="10"/>
      <c r="AK43" s="10"/>
      <c r="AZ43" s="127"/>
      <c r="BA43" s="165"/>
      <c r="BB43" s="166" t="s">
        <v>25</v>
      </c>
      <c r="BC43" s="216">
        <v>16</v>
      </c>
      <c r="BD43" s="217">
        <f>IF(ISNA(VLOOKUP($BB$13&amp;BD$13&amp;$BC43,L_SubgrpReg!$A$2011:$E$3969,5,FALSE)),0,VLOOKUP($BB$13&amp;BD$13&amp;$BC43,L_SubgrpReg!$A$2011:$E$3969,5,FALSE))</f>
        <v>6</v>
      </c>
      <c r="BE43" s="217">
        <f>IF(ISNA(VLOOKUP($BB$13&amp;BE$13&amp;$BC43,L_SubgrpReg!$A$2011:$E$3969,5,FALSE)),0,VLOOKUP($BB$13&amp;BE$13&amp;$BC43,L_SubgrpReg!$A$2011:$E$3969,5,FALSE))</f>
        <v>0</v>
      </c>
      <c r="BF43" s="217">
        <f t="shared" si="3"/>
        <v>6</v>
      </c>
      <c r="BG43" s="127"/>
      <c r="BH43" s="127"/>
    </row>
    <row r="44" spans="2:60">
      <c r="B44" s="148"/>
      <c r="C44" s="147" t="s">
        <v>28</v>
      </c>
      <c r="D44" s="147"/>
      <c r="E44" s="190">
        <f t="shared" si="5"/>
        <v>1</v>
      </c>
      <c r="F44" s="190">
        <f t="shared" si="6"/>
        <v>1</v>
      </c>
      <c r="G44" s="190">
        <f t="shared" si="7"/>
        <v>2</v>
      </c>
      <c r="H44" s="142"/>
      <c r="I44" s="207"/>
      <c r="J44" s="207"/>
      <c r="AF44" s="25"/>
      <c r="AG44" s="25"/>
      <c r="AH44" s="25"/>
      <c r="AI44" s="10"/>
      <c r="AJ44" s="10"/>
      <c r="AK44" s="10"/>
      <c r="AZ44" s="127"/>
      <c r="BA44" s="165"/>
      <c r="BB44" s="166" t="s">
        <v>26</v>
      </c>
      <c r="BC44" s="216">
        <v>17</v>
      </c>
      <c r="BD44" s="217">
        <f>IF(ISNA(VLOOKUP($BB$13&amp;BD$13&amp;$BC44,L_SubgrpReg!$A$2011:$E$3969,5,FALSE)),0,VLOOKUP($BB$13&amp;BD$13&amp;$BC44,L_SubgrpReg!$A$2011:$E$3969,5,FALSE))</f>
        <v>1</v>
      </c>
      <c r="BE44" s="217">
        <f>IF(ISNA(VLOOKUP($BB$13&amp;BE$13&amp;$BC44,L_SubgrpReg!$A$2011:$E$3969,5,FALSE)),0,VLOOKUP($BB$13&amp;BE$13&amp;$BC44,L_SubgrpReg!$A$2011:$E$3969,5,FALSE))</f>
        <v>0</v>
      </c>
      <c r="BF44" s="217">
        <f t="shared" si="3"/>
        <v>1</v>
      </c>
      <c r="BG44" s="127"/>
      <c r="BH44" s="127"/>
    </row>
    <row r="45" spans="2:60">
      <c r="B45" s="148"/>
      <c r="C45" s="147" t="s">
        <v>29</v>
      </c>
      <c r="D45" s="147"/>
      <c r="E45" s="190">
        <f t="shared" si="5"/>
        <v>2</v>
      </c>
      <c r="F45" s="190">
        <f t="shared" si="6"/>
        <v>1</v>
      </c>
      <c r="G45" s="190">
        <f t="shared" si="7"/>
        <v>3</v>
      </c>
      <c r="H45" s="142"/>
      <c r="I45" s="207"/>
      <c r="J45" s="207"/>
      <c r="AF45" s="25"/>
      <c r="AG45" s="25"/>
      <c r="AH45" s="25"/>
      <c r="AK45" s="10"/>
      <c r="AZ45" s="127"/>
      <c r="BA45" s="165"/>
      <c r="BB45" s="166" t="s">
        <v>27</v>
      </c>
      <c r="BC45" s="216">
        <v>18</v>
      </c>
      <c r="BD45" s="217">
        <f>IF(ISNA(VLOOKUP($BB$13&amp;BD$13&amp;$BC45,L_SubgrpReg!$A$2011:$E$3969,5,FALSE)),0,VLOOKUP($BB$13&amp;BD$13&amp;$BC45,L_SubgrpReg!$A$2011:$E$3969,5,FALSE))</f>
        <v>6</v>
      </c>
      <c r="BE45" s="217">
        <f>IF(ISNA(VLOOKUP($BB$13&amp;BE$13&amp;$BC45,L_SubgrpReg!$A$2011:$E$3969,5,FALSE)),0,VLOOKUP($BB$13&amp;BE$13&amp;$BC45,L_SubgrpReg!$A$2011:$E$3969,5,FALSE))</f>
        <v>5</v>
      </c>
      <c r="BF45" s="217">
        <f t="shared" si="3"/>
        <v>11</v>
      </c>
      <c r="BG45" s="127"/>
      <c r="BH45" s="127"/>
    </row>
    <row r="46" spans="2:60">
      <c r="B46" s="148"/>
      <c r="C46" s="147" t="s">
        <v>140</v>
      </c>
      <c r="D46" s="142"/>
      <c r="E46" s="190">
        <f t="shared" si="5"/>
        <v>0</v>
      </c>
      <c r="F46" s="190">
        <f t="shared" si="6"/>
        <v>0</v>
      </c>
      <c r="G46" s="190">
        <f t="shared" si="7"/>
        <v>0</v>
      </c>
      <c r="H46" s="142"/>
      <c r="I46" s="207"/>
      <c r="J46" s="207"/>
      <c r="AF46" s="25"/>
      <c r="AG46" s="25"/>
      <c r="AH46" s="25"/>
      <c r="AZ46" s="127"/>
      <c r="BA46" s="165"/>
      <c r="BB46" s="166" t="s">
        <v>28</v>
      </c>
      <c r="BC46" s="216">
        <v>19</v>
      </c>
      <c r="BD46" s="217">
        <f>IF(ISNA(VLOOKUP($BB$13&amp;BD$13&amp;$BC46,L_SubgrpReg!$A$2011:$E$3969,5,FALSE)),0,VLOOKUP($BB$13&amp;BD$13&amp;$BC46,L_SubgrpReg!$A$2011:$E$3969,5,FALSE))</f>
        <v>1</v>
      </c>
      <c r="BE46" s="217">
        <f>IF(ISNA(VLOOKUP($BB$13&amp;BE$13&amp;$BC46,L_SubgrpReg!$A$2011:$E$3969,5,FALSE)),0,VLOOKUP($BB$13&amp;BE$13&amp;$BC46,L_SubgrpReg!$A$2011:$E$3969,5,FALSE))</f>
        <v>1</v>
      </c>
      <c r="BF46" s="217">
        <f t="shared" si="3"/>
        <v>2</v>
      </c>
      <c r="BG46" s="127"/>
      <c r="BH46" s="127"/>
    </row>
    <row r="47" spans="2:60">
      <c r="B47" s="148"/>
      <c r="C47" s="213" t="s">
        <v>143</v>
      </c>
      <c r="D47" s="214"/>
      <c r="E47" s="215"/>
      <c r="F47" s="215"/>
      <c r="G47" s="215"/>
      <c r="H47" s="142"/>
      <c r="I47" s="207"/>
      <c r="J47" s="207"/>
      <c r="AF47" s="25"/>
      <c r="AG47" s="25"/>
      <c r="AH47" s="25"/>
      <c r="AZ47" s="127"/>
      <c r="BA47" s="165"/>
      <c r="BB47" s="166" t="s">
        <v>29</v>
      </c>
      <c r="BC47" s="216">
        <v>20</v>
      </c>
      <c r="BD47" s="217">
        <f>IF(ISNA(VLOOKUP($BB$13&amp;BD$13&amp;$BC47,L_SubgrpReg!$A$2011:$E$3969,5,FALSE)),0,VLOOKUP($BB$13&amp;BD$13&amp;$BC47,L_SubgrpReg!$A$2011:$E$3969,5,FALSE))</f>
        <v>2</v>
      </c>
      <c r="BE47" s="217">
        <f>IF(ISNA(VLOOKUP($BB$13&amp;BE$13&amp;$BC47,L_SubgrpReg!$A$2011:$E$3969,5,FALSE)),0,VLOOKUP($BB$13&amp;BE$13&amp;$BC47,L_SubgrpReg!$A$2011:$E$3969,5,FALSE))</f>
        <v>1</v>
      </c>
      <c r="BF47" s="217">
        <f t="shared" si="3"/>
        <v>3</v>
      </c>
      <c r="BG47" s="127"/>
      <c r="BH47" s="127"/>
    </row>
    <row r="48" spans="2:60">
      <c r="B48" s="148"/>
      <c r="C48" s="147" t="s">
        <v>351</v>
      </c>
      <c r="D48" s="147"/>
      <c r="E48" s="190">
        <f t="shared" ref="E48:G52" si="8">BD50</f>
        <v>6</v>
      </c>
      <c r="F48" s="190">
        <f t="shared" si="8"/>
        <v>0</v>
      </c>
      <c r="G48" s="190">
        <f t="shared" si="8"/>
        <v>6</v>
      </c>
      <c r="H48" s="142"/>
      <c r="I48" s="207"/>
      <c r="J48" s="207"/>
      <c r="AF48" s="25"/>
      <c r="AG48" s="25"/>
      <c r="AH48" s="25"/>
      <c r="AZ48" s="127"/>
      <c r="BA48" s="165"/>
      <c r="BB48" s="218"/>
      <c r="BC48" s="216">
        <v>99</v>
      </c>
      <c r="BD48" s="217">
        <f>IF(ISNA(VLOOKUP($BB$13&amp;BD$13&amp;$BC48,L_SubgrpReg!$A$2011:$E$3969,5,FALSE)),0,VLOOKUP($BB$13&amp;BD$13&amp;$BC48,L_SubgrpReg!$A$2011:$E$3969,5,FALSE))</f>
        <v>0</v>
      </c>
      <c r="BE48" s="217">
        <f>IF(ISNA(VLOOKUP($BB$13&amp;BE$13&amp;$BC48,L_SubgrpReg!$A$2011:$E$3969,5,FALSE)),0,VLOOKUP($BB$13&amp;BE$13&amp;$BC48,L_SubgrpReg!$A$2011:$E$3969,5,FALSE))</f>
        <v>0</v>
      </c>
      <c r="BF48" s="217">
        <f t="shared" si="3"/>
        <v>0</v>
      </c>
      <c r="BG48" s="127"/>
      <c r="BH48" s="127"/>
    </row>
    <row r="49" spans="1:60">
      <c r="B49" s="148"/>
      <c r="C49" s="147" t="s">
        <v>144</v>
      </c>
      <c r="D49" s="147"/>
      <c r="E49" s="190">
        <f t="shared" si="8"/>
        <v>4</v>
      </c>
      <c r="F49" s="190">
        <f t="shared" si="8"/>
        <v>3</v>
      </c>
      <c r="G49" s="190">
        <f t="shared" si="8"/>
        <v>7</v>
      </c>
      <c r="H49" s="142"/>
      <c r="I49" s="207"/>
      <c r="J49" s="207"/>
      <c r="AZ49" s="127"/>
      <c r="BA49" s="165" t="s">
        <v>143</v>
      </c>
      <c r="BB49" s="218"/>
      <c r="BC49" s="218"/>
      <c r="BD49" s="219"/>
      <c r="BE49" s="219"/>
      <c r="BF49" s="217"/>
      <c r="BG49" s="127"/>
      <c r="BH49" s="127"/>
    </row>
    <row r="50" spans="1:60">
      <c r="B50" s="148"/>
      <c r="C50" s="147" t="s">
        <v>145</v>
      </c>
      <c r="D50" s="147"/>
      <c r="E50" s="190">
        <f t="shared" si="8"/>
        <v>12</v>
      </c>
      <c r="F50" s="190">
        <f t="shared" si="8"/>
        <v>4</v>
      </c>
      <c r="G50" s="190">
        <f t="shared" si="8"/>
        <v>16</v>
      </c>
      <c r="H50" s="142"/>
      <c r="I50" s="207"/>
      <c r="J50" s="207"/>
      <c r="AZ50" s="127"/>
      <c r="BA50" s="165"/>
      <c r="BB50" s="218">
        <v>1</v>
      </c>
      <c r="BC50" s="218"/>
      <c r="BD50" s="219">
        <f>IF(ISNA(VLOOKUP($BB$13&amp;BD$13&amp;$BB50,L_SubgrpReg!$A$3973:$E$4564,5,FALSE)),0,VLOOKUP($BB$13&amp;BD$13&amp;$BB50,L_SubgrpReg!$A$3973:$E$4564,5,FALSE))</f>
        <v>6</v>
      </c>
      <c r="BE50" s="219">
        <f>IF(ISNA(VLOOKUP($BB$13&amp;BE$13&amp;$BB50,L_SubgrpReg!$A$3973:$E$4564,5,FALSE)),0,VLOOKUP($BB$13&amp;BE$13&amp;$BB50,L_SubgrpReg!$A$3973:$E$4564,5,FALSE))</f>
        <v>0</v>
      </c>
      <c r="BF50" s="217">
        <f t="shared" si="3"/>
        <v>6</v>
      </c>
      <c r="BG50" s="127"/>
      <c r="BH50" s="127"/>
    </row>
    <row r="51" spans="1:60">
      <c r="B51" s="148"/>
      <c r="C51" s="147" t="s">
        <v>29</v>
      </c>
      <c r="D51" s="147"/>
      <c r="E51" s="190">
        <f t="shared" si="8"/>
        <v>16</v>
      </c>
      <c r="F51" s="190">
        <f t="shared" si="8"/>
        <v>7</v>
      </c>
      <c r="G51" s="190">
        <f t="shared" si="8"/>
        <v>23</v>
      </c>
      <c r="H51" s="142"/>
      <c r="I51" s="207"/>
      <c r="J51" s="207"/>
      <c r="AZ51" s="127"/>
      <c r="BA51" s="165"/>
      <c r="BB51" s="218">
        <v>2</v>
      </c>
      <c r="BC51" s="218"/>
      <c r="BD51" s="219">
        <f>IF(ISNA(VLOOKUP($BB$13&amp;BD$13&amp;$BB51,L_SubgrpReg!$A$3973:$E$4564,5,FALSE)),0,VLOOKUP($BB$13&amp;BD$13&amp;$BB51,L_SubgrpReg!$A$3973:$E$4564,5,FALSE))</f>
        <v>4</v>
      </c>
      <c r="BE51" s="219">
        <f>IF(ISNA(VLOOKUP($BB$13&amp;BE$13&amp;$BB51,L_SubgrpReg!$A$3973:$E$4564,5,FALSE)),0,VLOOKUP($BB$13&amp;BE$13&amp;$BB51,L_SubgrpReg!$A$3973:$E$4564,5,FALSE))</f>
        <v>3</v>
      </c>
      <c r="BF51" s="217">
        <f t="shared" si="3"/>
        <v>7</v>
      </c>
      <c r="BG51" s="127"/>
      <c r="BH51" s="127"/>
    </row>
    <row r="52" spans="1:60">
      <c r="B52" s="148"/>
      <c r="C52" s="147" t="s">
        <v>140</v>
      </c>
      <c r="D52" s="147"/>
      <c r="E52" s="190">
        <f t="shared" si="8"/>
        <v>0</v>
      </c>
      <c r="F52" s="190">
        <f t="shared" si="8"/>
        <v>0</v>
      </c>
      <c r="G52" s="190">
        <f t="shared" si="8"/>
        <v>0</v>
      </c>
      <c r="H52" s="142"/>
      <c r="I52" s="207"/>
      <c r="J52" s="207"/>
      <c r="K52" s="35"/>
      <c r="AF52" s="16"/>
      <c r="AG52" s="16"/>
      <c r="AH52" s="16"/>
      <c r="AZ52" s="127"/>
      <c r="BA52" s="165"/>
      <c r="BB52" s="218">
        <v>3</v>
      </c>
      <c r="BC52" s="218"/>
      <c r="BD52" s="219">
        <f>IF(ISNA(VLOOKUP($BB$13&amp;BD$13&amp;$BB52,L_SubgrpReg!$A$3973:$E$4564,5,FALSE)),0,VLOOKUP($BB$13&amp;BD$13&amp;$BB52,L_SubgrpReg!$A$3973:$E$4564,5,FALSE))</f>
        <v>12</v>
      </c>
      <c r="BE52" s="219">
        <f>IF(ISNA(VLOOKUP($BB$13&amp;BE$13&amp;$BB52,L_SubgrpReg!$A$3973:$E$4564,5,FALSE)),0,VLOOKUP($BB$13&amp;BE$13&amp;$BB52,L_SubgrpReg!$A$3973:$E$4564,5,FALSE))</f>
        <v>4</v>
      </c>
      <c r="BF52" s="217">
        <f t="shared" si="3"/>
        <v>16</v>
      </c>
      <c r="BG52" s="127"/>
      <c r="BH52" s="127"/>
    </row>
    <row r="53" spans="1:60">
      <c r="B53" s="148"/>
      <c r="C53" s="147"/>
      <c r="D53" s="147"/>
      <c r="E53" s="147"/>
      <c r="F53" s="147"/>
      <c r="G53" s="147"/>
      <c r="H53" s="147"/>
      <c r="I53" s="147"/>
      <c r="J53" s="147"/>
      <c r="K53" s="10"/>
      <c r="L53" s="10"/>
      <c r="AZ53" s="127"/>
      <c r="BA53" s="165"/>
      <c r="BB53" s="218">
        <v>4</v>
      </c>
      <c r="BC53" s="218"/>
      <c r="BD53" s="219">
        <f>IF(ISNA(VLOOKUP($BB$13&amp;BD$13&amp;$BB53,L_SubgrpReg!$A$3973:$E$4564,5,FALSE)),0,VLOOKUP($BB$13&amp;BD$13&amp;$BB53,L_SubgrpReg!$A$3973:$E$4564,5,FALSE))</f>
        <v>16</v>
      </c>
      <c r="BE53" s="219">
        <f>IF(ISNA(VLOOKUP($BB$13&amp;BE$13&amp;$BB53,L_SubgrpReg!$A$3973:$E$4564,5,FALSE)),0,VLOOKUP($BB$13&amp;BE$13&amp;$BB53,L_SubgrpReg!$A$3973:$E$4564,5,FALSE))</f>
        <v>7</v>
      </c>
      <c r="BF53" s="217">
        <f t="shared" si="3"/>
        <v>23</v>
      </c>
      <c r="BG53" s="127"/>
      <c r="BH53" s="127"/>
    </row>
    <row r="54" spans="1:60">
      <c r="B54" s="148"/>
      <c r="C54" s="195" t="s">
        <v>164</v>
      </c>
      <c r="D54" s="147"/>
      <c r="E54" s="147"/>
      <c r="F54" s="147"/>
      <c r="G54" s="147"/>
      <c r="H54" s="147"/>
      <c r="I54" s="147"/>
      <c r="J54" s="147"/>
      <c r="K54" s="10"/>
      <c r="L54" s="10"/>
      <c r="AZ54" s="127"/>
      <c r="BA54" s="165"/>
      <c r="BB54" s="218">
        <v>9</v>
      </c>
      <c r="BC54" s="218"/>
      <c r="BD54" s="219">
        <f>IF(ISNA(VLOOKUP($BB$13&amp;BD$13&amp;$BB54,L_SubgrpReg!$A$3973:$E$4564,5,FALSE)),0,VLOOKUP($BB$13&amp;BD$13&amp;$BB54,L_SubgrpReg!$A$3973:$E$4564,5,FALSE))</f>
        <v>0</v>
      </c>
      <c r="BE54" s="219">
        <f>IF(ISNA(VLOOKUP($BB$13&amp;BE$13&amp;$BB54,L_SubgrpReg!$A$3973:$E$4564,5,FALSE)),0,VLOOKUP($BB$13&amp;BE$13&amp;$BB54,L_SubgrpReg!$A$3973:$E$4564,5,FALSE))</f>
        <v>0</v>
      </c>
      <c r="BF54" s="217">
        <f t="shared" si="3"/>
        <v>0</v>
      </c>
      <c r="BG54" s="127"/>
      <c r="BH54" s="127"/>
    </row>
    <row r="55" spans="1:60" s="8" customFormat="1">
      <c r="A55" s="10"/>
      <c r="B55" s="148"/>
      <c r="C55" s="147"/>
      <c r="D55" s="147"/>
      <c r="E55" s="147"/>
      <c r="F55" s="147"/>
      <c r="G55" s="147"/>
      <c r="H55" s="147"/>
      <c r="I55" s="147"/>
      <c r="J55" s="147"/>
      <c r="K55" s="10"/>
      <c r="L55" s="10"/>
      <c r="AA55" s="24"/>
      <c r="AB55" s="24"/>
      <c r="AZ55" s="127"/>
      <c r="BA55" s="127"/>
      <c r="BB55" s="127"/>
      <c r="BC55" s="127"/>
      <c r="BD55" s="127"/>
      <c r="BE55" s="127"/>
      <c r="BF55" s="127"/>
      <c r="BG55" s="127"/>
      <c r="BH55" s="127"/>
    </row>
    <row r="56" spans="1:60" s="8" customFormat="1">
      <c r="A56" s="10"/>
      <c r="B56" s="7"/>
      <c r="AA56" s="24"/>
      <c r="AB56" s="24"/>
      <c r="AZ56" s="127"/>
      <c r="BA56" s="127"/>
      <c r="BB56" s="127"/>
      <c r="BC56" s="127"/>
      <c r="BD56" s="127"/>
      <c r="BE56" s="127"/>
      <c r="BF56" s="127"/>
      <c r="BG56" s="127"/>
      <c r="BH56" s="127"/>
    </row>
    <row r="57" spans="1:60" s="8" customFormat="1">
      <c r="A57" s="10"/>
      <c r="B57" s="7"/>
      <c r="AA57" s="24"/>
      <c r="AB57" s="24"/>
      <c r="AZ57" s="127"/>
      <c r="BA57" s="127"/>
      <c r="BB57" s="127"/>
      <c r="BC57" s="127"/>
      <c r="BD57" s="127"/>
      <c r="BE57" s="127"/>
      <c r="BF57" s="127"/>
      <c r="BG57" s="127"/>
      <c r="BH57" s="127"/>
    </row>
    <row r="58" spans="1:60" s="8" customFormat="1">
      <c r="A58" s="10"/>
      <c r="B58" s="7"/>
      <c r="AA58" s="24"/>
      <c r="AB58" s="24"/>
      <c r="AZ58" s="127"/>
      <c r="BA58" s="127"/>
      <c r="BB58" s="127"/>
      <c r="BC58" s="127"/>
      <c r="BD58" s="127"/>
      <c r="BE58" s="127"/>
      <c r="BF58" s="127"/>
      <c r="BG58" s="127"/>
      <c r="BH58" s="127"/>
    </row>
    <row r="59" spans="1:60" s="8" customFormat="1">
      <c r="A59" s="10"/>
      <c r="B59" s="7"/>
      <c r="AA59" s="24"/>
      <c r="AB59" s="24"/>
      <c r="AZ59" s="127"/>
      <c r="BA59" s="127"/>
      <c r="BB59" s="127"/>
      <c r="BC59" s="127"/>
      <c r="BD59" s="127"/>
      <c r="BE59" s="127"/>
      <c r="BF59" s="127"/>
      <c r="BG59" s="127"/>
      <c r="BH59" s="127"/>
    </row>
    <row r="60" spans="1:60" s="8" customFormat="1">
      <c r="A60" s="10"/>
      <c r="B60" s="7"/>
      <c r="AA60" s="24"/>
      <c r="AB60" s="24"/>
      <c r="AZ60" s="127"/>
      <c r="BA60" s="127"/>
      <c r="BB60" s="127"/>
      <c r="BC60" s="127"/>
      <c r="BD60" s="127"/>
      <c r="BE60" s="127"/>
      <c r="BF60" s="127"/>
      <c r="BG60" s="127"/>
      <c r="BH60" s="127"/>
    </row>
    <row r="61" spans="1:60" s="8" customFormat="1">
      <c r="A61" s="10"/>
      <c r="B61" s="7"/>
      <c r="AA61" s="24"/>
      <c r="AB61" s="24"/>
      <c r="AZ61" s="127"/>
      <c r="BA61" s="127"/>
      <c r="BB61" s="127"/>
      <c r="BC61" s="127"/>
      <c r="BD61" s="127"/>
      <c r="BE61" s="127"/>
      <c r="BF61" s="127"/>
      <c r="BG61" s="127"/>
      <c r="BH61" s="127"/>
    </row>
    <row r="62" spans="1:60" s="8" customFormat="1">
      <c r="A62" s="10"/>
      <c r="B62" s="7"/>
      <c r="AA62" s="24"/>
      <c r="AB62" s="24"/>
      <c r="AZ62" s="127"/>
      <c r="BA62" s="127"/>
      <c r="BB62" s="127"/>
      <c r="BC62" s="127"/>
      <c r="BD62" s="127"/>
      <c r="BE62" s="127"/>
      <c r="BF62" s="127"/>
      <c r="BG62" s="127"/>
      <c r="BH62" s="127"/>
    </row>
    <row r="63" spans="1:60" s="8" customFormat="1">
      <c r="A63" s="10"/>
      <c r="B63" s="7"/>
      <c r="AA63" s="24"/>
      <c r="AB63" s="24"/>
      <c r="AZ63" s="127"/>
      <c r="BA63" s="127"/>
      <c r="BB63" s="127"/>
      <c r="BC63" s="127"/>
      <c r="BD63" s="127"/>
      <c r="BE63" s="127"/>
      <c r="BF63" s="127"/>
      <c r="BG63" s="127"/>
      <c r="BH63" s="127"/>
    </row>
    <row r="64" spans="1:60" s="8" customFormat="1">
      <c r="A64" s="10"/>
      <c r="B64" s="7"/>
      <c r="AA64" s="24"/>
      <c r="AB64" s="24"/>
      <c r="AZ64" s="127"/>
      <c r="BA64" s="127"/>
      <c r="BB64" s="127"/>
      <c r="BC64" s="127"/>
      <c r="BD64" s="127"/>
      <c r="BE64" s="127"/>
      <c r="BF64" s="127"/>
      <c r="BG64" s="127"/>
      <c r="BH64" s="127"/>
    </row>
    <row r="65" spans="1:60" s="8" customFormat="1">
      <c r="A65" s="10"/>
      <c r="B65" s="7"/>
      <c r="AA65" s="24"/>
      <c r="AB65" s="24"/>
      <c r="AZ65" s="127"/>
      <c r="BA65" s="127"/>
      <c r="BB65" s="127"/>
      <c r="BC65" s="127"/>
      <c r="BD65" s="127"/>
      <c r="BE65" s="127"/>
      <c r="BF65" s="127"/>
      <c r="BG65" s="127"/>
      <c r="BH65" s="127"/>
    </row>
    <row r="66" spans="1:60" s="8" customFormat="1">
      <c r="A66" s="10"/>
      <c r="B66" s="7"/>
      <c r="AA66" s="24"/>
      <c r="AB66" s="24"/>
      <c r="AZ66" s="127"/>
      <c r="BA66" s="127"/>
      <c r="BB66" s="127"/>
      <c r="BC66" s="127"/>
      <c r="BD66" s="127"/>
      <c r="BE66" s="127"/>
      <c r="BF66" s="127"/>
      <c r="BG66" s="127"/>
      <c r="BH66" s="127"/>
    </row>
    <row r="67" spans="1:60" s="8" customFormat="1">
      <c r="A67" s="10"/>
      <c r="B67" s="7"/>
      <c r="AA67" s="24"/>
      <c r="AB67" s="24"/>
      <c r="AZ67" s="127"/>
      <c r="BA67" s="127"/>
      <c r="BB67" s="127"/>
      <c r="BC67" s="127"/>
      <c r="BD67" s="127"/>
      <c r="BE67" s="127"/>
      <c r="BF67" s="127"/>
      <c r="BG67" s="127"/>
      <c r="BH67" s="127"/>
    </row>
    <row r="68" spans="1:60" s="8" customFormat="1">
      <c r="A68" s="10"/>
      <c r="B68" s="7"/>
      <c r="AA68" s="24"/>
      <c r="AB68" s="24"/>
      <c r="AZ68" s="127"/>
      <c r="BA68" s="127"/>
      <c r="BB68" s="127"/>
      <c r="BC68" s="127"/>
      <c r="BD68" s="127"/>
      <c r="BE68" s="127"/>
      <c r="BF68" s="127"/>
      <c r="BG68" s="127"/>
      <c r="BH68" s="127"/>
    </row>
    <row r="69" spans="1:60" s="8" customFormat="1">
      <c r="A69" s="10"/>
      <c r="B69" s="7"/>
      <c r="AA69" s="24"/>
      <c r="AB69" s="24"/>
      <c r="AZ69" s="127"/>
      <c r="BA69" s="127"/>
      <c r="BB69" s="127"/>
      <c r="BC69" s="127"/>
      <c r="BD69" s="127"/>
      <c r="BE69" s="127"/>
      <c r="BF69" s="127"/>
      <c r="BG69" s="127"/>
      <c r="BH69" s="127"/>
    </row>
    <row r="70" spans="1:60" s="8" customFormat="1">
      <c r="A70" s="10"/>
      <c r="B70" s="7"/>
      <c r="AA70" s="24"/>
      <c r="AB70" s="24"/>
      <c r="AZ70" s="127"/>
      <c r="BA70" s="127"/>
      <c r="BB70" s="127"/>
      <c r="BC70" s="127"/>
      <c r="BD70" s="127"/>
      <c r="BE70" s="127"/>
      <c r="BF70" s="127"/>
      <c r="BG70" s="127"/>
      <c r="BH70" s="127"/>
    </row>
    <row r="71" spans="1:60" s="8" customFormat="1">
      <c r="A71" s="10"/>
      <c r="B71" s="7"/>
      <c r="AA71" s="24"/>
      <c r="AB71" s="24"/>
      <c r="AZ71" s="127"/>
      <c r="BA71" s="127"/>
      <c r="BB71" s="127"/>
      <c r="BC71" s="127"/>
      <c r="BD71" s="127"/>
      <c r="BE71" s="127"/>
      <c r="BF71" s="127"/>
      <c r="BG71" s="127"/>
      <c r="BH71" s="127"/>
    </row>
    <row r="72" spans="1:60" s="8" customFormat="1">
      <c r="A72" s="10"/>
      <c r="B72" s="7"/>
      <c r="AA72" s="24"/>
      <c r="AB72" s="24"/>
      <c r="AZ72" s="127"/>
      <c r="BA72" s="127"/>
      <c r="BB72" s="127"/>
      <c r="BC72" s="127"/>
      <c r="BD72" s="127"/>
      <c r="BE72" s="127"/>
      <c r="BF72" s="127"/>
      <c r="BG72" s="127"/>
      <c r="BH72" s="127"/>
    </row>
    <row r="73" spans="1:60" s="8" customFormat="1">
      <c r="A73" s="10"/>
      <c r="B73" s="7"/>
      <c r="AA73" s="24"/>
      <c r="AB73" s="24"/>
      <c r="AZ73" s="127"/>
      <c r="BA73" s="127"/>
      <c r="BB73" s="127"/>
      <c r="BC73" s="127"/>
      <c r="BD73" s="127"/>
      <c r="BE73" s="127"/>
      <c r="BF73" s="127"/>
      <c r="BG73" s="127"/>
      <c r="BH73" s="127"/>
    </row>
    <row r="74" spans="1:60" s="8" customFormat="1">
      <c r="A74" s="10"/>
      <c r="B74" s="7"/>
      <c r="AA74" s="24"/>
      <c r="AB74" s="24"/>
      <c r="AZ74" s="127"/>
      <c r="BA74" s="127"/>
      <c r="BB74" s="127"/>
      <c r="BC74" s="127"/>
      <c r="BD74" s="127"/>
      <c r="BE74" s="127"/>
      <c r="BF74" s="127"/>
      <c r="BG74" s="127"/>
      <c r="BH74" s="127"/>
    </row>
    <row r="75" spans="1:60" s="8" customFormat="1">
      <c r="A75" s="10"/>
      <c r="B75" s="7"/>
      <c r="AA75" s="24"/>
      <c r="AB75" s="24"/>
      <c r="AZ75" s="127"/>
      <c r="BA75" s="127"/>
      <c r="BB75" s="127"/>
      <c r="BC75" s="127"/>
      <c r="BD75" s="127"/>
      <c r="BE75" s="127"/>
      <c r="BF75" s="127"/>
      <c r="BG75" s="127"/>
      <c r="BH75" s="127"/>
    </row>
    <row r="76" spans="1:60" s="8" customFormat="1">
      <c r="A76" s="10"/>
      <c r="B76" s="7"/>
      <c r="AA76" s="24"/>
      <c r="AB76" s="24"/>
      <c r="AZ76" s="127"/>
      <c r="BA76" s="127"/>
      <c r="BB76" s="127"/>
      <c r="BC76" s="127"/>
      <c r="BD76" s="127"/>
      <c r="BE76" s="127"/>
      <c r="BF76" s="127"/>
      <c r="BG76" s="127"/>
      <c r="BH76" s="127"/>
    </row>
    <row r="77" spans="1:60" s="8" customFormat="1">
      <c r="A77" s="10"/>
      <c r="B77" s="7"/>
      <c r="AA77" s="24"/>
      <c r="AB77" s="24"/>
      <c r="AZ77" s="127"/>
      <c r="BA77" s="127"/>
      <c r="BB77" s="127"/>
      <c r="BC77" s="127"/>
      <c r="BD77" s="127"/>
      <c r="BE77" s="127"/>
      <c r="BF77" s="127"/>
      <c r="BG77" s="127"/>
      <c r="BH77" s="127"/>
    </row>
    <row r="78" spans="1:60" s="8" customFormat="1">
      <c r="A78" s="10"/>
      <c r="B78" s="7"/>
      <c r="AA78" s="24"/>
      <c r="AB78" s="24"/>
      <c r="AZ78" s="127"/>
      <c r="BA78" s="127"/>
      <c r="BB78" s="127"/>
      <c r="BC78" s="127"/>
      <c r="BD78" s="127"/>
      <c r="BE78" s="127"/>
      <c r="BF78" s="127"/>
      <c r="BG78" s="127"/>
      <c r="BH78" s="127"/>
    </row>
    <row r="79" spans="1:60" s="8" customFormat="1">
      <c r="A79" s="10"/>
      <c r="B79" s="7"/>
      <c r="AA79" s="24"/>
      <c r="AB79" s="24"/>
      <c r="AZ79" s="127"/>
      <c r="BA79" s="127"/>
      <c r="BB79" s="127"/>
      <c r="BC79" s="127"/>
      <c r="BD79" s="127"/>
      <c r="BE79" s="127"/>
      <c r="BF79" s="127"/>
      <c r="BG79" s="127"/>
      <c r="BH79" s="127"/>
    </row>
    <row r="80" spans="1:60" s="8" customFormat="1">
      <c r="A80" s="10"/>
      <c r="B80" s="7"/>
      <c r="AA80" s="24"/>
      <c r="AB80" s="24"/>
      <c r="AZ80" s="127"/>
      <c r="BA80" s="127"/>
      <c r="BB80" s="127"/>
      <c r="BC80" s="127"/>
      <c r="BD80" s="127"/>
      <c r="BE80" s="127"/>
      <c r="BF80" s="127"/>
      <c r="BG80" s="127"/>
      <c r="BH80" s="127"/>
    </row>
    <row r="81" spans="1:60" s="8" customFormat="1">
      <c r="A81" s="10"/>
      <c r="B81" s="7"/>
      <c r="AA81" s="24"/>
      <c r="AB81" s="24"/>
      <c r="AZ81" s="127"/>
      <c r="BA81" s="127"/>
      <c r="BB81" s="127"/>
      <c r="BC81" s="127"/>
      <c r="BD81" s="127"/>
      <c r="BE81" s="127"/>
      <c r="BF81" s="127"/>
      <c r="BG81" s="127"/>
      <c r="BH81" s="127"/>
    </row>
    <row r="82" spans="1:60" s="8" customFormat="1">
      <c r="A82" s="10"/>
      <c r="B82" s="7"/>
      <c r="AA82" s="24"/>
      <c r="AB82" s="24"/>
      <c r="AZ82" s="127"/>
      <c r="BA82" s="127"/>
      <c r="BB82" s="127"/>
      <c r="BC82" s="127"/>
      <c r="BD82" s="127"/>
      <c r="BE82" s="127"/>
      <c r="BF82" s="127"/>
      <c r="BG82" s="127"/>
      <c r="BH82" s="127"/>
    </row>
    <row r="83" spans="1:60" s="8" customFormat="1">
      <c r="A83" s="10"/>
      <c r="B83" s="7"/>
      <c r="AA83" s="24"/>
      <c r="AB83" s="24"/>
      <c r="AZ83" s="127"/>
      <c r="BA83" s="127"/>
      <c r="BB83" s="127"/>
      <c r="BC83" s="127"/>
      <c r="BD83" s="127"/>
      <c r="BE83" s="127"/>
      <c r="BF83" s="127"/>
      <c r="BG83" s="127"/>
      <c r="BH83" s="127"/>
    </row>
    <row r="84" spans="1:60" s="8" customFormat="1">
      <c r="A84" s="10"/>
      <c r="B84" s="7"/>
      <c r="AA84" s="24"/>
      <c r="AB84" s="24"/>
      <c r="AZ84" s="127"/>
      <c r="BA84" s="127"/>
      <c r="BB84" s="127"/>
      <c r="BC84" s="127"/>
      <c r="BD84" s="127"/>
      <c r="BE84" s="127"/>
      <c r="BF84" s="127"/>
      <c r="BG84" s="127"/>
      <c r="BH84" s="127"/>
    </row>
    <row r="85" spans="1:60" s="8" customFormat="1">
      <c r="A85" s="10"/>
      <c r="B85" s="7"/>
      <c r="AA85" s="24"/>
      <c r="AB85" s="24"/>
      <c r="AZ85" s="127"/>
      <c r="BA85" s="127"/>
      <c r="BB85" s="127"/>
      <c r="BC85" s="127"/>
      <c r="BD85" s="127"/>
      <c r="BE85" s="127"/>
      <c r="BF85" s="127"/>
      <c r="BG85" s="127"/>
      <c r="BH85" s="127"/>
    </row>
    <row r="86" spans="1:60" s="8" customFormat="1">
      <c r="A86" s="10"/>
      <c r="B86" s="7"/>
      <c r="AA86" s="24"/>
      <c r="AB86" s="24"/>
      <c r="AZ86" s="127"/>
      <c r="BA86" s="127"/>
      <c r="BB86" s="127"/>
      <c r="BC86" s="127"/>
      <c r="BD86" s="127"/>
      <c r="BE86" s="127"/>
      <c r="BF86" s="127"/>
      <c r="BG86" s="127"/>
      <c r="BH86" s="127"/>
    </row>
    <row r="87" spans="1:60" s="8" customFormat="1">
      <c r="A87" s="10"/>
      <c r="B87" s="7"/>
      <c r="AA87" s="24"/>
      <c r="AB87" s="24"/>
      <c r="AZ87" s="127"/>
      <c r="BA87" s="127"/>
      <c r="BB87" s="127"/>
      <c r="BC87" s="127"/>
      <c r="BD87" s="127"/>
      <c r="BE87" s="127"/>
      <c r="BF87" s="127"/>
      <c r="BG87" s="127"/>
      <c r="BH87" s="127"/>
    </row>
    <row r="88" spans="1:60" s="8" customFormat="1">
      <c r="A88" s="10"/>
      <c r="B88" s="7"/>
      <c r="AA88" s="24"/>
      <c r="AB88" s="24"/>
      <c r="AZ88" s="127"/>
      <c r="BA88" s="127"/>
      <c r="BB88" s="127"/>
      <c r="BC88" s="127"/>
      <c r="BD88" s="127"/>
      <c r="BE88" s="127"/>
      <c r="BF88" s="127"/>
      <c r="BG88" s="127"/>
      <c r="BH88" s="127"/>
    </row>
    <row r="89" spans="1:60" s="8" customFormat="1">
      <c r="A89" s="10"/>
      <c r="B89" s="7"/>
      <c r="AA89" s="24"/>
      <c r="AB89" s="24"/>
      <c r="AZ89" s="127"/>
      <c r="BA89" s="127"/>
      <c r="BB89" s="127"/>
      <c r="BC89" s="127"/>
      <c r="BD89" s="127"/>
      <c r="BE89" s="127"/>
      <c r="BF89" s="127"/>
      <c r="BG89" s="127"/>
      <c r="BH89" s="127"/>
    </row>
    <row r="90" spans="1:60" s="8" customFormat="1">
      <c r="A90" s="10"/>
      <c r="B90" s="7"/>
      <c r="AA90" s="24"/>
      <c r="AB90" s="24"/>
      <c r="AZ90" s="127"/>
      <c r="BA90" s="127"/>
      <c r="BB90" s="127"/>
      <c r="BC90" s="127"/>
      <c r="BD90" s="127"/>
      <c r="BE90" s="127"/>
      <c r="BF90" s="127"/>
      <c r="BG90" s="127"/>
      <c r="BH90" s="127"/>
    </row>
    <row r="91" spans="1:60" s="8" customFormat="1">
      <c r="A91" s="10"/>
      <c r="B91" s="7"/>
      <c r="AA91" s="24"/>
      <c r="AB91" s="24"/>
      <c r="AZ91" s="127"/>
      <c r="BA91" s="127"/>
      <c r="BB91" s="127"/>
      <c r="BC91" s="127"/>
      <c r="BD91" s="127"/>
      <c r="BE91" s="127"/>
      <c r="BF91" s="127"/>
      <c r="BG91" s="127"/>
      <c r="BH91" s="127"/>
    </row>
    <row r="92" spans="1:60" s="8" customFormat="1">
      <c r="A92" s="10"/>
      <c r="B92" s="7"/>
      <c r="AA92" s="24"/>
      <c r="AB92" s="24"/>
      <c r="AZ92" s="127"/>
      <c r="BA92" s="127"/>
      <c r="BB92" s="127"/>
      <c r="BC92" s="127"/>
      <c r="BD92" s="127"/>
      <c r="BE92" s="127"/>
      <c r="BF92" s="127"/>
      <c r="BG92" s="127"/>
      <c r="BH92" s="127"/>
    </row>
    <row r="93" spans="1:60" s="8" customFormat="1">
      <c r="A93" s="10"/>
      <c r="B93" s="7"/>
      <c r="AA93" s="24"/>
      <c r="AB93" s="24"/>
      <c r="AZ93" s="127"/>
      <c r="BA93" s="127"/>
      <c r="BB93" s="127"/>
      <c r="BC93" s="127"/>
      <c r="BD93" s="127"/>
      <c r="BE93" s="127"/>
      <c r="BF93" s="127"/>
      <c r="BG93" s="127"/>
      <c r="BH93" s="127"/>
    </row>
    <row r="94" spans="1:60" s="8" customFormat="1">
      <c r="A94" s="10"/>
      <c r="B94" s="7"/>
      <c r="AA94" s="24"/>
      <c r="AB94" s="24"/>
      <c r="AZ94" s="127"/>
      <c r="BA94" s="127"/>
      <c r="BB94" s="127"/>
      <c r="BC94" s="127"/>
      <c r="BD94" s="127"/>
      <c r="BE94" s="127"/>
      <c r="BF94" s="127"/>
      <c r="BG94" s="127"/>
      <c r="BH94" s="127"/>
    </row>
    <row r="95" spans="1:60" s="8" customFormat="1">
      <c r="A95" s="10"/>
      <c r="B95" s="7"/>
      <c r="AA95" s="24"/>
      <c r="AB95" s="24"/>
      <c r="AZ95" s="127"/>
      <c r="BA95" s="127"/>
      <c r="BB95" s="127"/>
      <c r="BC95" s="127"/>
      <c r="BD95" s="127"/>
      <c r="BE95" s="127"/>
      <c r="BF95" s="127"/>
      <c r="BG95" s="127"/>
      <c r="BH95" s="127"/>
    </row>
    <row r="96" spans="1:60" s="8" customFormat="1">
      <c r="A96" s="10"/>
      <c r="B96" s="7"/>
      <c r="AA96" s="24"/>
      <c r="AB96" s="24"/>
      <c r="AZ96" s="127"/>
      <c r="BA96" s="127"/>
      <c r="BB96" s="127"/>
      <c r="BC96" s="127"/>
      <c r="BD96" s="127"/>
      <c r="BE96" s="127"/>
      <c r="BF96" s="127"/>
      <c r="BG96" s="127"/>
      <c r="BH96" s="127"/>
    </row>
    <row r="97" spans="1:60" s="8" customFormat="1">
      <c r="A97" s="10"/>
      <c r="B97" s="7"/>
      <c r="AA97" s="24"/>
      <c r="AB97" s="24"/>
      <c r="AZ97" s="127"/>
      <c r="BA97" s="127"/>
      <c r="BB97" s="127"/>
      <c r="BC97" s="127"/>
      <c r="BD97" s="127"/>
      <c r="BE97" s="127"/>
      <c r="BF97" s="127"/>
      <c r="BG97" s="127"/>
      <c r="BH97" s="127"/>
    </row>
    <row r="98" spans="1:60" s="8" customFormat="1">
      <c r="A98" s="10"/>
      <c r="B98" s="7"/>
      <c r="AA98" s="24"/>
      <c r="AB98" s="24"/>
      <c r="AZ98" s="127"/>
      <c r="BA98" s="127"/>
      <c r="BB98" s="127"/>
      <c r="BC98" s="127"/>
      <c r="BD98" s="127"/>
      <c r="BE98" s="127"/>
      <c r="BF98" s="127"/>
      <c r="BG98" s="127"/>
      <c r="BH98" s="127"/>
    </row>
    <row r="99" spans="1:60" s="8" customFormat="1">
      <c r="A99" s="10"/>
      <c r="B99" s="7"/>
      <c r="AA99" s="24"/>
      <c r="AB99" s="24"/>
    </row>
    <row r="100" spans="1:60" s="8" customFormat="1">
      <c r="A100" s="10"/>
      <c r="B100" s="7"/>
      <c r="AA100" s="24"/>
      <c r="AB100" s="24"/>
    </row>
    <row r="101" spans="1:60" s="8" customFormat="1">
      <c r="A101" s="10"/>
      <c r="B101" s="7"/>
      <c r="AA101" s="24"/>
      <c r="AB101" s="24"/>
    </row>
    <row r="102" spans="1:60" s="8" customFormat="1">
      <c r="A102" s="10"/>
      <c r="B102" s="7"/>
      <c r="AA102" s="24"/>
      <c r="AB102" s="24"/>
    </row>
    <row r="103" spans="1:60" s="8" customFormat="1">
      <c r="A103" s="10"/>
      <c r="B103" s="7"/>
      <c r="AA103" s="24"/>
      <c r="AB103" s="24"/>
    </row>
    <row r="104" spans="1:60" s="8" customFormat="1">
      <c r="A104" s="10"/>
      <c r="B104" s="7"/>
      <c r="AA104" s="24"/>
      <c r="AB104" s="24"/>
    </row>
    <row r="105" spans="1:60" s="8" customFormat="1">
      <c r="A105" s="10"/>
      <c r="B105" s="7"/>
      <c r="AA105" s="24"/>
      <c r="AB105" s="24"/>
    </row>
    <row r="106" spans="1:60" s="8" customFormat="1">
      <c r="A106" s="10"/>
      <c r="B106" s="7"/>
      <c r="AA106" s="24"/>
      <c r="AB106" s="24"/>
    </row>
  </sheetData>
  <sheetProtection password="DF87" sheet="1" objects="1" scenarios="1" selectLockedCells="1"/>
  <mergeCells count="2">
    <mergeCell ref="N9:P11"/>
    <mergeCell ref="H1:J1"/>
  </mergeCells>
  <hyperlinks>
    <hyperlink ref="H1:J1" location="Contents!A1" display="Back to contents"/>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5" r:id="rId4" name="Drop Down 5">
              <controlPr defaultSize="0" autoLine="0" autoPict="0">
                <anchor moveWithCells="1">
                  <from>
                    <xdr:col>2</xdr:col>
                    <xdr:colOff>19050</xdr:colOff>
                    <xdr:row>2</xdr:row>
                    <xdr:rowOff>66675</xdr:rowOff>
                  </from>
                  <to>
                    <xdr:col>9</xdr:col>
                    <xdr:colOff>95250</xdr:colOff>
                    <xdr:row>3</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7"/>
  <sheetViews>
    <sheetView workbookViewId="0">
      <selection activeCell="C27" sqref="C27"/>
    </sheetView>
  </sheetViews>
  <sheetFormatPr defaultRowHeight="12.75"/>
  <cols>
    <col min="1" max="1" width="25.42578125" style="31" customWidth="1"/>
    <col min="2" max="2" width="27" style="31" customWidth="1"/>
    <col min="3" max="16384" width="9.140625" style="31"/>
  </cols>
  <sheetData>
    <row r="1" spans="1:3">
      <c r="A1" s="31" t="s">
        <v>154</v>
      </c>
      <c r="B1" s="31" t="s">
        <v>169</v>
      </c>
      <c r="C1" s="31" t="s">
        <v>170</v>
      </c>
    </row>
    <row r="2" spans="1:3">
      <c r="A2" s="31" t="str">
        <f>$A$1&amp;B2&amp;$B$1</f>
        <v>Key FactsBladder (C67)Registrations</v>
      </c>
      <c r="B2" s="31" t="s">
        <v>118</v>
      </c>
      <c r="C2" s="31" t="s">
        <v>180</v>
      </c>
    </row>
    <row r="3" spans="1:3">
      <c r="A3" s="31" t="str">
        <f>$A$1&amp;B3&amp;$B$1</f>
        <v>Key FactsBreast - female (C50)Registrations</v>
      </c>
      <c r="B3" s="31" t="s">
        <v>155</v>
      </c>
      <c r="C3" s="31" t="s">
        <v>181</v>
      </c>
    </row>
    <row r="4" spans="1:3">
      <c r="A4" s="31" t="str">
        <f t="shared" ref="A4:A14" si="0">$A$1&amp;B4&amp;$B$1</f>
        <v>Key FactsCervix (C53)Registrations</v>
      </c>
      <c r="B4" s="31" t="s">
        <v>108</v>
      </c>
      <c r="C4" s="31" t="s">
        <v>182</v>
      </c>
    </row>
    <row r="5" spans="1:3">
      <c r="A5" s="31" t="str">
        <f t="shared" si="0"/>
        <v>Key FactsColorectum and anus (C18–C21)Registrations</v>
      </c>
      <c r="B5" s="31" t="s">
        <v>84</v>
      </c>
      <c r="C5" s="31" t="s">
        <v>348</v>
      </c>
    </row>
    <row r="6" spans="1:3">
      <c r="A6" s="31" t="str">
        <f t="shared" si="0"/>
        <v>Key FactsLeukaemia (C91–C95)Registrations</v>
      </c>
      <c r="B6" s="31" t="s">
        <v>136</v>
      </c>
      <c r="C6" s="31" t="s">
        <v>349</v>
      </c>
    </row>
    <row r="7" spans="1:3">
      <c r="A7" s="31" t="str">
        <f t="shared" si="0"/>
        <v>Key FactsLung (C33–C34)Registrations</v>
      </c>
      <c r="B7" s="31" t="s">
        <v>93</v>
      </c>
      <c r="C7" s="31" t="s">
        <v>350</v>
      </c>
    </row>
    <row r="8" spans="1:3">
      <c r="A8" s="31" t="str">
        <f t="shared" si="0"/>
        <v>Key FactsMelanoma (C43)Registrations</v>
      </c>
      <c r="B8" s="31" t="s">
        <v>99</v>
      </c>
      <c r="C8" s="31" t="s">
        <v>183</v>
      </c>
    </row>
    <row r="9" spans="1:3">
      <c r="A9" s="31" t="str">
        <f t="shared" si="0"/>
        <v>Key FactsNon-Hodgkin lymphoma (C82–C85, C96)Registrations</v>
      </c>
      <c r="B9" s="31" t="s">
        <v>133</v>
      </c>
      <c r="C9" s="31" t="s">
        <v>184</v>
      </c>
    </row>
    <row r="10" spans="1:3">
      <c r="A10" s="31" t="str">
        <f t="shared" si="0"/>
        <v>Key FactsOvary (C56)Registrations</v>
      </c>
      <c r="B10" s="31" t="s">
        <v>109</v>
      </c>
      <c r="C10" s="31" t="s">
        <v>185</v>
      </c>
    </row>
    <row r="11" spans="1:3">
      <c r="A11" s="31" t="str">
        <f t="shared" si="0"/>
        <v>Key FactsPancreas (C25)Registrations</v>
      </c>
      <c r="B11" s="31" t="s">
        <v>88</v>
      </c>
      <c r="C11" s="31" t="s">
        <v>186</v>
      </c>
    </row>
    <row r="12" spans="1:3">
      <c r="A12" s="31" t="str">
        <f t="shared" si="0"/>
        <v>Key FactsProstate (C61)Registrations</v>
      </c>
      <c r="B12" s="31" t="s">
        <v>112</v>
      </c>
      <c r="C12" s="31" t="s">
        <v>188</v>
      </c>
    </row>
    <row r="13" spans="1:3">
      <c r="A13" s="31" t="str">
        <f>$A$1&amp;B13&amp;$B$1</f>
        <v>Key FactsStomach (C16)Registrations</v>
      </c>
      <c r="B13" s="31" t="s">
        <v>82</v>
      </c>
      <c r="C13" s="31" t="s">
        <v>187</v>
      </c>
    </row>
    <row r="14" spans="1:3">
      <c r="A14" s="31" t="str">
        <f t="shared" si="0"/>
        <v>Key FactsUterus (C54–C55)Registrations</v>
      </c>
      <c r="B14" s="31" t="s">
        <v>358</v>
      </c>
      <c r="C14" s="31" t="s">
        <v>359</v>
      </c>
    </row>
    <row r="15" spans="1:3">
      <c r="A15" s="31" t="str">
        <f>$A$1&amp;B15&amp;$C$1</f>
        <v>Key FactsBladder (C67)Deaths</v>
      </c>
      <c r="B15" s="31" t="s">
        <v>118</v>
      </c>
      <c r="C15" s="31" t="s">
        <v>191</v>
      </c>
    </row>
    <row r="16" spans="1:3">
      <c r="A16" s="31" t="str">
        <f t="shared" ref="A16:A27" si="1">$A$1&amp;B16&amp;$C$1</f>
        <v>Key FactsBreast - female (C50)Deaths</v>
      </c>
      <c r="B16" s="31" t="s">
        <v>155</v>
      </c>
      <c r="C16" s="31" t="s">
        <v>192</v>
      </c>
    </row>
    <row r="17" spans="1:3">
      <c r="A17" s="31" t="str">
        <f t="shared" si="1"/>
        <v>Key FactsCervix (C53)Deaths</v>
      </c>
      <c r="B17" s="31" t="s">
        <v>108</v>
      </c>
      <c r="C17" s="31" t="s">
        <v>193</v>
      </c>
    </row>
    <row r="18" spans="1:3">
      <c r="A18" s="31" t="str">
        <f t="shared" si="1"/>
        <v>Key FactsColorectum and anus (C18–C21)Deaths</v>
      </c>
      <c r="B18" s="31" t="s">
        <v>84</v>
      </c>
      <c r="C18" s="31" t="s">
        <v>194</v>
      </c>
    </row>
    <row r="19" spans="1:3">
      <c r="A19" s="31" t="str">
        <f t="shared" si="1"/>
        <v>Key FactsLeukaemia (C91–C95)Deaths</v>
      </c>
      <c r="B19" s="31" t="s">
        <v>136</v>
      </c>
      <c r="C19" s="31" t="s">
        <v>195</v>
      </c>
    </row>
    <row r="20" spans="1:3">
      <c r="A20" s="31" t="str">
        <f t="shared" si="1"/>
        <v>Key FactsLung (C33–C34)Deaths</v>
      </c>
      <c r="B20" s="31" t="s">
        <v>93</v>
      </c>
      <c r="C20" s="31" t="s">
        <v>196</v>
      </c>
    </row>
    <row r="21" spans="1:3">
      <c r="A21" s="31" t="str">
        <f t="shared" si="1"/>
        <v>Key FactsMelanoma (C43)Deaths</v>
      </c>
      <c r="B21" s="31" t="s">
        <v>99</v>
      </c>
      <c r="C21" s="31" t="s">
        <v>197</v>
      </c>
    </row>
    <row r="22" spans="1:3">
      <c r="A22" s="31" t="str">
        <f t="shared" si="1"/>
        <v>Key FactsNon-Hodgkin lymphoma (C82–C85, C96)Deaths</v>
      </c>
      <c r="B22" s="31" t="s">
        <v>133</v>
      </c>
      <c r="C22" s="31" t="s">
        <v>198</v>
      </c>
    </row>
    <row r="23" spans="1:3">
      <c r="A23" s="31" t="str">
        <f t="shared" si="1"/>
        <v>Key FactsOvary (C56)Deaths</v>
      </c>
      <c r="B23" s="31" t="s">
        <v>109</v>
      </c>
      <c r="C23" s="31" t="s">
        <v>199</v>
      </c>
    </row>
    <row r="24" spans="1:3">
      <c r="A24" s="31" t="str">
        <f t="shared" si="1"/>
        <v>Key FactsPancreas (C25)Deaths</v>
      </c>
      <c r="B24" s="31" t="s">
        <v>88</v>
      </c>
      <c r="C24" s="31" t="s">
        <v>200</v>
      </c>
    </row>
    <row r="25" spans="1:3">
      <c r="A25" s="31" t="str">
        <f t="shared" si="1"/>
        <v>Key FactsProstate (C61)Deaths</v>
      </c>
      <c r="B25" s="31" t="s">
        <v>112</v>
      </c>
      <c r="C25" s="31" t="s">
        <v>201</v>
      </c>
    </row>
    <row r="26" spans="1:3">
      <c r="A26" s="31" t="str">
        <f t="shared" si="1"/>
        <v>Key FactsStomach (C16)Deaths</v>
      </c>
      <c r="B26" s="31" t="s">
        <v>82</v>
      </c>
      <c r="C26" s="31" t="s">
        <v>202</v>
      </c>
    </row>
    <row r="27" spans="1:3">
      <c r="A27" s="31" t="str">
        <f t="shared" si="1"/>
        <v>Key FactsUterus (C54–C55)Deaths</v>
      </c>
      <c r="B27" s="31" t="s">
        <v>358</v>
      </c>
      <c r="C27" s="31" t="s">
        <v>361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Z152"/>
  <sheetViews>
    <sheetView zoomScaleNormal="100" zoomScaleSheetLayoutView="100" workbookViewId="0">
      <selection activeCell="B1" sqref="B1"/>
    </sheetView>
  </sheetViews>
  <sheetFormatPr defaultRowHeight="12.75"/>
  <cols>
    <col min="1" max="1" width="4.28515625" style="10" customWidth="1"/>
    <col min="2" max="2" width="4.28515625" style="20" customWidth="1"/>
    <col min="3" max="14" width="9" style="2" customWidth="1"/>
    <col min="15" max="15" width="4.28515625" style="3" customWidth="1"/>
    <col min="16" max="17" width="4.28515625" style="8" customWidth="1"/>
    <col min="18" max="28" width="7" style="8" customWidth="1"/>
    <col min="29" max="39" width="9.140625" style="8"/>
    <col min="40" max="40" width="9.140625" style="26"/>
    <col min="41" max="41" width="7.5703125" style="28" customWidth="1"/>
    <col min="42" max="42" width="8.28515625" style="28" customWidth="1"/>
    <col min="43" max="43" width="9.140625" style="28"/>
    <col min="44" max="286" width="9.140625" style="8"/>
    <col min="287" max="16384" width="9.140625" style="2"/>
  </cols>
  <sheetData>
    <row r="1" spans="1:75" s="8" customFormat="1" ht="18" customHeight="1">
      <c r="A1" s="10"/>
      <c r="B1" s="139"/>
      <c r="C1" s="140"/>
      <c r="D1" s="140"/>
      <c r="E1" s="140"/>
      <c r="F1" s="140"/>
      <c r="G1" s="140"/>
      <c r="H1" s="140"/>
      <c r="I1" s="140"/>
      <c r="J1" s="140"/>
      <c r="K1" s="140"/>
      <c r="L1" s="140"/>
      <c r="M1" s="249" t="s">
        <v>250</v>
      </c>
      <c r="N1" s="249"/>
      <c r="O1" s="249"/>
      <c r="AN1" s="26"/>
      <c r="AO1" s="28"/>
      <c r="AP1" s="28"/>
      <c r="AQ1" s="28"/>
    </row>
    <row r="2" spans="1:75" s="8" customFormat="1" ht="7.5" customHeight="1">
      <c r="A2" s="10"/>
      <c r="B2" s="141"/>
      <c r="C2" s="142"/>
      <c r="D2" s="142"/>
      <c r="E2" s="142"/>
      <c r="F2" s="142"/>
      <c r="G2" s="142"/>
      <c r="H2" s="142"/>
      <c r="I2" s="142"/>
      <c r="J2" s="142"/>
      <c r="K2" s="142"/>
      <c r="L2" s="142"/>
      <c r="M2" s="220"/>
      <c r="N2" s="220"/>
      <c r="O2" s="220"/>
      <c r="AN2" s="26"/>
      <c r="AO2" s="28"/>
      <c r="AP2" s="28"/>
      <c r="AQ2" s="28"/>
    </row>
    <row r="3" spans="1:75" ht="18">
      <c r="B3" s="144"/>
      <c r="C3" s="146" t="s">
        <v>42</v>
      </c>
      <c r="D3" s="144"/>
      <c r="E3" s="144"/>
      <c r="F3" s="144"/>
      <c r="G3" s="144"/>
      <c r="H3" s="144"/>
      <c r="I3" s="144"/>
      <c r="J3" s="144"/>
      <c r="K3" s="146" t="s">
        <v>35</v>
      </c>
      <c r="L3" s="144"/>
      <c r="M3" s="144"/>
      <c r="N3" s="142"/>
      <c r="O3" s="147"/>
      <c r="AD3" s="18"/>
      <c r="AE3" s="18"/>
      <c r="AF3" s="18"/>
      <c r="AG3" s="18"/>
      <c r="AH3" s="18"/>
      <c r="AI3" s="18"/>
      <c r="AJ3" s="18"/>
      <c r="AK3" s="18"/>
      <c r="AL3" s="18"/>
      <c r="AM3" s="18"/>
      <c r="BH3" s="127"/>
      <c r="BI3" s="127"/>
      <c r="BJ3" s="127"/>
      <c r="BK3" s="127"/>
      <c r="BL3" s="127"/>
      <c r="BM3" s="127"/>
      <c r="BN3" s="127"/>
      <c r="BO3" s="127"/>
      <c r="BP3" s="127"/>
      <c r="BQ3" s="127"/>
      <c r="BR3" s="127"/>
      <c r="BS3" s="127"/>
      <c r="BT3" s="127"/>
      <c r="BU3" s="127"/>
    </row>
    <row r="4" spans="1:75" ht="18">
      <c r="B4" s="144"/>
      <c r="C4" s="146"/>
      <c r="D4" s="144"/>
      <c r="E4" s="144"/>
      <c r="F4" s="144"/>
      <c r="G4" s="144"/>
      <c r="H4" s="144"/>
      <c r="I4" s="144"/>
      <c r="J4" s="144"/>
      <c r="K4" s="146"/>
      <c r="L4" s="144"/>
      <c r="M4" s="144"/>
      <c r="N4" s="142"/>
      <c r="O4" s="147"/>
      <c r="BH4" s="165" t="s">
        <v>170</v>
      </c>
      <c r="BI4" s="165"/>
      <c r="BJ4" s="168"/>
      <c r="BK4" s="168"/>
      <c r="BL4" s="168"/>
      <c r="BM4" s="168"/>
      <c r="BN4" s="168"/>
      <c r="BO4" s="168"/>
      <c r="BP4" s="168"/>
      <c r="BQ4" s="168"/>
      <c r="BR4" s="168"/>
      <c r="BS4" s="168"/>
      <c r="BT4" s="129"/>
      <c r="BU4" s="130"/>
      <c r="BV4" s="28"/>
      <c r="BW4" s="28"/>
    </row>
    <row r="5" spans="1:75" ht="23.25">
      <c r="B5" s="148"/>
      <c r="C5" s="149" t="str">
        <f>BH5</f>
        <v>Bladder (C67)</v>
      </c>
      <c r="D5" s="150"/>
      <c r="E5" s="150"/>
      <c r="F5" s="150"/>
      <c r="G5" s="150"/>
      <c r="H5" s="150"/>
      <c r="I5" s="150"/>
      <c r="J5" s="150"/>
      <c r="K5" s="150"/>
      <c r="L5" s="150"/>
      <c r="M5" s="150"/>
      <c r="N5" s="150"/>
      <c r="O5" s="147"/>
      <c r="P5" s="10"/>
      <c r="Q5" s="10"/>
      <c r="R5" s="10"/>
      <c r="S5" s="10"/>
      <c r="T5" s="10"/>
      <c r="U5" s="10"/>
      <c r="V5" s="10"/>
      <c r="W5" s="10"/>
      <c r="X5" s="10"/>
      <c r="Y5" s="10"/>
      <c r="BH5" s="165" t="str">
        <f>VLOOKUP($BH$6,DefinedLists!$A$1:$B$14,2,FALSE)</f>
        <v>Bladder (C67)</v>
      </c>
      <c r="BI5" s="165" t="str">
        <f>VLOOKUP($BI$6,DefinedLists!$A$16:$B$18,2,FALSE)</f>
        <v>Rate</v>
      </c>
      <c r="BJ5" s="244" t="s">
        <v>158</v>
      </c>
      <c r="BK5" s="244"/>
      <c r="BL5" s="244"/>
      <c r="BM5" s="244"/>
      <c r="BN5" s="244"/>
      <c r="BO5" s="244"/>
      <c r="BP5" s="244"/>
      <c r="BQ5" s="244"/>
      <c r="BR5" s="244"/>
      <c r="BS5" s="244"/>
      <c r="BT5" s="129"/>
      <c r="BU5" s="130"/>
      <c r="BV5" s="28"/>
      <c r="BW5" s="28"/>
    </row>
    <row r="6" spans="1:75" ht="12.75" customHeight="1">
      <c r="B6" s="148"/>
      <c r="C6" s="151"/>
      <c r="D6" s="150"/>
      <c r="E6" s="150"/>
      <c r="F6" s="150"/>
      <c r="G6" s="150"/>
      <c r="H6" s="150"/>
      <c r="I6" s="150"/>
      <c r="J6" s="151"/>
      <c r="K6" s="150"/>
      <c r="L6" s="150"/>
      <c r="M6" s="150"/>
      <c r="N6" s="150"/>
      <c r="O6" s="147"/>
      <c r="Q6" s="10"/>
      <c r="R6" s="10"/>
      <c r="S6" s="10"/>
      <c r="U6" s="10"/>
      <c r="V6" s="10"/>
      <c r="W6" s="10"/>
      <c r="X6" s="10"/>
      <c r="Y6" s="10"/>
      <c r="BH6" s="165">
        <v>1</v>
      </c>
      <c r="BI6" s="166">
        <v>1</v>
      </c>
      <c r="BJ6" s="166">
        <v>2003</v>
      </c>
      <c r="BK6" s="166">
        <v>2004</v>
      </c>
      <c r="BL6" s="166">
        <v>2005</v>
      </c>
      <c r="BM6" s="166">
        <v>2006</v>
      </c>
      <c r="BN6" s="166">
        <v>2007</v>
      </c>
      <c r="BO6" s="166">
        <v>2008</v>
      </c>
      <c r="BP6" s="166">
        <v>2009</v>
      </c>
      <c r="BQ6" s="166">
        <v>2010</v>
      </c>
      <c r="BR6" s="166">
        <v>2011</v>
      </c>
      <c r="BS6" s="166">
        <v>2012</v>
      </c>
      <c r="BT6" s="129"/>
      <c r="BU6" s="130"/>
      <c r="BV6" s="28"/>
      <c r="BW6" s="28"/>
    </row>
    <row r="7" spans="1:75" ht="12.75" customHeight="1">
      <c r="B7" s="148"/>
      <c r="C7" s="245" t="str">
        <f>BI21</f>
        <v xml:space="preserve">In 2012:
• There were 207 deaths from bladder cancer. The mortality rate was 2.6 deaths per 100,000 population. 
• Bladder cancer was the 13th most common cause of death from cancer. 
• The mortality rate for males was 2.3 times the female rate.
• Almost 70% of bladder cancer deaths occurred in people aged 75 years and over.
• The number of Māori deaths from bladder cancer were small and therefore comparison between ethnic groups is not appropriate.
Between 2003 and 2012:
• Mortality rates showed a small downward trend for males but were relatively stable for females.
• The mortality rate for males was consistently higher than the rate for females each year.
</v>
      </c>
      <c r="D7" s="245"/>
      <c r="E7" s="245"/>
      <c r="F7" s="245"/>
      <c r="G7" s="245"/>
      <c r="H7" s="245"/>
      <c r="I7" s="245"/>
      <c r="J7" s="245"/>
      <c r="K7" s="245"/>
      <c r="L7" s="245"/>
      <c r="M7" s="245"/>
      <c r="N7" s="245"/>
      <c r="O7" s="147"/>
      <c r="P7" s="10"/>
      <c r="Q7" s="10"/>
      <c r="R7" s="10"/>
      <c r="S7" s="10"/>
      <c r="T7" s="10"/>
      <c r="U7" s="10"/>
      <c r="V7" s="10"/>
      <c r="W7" s="10"/>
      <c r="X7" s="10"/>
      <c r="Y7" s="10"/>
      <c r="BH7" s="165"/>
      <c r="BI7" s="166"/>
      <c r="BJ7" s="166"/>
      <c r="BK7" s="166"/>
      <c r="BL7" s="166"/>
      <c r="BM7" s="166"/>
      <c r="BN7" s="166"/>
      <c r="BO7" s="166"/>
      <c r="BP7" s="166"/>
      <c r="BQ7" s="166"/>
      <c r="BR7" s="166"/>
      <c r="BS7" s="166"/>
      <c r="BT7" s="129"/>
      <c r="BU7" s="130"/>
      <c r="BV7" s="28"/>
      <c r="BW7" s="28"/>
    </row>
    <row r="8" spans="1:75">
      <c r="B8" s="148"/>
      <c r="C8" s="245"/>
      <c r="D8" s="245"/>
      <c r="E8" s="245"/>
      <c r="F8" s="245"/>
      <c r="G8" s="245"/>
      <c r="H8" s="245"/>
      <c r="I8" s="245"/>
      <c r="J8" s="245"/>
      <c r="K8" s="245"/>
      <c r="L8" s="245"/>
      <c r="M8" s="245"/>
      <c r="N8" s="245"/>
      <c r="O8" s="147"/>
      <c r="P8" s="10"/>
      <c r="Q8" s="10"/>
      <c r="R8" s="10"/>
      <c r="S8" s="10"/>
      <c r="T8" s="10"/>
      <c r="U8" s="10"/>
      <c r="V8" s="10"/>
      <c r="W8" s="10"/>
      <c r="X8" s="10"/>
      <c r="Y8" s="10"/>
      <c r="BH8" s="165" t="s">
        <v>32</v>
      </c>
      <c r="BI8" s="166" t="s">
        <v>2</v>
      </c>
      <c r="BJ8" s="167">
        <f>VLOOKUP(BJ$6&amp;$BH$5&amp;$BI8&amp;$BH$8&amp;$BI$5,L_Subgrp3_12Death!$A$2:$G$1746,7,FALSE)</f>
        <v>2.7752955322907602</v>
      </c>
      <c r="BK8" s="167">
        <f>VLOOKUP(BK$6&amp;$BH$5&amp;$BI8&amp;$BH$8&amp;$BI$5,L_Subgrp3_12Death!$A$2:$G$1746,7,FALSE)</f>
        <v>2.8154986500953201</v>
      </c>
      <c r="BL8" s="167">
        <f>VLOOKUP(BL$6&amp;$BH$5&amp;$BI8&amp;$BH$8&amp;$BI$5,L_Subgrp3_12Death!$A$2:$G$1746,7,FALSE)</f>
        <v>2.8363850602962901</v>
      </c>
      <c r="BM8" s="167">
        <f>VLOOKUP(BM$6&amp;$BH$5&amp;$BI8&amp;$BH$8&amp;$BI$5,L_Subgrp3_12Death!$A$2:$G$1746,7,FALSE)</f>
        <v>2.9528095390926401</v>
      </c>
      <c r="BN8" s="167">
        <f>VLOOKUP(BN$6&amp;$BH$5&amp;$BI8&amp;$BH$8&amp;$BI$5,L_Subgrp3_12Death!$A$2:$G$1746,7,FALSE)</f>
        <v>2.43517814881911</v>
      </c>
      <c r="BO8" s="167">
        <f>VLOOKUP(BO$6&amp;$BH$5&amp;$BI8&amp;$BH$8&amp;$BI$5,L_Subgrp3_12Death!$A$2:$G$1746,7,FALSE)</f>
        <v>2.7536086109420501</v>
      </c>
      <c r="BP8" s="167">
        <f>VLOOKUP(BP$6&amp;$BH$5&amp;$BI8&amp;$BH$8&amp;$BI$5,L_Subgrp3_12Death!$A$2:$G$1746,7,FALSE)</f>
        <v>2.8892117825400101</v>
      </c>
      <c r="BQ8" s="167">
        <f>VLOOKUP(BQ$6&amp;$BH$5&amp;$BI8&amp;$BH$8&amp;$BI$5,L_Subgrp3_12Death!$A$2:$G$1746,7,FALSE)</f>
        <v>2.2568611754588499</v>
      </c>
      <c r="BR8" s="167">
        <f>VLOOKUP(BR$6&amp;$BH$5&amp;$BI8&amp;$BH$8&amp;$BI$5,L_Subgrp3_12Death!$A$2:$G$1746,7,FALSE)</f>
        <v>2.6406137631394402</v>
      </c>
      <c r="BS8" s="167">
        <f>VLOOKUP(BS$6&amp;$BH$5&amp;$BI8&amp;$BH$8&amp;$BI$5,L_Subgrp3_12Death!$A$2:$G$1746,7,FALSE)</f>
        <v>2.5596473147281702</v>
      </c>
      <c r="BT8" s="132"/>
      <c r="BU8" s="137"/>
      <c r="BV8" s="28"/>
      <c r="BW8" s="28"/>
    </row>
    <row r="9" spans="1:75" ht="12.75" customHeight="1">
      <c r="B9" s="148"/>
      <c r="C9" s="245"/>
      <c r="D9" s="245"/>
      <c r="E9" s="245"/>
      <c r="F9" s="245"/>
      <c r="G9" s="245"/>
      <c r="H9" s="245"/>
      <c r="I9" s="245"/>
      <c r="J9" s="245"/>
      <c r="K9" s="245"/>
      <c r="L9" s="245"/>
      <c r="M9" s="245"/>
      <c r="N9" s="245"/>
      <c r="O9" s="147"/>
      <c r="P9" s="10"/>
      <c r="Q9" s="10"/>
      <c r="R9" s="10"/>
      <c r="S9" s="10"/>
      <c r="T9" s="10"/>
      <c r="U9" s="10"/>
      <c r="V9" s="10"/>
      <c r="W9" s="10"/>
      <c r="X9" s="10"/>
      <c r="Y9" s="10"/>
      <c r="BH9" s="165"/>
      <c r="BI9" s="166" t="s">
        <v>1</v>
      </c>
      <c r="BJ9" s="167">
        <f>VLOOKUP(BJ$6&amp;$BH$5&amp;$BI9&amp;$BH$8&amp;$BI$5,L_Subgrp3_12Death!$A$2:$G$1746,7,FALSE)</f>
        <v>4.6369894775726603</v>
      </c>
      <c r="BK9" s="167">
        <f>VLOOKUP(BK$6&amp;$BH$5&amp;$BI9&amp;$BH$8&amp;$BI$5,L_Subgrp3_12Death!$A$2:$G$1746,7,FALSE)</f>
        <v>4.6744785073879296</v>
      </c>
      <c r="BL9" s="167">
        <f>VLOOKUP(BL$6&amp;$BH$5&amp;$BI9&amp;$BH$8&amp;$BI$5,L_Subgrp3_12Death!$A$2:$G$1746,7,FALSE)</f>
        <v>4.3898112456214902</v>
      </c>
      <c r="BM9" s="167">
        <f>VLOOKUP(BM$6&amp;$BH$5&amp;$BI9&amp;$BH$8&amp;$BI$5,L_Subgrp3_12Death!$A$2:$G$1746,7,FALSE)</f>
        <v>5.1539685852864299</v>
      </c>
      <c r="BN9" s="167">
        <f>VLOOKUP(BN$6&amp;$BH$5&amp;$BI9&amp;$BH$8&amp;$BI$5,L_Subgrp3_12Death!$A$2:$G$1746,7,FALSE)</f>
        <v>3.9952379215230098</v>
      </c>
      <c r="BO9" s="167">
        <f>VLOOKUP(BO$6&amp;$BH$5&amp;$BI9&amp;$BH$8&amp;$BI$5,L_Subgrp3_12Death!$A$2:$G$1746,7,FALSE)</f>
        <v>4.2889838326542202</v>
      </c>
      <c r="BP9" s="167">
        <f>VLOOKUP(BP$6&amp;$BH$5&amp;$BI9&amp;$BH$8&amp;$BI$5,L_Subgrp3_12Death!$A$2:$G$1746,7,FALSE)</f>
        <v>4.5785020723064704</v>
      </c>
      <c r="BQ9" s="167">
        <f>VLOOKUP(BQ$6&amp;$BH$5&amp;$BI9&amp;$BH$8&amp;$BI$5,L_Subgrp3_12Death!$A$2:$G$1746,7,FALSE)</f>
        <v>3.7882836598538798</v>
      </c>
      <c r="BR9" s="167">
        <f>VLOOKUP(BR$6&amp;$BH$5&amp;$BI9&amp;$BH$8&amp;$BI$5,L_Subgrp3_12Death!$A$2:$G$1746,7,FALSE)</f>
        <v>3.8357573915066498</v>
      </c>
      <c r="BS9" s="167">
        <f>VLOOKUP(BS$6&amp;$BH$5&amp;$BI9&amp;$BH$8&amp;$BI$5,L_Subgrp3_12Death!$A$2:$G$1746,7,FALSE)</f>
        <v>3.7614737720207199</v>
      </c>
      <c r="BT9" s="132"/>
      <c r="BU9" s="130"/>
      <c r="BV9" s="28"/>
      <c r="BW9" s="28"/>
    </row>
    <row r="10" spans="1:75">
      <c r="B10" s="148"/>
      <c r="C10" s="245"/>
      <c r="D10" s="245"/>
      <c r="E10" s="245"/>
      <c r="F10" s="245"/>
      <c r="G10" s="245"/>
      <c r="H10" s="245"/>
      <c r="I10" s="245"/>
      <c r="J10" s="245"/>
      <c r="K10" s="245"/>
      <c r="L10" s="245"/>
      <c r="M10" s="245"/>
      <c r="N10" s="245"/>
      <c r="O10" s="147"/>
      <c r="Q10" s="10"/>
      <c r="R10" s="10"/>
      <c r="S10" s="10"/>
      <c r="T10" s="10"/>
      <c r="U10" s="10"/>
      <c r="V10" s="10"/>
      <c r="W10" s="10"/>
      <c r="X10" s="10"/>
      <c r="Y10" s="10"/>
      <c r="BH10" s="165"/>
      <c r="BI10" s="166" t="s">
        <v>0</v>
      </c>
      <c r="BJ10" s="167">
        <f>VLOOKUP(BJ$6&amp;$BH$5&amp;$BI10&amp;$BH$8&amp;$BI$5,L_Subgrp3_12Death!$A$2:$G$1746,7,FALSE)</f>
        <v>1.42254837634131</v>
      </c>
      <c r="BK10" s="167">
        <f>VLOOKUP(BK$6&amp;$BH$5&amp;$BI10&amp;$BH$8&amp;$BI$5,L_Subgrp3_12Death!$A$2:$G$1746,7,FALSE)</f>
        <v>1.4491962170500601</v>
      </c>
      <c r="BL10" s="167">
        <f>VLOOKUP(BL$6&amp;$BH$5&amp;$BI10&amp;$BH$8&amp;$BI$5,L_Subgrp3_12Death!$A$2:$G$1746,7,FALSE)</f>
        <v>1.56331412147022</v>
      </c>
      <c r="BM10" s="167">
        <f>VLOOKUP(BM$6&amp;$BH$5&amp;$BI10&amp;$BH$8&amp;$BI$5,L_Subgrp3_12Death!$A$2:$G$1746,7,FALSE)</f>
        <v>1.2723439339437701</v>
      </c>
      <c r="BN10" s="167">
        <f>VLOOKUP(BN$6&amp;$BH$5&amp;$BI10&amp;$BH$8&amp;$BI$5,L_Subgrp3_12Death!$A$2:$G$1746,7,FALSE)</f>
        <v>1.2507360637999301</v>
      </c>
      <c r="BO10" s="167">
        <f>VLOOKUP(BO$6&amp;$BH$5&amp;$BI10&amp;$BH$8&amp;$BI$5,L_Subgrp3_12Death!$A$2:$G$1746,7,FALSE)</f>
        <v>1.6203644470898499</v>
      </c>
      <c r="BP10" s="167">
        <f>VLOOKUP(BP$6&amp;$BH$5&amp;$BI10&amp;$BH$8&amp;$BI$5,L_Subgrp3_12Death!$A$2:$G$1746,7,FALSE)</f>
        <v>1.56903054811164</v>
      </c>
      <c r="BQ10" s="167">
        <f>VLOOKUP(BQ$6&amp;$BH$5&amp;$BI10&amp;$BH$8&amp;$BI$5,L_Subgrp3_12Death!$A$2:$G$1746,7,FALSE)</f>
        <v>1.14287118883483</v>
      </c>
      <c r="BR10" s="167">
        <f>VLOOKUP(BR$6&amp;$BH$5&amp;$BI10&amp;$BH$8&amp;$BI$5,L_Subgrp3_12Death!$A$2:$G$1746,7,FALSE)</f>
        <v>1.6370168285926201</v>
      </c>
      <c r="BS10" s="167">
        <f>VLOOKUP(BS$6&amp;$BH$5&amp;$BI10&amp;$BH$8&amp;$BI$5,L_Subgrp3_12Death!$A$2:$G$1746,7,FALSE)</f>
        <v>1.66044212335354</v>
      </c>
      <c r="BT10" s="132"/>
      <c r="BU10" s="130"/>
      <c r="BV10" s="28"/>
      <c r="BW10" s="28"/>
    </row>
    <row r="11" spans="1:75">
      <c r="B11" s="148"/>
      <c r="C11" s="245"/>
      <c r="D11" s="245"/>
      <c r="E11" s="245"/>
      <c r="F11" s="245"/>
      <c r="G11" s="245"/>
      <c r="H11" s="245"/>
      <c r="I11" s="245"/>
      <c r="J11" s="245"/>
      <c r="K11" s="245"/>
      <c r="L11" s="245"/>
      <c r="M11" s="245"/>
      <c r="N11" s="245"/>
      <c r="O11" s="147"/>
      <c r="P11" s="10"/>
      <c r="Q11" s="10"/>
      <c r="R11" s="10"/>
      <c r="S11" s="10"/>
      <c r="T11" s="10"/>
      <c r="U11" s="10"/>
      <c r="V11" s="10"/>
      <c r="W11" s="10"/>
      <c r="X11" s="10"/>
      <c r="Y11" s="10"/>
      <c r="BH11" s="165"/>
      <c r="BI11" s="165"/>
      <c r="BJ11" s="167"/>
      <c r="BK11" s="167"/>
      <c r="BL11" s="167"/>
      <c r="BM11" s="167"/>
      <c r="BN11" s="167"/>
      <c r="BO11" s="167"/>
      <c r="BP11" s="167"/>
      <c r="BQ11" s="167"/>
      <c r="BR11" s="167"/>
      <c r="BS11" s="167"/>
      <c r="BT11" s="132"/>
      <c r="BU11" s="130"/>
      <c r="BV11" s="28"/>
      <c r="BW11" s="28"/>
    </row>
    <row r="12" spans="1:75" ht="18">
      <c r="B12" s="148"/>
      <c r="C12" s="245"/>
      <c r="D12" s="245"/>
      <c r="E12" s="245"/>
      <c r="F12" s="245"/>
      <c r="G12" s="245"/>
      <c r="H12" s="245"/>
      <c r="I12" s="245"/>
      <c r="J12" s="245"/>
      <c r="K12" s="245"/>
      <c r="L12" s="245"/>
      <c r="M12" s="245"/>
      <c r="N12" s="245"/>
      <c r="O12" s="147"/>
      <c r="P12" s="10"/>
      <c r="Q12" s="10"/>
      <c r="R12" s="10"/>
      <c r="S12" s="10"/>
      <c r="T12" s="10"/>
      <c r="U12" s="10"/>
      <c r="V12" s="10"/>
      <c r="W12" s="9"/>
      <c r="X12" s="10"/>
      <c r="Y12" s="10"/>
      <c r="BH12" s="165" t="s">
        <v>157</v>
      </c>
      <c r="BI12" s="166" t="s">
        <v>2</v>
      </c>
      <c r="BJ12" s="167">
        <f>VLOOKUP(BJ$6&amp;$BH$5&amp;$BI12&amp;$BH$12&amp;$BI$5,L_Subgrp3_12Death!$A$2:$G$1746,7,FALSE)</f>
        <v>3.7431640320767601</v>
      </c>
      <c r="BK12" s="167">
        <f>VLOOKUP(BK$6&amp;$BH$5&amp;$BI12&amp;$BH$12&amp;$BI$5,L_Subgrp3_12Death!$A$2:$G$1746,7,FALSE)</f>
        <v>2.4560458625428598</v>
      </c>
      <c r="BL12" s="167">
        <f>VLOOKUP(BL$6&amp;$BH$5&amp;$BI12&amp;$BH$12&amp;$BI$5,L_Subgrp3_12Death!$A$2:$G$1746,7,FALSE)</f>
        <v>2.40791049271074</v>
      </c>
      <c r="BM12" s="167">
        <f>VLOOKUP(BM$6&amp;$BH$5&amp;$BI12&amp;$BH$12&amp;$BI$5,L_Subgrp3_12Death!$A$2:$G$1746,7,FALSE)</f>
        <v>2.5158328186866901</v>
      </c>
      <c r="BN12" s="167">
        <f>VLOOKUP(BN$6&amp;$BH$5&amp;$BI12&amp;$BH$12&amp;$BI$5,L_Subgrp3_12Death!$A$2:$G$1746,7,FALSE)</f>
        <v>1.1688404275339599</v>
      </c>
      <c r="BO12" s="167">
        <f>VLOOKUP(BO$6&amp;$BH$5&amp;$BI12&amp;$BH$12&amp;$BI$5,L_Subgrp3_12Death!$A$2:$G$1746,7,FALSE)</f>
        <v>2.3913130646610701</v>
      </c>
      <c r="BP12" s="167">
        <f>VLOOKUP(BP$6&amp;$BH$5&amp;$BI12&amp;$BH$12&amp;$BI$5,L_Subgrp3_12Death!$A$2:$G$1746,7,FALSE)</f>
        <v>3.6725894673213699</v>
      </c>
      <c r="BQ12" s="167">
        <f>VLOOKUP(BQ$6&amp;$BH$5&amp;$BI12&amp;$BH$12&amp;$BI$5,L_Subgrp3_12Death!$A$2:$G$1746,7,FALSE)</f>
        <v>0.82246335102032098</v>
      </c>
      <c r="BR12" s="167">
        <f>VLOOKUP(BR$6&amp;$BH$5&amp;$BI12&amp;$BH$12&amp;$BI$5,L_Subgrp3_12Death!$A$2:$G$1746,7,FALSE)</f>
        <v>2.22630438855701</v>
      </c>
      <c r="BS12" s="167">
        <f>VLOOKUP(BS$6&amp;$BH$5&amp;$BI12&amp;$BH$12&amp;$BI$5,L_Subgrp3_12Death!$A$2:$G$1746,7,FALSE)</f>
        <v>2.67194969730512</v>
      </c>
      <c r="BT12" s="132"/>
      <c r="BU12" s="130"/>
      <c r="BV12" s="28"/>
      <c r="BW12" s="28"/>
    </row>
    <row r="13" spans="1:75">
      <c r="B13" s="148"/>
      <c r="C13" s="245"/>
      <c r="D13" s="245"/>
      <c r="E13" s="245"/>
      <c r="F13" s="245"/>
      <c r="G13" s="245"/>
      <c r="H13" s="245"/>
      <c r="I13" s="245"/>
      <c r="J13" s="245"/>
      <c r="K13" s="245"/>
      <c r="L13" s="245"/>
      <c r="M13" s="245"/>
      <c r="N13" s="245"/>
      <c r="O13" s="147"/>
      <c r="P13" s="10"/>
      <c r="Q13" s="10"/>
      <c r="R13" s="10"/>
      <c r="S13" s="10"/>
      <c r="T13" s="10"/>
      <c r="U13" s="10"/>
      <c r="V13" s="10"/>
      <c r="W13" s="10"/>
      <c r="X13" s="10"/>
      <c r="Y13" s="10"/>
      <c r="BH13" s="165"/>
      <c r="BI13" s="166" t="s">
        <v>1</v>
      </c>
      <c r="BJ13" s="167">
        <f>VLOOKUP(BJ$6&amp;$BH$5&amp;$BI13&amp;$BH$12&amp;$BI$5,L_Subgrp3_12Death!$A$2:$G$1746,7,FALSE)</f>
        <v>6.8967750630533802</v>
      </c>
      <c r="BK13" s="167">
        <f>VLOOKUP(BK$6&amp;$BH$5&amp;$BI13&amp;$BH$12&amp;$BI$5,L_Subgrp3_12Death!$A$2:$G$1746,7,FALSE)</f>
        <v>3.0738624205128202</v>
      </c>
      <c r="BL13" s="167">
        <f>VLOOKUP(BL$6&amp;$BH$5&amp;$BI13&amp;$BH$12&amp;$BI$5,L_Subgrp3_12Death!$A$2:$G$1746,7,FALSE)</f>
        <v>2.4852374059829998</v>
      </c>
      <c r="BM13" s="167">
        <f>VLOOKUP(BM$6&amp;$BH$5&amp;$BI13&amp;$BH$12&amp;$BI$5,L_Subgrp3_12Death!$A$2:$G$1746,7,FALSE)</f>
        <v>4.3083474137764597</v>
      </c>
      <c r="BN13" s="167">
        <f>VLOOKUP(BN$6&amp;$BH$5&amp;$BI13&amp;$BH$12&amp;$BI$5,L_Subgrp3_12Death!$A$2:$G$1746,7,FALSE)</f>
        <v>1.2140527120164699</v>
      </c>
      <c r="BO13" s="167">
        <f>VLOOKUP(BO$6&amp;$BH$5&amp;$BI13&amp;$BH$12&amp;$BI$5,L_Subgrp3_12Death!$A$2:$G$1746,7,FALSE)</f>
        <v>2.6556015682457002</v>
      </c>
      <c r="BP13" s="167">
        <f>VLOOKUP(BP$6&amp;$BH$5&amp;$BI13&amp;$BH$12&amp;$BI$5,L_Subgrp3_12Death!$A$2:$G$1746,7,FALSE)</f>
        <v>6.9758461618962704</v>
      </c>
      <c r="BQ13" s="167">
        <f>VLOOKUP(BQ$6&amp;$BH$5&amp;$BI13&amp;$BH$12&amp;$BI$5,L_Subgrp3_12Death!$A$2:$G$1746,7,FALSE)</f>
        <v>0.99921692498921899</v>
      </c>
      <c r="BR13" s="167">
        <f>VLOOKUP(BR$6&amp;$BH$5&amp;$BI13&amp;$BH$12&amp;$BI$5,L_Subgrp3_12Death!$A$2:$G$1746,7,FALSE)</f>
        <v>2.66157854403184</v>
      </c>
      <c r="BS13" s="167">
        <f>VLOOKUP(BS$6&amp;$BH$5&amp;$BI13&amp;$BH$12&amp;$BI$5,L_Subgrp3_12Death!$A$2:$G$1746,7,FALSE)</f>
        <v>2.2743381101512399</v>
      </c>
      <c r="BT13" s="132"/>
      <c r="BU13" s="130"/>
      <c r="BV13" s="28"/>
      <c r="BW13" s="28"/>
    </row>
    <row r="14" spans="1:75">
      <c r="B14" s="148"/>
      <c r="C14" s="245"/>
      <c r="D14" s="245"/>
      <c r="E14" s="245"/>
      <c r="F14" s="245"/>
      <c r="G14" s="245"/>
      <c r="H14" s="245"/>
      <c r="I14" s="245"/>
      <c r="J14" s="245"/>
      <c r="K14" s="245"/>
      <c r="L14" s="245"/>
      <c r="M14" s="245"/>
      <c r="N14" s="245"/>
      <c r="O14" s="147"/>
      <c r="P14" s="10"/>
      <c r="Q14" s="10"/>
      <c r="R14" s="10"/>
      <c r="S14" s="10"/>
      <c r="T14" s="10"/>
      <c r="U14" s="10"/>
      <c r="V14" s="10"/>
      <c r="W14" s="10"/>
      <c r="X14" s="10"/>
      <c r="Y14" s="10"/>
      <c r="BH14" s="165"/>
      <c r="BI14" s="166" t="s">
        <v>0</v>
      </c>
      <c r="BJ14" s="167">
        <f>VLOOKUP(BJ$6&amp;$BH$5&amp;$BI14&amp;$BH$12&amp;$BI$5,L_Subgrp3_12Death!$A$2:$G$1746,7,FALSE)</f>
        <v>1.4334534664179099</v>
      </c>
      <c r="BK14" s="167">
        <f>VLOOKUP(BK$6&amp;$BH$5&amp;$BI14&amp;$BH$12&amp;$BI$5,L_Subgrp3_12Death!$A$2:$G$1746,7,FALSE)</f>
        <v>2.1701846012169801</v>
      </c>
      <c r="BL14" s="167">
        <f>VLOOKUP(BL$6&amp;$BH$5&amp;$BI14&amp;$BH$12&amp;$BI$5,L_Subgrp3_12Death!$A$2:$G$1746,7,FALSE)</f>
        <v>2.1303546829240201</v>
      </c>
      <c r="BM14" s="167">
        <f>VLOOKUP(BM$6&amp;$BH$5&amp;$BI14&amp;$BH$12&amp;$BI$5,L_Subgrp3_12Death!$A$2:$G$1746,7,FALSE)</f>
        <v>1.0557430338398299</v>
      </c>
      <c r="BN14" s="167">
        <f>VLOOKUP(BN$6&amp;$BH$5&amp;$BI14&amp;$BH$12&amp;$BI$5,L_Subgrp3_12Death!$A$2:$G$1746,7,FALSE)</f>
        <v>1.16463748683442</v>
      </c>
      <c r="BO14" s="167">
        <f>VLOOKUP(BO$6&amp;$BH$5&amp;$BI14&amp;$BH$12&amp;$BI$5,L_Subgrp3_12Death!$A$2:$G$1746,7,FALSE)</f>
        <v>2.2900156417369502</v>
      </c>
      <c r="BP14" s="167">
        <f>VLOOKUP(BP$6&amp;$BH$5&amp;$BI14&amp;$BH$12&amp;$BI$5,L_Subgrp3_12Death!$A$2:$G$1746,7,FALSE)</f>
        <v>1.3127246488490201</v>
      </c>
      <c r="BQ14" s="167">
        <f>VLOOKUP(BQ$6&amp;$BH$5&amp;$BI14&amp;$BH$12&amp;$BI$5,L_Subgrp3_12Death!$A$2:$G$1746,7,FALSE)</f>
        <v>0.699278129611412</v>
      </c>
      <c r="BR14" s="167">
        <f>VLOOKUP(BR$6&amp;$BH$5&amp;$BI14&amp;$BH$12&amp;$BI$5,L_Subgrp3_12Death!$A$2:$G$1746,7,FALSE)</f>
        <v>1.8291394613001699</v>
      </c>
      <c r="BS14" s="167">
        <f>VLOOKUP(BS$6&amp;$BH$5&amp;$BI14&amp;$BH$12&amp;$BI$5,L_Subgrp3_12Death!$A$2:$G$1746,7,FALSE)</f>
        <v>2.9482936722823201</v>
      </c>
      <c r="BT14" s="132"/>
      <c r="BU14" s="130"/>
      <c r="BV14" s="28"/>
      <c r="BW14" s="28"/>
    </row>
    <row r="15" spans="1:75">
      <c r="B15" s="148"/>
      <c r="C15" s="245"/>
      <c r="D15" s="245"/>
      <c r="E15" s="245"/>
      <c r="F15" s="245"/>
      <c r="G15" s="245"/>
      <c r="H15" s="245"/>
      <c r="I15" s="245"/>
      <c r="J15" s="245"/>
      <c r="K15" s="245"/>
      <c r="L15" s="245"/>
      <c r="M15" s="245"/>
      <c r="N15" s="245"/>
      <c r="O15" s="147"/>
      <c r="P15" s="10"/>
      <c r="Q15" s="10"/>
      <c r="R15" s="10"/>
      <c r="S15" s="10"/>
      <c r="T15" s="10"/>
      <c r="U15" s="10"/>
      <c r="V15" s="10"/>
      <c r="W15" s="10"/>
      <c r="X15" s="10"/>
      <c r="Y15" s="10"/>
      <c r="BH15" s="165"/>
      <c r="BI15" s="165"/>
      <c r="BJ15" s="167"/>
      <c r="BK15" s="167"/>
      <c r="BL15" s="167"/>
      <c r="BM15" s="167"/>
      <c r="BN15" s="167"/>
      <c r="BO15" s="167"/>
      <c r="BP15" s="167"/>
      <c r="BQ15" s="167"/>
      <c r="BR15" s="167"/>
      <c r="BS15" s="167"/>
      <c r="BT15" s="132"/>
      <c r="BU15" s="130"/>
      <c r="BV15" s="28"/>
      <c r="BW15" s="28"/>
    </row>
    <row r="16" spans="1:75">
      <c r="B16" s="148"/>
      <c r="C16" s="245"/>
      <c r="D16" s="245"/>
      <c r="E16" s="245"/>
      <c r="F16" s="245"/>
      <c r="G16" s="245"/>
      <c r="H16" s="245"/>
      <c r="I16" s="245"/>
      <c r="J16" s="245"/>
      <c r="K16" s="245"/>
      <c r="L16" s="245"/>
      <c r="M16" s="245"/>
      <c r="N16" s="245"/>
      <c r="O16" s="147"/>
      <c r="P16" s="10"/>
      <c r="Q16" s="10"/>
      <c r="R16" s="10"/>
      <c r="S16" s="10"/>
      <c r="T16" s="10"/>
      <c r="U16" s="10"/>
      <c r="V16" s="10"/>
      <c r="W16" s="10"/>
      <c r="X16" s="10"/>
      <c r="Y16" s="10"/>
      <c r="BH16" s="165" t="s">
        <v>158</v>
      </c>
      <c r="BI16" s="166" t="s">
        <v>2</v>
      </c>
      <c r="BJ16" s="167">
        <f>VLOOKUP(BJ$6&amp;$BH$5&amp;$BI16&amp;$BH$16&amp;$BI$5,L_Subgrp3_12Death!$A$2:$G$1746,7,FALSE)</f>
        <v>2.7402215923425501</v>
      </c>
      <c r="BK16" s="167">
        <f>VLOOKUP(BK$6&amp;$BH$5&amp;$BI16&amp;$BH$16&amp;$BI$5,L_Subgrp3_12Death!$A$2:$G$1746,7,FALSE)</f>
        <v>2.8314348764948201</v>
      </c>
      <c r="BL16" s="167">
        <f>VLOOKUP(BL$6&amp;$BH$5&amp;$BI16&amp;$BH$16&amp;$BI$5,L_Subgrp3_12Death!$A$2:$G$1746,7,FALSE)</f>
        <v>2.8317337153526401</v>
      </c>
      <c r="BM16" s="167">
        <f>VLOOKUP(BM$6&amp;$BH$5&amp;$BI16&amp;$BH$16&amp;$BI$5,L_Subgrp3_12Death!$A$2:$G$1746,7,FALSE)</f>
        <v>2.9117540016137</v>
      </c>
      <c r="BN16" s="167">
        <f>VLOOKUP(BN$6&amp;$BH$5&amp;$BI16&amp;$BH$16&amp;$BI$5,L_Subgrp3_12Death!$A$2:$G$1746,7,FALSE)</f>
        <v>2.4655018424330999</v>
      </c>
      <c r="BO16" s="167">
        <f>VLOOKUP(BO$6&amp;$BH$5&amp;$BI16&amp;$BH$16&amp;$BI$5,L_Subgrp3_12Death!$A$2:$G$1746,7,FALSE)</f>
        <v>2.7742729134945798</v>
      </c>
      <c r="BP16" s="167">
        <f>VLOOKUP(BP$6&amp;$BH$5&amp;$BI16&amp;$BH$16&amp;$BI$5,L_Subgrp3_12Death!$A$2:$G$1746,7,FALSE)</f>
        <v>2.7889352366683799</v>
      </c>
      <c r="BQ16" s="167">
        <f>VLOOKUP(BQ$6&amp;$BH$5&amp;$BI16&amp;$BH$16&amp;$BI$5,L_Subgrp3_12Death!$A$2:$G$1746,7,FALSE)</f>
        <v>2.2775696050010601</v>
      </c>
      <c r="BR16" s="167">
        <f>VLOOKUP(BR$6&amp;$BH$5&amp;$BI16&amp;$BH$16&amp;$BI$5,L_Subgrp3_12Death!$A$2:$G$1746,7,FALSE)</f>
        <v>2.6379992302961099</v>
      </c>
      <c r="BS16" s="167">
        <f>VLOOKUP(BS$6&amp;$BH$5&amp;$BI16&amp;$BH$16&amp;$BI$5,L_Subgrp3_12Death!$A$2:$G$1746,7,FALSE)</f>
        <v>2.4610972145680701</v>
      </c>
      <c r="BT16" s="132"/>
      <c r="BU16" s="130"/>
      <c r="BV16" s="28"/>
      <c r="BW16" s="28"/>
    </row>
    <row r="17" spans="2:75">
      <c r="B17" s="148"/>
      <c r="C17" s="245"/>
      <c r="D17" s="245"/>
      <c r="E17" s="245"/>
      <c r="F17" s="245"/>
      <c r="G17" s="245"/>
      <c r="H17" s="245"/>
      <c r="I17" s="245"/>
      <c r="J17" s="245"/>
      <c r="K17" s="245"/>
      <c r="L17" s="245"/>
      <c r="M17" s="245"/>
      <c r="N17" s="245"/>
      <c r="O17" s="147"/>
      <c r="P17" s="10"/>
      <c r="Q17" s="10"/>
      <c r="R17" s="10"/>
      <c r="S17" s="10"/>
      <c r="T17" s="10"/>
      <c r="U17" s="10"/>
      <c r="V17" s="10"/>
      <c r="W17" s="10"/>
      <c r="X17" s="10"/>
      <c r="Y17" s="10"/>
      <c r="BH17" s="165"/>
      <c r="BI17" s="166" t="s">
        <v>1</v>
      </c>
      <c r="BJ17" s="167">
        <f>VLOOKUP(BJ$6&amp;$BH$5&amp;$BI17&amp;$BH$16&amp;$BI$5,L_Subgrp3_12Death!$A$2:$G$1746,7,FALSE)</f>
        <v>4.5544746555418296</v>
      </c>
      <c r="BK17" s="167">
        <f>VLOOKUP(BK$6&amp;$BH$5&amp;$BI17&amp;$BH$16&amp;$BI$5,L_Subgrp3_12Death!$A$2:$G$1746,7,FALSE)</f>
        <v>4.7892628587669703</v>
      </c>
      <c r="BL17" s="167">
        <f>VLOOKUP(BL$6&amp;$BH$5&amp;$BI17&amp;$BH$16&amp;$BI$5,L_Subgrp3_12Death!$A$2:$G$1746,7,FALSE)</f>
        <v>4.4527968098580502</v>
      </c>
      <c r="BM17" s="167">
        <f>VLOOKUP(BM$6&amp;$BH$5&amp;$BI17&amp;$BH$16&amp;$BI$5,L_Subgrp3_12Death!$A$2:$G$1746,7,FALSE)</f>
        <v>5.0680059598792502</v>
      </c>
      <c r="BN17" s="167">
        <f>VLOOKUP(BN$6&amp;$BH$5&amp;$BI17&amp;$BH$16&amp;$BI$5,L_Subgrp3_12Death!$A$2:$G$1746,7,FALSE)</f>
        <v>4.1130170896077596</v>
      </c>
      <c r="BO17" s="167">
        <f>VLOOKUP(BO$6&amp;$BH$5&amp;$BI17&amp;$BH$16&amp;$BI$5,L_Subgrp3_12Death!$A$2:$G$1746,7,FALSE)</f>
        <v>4.3622701068485403</v>
      </c>
      <c r="BP17" s="167">
        <f>VLOOKUP(BP$6&amp;$BH$5&amp;$BI17&amp;$BH$16&amp;$BI$5,L_Subgrp3_12Death!$A$2:$G$1746,7,FALSE)</f>
        <v>4.3785081520228104</v>
      </c>
      <c r="BQ17" s="167">
        <f>VLOOKUP(BQ$6&amp;$BH$5&amp;$BI17&amp;$BH$16&amp;$BI$5,L_Subgrp3_12Death!$A$2:$G$1746,7,FALSE)</f>
        <v>3.8280221146142899</v>
      </c>
      <c r="BR17" s="167">
        <f>VLOOKUP(BR$6&amp;$BH$5&amp;$BI17&amp;$BH$16&amp;$BI$5,L_Subgrp3_12Death!$A$2:$G$1746,7,FALSE)</f>
        <v>3.8459700426227701</v>
      </c>
      <c r="BS17" s="167">
        <f>VLOOKUP(BS$6&amp;$BH$5&amp;$BI17&amp;$BH$16&amp;$BI$5,L_Subgrp3_12Death!$A$2:$G$1746,7,FALSE)</f>
        <v>3.6909073376866299</v>
      </c>
      <c r="BT17" s="132"/>
      <c r="BU17" s="130"/>
      <c r="BV17" s="28"/>
      <c r="BW17" s="28"/>
    </row>
    <row r="18" spans="2:75">
      <c r="B18" s="148"/>
      <c r="C18" s="245"/>
      <c r="D18" s="245"/>
      <c r="E18" s="245"/>
      <c r="F18" s="245"/>
      <c r="G18" s="245"/>
      <c r="H18" s="245"/>
      <c r="I18" s="245"/>
      <c r="J18" s="245"/>
      <c r="K18" s="245"/>
      <c r="L18" s="245"/>
      <c r="M18" s="245"/>
      <c r="N18" s="245"/>
      <c r="O18" s="147"/>
      <c r="P18" s="10"/>
      <c r="Q18" s="10"/>
      <c r="R18" s="10"/>
      <c r="S18" s="10"/>
      <c r="T18" s="10"/>
      <c r="U18" s="10"/>
      <c r="V18" s="10"/>
      <c r="W18" s="10"/>
      <c r="X18" s="10"/>
      <c r="Y18" s="10"/>
      <c r="BH18" s="165"/>
      <c r="BI18" s="166" t="s">
        <v>0</v>
      </c>
      <c r="BJ18" s="167">
        <f>VLOOKUP(BJ$6&amp;$BH$5&amp;$BI18&amp;$BH$16&amp;$BI$5,L_Subgrp3_12Death!$A$2:$G$1746,7,FALSE)</f>
        <v>1.4235253747037999</v>
      </c>
      <c r="BK18" s="167">
        <f>VLOOKUP(BK$6&amp;$BH$5&amp;$BI18&amp;$BH$16&amp;$BI$5,L_Subgrp3_12Death!$A$2:$G$1746,7,FALSE)</f>
        <v>1.3687674330100399</v>
      </c>
      <c r="BL18" s="167">
        <f>VLOOKUP(BL$6&amp;$BH$5&amp;$BI18&amp;$BH$16&amp;$BI$5,L_Subgrp3_12Death!$A$2:$G$1746,7,FALSE)</f>
        <v>1.49920663849367</v>
      </c>
      <c r="BM18" s="167">
        <f>VLOOKUP(BM$6&amp;$BH$5&amp;$BI18&amp;$BH$16&amp;$BI$5,L_Subgrp3_12Death!$A$2:$G$1746,7,FALSE)</f>
        <v>1.2719181018538701</v>
      </c>
      <c r="BN18" s="167">
        <f>VLOOKUP(BN$6&amp;$BH$5&amp;$BI18&amp;$BH$16&amp;$BI$5,L_Subgrp3_12Death!$A$2:$G$1746,7,FALSE)</f>
        <v>1.20168975262178</v>
      </c>
      <c r="BO18" s="167">
        <f>VLOOKUP(BO$6&amp;$BH$5&amp;$BI18&amp;$BH$16&amp;$BI$5,L_Subgrp3_12Death!$A$2:$G$1746,7,FALSE)</f>
        <v>1.58939643563403</v>
      </c>
      <c r="BP18" s="167">
        <f>VLOOKUP(BP$6&amp;$BH$5&amp;$BI18&amp;$BH$16&amp;$BI$5,L_Subgrp3_12Death!$A$2:$G$1746,7,FALSE)</f>
        <v>1.54457684334164</v>
      </c>
      <c r="BQ18" s="167">
        <f>VLOOKUP(BQ$6&amp;$BH$5&amp;$BI18&amp;$BH$16&amp;$BI$5,L_Subgrp3_12Death!$A$2:$G$1746,7,FALSE)</f>
        <v>1.13288097371845</v>
      </c>
      <c r="BR18" s="167">
        <f>VLOOKUP(BR$6&amp;$BH$5&amp;$BI18&amp;$BH$16&amp;$BI$5,L_Subgrp3_12Death!$A$2:$G$1746,7,FALSE)</f>
        <v>1.6143777929704699</v>
      </c>
      <c r="BS18" s="167">
        <f>VLOOKUP(BS$6&amp;$BH$5&amp;$BI18&amp;$BH$16&amp;$BI$5,L_Subgrp3_12Death!$A$2:$G$1746,7,FALSE)</f>
        <v>1.5216600927280901</v>
      </c>
      <c r="BT18" s="132"/>
      <c r="BU18" s="130"/>
      <c r="BV18" s="28"/>
      <c r="BW18" s="28"/>
    </row>
    <row r="19" spans="2:75">
      <c r="B19" s="148"/>
      <c r="C19" s="245"/>
      <c r="D19" s="245"/>
      <c r="E19" s="245"/>
      <c r="F19" s="245"/>
      <c r="G19" s="245"/>
      <c r="H19" s="245"/>
      <c r="I19" s="245"/>
      <c r="J19" s="245"/>
      <c r="K19" s="245"/>
      <c r="L19" s="245"/>
      <c r="M19" s="245"/>
      <c r="N19" s="245"/>
      <c r="O19" s="147"/>
      <c r="P19" s="10"/>
      <c r="Q19" s="10"/>
      <c r="R19" s="10"/>
      <c r="S19" s="10"/>
      <c r="T19" s="10"/>
      <c r="U19" s="10"/>
      <c r="V19" s="10"/>
      <c r="W19" s="10"/>
      <c r="X19" s="10"/>
      <c r="Y19" s="10"/>
      <c r="BH19" s="165"/>
      <c r="BI19" s="165"/>
      <c r="BJ19" s="244" t="s">
        <v>157</v>
      </c>
      <c r="BK19" s="244"/>
      <c r="BL19" s="244"/>
      <c r="BM19" s="244"/>
      <c r="BN19" s="244"/>
      <c r="BO19" s="244"/>
      <c r="BP19" s="244"/>
      <c r="BQ19" s="244"/>
      <c r="BR19" s="244"/>
      <c r="BS19" s="244"/>
      <c r="BT19" s="129"/>
      <c r="BU19" s="130"/>
      <c r="BV19" s="28"/>
      <c r="BW19" s="28"/>
    </row>
    <row r="20" spans="2:75">
      <c r="B20" s="148"/>
      <c r="C20" s="142"/>
      <c r="D20" s="142"/>
      <c r="E20" s="152"/>
      <c r="F20" s="152"/>
      <c r="G20" s="152"/>
      <c r="H20" s="152"/>
      <c r="I20" s="152"/>
      <c r="J20" s="152"/>
      <c r="K20" s="152"/>
      <c r="L20" s="152"/>
      <c r="M20" s="152"/>
      <c r="N20" s="152"/>
      <c r="O20" s="147"/>
      <c r="P20" s="10"/>
      <c r="Q20" s="10"/>
      <c r="R20" s="10"/>
      <c r="S20" s="10"/>
      <c r="T20" s="10"/>
      <c r="U20" s="10"/>
      <c r="V20" s="10"/>
      <c r="W20" s="10"/>
      <c r="X20" s="10"/>
      <c r="Y20" s="10"/>
      <c r="BH20" s="165"/>
      <c r="BI20" s="165"/>
      <c r="BJ20" s="166">
        <v>2003</v>
      </c>
      <c r="BK20" s="166">
        <v>2004</v>
      </c>
      <c r="BL20" s="166">
        <v>2005</v>
      </c>
      <c r="BM20" s="166">
        <v>2006</v>
      </c>
      <c r="BN20" s="166">
        <v>2007</v>
      </c>
      <c r="BO20" s="166">
        <v>2008</v>
      </c>
      <c r="BP20" s="166">
        <v>2009</v>
      </c>
      <c r="BQ20" s="166">
        <v>2010</v>
      </c>
      <c r="BR20" s="166">
        <v>2011</v>
      </c>
      <c r="BS20" s="166">
        <v>2012</v>
      </c>
      <c r="BT20" s="129"/>
      <c r="BU20" s="130"/>
      <c r="BV20" s="28"/>
      <c r="BW20" s="28"/>
    </row>
    <row r="21" spans="2:75" ht="15">
      <c r="B21" s="148"/>
      <c r="C21" s="246" t="str">
        <f>BI22</f>
        <v>Mortality rates, by ethnic group and sex, 2003–2012</v>
      </c>
      <c r="D21" s="246"/>
      <c r="E21" s="246"/>
      <c r="F21" s="246"/>
      <c r="G21" s="246"/>
      <c r="H21" s="246"/>
      <c r="I21" s="246"/>
      <c r="J21" s="246"/>
      <c r="K21" s="246"/>
      <c r="L21" s="246"/>
      <c r="M21" s="246"/>
      <c r="N21" s="246"/>
      <c r="O21" s="147"/>
      <c r="P21" s="10"/>
      <c r="Q21" s="10"/>
      <c r="R21" s="10"/>
      <c r="S21" s="10"/>
      <c r="T21" s="10"/>
      <c r="U21" s="10"/>
      <c r="V21" s="10"/>
      <c r="W21" s="10"/>
      <c r="X21" s="10"/>
      <c r="Y21" s="10"/>
      <c r="BH21" s="165" t="s">
        <v>149</v>
      </c>
      <c r="BI21" s="165" t="str">
        <f>VLOOKUP(BH21&amp;BH5&amp;BH4,'Key facts'!A15:C27,3,FALSE)</f>
        <v xml:space="preserve">In 2012:
• There were 207 deaths from bladder cancer. The mortality rate was 2.6 deaths per 100,000 population. 
• Bladder cancer was the 13th most common cause of death from cancer. 
• The mortality rate for males was 2.3 times the female rate.
• Almost 70% of bladder cancer deaths occurred in people aged 75 years and over.
• The number of Māori deaths from bladder cancer were small and therefore comparison between ethnic groups is not appropriate.
Between 2003 and 2012:
• Mortality rates showed a small downward trend for males but were relatively stable for females.
• The mortality rate for males was consistently higher than the rate for females each year.
</v>
      </c>
      <c r="BJ21" s="165"/>
      <c r="BK21" s="165"/>
      <c r="BL21" s="165"/>
      <c r="BM21" s="165"/>
      <c r="BN21" s="165"/>
      <c r="BO21" s="165"/>
      <c r="BP21" s="165"/>
      <c r="BQ21" s="165"/>
      <c r="BR21" s="165"/>
      <c r="BS21" s="165"/>
      <c r="BT21" s="129"/>
      <c r="BU21" s="130"/>
      <c r="BV21" s="28"/>
      <c r="BW21" s="28"/>
    </row>
    <row r="22" spans="2:75">
      <c r="B22" s="148"/>
      <c r="C22" s="247" t="str">
        <f>BI23</f>
        <v>Rate (per 100,000)</v>
      </c>
      <c r="D22" s="247"/>
      <c r="E22" s="152"/>
      <c r="F22" s="152"/>
      <c r="G22" s="152"/>
      <c r="H22" s="152"/>
      <c r="I22" s="152"/>
      <c r="J22" s="152"/>
      <c r="K22" s="152"/>
      <c r="L22" s="152"/>
      <c r="M22" s="152"/>
      <c r="N22" s="152"/>
      <c r="O22" s="147"/>
      <c r="P22" s="10"/>
      <c r="Q22" s="10"/>
      <c r="R22" s="10"/>
      <c r="S22" s="10"/>
      <c r="T22" s="10"/>
      <c r="U22" s="10"/>
      <c r="V22" s="10"/>
      <c r="W22" s="10"/>
      <c r="X22" s="10"/>
      <c r="Y22" s="10"/>
      <c r="BH22" s="165" t="s">
        <v>163</v>
      </c>
      <c r="BI22" s="168" t="str">
        <f>IF($BI$5="Rate","Mortality rates, by ethnic group and sex, 2003–2012","Number of deaths, by ethnic group and sex, 2003–2012")</f>
        <v>Mortality rates, by ethnic group and sex, 2003–2012</v>
      </c>
      <c r="BJ22" s="168"/>
      <c r="BK22" s="168"/>
      <c r="BL22" s="168"/>
      <c r="BM22" s="168"/>
      <c r="BN22" s="168"/>
      <c r="BO22" s="168"/>
      <c r="BP22" s="168"/>
      <c r="BQ22" s="168"/>
      <c r="BR22" s="168"/>
      <c r="BS22" s="165"/>
      <c r="BT22" s="129"/>
      <c r="BU22" s="130"/>
      <c r="BV22" s="28"/>
      <c r="BW22" s="28"/>
    </row>
    <row r="23" spans="2:75">
      <c r="B23" s="153"/>
      <c r="C23" s="152"/>
      <c r="D23" s="152"/>
      <c r="E23" s="152"/>
      <c r="F23" s="152"/>
      <c r="G23" s="152"/>
      <c r="H23" s="152"/>
      <c r="I23" s="152"/>
      <c r="J23" s="152"/>
      <c r="K23" s="152"/>
      <c r="L23" s="152"/>
      <c r="M23" s="152"/>
      <c r="N23" s="152"/>
      <c r="O23" s="147"/>
      <c r="P23" s="10"/>
      <c r="Q23" s="10"/>
      <c r="R23" s="10"/>
      <c r="S23" s="10"/>
      <c r="T23" s="10"/>
      <c r="U23" s="10"/>
      <c r="V23" s="10"/>
      <c r="W23" s="10"/>
      <c r="X23" s="10"/>
      <c r="Y23" s="10"/>
      <c r="AA23" s="10"/>
      <c r="BH23" s="166" t="s">
        <v>168</v>
      </c>
      <c r="BI23" s="166" t="str">
        <f>IF($BI$5="Rate","Rate (per 100,000)","Number of deaths")</f>
        <v>Rate (per 100,000)</v>
      </c>
      <c r="BJ23" s="166"/>
      <c r="BK23" s="166"/>
      <c r="BL23" s="166"/>
      <c r="BM23" s="166"/>
      <c r="BN23" s="166"/>
      <c r="BO23" s="166"/>
      <c r="BP23" s="166"/>
      <c r="BQ23" s="166"/>
      <c r="BR23" s="166"/>
      <c r="BS23" s="166"/>
      <c r="BT23" s="129"/>
      <c r="BU23" s="130"/>
      <c r="BV23" s="28"/>
      <c r="BW23" s="28"/>
    </row>
    <row r="24" spans="2:75">
      <c r="B24" s="148"/>
      <c r="C24" s="147"/>
      <c r="D24" s="147"/>
      <c r="E24" s="147"/>
      <c r="F24" s="147"/>
      <c r="G24" s="147"/>
      <c r="H24" s="147"/>
      <c r="I24" s="147"/>
      <c r="J24" s="147"/>
      <c r="K24" s="147"/>
      <c r="L24" s="147"/>
      <c r="M24" s="147"/>
      <c r="N24" s="147"/>
      <c r="O24" s="147"/>
      <c r="P24" s="10"/>
      <c r="Q24" s="10"/>
      <c r="R24" s="10"/>
      <c r="S24" s="10"/>
      <c r="T24" s="10"/>
      <c r="U24" s="10"/>
      <c r="V24" s="10"/>
      <c r="W24" s="10"/>
      <c r="X24" s="10"/>
      <c r="Y24" s="10"/>
      <c r="AA24" s="10"/>
      <c r="BH24" s="166" t="s">
        <v>171</v>
      </c>
      <c r="BI24" s="166" t="str">
        <f>IF($BI$5="Rate","Age-standardised mortality rates (deaths per 100,000 population)","Number of deaths")</f>
        <v>Age-standardised mortality rates (deaths per 100,000 population)</v>
      </c>
      <c r="BJ24" s="166"/>
      <c r="BK24" s="166"/>
      <c r="BL24" s="166"/>
      <c r="BM24" s="166"/>
      <c r="BN24" s="166"/>
      <c r="BO24" s="166"/>
      <c r="BP24" s="166"/>
      <c r="BQ24" s="166"/>
      <c r="BR24" s="166"/>
      <c r="BS24" s="166"/>
      <c r="BT24" s="129"/>
      <c r="BU24" s="130"/>
      <c r="BV24" s="28"/>
      <c r="BW24" s="28"/>
    </row>
    <row r="25" spans="2:75">
      <c r="B25" s="148"/>
      <c r="C25" s="147"/>
      <c r="D25" s="147"/>
      <c r="E25" s="147"/>
      <c r="F25" s="147"/>
      <c r="G25" s="147"/>
      <c r="H25" s="147"/>
      <c r="I25" s="147"/>
      <c r="J25" s="147"/>
      <c r="K25" s="147"/>
      <c r="L25" s="147"/>
      <c r="M25" s="147"/>
      <c r="N25" s="147"/>
      <c r="O25" s="147"/>
      <c r="AA25" s="10"/>
      <c r="BH25" s="127"/>
      <c r="BI25" s="127"/>
      <c r="BJ25" s="127"/>
      <c r="BK25" s="127"/>
      <c r="BL25" s="127"/>
      <c r="BM25" s="127"/>
      <c r="BN25" s="127"/>
      <c r="BO25" s="127"/>
      <c r="BP25" s="127"/>
      <c r="BQ25" s="127"/>
      <c r="BR25" s="127"/>
      <c r="BS25" s="127"/>
      <c r="BT25" s="127"/>
      <c r="BU25" s="127"/>
    </row>
    <row r="26" spans="2:75" ht="12.75" customHeight="1">
      <c r="B26" s="148"/>
      <c r="C26" s="147"/>
      <c r="D26" s="152"/>
      <c r="E26" s="152"/>
      <c r="F26" s="152"/>
      <c r="G26" s="152"/>
      <c r="H26" s="152"/>
      <c r="I26" s="152"/>
      <c r="J26" s="152"/>
      <c r="K26" s="152"/>
      <c r="L26" s="152"/>
      <c r="M26" s="152"/>
      <c r="N26" s="147"/>
      <c r="O26" s="147"/>
      <c r="AA26" s="10"/>
      <c r="BH26" s="127"/>
      <c r="BI26" s="127"/>
      <c r="BJ26" s="127"/>
      <c r="BK26" s="127"/>
      <c r="BL26" s="127"/>
      <c r="BM26" s="127"/>
      <c r="BN26" s="127"/>
      <c r="BO26" s="127"/>
      <c r="BP26" s="127"/>
      <c r="BQ26" s="127"/>
      <c r="BR26" s="127"/>
      <c r="BS26" s="127"/>
      <c r="BT26" s="127"/>
      <c r="BU26" s="127"/>
    </row>
    <row r="27" spans="2:75">
      <c r="B27" s="148"/>
      <c r="C27" s="152"/>
      <c r="D27" s="152"/>
      <c r="E27" s="152"/>
      <c r="F27" s="152"/>
      <c r="G27" s="152"/>
      <c r="H27" s="152"/>
      <c r="I27" s="147"/>
      <c r="J27" s="147"/>
      <c r="K27" s="147"/>
      <c r="L27" s="147"/>
      <c r="M27" s="147"/>
      <c r="N27" s="147"/>
      <c r="O27" s="147"/>
      <c r="AA27" s="10"/>
      <c r="BH27" s="127"/>
      <c r="BI27" s="127"/>
      <c r="BJ27" s="127"/>
      <c r="BK27" s="127"/>
      <c r="BL27" s="127"/>
      <c r="BM27" s="127"/>
      <c r="BN27" s="127"/>
      <c r="BO27" s="127"/>
      <c r="BP27" s="127"/>
      <c r="BQ27" s="127"/>
      <c r="BR27" s="127"/>
      <c r="BS27" s="127"/>
      <c r="BT27" s="127"/>
      <c r="BU27" s="127"/>
    </row>
    <row r="28" spans="2:75">
      <c r="B28" s="148"/>
      <c r="C28" s="152"/>
      <c r="D28" s="152"/>
      <c r="E28" s="152"/>
      <c r="F28" s="152"/>
      <c r="G28" s="152"/>
      <c r="H28" s="152"/>
      <c r="I28" s="147"/>
      <c r="J28" s="147"/>
      <c r="K28" s="147"/>
      <c r="L28" s="147"/>
      <c r="M28" s="147"/>
      <c r="N28" s="147"/>
      <c r="O28" s="147"/>
      <c r="AA28" s="10"/>
      <c r="AB28" s="10"/>
      <c r="AC28" s="22"/>
      <c r="AD28" s="22"/>
      <c r="AE28" s="22"/>
      <c r="AF28" s="22"/>
      <c r="AG28" s="22"/>
      <c r="AH28" s="22"/>
      <c r="AI28" s="22"/>
      <c r="AJ28" s="22"/>
      <c r="AK28" s="22"/>
      <c r="AL28" s="22"/>
      <c r="BH28" s="36"/>
      <c r="BI28" s="36"/>
      <c r="BJ28" s="36"/>
      <c r="BK28" s="36"/>
      <c r="BL28" s="36"/>
      <c r="BM28" s="36"/>
      <c r="BN28" s="36"/>
      <c r="BO28" s="36"/>
      <c r="BP28" s="36"/>
      <c r="BQ28" s="36"/>
      <c r="BR28" s="36"/>
      <c r="BS28" s="36"/>
      <c r="BT28" s="36"/>
    </row>
    <row r="29" spans="2:75">
      <c r="B29" s="148"/>
      <c r="C29" s="152"/>
      <c r="D29" s="152"/>
      <c r="E29" s="152"/>
      <c r="F29" s="152"/>
      <c r="G29" s="152"/>
      <c r="H29" s="152"/>
      <c r="I29" s="147"/>
      <c r="J29" s="147"/>
      <c r="K29" s="147"/>
      <c r="L29" s="147"/>
      <c r="M29" s="147"/>
      <c r="N29" s="147"/>
      <c r="O29" s="147"/>
      <c r="AA29" s="10"/>
      <c r="AB29" s="10"/>
      <c r="AC29" s="22"/>
      <c r="AD29" s="22"/>
      <c r="AE29" s="22"/>
      <c r="AF29" s="22"/>
      <c r="AG29" s="22"/>
      <c r="AH29" s="22"/>
      <c r="AI29" s="22"/>
      <c r="AJ29" s="22"/>
      <c r="AK29" s="22"/>
      <c r="AL29" s="22"/>
      <c r="BH29" s="36"/>
      <c r="BI29" s="36"/>
      <c r="BJ29" s="36"/>
      <c r="BK29" s="36"/>
      <c r="BL29" s="36"/>
      <c r="BM29" s="36"/>
      <c r="BN29" s="36"/>
      <c r="BO29" s="36"/>
      <c r="BP29" s="36"/>
      <c r="BQ29" s="36"/>
      <c r="BR29" s="36"/>
      <c r="BS29" s="36"/>
      <c r="BT29" s="36"/>
    </row>
    <row r="30" spans="2:75">
      <c r="B30" s="148"/>
      <c r="C30" s="152"/>
      <c r="D30" s="152"/>
      <c r="E30" s="152"/>
      <c r="F30" s="152"/>
      <c r="G30" s="152"/>
      <c r="H30" s="152"/>
      <c r="I30" s="147"/>
      <c r="J30" s="147"/>
      <c r="K30" s="147"/>
      <c r="L30" s="147"/>
      <c r="M30" s="147"/>
      <c r="N30" s="147"/>
      <c r="O30" s="147"/>
      <c r="AA30" s="10"/>
      <c r="AB30" s="10"/>
      <c r="AC30" s="22"/>
      <c r="AD30" s="22"/>
      <c r="AE30" s="22"/>
      <c r="AF30" s="22"/>
      <c r="AG30" s="22"/>
      <c r="AH30" s="22"/>
      <c r="AI30" s="22"/>
      <c r="AJ30" s="22"/>
      <c r="AK30" s="22"/>
      <c r="AL30" s="22"/>
    </row>
    <row r="31" spans="2:75" ht="18">
      <c r="B31" s="154"/>
      <c r="C31" s="152"/>
      <c r="D31" s="152"/>
      <c r="E31" s="152"/>
      <c r="F31" s="152"/>
      <c r="G31" s="152"/>
      <c r="H31" s="152"/>
      <c r="I31" s="147"/>
      <c r="J31" s="147"/>
      <c r="K31" s="147"/>
      <c r="L31" s="147"/>
      <c r="M31" s="147"/>
      <c r="N31" s="147"/>
      <c r="O31" s="147"/>
      <c r="AA31" s="10"/>
      <c r="AB31" s="10"/>
      <c r="AC31" s="22"/>
      <c r="AD31" s="22"/>
      <c r="AE31" s="22"/>
      <c r="AF31" s="22"/>
      <c r="AG31" s="22"/>
      <c r="AH31" s="22"/>
      <c r="AI31" s="22"/>
      <c r="AJ31" s="22"/>
      <c r="AK31" s="22"/>
      <c r="AL31" s="22"/>
    </row>
    <row r="32" spans="2:75" ht="18">
      <c r="B32" s="154"/>
      <c r="C32" s="152"/>
      <c r="D32" s="152"/>
      <c r="E32" s="152"/>
      <c r="F32" s="152"/>
      <c r="G32" s="152"/>
      <c r="H32" s="152"/>
      <c r="I32" s="147"/>
      <c r="J32" s="147"/>
      <c r="K32" s="147"/>
      <c r="L32" s="147"/>
      <c r="M32" s="147"/>
      <c r="N32" s="147"/>
      <c r="O32" s="147"/>
      <c r="AA32" s="10"/>
      <c r="AB32" s="10"/>
      <c r="AC32" s="22"/>
      <c r="AD32" s="22"/>
      <c r="AE32" s="22"/>
      <c r="AF32" s="22"/>
      <c r="AG32" s="22"/>
      <c r="AH32" s="22"/>
      <c r="AI32" s="22"/>
      <c r="AJ32" s="22"/>
      <c r="AK32" s="22"/>
      <c r="AL32" s="22"/>
    </row>
    <row r="33" spans="2:38" ht="18">
      <c r="B33" s="154"/>
      <c r="C33" s="152"/>
      <c r="D33" s="152"/>
      <c r="E33" s="152"/>
      <c r="F33" s="152"/>
      <c r="G33" s="152"/>
      <c r="H33" s="152"/>
      <c r="I33" s="147"/>
      <c r="J33" s="147"/>
      <c r="K33" s="147"/>
      <c r="L33" s="147"/>
      <c r="M33" s="147"/>
      <c r="N33" s="147"/>
      <c r="O33" s="147"/>
      <c r="AA33" s="10"/>
      <c r="AB33" s="10"/>
      <c r="AC33" s="22"/>
      <c r="AD33" s="22"/>
      <c r="AE33" s="22"/>
      <c r="AF33" s="22"/>
      <c r="AG33" s="22"/>
      <c r="AH33" s="22"/>
      <c r="AI33" s="22"/>
      <c r="AJ33" s="22"/>
      <c r="AK33" s="22"/>
      <c r="AL33" s="22"/>
    </row>
    <row r="34" spans="2:38" ht="18">
      <c r="B34" s="154"/>
      <c r="C34" s="152"/>
      <c r="D34" s="152"/>
      <c r="E34" s="152"/>
      <c r="F34" s="152"/>
      <c r="G34" s="152"/>
      <c r="H34" s="152"/>
      <c r="I34" s="147"/>
      <c r="J34" s="147"/>
      <c r="K34" s="147"/>
      <c r="L34" s="147"/>
      <c r="M34" s="147"/>
      <c r="N34" s="147"/>
      <c r="O34" s="147"/>
      <c r="AA34" s="10"/>
      <c r="AB34" s="10"/>
      <c r="AC34" s="22"/>
      <c r="AD34" s="22"/>
      <c r="AE34" s="22"/>
      <c r="AF34" s="22"/>
      <c r="AG34" s="22"/>
      <c r="AH34" s="22"/>
      <c r="AI34" s="22"/>
      <c r="AJ34" s="22"/>
      <c r="AK34" s="22"/>
      <c r="AL34" s="22"/>
    </row>
    <row r="35" spans="2:38" ht="18">
      <c r="B35" s="154"/>
      <c r="C35" s="152"/>
      <c r="D35" s="152"/>
      <c r="E35" s="152"/>
      <c r="F35" s="152"/>
      <c r="G35" s="152"/>
      <c r="H35" s="152"/>
      <c r="I35" s="147"/>
      <c r="J35" s="147"/>
      <c r="K35" s="147"/>
      <c r="L35" s="147"/>
      <c r="M35" s="147"/>
      <c r="N35" s="147"/>
      <c r="O35" s="147"/>
      <c r="AA35" s="10"/>
      <c r="AB35" s="10"/>
      <c r="AC35" s="22"/>
      <c r="AD35" s="22"/>
      <c r="AE35" s="22"/>
      <c r="AF35" s="22"/>
      <c r="AG35" s="22"/>
      <c r="AH35" s="22"/>
      <c r="AI35" s="22"/>
      <c r="AJ35" s="22"/>
      <c r="AK35" s="22"/>
      <c r="AL35" s="22"/>
    </row>
    <row r="36" spans="2:38" ht="18">
      <c r="B36" s="154"/>
      <c r="C36" s="152"/>
      <c r="D36" s="152"/>
      <c r="E36" s="152"/>
      <c r="F36" s="152"/>
      <c r="G36" s="152"/>
      <c r="H36" s="152"/>
      <c r="I36" s="147"/>
      <c r="J36" s="147"/>
      <c r="K36" s="147"/>
      <c r="L36" s="147"/>
      <c r="M36" s="147"/>
      <c r="N36" s="147"/>
      <c r="O36" s="147"/>
      <c r="AA36" s="10"/>
      <c r="AB36" s="10"/>
      <c r="AC36" s="22"/>
      <c r="AD36" s="22"/>
      <c r="AE36" s="22"/>
      <c r="AF36" s="22"/>
      <c r="AG36" s="22"/>
      <c r="AH36" s="22"/>
      <c r="AI36" s="22"/>
      <c r="AJ36" s="22"/>
      <c r="AK36" s="22"/>
      <c r="AL36" s="22"/>
    </row>
    <row r="37" spans="2:38" ht="18">
      <c r="B37" s="154"/>
      <c r="C37" s="152"/>
      <c r="D37" s="152"/>
      <c r="E37" s="152"/>
      <c r="F37" s="152"/>
      <c r="G37" s="152"/>
      <c r="H37" s="152"/>
      <c r="I37" s="147"/>
      <c r="J37" s="147"/>
      <c r="K37" s="147"/>
      <c r="L37" s="147"/>
      <c r="M37" s="147"/>
      <c r="N37" s="147"/>
      <c r="O37" s="147"/>
      <c r="AD37" s="13"/>
      <c r="AF37" s="13"/>
    </row>
    <row r="38" spans="2:38" ht="18">
      <c r="B38" s="154"/>
      <c r="C38" s="142"/>
      <c r="D38" s="142"/>
      <c r="E38" s="142"/>
      <c r="F38" s="142"/>
      <c r="G38" s="142"/>
      <c r="H38" s="142"/>
      <c r="I38" s="142"/>
      <c r="J38" s="142"/>
      <c r="K38" s="142"/>
      <c r="L38" s="142"/>
      <c r="M38" s="142"/>
      <c r="N38" s="142"/>
      <c r="O38" s="147"/>
    </row>
    <row r="39" spans="2:38" ht="18">
      <c r="B39" s="154"/>
      <c r="C39" s="221" t="str">
        <f>BH5</f>
        <v>Bladder (C67)</v>
      </c>
      <c r="D39" s="142"/>
      <c r="E39" s="142"/>
      <c r="F39" s="142"/>
      <c r="G39" s="142"/>
      <c r="H39" s="142"/>
      <c r="I39" s="142"/>
      <c r="J39" s="142"/>
      <c r="K39" s="142"/>
      <c r="L39" s="142"/>
      <c r="M39" s="142"/>
      <c r="N39" s="142"/>
      <c r="O39" s="147"/>
    </row>
    <row r="40" spans="2:38" ht="18">
      <c r="B40" s="154"/>
      <c r="C40" s="142"/>
      <c r="D40" s="142"/>
      <c r="E40" s="248" t="str">
        <f>BI24</f>
        <v>Age-standardised mortality rates (deaths per 100,000 population)</v>
      </c>
      <c r="F40" s="248"/>
      <c r="G40" s="248"/>
      <c r="H40" s="248"/>
      <c r="I40" s="248"/>
      <c r="J40" s="248"/>
      <c r="K40" s="248"/>
      <c r="L40" s="248"/>
      <c r="M40" s="248"/>
      <c r="N40" s="248"/>
      <c r="O40" s="147"/>
      <c r="U40" s="10"/>
      <c r="V40" s="10"/>
      <c r="W40" s="10"/>
      <c r="X40" s="10"/>
      <c r="Y40" s="10"/>
    </row>
    <row r="41" spans="2:38" ht="18">
      <c r="B41" s="154"/>
      <c r="C41" s="142"/>
      <c r="D41" s="142"/>
      <c r="E41" s="222">
        <v>2003</v>
      </c>
      <c r="F41" s="157">
        <v>2004</v>
      </c>
      <c r="G41" s="157">
        <v>2005</v>
      </c>
      <c r="H41" s="157">
        <v>2006</v>
      </c>
      <c r="I41" s="157">
        <v>2007</v>
      </c>
      <c r="J41" s="157">
        <v>2008</v>
      </c>
      <c r="K41" s="157">
        <v>2009</v>
      </c>
      <c r="L41" s="157">
        <v>2010</v>
      </c>
      <c r="M41" s="157">
        <v>2011</v>
      </c>
      <c r="N41" s="157">
        <v>2012</v>
      </c>
      <c r="O41" s="147"/>
      <c r="Q41" s="32"/>
      <c r="R41" s="32"/>
      <c r="S41" s="32"/>
      <c r="T41" s="32"/>
      <c r="U41" s="13"/>
      <c r="V41" s="13"/>
      <c r="W41" s="13"/>
      <c r="X41" s="13"/>
      <c r="Y41" s="13"/>
      <c r="Z41" s="32"/>
      <c r="AA41" s="32"/>
      <c r="AB41" s="32"/>
    </row>
    <row r="42" spans="2:38" ht="18">
      <c r="B42" s="154"/>
      <c r="C42" s="158" t="s">
        <v>159</v>
      </c>
      <c r="D42" s="158"/>
      <c r="E42" s="158"/>
      <c r="F42" s="158"/>
      <c r="G42" s="158"/>
      <c r="H42" s="158"/>
      <c r="I42" s="158"/>
      <c r="J42" s="158"/>
      <c r="K42" s="158"/>
      <c r="L42" s="158"/>
      <c r="M42" s="158"/>
      <c r="N42" s="158"/>
      <c r="O42" s="147"/>
      <c r="Q42" s="32"/>
      <c r="R42" s="32"/>
      <c r="S42" s="32"/>
      <c r="T42" s="32"/>
      <c r="U42" s="13"/>
      <c r="V42" s="13"/>
      <c r="W42" s="13"/>
      <c r="X42" s="13"/>
      <c r="Y42" s="13"/>
      <c r="Z42" s="32"/>
      <c r="AA42" s="32"/>
      <c r="AB42" s="32"/>
    </row>
    <row r="43" spans="2:38" ht="18">
      <c r="B43" s="154"/>
      <c r="C43" s="147" t="s">
        <v>36</v>
      </c>
      <c r="D43" s="142"/>
      <c r="E43" s="159">
        <f t="shared" ref="E43:N45" si="0">IF(ISNA(BJ8)=TRUE,"-",IF($BI$5="Number",FIXED(BJ8,0,TRUE),BJ8))</f>
        <v>2.7752955322907602</v>
      </c>
      <c r="F43" s="159">
        <f t="shared" si="0"/>
        <v>2.8154986500953201</v>
      </c>
      <c r="G43" s="159">
        <f t="shared" si="0"/>
        <v>2.8363850602962901</v>
      </c>
      <c r="H43" s="159">
        <f t="shared" si="0"/>
        <v>2.9528095390926401</v>
      </c>
      <c r="I43" s="159">
        <f t="shared" si="0"/>
        <v>2.43517814881911</v>
      </c>
      <c r="J43" s="159">
        <f t="shared" si="0"/>
        <v>2.7536086109420501</v>
      </c>
      <c r="K43" s="159">
        <f t="shared" si="0"/>
        <v>2.8892117825400101</v>
      </c>
      <c r="L43" s="159">
        <f t="shared" si="0"/>
        <v>2.2568611754588499</v>
      </c>
      <c r="M43" s="159">
        <f t="shared" si="0"/>
        <v>2.6406137631394402</v>
      </c>
      <c r="N43" s="159">
        <f t="shared" si="0"/>
        <v>2.5596473147281702</v>
      </c>
      <c r="O43" s="147"/>
      <c r="P43" s="10"/>
      <c r="Q43" s="10"/>
      <c r="R43" s="10"/>
      <c r="S43" s="10"/>
      <c r="T43" s="10"/>
      <c r="U43" s="10"/>
      <c r="V43" s="10"/>
      <c r="W43" s="10"/>
      <c r="X43" s="10"/>
      <c r="Y43" s="10"/>
      <c r="Z43" s="117"/>
      <c r="AA43" s="117"/>
      <c r="AB43" s="117"/>
      <c r="AC43" s="117"/>
      <c r="AD43" s="117"/>
      <c r="AE43" s="117"/>
      <c r="AF43" s="117"/>
      <c r="AG43" s="117"/>
      <c r="AH43" s="117"/>
      <c r="AI43" s="117"/>
      <c r="AJ43" s="117"/>
    </row>
    <row r="44" spans="2:38" ht="18" customHeight="1">
      <c r="B44" s="154"/>
      <c r="C44" s="147" t="s">
        <v>1</v>
      </c>
      <c r="D44" s="142"/>
      <c r="E44" s="159">
        <f t="shared" si="0"/>
        <v>4.6369894775726603</v>
      </c>
      <c r="F44" s="159">
        <f t="shared" si="0"/>
        <v>4.6744785073879296</v>
      </c>
      <c r="G44" s="159">
        <f t="shared" si="0"/>
        <v>4.3898112456214902</v>
      </c>
      <c r="H44" s="159">
        <f t="shared" si="0"/>
        <v>5.1539685852864299</v>
      </c>
      <c r="I44" s="159">
        <f t="shared" si="0"/>
        <v>3.9952379215230098</v>
      </c>
      <c r="J44" s="159">
        <f t="shared" si="0"/>
        <v>4.2889838326542202</v>
      </c>
      <c r="K44" s="159">
        <f t="shared" si="0"/>
        <v>4.5785020723064704</v>
      </c>
      <c r="L44" s="159">
        <f t="shared" si="0"/>
        <v>3.7882836598538798</v>
      </c>
      <c r="M44" s="159">
        <f t="shared" si="0"/>
        <v>3.8357573915066498</v>
      </c>
      <c r="N44" s="159">
        <f t="shared" si="0"/>
        <v>3.7614737720207199</v>
      </c>
      <c r="O44" s="147"/>
      <c r="P44" s="10"/>
      <c r="Q44" s="10"/>
      <c r="R44" s="10"/>
      <c r="S44" s="10"/>
      <c r="T44" s="10"/>
      <c r="U44" s="10"/>
      <c r="V44" s="10"/>
      <c r="W44" s="10"/>
      <c r="X44" s="10"/>
      <c r="Y44" s="10"/>
      <c r="Z44" s="117"/>
      <c r="AA44" s="117"/>
      <c r="AB44" s="117"/>
      <c r="AC44" s="117"/>
      <c r="AD44" s="117"/>
      <c r="AE44" s="117"/>
      <c r="AF44" s="117"/>
      <c r="AG44" s="117"/>
      <c r="AH44" s="117"/>
      <c r="AI44" s="117"/>
      <c r="AJ44" s="117"/>
    </row>
    <row r="45" spans="2:38" ht="18">
      <c r="B45" s="154"/>
      <c r="C45" s="147" t="s">
        <v>162</v>
      </c>
      <c r="D45" s="142"/>
      <c r="E45" s="159">
        <f t="shared" si="0"/>
        <v>1.42254837634131</v>
      </c>
      <c r="F45" s="159">
        <f t="shared" si="0"/>
        <v>1.4491962170500601</v>
      </c>
      <c r="G45" s="159">
        <f t="shared" si="0"/>
        <v>1.56331412147022</v>
      </c>
      <c r="H45" s="159">
        <f t="shared" si="0"/>
        <v>1.2723439339437701</v>
      </c>
      <c r="I45" s="159">
        <f t="shared" si="0"/>
        <v>1.2507360637999301</v>
      </c>
      <c r="J45" s="159">
        <f t="shared" si="0"/>
        <v>1.6203644470898499</v>
      </c>
      <c r="K45" s="159">
        <f t="shared" si="0"/>
        <v>1.56903054811164</v>
      </c>
      <c r="L45" s="159">
        <f t="shared" si="0"/>
        <v>1.14287118883483</v>
      </c>
      <c r="M45" s="159">
        <f t="shared" si="0"/>
        <v>1.6370168285926201</v>
      </c>
      <c r="N45" s="159">
        <f t="shared" si="0"/>
        <v>1.66044212335354</v>
      </c>
      <c r="O45" s="147"/>
      <c r="P45" s="10"/>
      <c r="Q45" s="10"/>
      <c r="R45" s="10"/>
      <c r="S45" s="10"/>
      <c r="T45" s="10"/>
      <c r="U45" s="10"/>
      <c r="V45" s="10"/>
      <c r="W45" s="10"/>
      <c r="X45" s="10"/>
      <c r="Y45" s="10"/>
      <c r="Z45" s="117"/>
      <c r="AA45" s="117"/>
      <c r="AB45" s="117"/>
      <c r="AC45" s="117"/>
      <c r="AD45" s="117"/>
      <c r="AE45" s="117"/>
      <c r="AF45" s="117"/>
      <c r="AG45" s="117"/>
      <c r="AH45" s="117"/>
      <c r="AI45" s="117"/>
      <c r="AJ45" s="117"/>
    </row>
    <row r="46" spans="2:38" ht="18">
      <c r="B46" s="154"/>
      <c r="C46" s="158" t="s">
        <v>160</v>
      </c>
      <c r="D46" s="158"/>
      <c r="E46" s="160"/>
      <c r="F46" s="160"/>
      <c r="G46" s="160"/>
      <c r="H46" s="160"/>
      <c r="I46" s="160"/>
      <c r="J46" s="160"/>
      <c r="K46" s="160"/>
      <c r="L46" s="160"/>
      <c r="M46" s="160"/>
      <c r="N46" s="160"/>
      <c r="O46" s="147"/>
      <c r="Z46" s="117"/>
      <c r="AA46" s="117"/>
      <c r="AB46" s="117"/>
      <c r="AC46" s="117"/>
      <c r="AD46" s="117"/>
      <c r="AE46" s="117"/>
      <c r="AF46" s="117"/>
      <c r="AG46" s="117"/>
      <c r="AH46" s="117"/>
      <c r="AI46" s="117"/>
      <c r="AJ46" s="117"/>
    </row>
    <row r="47" spans="2:38" ht="18">
      <c r="B47" s="154"/>
      <c r="C47" s="147" t="s">
        <v>36</v>
      </c>
      <c r="D47" s="142"/>
      <c r="E47" s="159">
        <f t="shared" ref="E47:N49" si="1">IF(ISNA(BJ12)=TRUE,"-",IF($BI$5="Number",FIXED(BJ12,0,TRUE),BJ12))</f>
        <v>3.7431640320767601</v>
      </c>
      <c r="F47" s="159">
        <f t="shared" si="1"/>
        <v>2.4560458625428598</v>
      </c>
      <c r="G47" s="159">
        <f t="shared" si="1"/>
        <v>2.40791049271074</v>
      </c>
      <c r="H47" s="159">
        <f t="shared" si="1"/>
        <v>2.5158328186866901</v>
      </c>
      <c r="I47" s="159">
        <f t="shared" si="1"/>
        <v>1.1688404275339599</v>
      </c>
      <c r="J47" s="159">
        <f t="shared" si="1"/>
        <v>2.3913130646610701</v>
      </c>
      <c r="K47" s="159">
        <f t="shared" si="1"/>
        <v>3.6725894673213699</v>
      </c>
      <c r="L47" s="159">
        <f t="shared" si="1"/>
        <v>0.82246335102032098</v>
      </c>
      <c r="M47" s="159">
        <f t="shared" si="1"/>
        <v>2.22630438855701</v>
      </c>
      <c r="N47" s="159">
        <f t="shared" si="1"/>
        <v>2.67194969730512</v>
      </c>
      <c r="O47" s="147"/>
      <c r="Z47" s="117"/>
      <c r="AA47" s="117"/>
      <c r="AB47" s="117"/>
      <c r="AC47" s="117"/>
      <c r="AD47" s="117"/>
      <c r="AE47" s="117"/>
      <c r="AF47" s="117"/>
      <c r="AG47" s="117"/>
      <c r="AH47" s="117"/>
      <c r="AI47" s="117"/>
      <c r="AJ47" s="117"/>
    </row>
    <row r="48" spans="2:38" ht="18">
      <c r="B48" s="154"/>
      <c r="C48" s="147" t="s">
        <v>1</v>
      </c>
      <c r="D48" s="142"/>
      <c r="E48" s="159">
        <f t="shared" si="1"/>
        <v>6.8967750630533802</v>
      </c>
      <c r="F48" s="159">
        <f t="shared" si="1"/>
        <v>3.0738624205128202</v>
      </c>
      <c r="G48" s="159">
        <f t="shared" si="1"/>
        <v>2.4852374059829998</v>
      </c>
      <c r="H48" s="159">
        <f t="shared" si="1"/>
        <v>4.3083474137764597</v>
      </c>
      <c r="I48" s="159">
        <f t="shared" si="1"/>
        <v>1.2140527120164699</v>
      </c>
      <c r="J48" s="159">
        <f t="shared" si="1"/>
        <v>2.6556015682457002</v>
      </c>
      <c r="K48" s="159">
        <f t="shared" si="1"/>
        <v>6.9758461618962704</v>
      </c>
      <c r="L48" s="159">
        <f t="shared" si="1"/>
        <v>0.99921692498921899</v>
      </c>
      <c r="M48" s="159">
        <f t="shared" si="1"/>
        <v>2.66157854403184</v>
      </c>
      <c r="N48" s="159">
        <f t="shared" si="1"/>
        <v>2.2743381101512399</v>
      </c>
      <c r="O48" s="147"/>
      <c r="Z48" s="117"/>
      <c r="AA48" s="117"/>
      <c r="AB48" s="117"/>
      <c r="AC48" s="117"/>
      <c r="AD48" s="117"/>
      <c r="AE48" s="117"/>
      <c r="AF48" s="117"/>
      <c r="AG48" s="117"/>
      <c r="AH48" s="117"/>
      <c r="AI48" s="117"/>
      <c r="AJ48" s="117"/>
    </row>
    <row r="49" spans="1:43" ht="18">
      <c r="B49" s="154"/>
      <c r="C49" s="161" t="s">
        <v>0</v>
      </c>
      <c r="D49" s="161"/>
      <c r="E49" s="159">
        <f t="shared" si="1"/>
        <v>1.4334534664179099</v>
      </c>
      <c r="F49" s="159">
        <f t="shared" si="1"/>
        <v>2.1701846012169801</v>
      </c>
      <c r="G49" s="159">
        <f t="shared" si="1"/>
        <v>2.1303546829240201</v>
      </c>
      <c r="H49" s="159">
        <f t="shared" si="1"/>
        <v>1.0557430338398299</v>
      </c>
      <c r="I49" s="159">
        <f t="shared" si="1"/>
        <v>1.16463748683442</v>
      </c>
      <c r="J49" s="159">
        <f t="shared" si="1"/>
        <v>2.2900156417369502</v>
      </c>
      <c r="K49" s="159">
        <f t="shared" si="1"/>
        <v>1.3127246488490201</v>
      </c>
      <c r="L49" s="159">
        <f t="shared" si="1"/>
        <v>0.699278129611412</v>
      </c>
      <c r="M49" s="159">
        <f t="shared" si="1"/>
        <v>1.8291394613001699</v>
      </c>
      <c r="N49" s="159">
        <f t="shared" si="1"/>
        <v>2.9482936722823201</v>
      </c>
      <c r="O49" s="147"/>
      <c r="Z49" s="117"/>
      <c r="AA49" s="117"/>
      <c r="AB49" s="117"/>
      <c r="AC49" s="117"/>
      <c r="AD49" s="117"/>
      <c r="AE49" s="117"/>
      <c r="AF49" s="117"/>
      <c r="AG49" s="117"/>
      <c r="AH49" s="117"/>
      <c r="AI49" s="117"/>
      <c r="AJ49" s="117"/>
    </row>
    <row r="50" spans="1:43" ht="18">
      <c r="B50" s="154"/>
      <c r="C50" s="158" t="s">
        <v>161</v>
      </c>
      <c r="D50" s="158"/>
      <c r="E50" s="160"/>
      <c r="F50" s="160"/>
      <c r="G50" s="160"/>
      <c r="H50" s="160"/>
      <c r="I50" s="160"/>
      <c r="J50" s="160"/>
      <c r="K50" s="160"/>
      <c r="L50" s="160"/>
      <c r="M50" s="160"/>
      <c r="N50" s="160"/>
      <c r="O50" s="147"/>
      <c r="P50" s="10"/>
      <c r="Q50" s="10"/>
      <c r="R50" s="13"/>
      <c r="S50" s="10"/>
      <c r="T50" s="10"/>
      <c r="U50" s="10"/>
      <c r="V50" s="10"/>
      <c r="W50" s="10"/>
      <c r="X50" s="10"/>
      <c r="Y50" s="10"/>
      <c r="Z50" s="117"/>
      <c r="AA50" s="117"/>
      <c r="AB50" s="117"/>
      <c r="AC50" s="117"/>
      <c r="AD50" s="117"/>
      <c r="AE50" s="117"/>
      <c r="AF50" s="117"/>
      <c r="AG50" s="117"/>
      <c r="AH50" s="117"/>
      <c r="AI50" s="117"/>
      <c r="AJ50" s="117"/>
    </row>
    <row r="51" spans="1:43" ht="18">
      <c r="B51" s="154"/>
      <c r="C51" s="147" t="s">
        <v>36</v>
      </c>
      <c r="D51" s="142"/>
      <c r="E51" s="159">
        <f t="shared" ref="E51:N53" si="2">IF(ISNA(BJ16)=TRUE,"-",IF($BI$5="Number",FIXED(BJ16,0,TRUE),BJ16))</f>
        <v>2.7402215923425501</v>
      </c>
      <c r="F51" s="159">
        <f t="shared" si="2"/>
        <v>2.8314348764948201</v>
      </c>
      <c r="G51" s="159">
        <f t="shared" si="2"/>
        <v>2.8317337153526401</v>
      </c>
      <c r="H51" s="159">
        <f t="shared" si="2"/>
        <v>2.9117540016137</v>
      </c>
      <c r="I51" s="159">
        <f t="shared" si="2"/>
        <v>2.4655018424330999</v>
      </c>
      <c r="J51" s="159">
        <f t="shared" si="2"/>
        <v>2.7742729134945798</v>
      </c>
      <c r="K51" s="159">
        <f t="shared" si="2"/>
        <v>2.7889352366683799</v>
      </c>
      <c r="L51" s="159">
        <f t="shared" si="2"/>
        <v>2.2775696050010601</v>
      </c>
      <c r="M51" s="159">
        <f t="shared" si="2"/>
        <v>2.6379992302961099</v>
      </c>
      <c r="N51" s="159">
        <f t="shared" si="2"/>
        <v>2.4610972145680701</v>
      </c>
      <c r="O51" s="147"/>
      <c r="P51" s="10"/>
      <c r="Q51" s="10"/>
      <c r="R51" s="10"/>
      <c r="S51" s="10"/>
      <c r="T51" s="10"/>
      <c r="U51" s="10"/>
      <c r="V51" s="10"/>
      <c r="W51" s="10"/>
      <c r="X51" s="10"/>
      <c r="Y51" s="10"/>
      <c r="Z51" s="117"/>
      <c r="AA51" s="117"/>
      <c r="AB51" s="117"/>
      <c r="AC51" s="117"/>
      <c r="AD51" s="117"/>
      <c r="AE51" s="117"/>
      <c r="AF51" s="117"/>
      <c r="AG51" s="117"/>
      <c r="AH51" s="117"/>
      <c r="AI51" s="117"/>
      <c r="AJ51" s="117"/>
    </row>
    <row r="52" spans="1:43" ht="18">
      <c r="B52" s="154"/>
      <c r="C52" s="147" t="s">
        <v>1</v>
      </c>
      <c r="D52" s="142"/>
      <c r="E52" s="159">
        <f t="shared" si="2"/>
        <v>4.5544746555418296</v>
      </c>
      <c r="F52" s="159">
        <f t="shared" si="2"/>
        <v>4.7892628587669703</v>
      </c>
      <c r="G52" s="159">
        <f t="shared" si="2"/>
        <v>4.4527968098580502</v>
      </c>
      <c r="H52" s="159">
        <f t="shared" si="2"/>
        <v>5.0680059598792502</v>
      </c>
      <c r="I52" s="159">
        <f t="shared" si="2"/>
        <v>4.1130170896077596</v>
      </c>
      <c r="J52" s="159">
        <f t="shared" si="2"/>
        <v>4.3622701068485403</v>
      </c>
      <c r="K52" s="159">
        <f t="shared" si="2"/>
        <v>4.3785081520228104</v>
      </c>
      <c r="L52" s="159">
        <f t="shared" si="2"/>
        <v>3.8280221146142899</v>
      </c>
      <c r="M52" s="159">
        <f t="shared" si="2"/>
        <v>3.8459700426227701</v>
      </c>
      <c r="N52" s="159">
        <f t="shared" si="2"/>
        <v>3.6909073376866299</v>
      </c>
      <c r="O52" s="147"/>
      <c r="P52" s="10"/>
      <c r="Q52" s="10"/>
      <c r="R52" s="10"/>
      <c r="S52" s="10"/>
      <c r="T52" s="10"/>
      <c r="U52" s="10"/>
      <c r="V52" s="10"/>
      <c r="W52" s="10"/>
      <c r="X52" s="10"/>
      <c r="Y52" s="10"/>
      <c r="Z52" s="117"/>
      <c r="AA52" s="117"/>
      <c r="AB52" s="117"/>
      <c r="AC52" s="117"/>
      <c r="AD52" s="117"/>
      <c r="AE52" s="117"/>
      <c r="AF52" s="117"/>
      <c r="AG52" s="117"/>
      <c r="AH52" s="117"/>
      <c r="AI52" s="117"/>
      <c r="AJ52" s="117"/>
    </row>
    <row r="53" spans="1:43" ht="18">
      <c r="B53" s="154"/>
      <c r="C53" s="161" t="s">
        <v>0</v>
      </c>
      <c r="D53" s="161"/>
      <c r="E53" s="162">
        <f t="shared" si="2"/>
        <v>1.4235253747037999</v>
      </c>
      <c r="F53" s="162">
        <f t="shared" si="2"/>
        <v>1.3687674330100399</v>
      </c>
      <c r="G53" s="162">
        <f t="shared" si="2"/>
        <v>1.49920663849367</v>
      </c>
      <c r="H53" s="162">
        <f t="shared" si="2"/>
        <v>1.2719181018538701</v>
      </c>
      <c r="I53" s="162">
        <f t="shared" si="2"/>
        <v>1.20168975262178</v>
      </c>
      <c r="J53" s="162">
        <f t="shared" si="2"/>
        <v>1.58939643563403</v>
      </c>
      <c r="K53" s="162">
        <f t="shared" si="2"/>
        <v>1.54457684334164</v>
      </c>
      <c r="L53" s="162">
        <f t="shared" si="2"/>
        <v>1.13288097371845</v>
      </c>
      <c r="M53" s="162">
        <f t="shared" si="2"/>
        <v>1.6143777929704699</v>
      </c>
      <c r="N53" s="162">
        <f t="shared" si="2"/>
        <v>1.5216600927280901</v>
      </c>
      <c r="O53" s="147"/>
      <c r="P53" s="10"/>
      <c r="Q53" s="10"/>
      <c r="R53" s="10"/>
      <c r="S53" s="10"/>
      <c r="T53" s="10"/>
      <c r="U53" s="10"/>
      <c r="V53" s="10"/>
      <c r="W53" s="10"/>
      <c r="X53" s="10"/>
      <c r="Y53" s="10"/>
      <c r="Z53" s="117"/>
      <c r="AA53" s="117"/>
      <c r="AB53" s="117"/>
      <c r="AC53" s="117"/>
      <c r="AD53" s="117"/>
      <c r="AE53" s="117"/>
      <c r="AF53" s="117"/>
      <c r="AG53" s="117"/>
      <c r="AH53" s="117"/>
      <c r="AI53" s="117"/>
      <c r="AJ53" s="117"/>
    </row>
    <row r="54" spans="1:43" ht="18">
      <c r="B54" s="154"/>
      <c r="C54" s="195" t="s">
        <v>167</v>
      </c>
      <c r="D54" s="142"/>
      <c r="E54" s="142"/>
      <c r="F54" s="142"/>
      <c r="G54" s="142"/>
      <c r="H54" s="142"/>
      <c r="I54" s="142"/>
      <c r="J54" s="142"/>
      <c r="K54" s="142"/>
      <c r="L54" s="142"/>
      <c r="M54" s="142"/>
      <c r="N54" s="142"/>
      <c r="O54" s="147"/>
      <c r="P54" s="10"/>
      <c r="Q54" s="10"/>
      <c r="R54" s="10"/>
      <c r="S54" s="10"/>
      <c r="T54" s="10"/>
      <c r="U54" s="10"/>
      <c r="V54" s="10"/>
      <c r="W54" s="10"/>
      <c r="X54" s="10"/>
      <c r="Y54" s="10"/>
    </row>
    <row r="55" spans="1:43" ht="18">
      <c r="B55" s="154"/>
      <c r="C55" s="196" t="s">
        <v>356</v>
      </c>
      <c r="D55" s="157"/>
      <c r="E55" s="147"/>
      <c r="F55" s="147"/>
      <c r="G55" s="147"/>
      <c r="H55" s="147"/>
      <c r="I55" s="147"/>
      <c r="J55" s="147"/>
      <c r="K55" s="147"/>
      <c r="L55" s="147"/>
      <c r="M55" s="147"/>
      <c r="N55" s="147"/>
      <c r="O55" s="147"/>
      <c r="P55" s="10"/>
      <c r="Q55" s="10"/>
      <c r="R55" s="32"/>
      <c r="S55" s="32"/>
      <c r="T55" s="32"/>
      <c r="U55" s="13"/>
      <c r="V55" s="13"/>
      <c r="W55" s="13"/>
      <c r="X55" s="13"/>
      <c r="Y55" s="13"/>
      <c r="Z55" s="32"/>
      <c r="AA55" s="32"/>
      <c r="AB55" s="32"/>
    </row>
    <row r="56" spans="1:43" s="8" customFormat="1">
      <c r="A56" s="10"/>
      <c r="B56" s="7"/>
      <c r="O56" s="10"/>
      <c r="R56" s="10"/>
      <c r="S56" s="10"/>
      <c r="T56" s="10"/>
      <c r="U56" s="10"/>
      <c r="V56" s="10"/>
      <c r="W56" s="10"/>
      <c r="X56" s="10"/>
      <c r="Y56" s="10"/>
      <c r="Z56" s="10"/>
      <c r="AA56" s="10"/>
      <c r="AB56" s="10"/>
      <c r="AN56" s="26"/>
      <c r="AO56" s="28"/>
      <c r="AP56" s="28"/>
      <c r="AQ56" s="28"/>
    </row>
    <row r="57" spans="1:43" s="8" customFormat="1">
      <c r="A57" s="10"/>
      <c r="B57" s="7"/>
      <c r="O57" s="10"/>
      <c r="R57" s="10"/>
      <c r="S57" s="10"/>
      <c r="T57" s="10"/>
      <c r="U57" s="10"/>
      <c r="V57" s="10"/>
      <c r="W57" s="10"/>
      <c r="X57" s="10"/>
      <c r="Y57" s="10"/>
      <c r="Z57" s="10"/>
      <c r="AA57" s="10"/>
      <c r="AB57" s="10"/>
      <c r="AN57" s="26"/>
      <c r="AO57" s="28"/>
      <c r="AP57" s="28"/>
      <c r="AQ57" s="28"/>
    </row>
    <row r="58" spans="1:43" s="8" customFormat="1">
      <c r="A58" s="10"/>
      <c r="B58" s="7"/>
      <c r="O58" s="10"/>
      <c r="R58" s="10"/>
      <c r="S58" s="10"/>
      <c r="T58" s="10"/>
      <c r="U58" s="10"/>
      <c r="V58" s="10"/>
      <c r="W58" s="10"/>
      <c r="X58" s="10"/>
      <c r="Y58" s="10"/>
      <c r="Z58" s="10"/>
      <c r="AA58" s="10"/>
      <c r="AB58" s="10"/>
      <c r="AN58" s="26"/>
      <c r="AO58" s="28"/>
      <c r="AP58" s="28"/>
      <c r="AQ58" s="28"/>
    </row>
    <row r="59" spans="1:43" s="8" customFormat="1">
      <c r="A59" s="10"/>
      <c r="B59" s="7"/>
      <c r="O59" s="10"/>
      <c r="R59" s="13"/>
      <c r="S59" s="10"/>
      <c r="T59" s="10"/>
      <c r="U59" s="10"/>
      <c r="V59" s="10"/>
      <c r="W59" s="10"/>
      <c r="X59" s="10"/>
      <c r="Y59" s="10"/>
      <c r="Z59" s="10"/>
      <c r="AA59" s="10"/>
      <c r="AB59" s="10"/>
      <c r="AN59" s="26"/>
      <c r="AO59" s="28"/>
      <c r="AP59" s="28"/>
      <c r="AQ59" s="28"/>
    </row>
    <row r="60" spans="1:43" s="8" customFormat="1">
      <c r="A60" s="10"/>
      <c r="B60" s="7"/>
      <c r="O60" s="10"/>
      <c r="R60" s="10"/>
      <c r="S60" s="10"/>
      <c r="T60" s="10"/>
      <c r="U60" s="10"/>
      <c r="V60" s="10"/>
      <c r="W60" s="10"/>
      <c r="X60" s="10"/>
      <c r="Y60" s="10"/>
      <c r="Z60" s="10"/>
      <c r="AA60" s="10"/>
      <c r="AB60" s="10"/>
      <c r="AN60" s="26"/>
      <c r="AO60" s="28"/>
      <c r="AP60" s="28"/>
      <c r="AQ60" s="28"/>
    </row>
    <row r="61" spans="1:43" s="8" customFormat="1">
      <c r="A61" s="10"/>
      <c r="B61" s="7"/>
      <c r="O61" s="10"/>
      <c r="R61" s="10"/>
      <c r="S61" s="10"/>
      <c r="T61" s="10"/>
      <c r="U61" s="10"/>
      <c r="V61" s="10"/>
      <c r="W61" s="10"/>
      <c r="X61" s="10"/>
      <c r="Y61" s="10"/>
      <c r="Z61" s="10"/>
      <c r="AA61" s="10"/>
      <c r="AB61" s="10"/>
      <c r="AN61" s="26"/>
      <c r="AO61" s="28"/>
      <c r="AP61" s="28"/>
      <c r="AQ61" s="28"/>
    </row>
    <row r="62" spans="1:43" s="8" customFormat="1">
      <c r="A62" s="10"/>
      <c r="B62" s="7"/>
      <c r="O62" s="10"/>
      <c r="R62" s="10"/>
      <c r="S62" s="10"/>
      <c r="T62" s="10"/>
      <c r="U62" s="10"/>
      <c r="V62" s="10"/>
      <c r="W62" s="10"/>
      <c r="X62" s="10"/>
      <c r="Y62" s="10"/>
      <c r="Z62" s="10"/>
      <c r="AA62" s="10"/>
      <c r="AB62" s="10"/>
      <c r="AN62" s="26"/>
      <c r="AO62" s="28"/>
      <c r="AP62" s="28"/>
      <c r="AQ62" s="28"/>
    </row>
    <row r="63" spans="1:43" s="8" customFormat="1">
      <c r="A63" s="10"/>
      <c r="B63" s="7"/>
      <c r="O63" s="10"/>
      <c r="R63" s="13"/>
      <c r="S63" s="10"/>
      <c r="T63" s="10"/>
      <c r="U63" s="10"/>
      <c r="V63" s="10"/>
      <c r="W63" s="10"/>
      <c r="X63" s="10"/>
      <c r="Y63" s="10"/>
      <c r="Z63" s="10"/>
      <c r="AA63" s="10"/>
      <c r="AB63" s="10"/>
      <c r="AN63" s="26"/>
      <c r="AO63" s="28"/>
      <c r="AP63" s="28"/>
      <c r="AQ63" s="28"/>
    </row>
    <row r="64" spans="1:43" s="8" customFormat="1">
      <c r="A64" s="10"/>
      <c r="B64" s="7"/>
      <c r="O64" s="10"/>
      <c r="R64" s="10"/>
      <c r="S64" s="10"/>
      <c r="T64" s="10"/>
      <c r="U64" s="10"/>
      <c r="V64" s="10"/>
      <c r="W64" s="10"/>
      <c r="X64" s="10"/>
      <c r="Y64" s="10"/>
      <c r="Z64" s="10"/>
      <c r="AA64" s="10"/>
      <c r="AB64" s="10"/>
      <c r="AN64" s="26"/>
      <c r="AO64" s="28"/>
      <c r="AP64" s="28"/>
      <c r="AQ64" s="28"/>
    </row>
    <row r="65" spans="1:43" s="8" customFormat="1">
      <c r="A65" s="10"/>
      <c r="B65" s="7"/>
      <c r="O65" s="10"/>
      <c r="R65" s="10"/>
      <c r="S65" s="10"/>
      <c r="T65" s="10"/>
      <c r="U65" s="10"/>
      <c r="V65" s="10"/>
      <c r="W65" s="10"/>
      <c r="X65" s="10"/>
      <c r="Y65" s="10"/>
      <c r="Z65" s="10"/>
      <c r="AA65" s="10"/>
      <c r="AB65" s="10"/>
      <c r="AN65" s="26"/>
      <c r="AO65" s="28"/>
      <c r="AP65" s="28"/>
      <c r="AQ65" s="28"/>
    </row>
    <row r="66" spans="1:43" s="8" customFormat="1">
      <c r="A66" s="10"/>
      <c r="B66" s="7"/>
      <c r="O66" s="10"/>
      <c r="R66" s="10"/>
      <c r="S66" s="10"/>
      <c r="T66" s="10"/>
      <c r="U66" s="10"/>
      <c r="V66" s="10"/>
      <c r="W66" s="10"/>
      <c r="X66" s="10"/>
      <c r="Y66" s="10"/>
      <c r="Z66" s="10"/>
      <c r="AA66" s="10"/>
      <c r="AB66" s="10"/>
      <c r="AN66" s="26"/>
      <c r="AO66" s="28"/>
      <c r="AP66" s="28"/>
      <c r="AQ66" s="28"/>
    </row>
    <row r="67" spans="1:43" s="8" customFormat="1">
      <c r="A67" s="10"/>
      <c r="B67" s="7"/>
      <c r="O67" s="10"/>
      <c r="AN67" s="26"/>
      <c r="AO67" s="28"/>
      <c r="AP67" s="28"/>
      <c r="AQ67" s="28"/>
    </row>
    <row r="68" spans="1:43" s="8" customFormat="1">
      <c r="A68" s="10"/>
      <c r="B68" s="7"/>
      <c r="O68" s="10"/>
      <c r="AN68" s="26"/>
      <c r="AO68" s="28"/>
      <c r="AP68" s="28"/>
      <c r="AQ68" s="28"/>
    </row>
    <row r="69" spans="1:43" s="8" customFormat="1">
      <c r="A69" s="10"/>
      <c r="B69" s="7"/>
      <c r="O69" s="10"/>
      <c r="AN69" s="26"/>
      <c r="AO69" s="28"/>
      <c r="AP69" s="28"/>
      <c r="AQ69" s="28"/>
    </row>
    <row r="70" spans="1:43" s="8" customFormat="1">
      <c r="A70" s="10"/>
      <c r="B70" s="7"/>
      <c r="O70" s="10"/>
      <c r="AN70" s="26"/>
      <c r="AO70" s="28"/>
      <c r="AP70" s="28"/>
      <c r="AQ70" s="28"/>
    </row>
    <row r="71" spans="1:43" s="8" customFormat="1">
      <c r="A71" s="10"/>
      <c r="B71" s="7"/>
      <c r="O71" s="10"/>
      <c r="AN71" s="26"/>
      <c r="AO71" s="28"/>
      <c r="AP71" s="28"/>
      <c r="AQ71" s="28"/>
    </row>
    <row r="72" spans="1:43" s="8" customFormat="1">
      <c r="A72" s="10"/>
      <c r="B72" s="7"/>
      <c r="O72" s="10"/>
      <c r="AN72" s="26"/>
      <c r="AO72" s="28"/>
      <c r="AP72" s="28"/>
      <c r="AQ72" s="28"/>
    </row>
    <row r="73" spans="1:43" s="8" customFormat="1">
      <c r="A73" s="10"/>
      <c r="B73" s="7"/>
      <c r="O73" s="10"/>
      <c r="AN73" s="26"/>
      <c r="AO73" s="28"/>
      <c r="AP73" s="28"/>
      <c r="AQ73" s="28"/>
    </row>
    <row r="74" spans="1:43" s="8" customFormat="1">
      <c r="A74" s="10"/>
      <c r="B74" s="7"/>
      <c r="O74" s="10"/>
      <c r="AN74" s="26"/>
      <c r="AO74" s="28"/>
      <c r="AP74" s="28"/>
      <c r="AQ74" s="28"/>
    </row>
    <row r="75" spans="1:43" s="8" customFormat="1">
      <c r="A75" s="10"/>
      <c r="B75" s="7"/>
      <c r="O75" s="10"/>
      <c r="AN75" s="26"/>
      <c r="AO75" s="28"/>
      <c r="AP75" s="28"/>
      <c r="AQ75" s="28"/>
    </row>
    <row r="76" spans="1:43" s="8" customFormat="1">
      <c r="A76" s="10"/>
      <c r="B76" s="7"/>
      <c r="O76" s="10"/>
      <c r="AN76" s="26"/>
      <c r="AO76" s="28"/>
      <c r="AP76" s="28"/>
      <c r="AQ76" s="28"/>
    </row>
    <row r="77" spans="1:43" s="8" customFormat="1">
      <c r="A77" s="10"/>
      <c r="B77" s="7"/>
      <c r="O77" s="10"/>
      <c r="AN77" s="26"/>
      <c r="AO77" s="28"/>
      <c r="AP77" s="28"/>
      <c r="AQ77" s="28"/>
    </row>
    <row r="78" spans="1:43" s="8" customFormat="1">
      <c r="A78" s="10"/>
      <c r="B78" s="7"/>
      <c r="O78" s="10"/>
      <c r="AN78" s="26"/>
      <c r="AO78" s="28"/>
      <c r="AP78" s="28"/>
      <c r="AQ78" s="28"/>
    </row>
    <row r="79" spans="1:43" s="8" customFormat="1">
      <c r="A79" s="10"/>
      <c r="B79" s="7"/>
      <c r="O79" s="10"/>
      <c r="AN79" s="26"/>
      <c r="AO79" s="28"/>
      <c r="AP79" s="28"/>
      <c r="AQ79" s="28"/>
    </row>
    <row r="80" spans="1:43" s="8" customFormat="1">
      <c r="A80" s="10"/>
      <c r="B80" s="7"/>
      <c r="O80" s="10"/>
      <c r="AN80" s="26"/>
      <c r="AO80" s="28"/>
      <c r="AP80" s="28"/>
      <c r="AQ80" s="28"/>
    </row>
    <row r="81" spans="1:43" s="8" customFormat="1">
      <c r="A81" s="10"/>
      <c r="B81" s="7"/>
      <c r="O81" s="10"/>
      <c r="AN81" s="26"/>
      <c r="AO81" s="28"/>
      <c r="AP81" s="28"/>
      <c r="AQ81" s="28"/>
    </row>
    <row r="82" spans="1:43" s="8" customFormat="1">
      <c r="A82" s="10"/>
      <c r="B82" s="7"/>
      <c r="O82" s="10"/>
      <c r="AN82" s="26"/>
      <c r="AO82" s="28"/>
      <c r="AP82" s="28"/>
      <c r="AQ82" s="28"/>
    </row>
    <row r="83" spans="1:43" s="8" customFormat="1">
      <c r="A83" s="10"/>
      <c r="B83" s="7"/>
      <c r="O83" s="10"/>
      <c r="AN83" s="26"/>
      <c r="AO83" s="28"/>
      <c r="AP83" s="28"/>
      <c r="AQ83" s="28"/>
    </row>
    <row r="84" spans="1:43" s="8" customFormat="1">
      <c r="A84" s="10"/>
      <c r="B84" s="7"/>
      <c r="O84" s="10"/>
      <c r="AN84" s="26"/>
      <c r="AO84" s="28"/>
      <c r="AP84" s="28"/>
      <c r="AQ84" s="28"/>
    </row>
    <row r="85" spans="1:43" s="8" customFormat="1">
      <c r="A85" s="10"/>
      <c r="B85" s="7"/>
      <c r="O85" s="10"/>
      <c r="AN85" s="26"/>
      <c r="AO85" s="28"/>
      <c r="AP85" s="28"/>
      <c r="AQ85" s="28"/>
    </row>
    <row r="86" spans="1:43" s="8" customFormat="1">
      <c r="A86" s="10"/>
      <c r="B86" s="7"/>
      <c r="O86" s="10"/>
      <c r="AN86" s="26"/>
      <c r="AO86" s="28"/>
      <c r="AP86" s="28"/>
      <c r="AQ86" s="28"/>
    </row>
    <row r="87" spans="1:43" s="8" customFormat="1">
      <c r="A87" s="10"/>
      <c r="B87" s="7"/>
      <c r="O87" s="10"/>
      <c r="AN87" s="26"/>
      <c r="AO87" s="28"/>
      <c r="AP87" s="28"/>
      <c r="AQ87" s="28"/>
    </row>
    <row r="88" spans="1:43" s="8" customFormat="1">
      <c r="A88" s="10"/>
      <c r="B88" s="7"/>
      <c r="O88" s="10"/>
      <c r="AN88" s="26"/>
      <c r="AO88" s="28"/>
      <c r="AP88" s="28"/>
      <c r="AQ88" s="28"/>
    </row>
    <row r="89" spans="1:43" s="8" customFormat="1">
      <c r="A89" s="10"/>
      <c r="B89" s="7"/>
      <c r="O89" s="10"/>
      <c r="AN89" s="26"/>
      <c r="AO89" s="28"/>
      <c r="AP89" s="28"/>
      <c r="AQ89" s="28"/>
    </row>
    <row r="90" spans="1:43" s="8" customFormat="1">
      <c r="A90" s="10"/>
      <c r="B90" s="7"/>
      <c r="O90" s="10"/>
      <c r="AN90" s="26"/>
      <c r="AO90" s="28"/>
      <c r="AP90" s="28"/>
      <c r="AQ90" s="28"/>
    </row>
    <row r="91" spans="1:43" s="8" customFormat="1">
      <c r="A91" s="10"/>
      <c r="B91" s="7"/>
      <c r="O91" s="10"/>
      <c r="AN91" s="26"/>
      <c r="AO91" s="28"/>
      <c r="AP91" s="28"/>
      <c r="AQ91" s="28"/>
    </row>
    <row r="92" spans="1:43" s="8" customFormat="1">
      <c r="A92" s="10"/>
      <c r="B92" s="7"/>
      <c r="O92" s="10"/>
      <c r="AN92" s="26"/>
      <c r="AO92" s="28"/>
      <c r="AP92" s="28"/>
      <c r="AQ92" s="28"/>
    </row>
    <row r="93" spans="1:43" s="8" customFormat="1">
      <c r="A93" s="10"/>
      <c r="B93" s="7"/>
      <c r="O93" s="10"/>
      <c r="AN93" s="26"/>
      <c r="AO93" s="28"/>
      <c r="AP93" s="28"/>
      <c r="AQ93" s="28"/>
    </row>
    <row r="94" spans="1:43" s="8" customFormat="1">
      <c r="A94" s="10"/>
      <c r="B94" s="7"/>
      <c r="O94" s="10"/>
      <c r="AN94" s="26"/>
      <c r="AO94" s="28"/>
      <c r="AP94" s="28"/>
      <c r="AQ94" s="28"/>
    </row>
    <row r="95" spans="1:43" s="8" customFormat="1">
      <c r="A95" s="10"/>
      <c r="B95" s="7"/>
      <c r="O95" s="10"/>
      <c r="AN95" s="26"/>
      <c r="AO95" s="28"/>
      <c r="AP95" s="28"/>
      <c r="AQ95" s="28"/>
    </row>
    <row r="96" spans="1:43" s="8" customFormat="1">
      <c r="A96" s="10"/>
      <c r="B96" s="7"/>
      <c r="O96" s="10"/>
      <c r="AN96" s="26"/>
      <c r="AO96" s="28"/>
      <c r="AP96" s="28"/>
      <c r="AQ96" s="28"/>
    </row>
    <row r="97" spans="1:43" s="8" customFormat="1">
      <c r="A97" s="10"/>
      <c r="B97" s="7"/>
      <c r="O97" s="10"/>
      <c r="AN97" s="26"/>
      <c r="AO97" s="28"/>
      <c r="AP97" s="28"/>
      <c r="AQ97" s="28"/>
    </row>
    <row r="98" spans="1:43" s="8" customFormat="1">
      <c r="A98" s="10"/>
      <c r="B98" s="7"/>
      <c r="O98" s="10"/>
      <c r="AN98" s="26"/>
      <c r="AO98" s="28"/>
      <c r="AP98" s="28"/>
      <c r="AQ98" s="28"/>
    </row>
    <row r="99" spans="1:43" s="8" customFormat="1">
      <c r="A99" s="10"/>
      <c r="B99" s="7"/>
      <c r="O99" s="10"/>
      <c r="AN99" s="26"/>
      <c r="AO99" s="28"/>
      <c r="AP99" s="28"/>
      <c r="AQ99" s="28"/>
    </row>
    <row r="100" spans="1:43" s="8" customFormat="1">
      <c r="A100" s="10"/>
      <c r="B100" s="7"/>
      <c r="O100" s="10"/>
      <c r="AN100" s="26"/>
      <c r="AO100" s="28"/>
      <c r="AP100" s="28"/>
      <c r="AQ100" s="28"/>
    </row>
    <row r="101" spans="1:43" s="8" customFormat="1">
      <c r="A101" s="10"/>
      <c r="B101" s="7"/>
      <c r="O101" s="10"/>
      <c r="AN101" s="26"/>
      <c r="AO101" s="28"/>
      <c r="AP101" s="28"/>
      <c r="AQ101" s="28"/>
    </row>
    <row r="102" spans="1:43" s="8" customFormat="1">
      <c r="A102" s="10"/>
      <c r="B102" s="7"/>
      <c r="O102" s="10"/>
      <c r="AN102" s="26"/>
      <c r="AO102" s="28"/>
      <c r="AP102" s="28"/>
      <c r="AQ102" s="28"/>
    </row>
    <row r="103" spans="1:43" s="8" customFormat="1">
      <c r="A103" s="10"/>
      <c r="B103" s="7"/>
      <c r="O103" s="10"/>
      <c r="AN103" s="26"/>
      <c r="AO103" s="28"/>
      <c r="AP103" s="28"/>
      <c r="AQ103" s="28"/>
    </row>
    <row r="104" spans="1:43" s="8" customFormat="1">
      <c r="A104" s="10"/>
      <c r="B104" s="7"/>
      <c r="O104" s="10"/>
      <c r="AN104" s="26"/>
      <c r="AO104" s="28"/>
      <c r="AP104" s="28"/>
      <c r="AQ104" s="28"/>
    </row>
    <row r="105" spans="1:43" s="8" customFormat="1">
      <c r="A105" s="10"/>
      <c r="B105" s="7"/>
      <c r="O105" s="10"/>
      <c r="AN105" s="26"/>
      <c r="AO105" s="28"/>
      <c r="AP105" s="28"/>
      <c r="AQ105" s="28"/>
    </row>
    <row r="106" spans="1:43" s="8" customFormat="1">
      <c r="A106" s="10"/>
      <c r="B106" s="7"/>
      <c r="O106" s="10"/>
      <c r="AN106" s="26"/>
      <c r="AO106" s="28"/>
      <c r="AP106" s="28"/>
      <c r="AQ106" s="28"/>
    </row>
    <row r="107" spans="1:43" s="8" customFormat="1">
      <c r="A107" s="10"/>
      <c r="B107" s="7"/>
      <c r="O107" s="10"/>
      <c r="AN107" s="26"/>
      <c r="AO107" s="28"/>
      <c r="AP107" s="28"/>
      <c r="AQ107" s="28"/>
    </row>
    <row r="108" spans="1:43" s="8" customFormat="1">
      <c r="A108" s="10"/>
      <c r="B108" s="7"/>
      <c r="O108" s="10"/>
      <c r="AN108" s="26"/>
      <c r="AO108" s="28"/>
      <c r="AP108" s="28"/>
      <c r="AQ108" s="28"/>
    </row>
    <row r="109" spans="1:43" s="8" customFormat="1">
      <c r="A109" s="10"/>
      <c r="B109" s="7"/>
      <c r="O109" s="10"/>
      <c r="AN109" s="26"/>
      <c r="AO109" s="28"/>
      <c r="AP109" s="28"/>
      <c r="AQ109" s="28"/>
    </row>
    <row r="110" spans="1:43" s="8" customFormat="1">
      <c r="A110" s="10"/>
      <c r="B110" s="7"/>
      <c r="O110" s="10"/>
      <c r="AN110" s="26"/>
      <c r="AO110" s="28"/>
      <c r="AP110" s="28"/>
      <c r="AQ110" s="28"/>
    </row>
    <row r="111" spans="1:43" s="8" customFormat="1">
      <c r="A111" s="10"/>
      <c r="B111" s="7"/>
      <c r="O111" s="10"/>
      <c r="AN111" s="26"/>
      <c r="AO111" s="28"/>
      <c r="AP111" s="28"/>
      <c r="AQ111" s="28"/>
    </row>
    <row r="112" spans="1:43" s="8" customFormat="1">
      <c r="A112" s="10"/>
      <c r="B112" s="7"/>
      <c r="O112" s="10"/>
      <c r="AN112" s="26"/>
      <c r="AO112" s="28"/>
      <c r="AP112" s="28"/>
      <c r="AQ112" s="28"/>
    </row>
    <row r="113" spans="1:43" s="8" customFormat="1">
      <c r="A113" s="10"/>
      <c r="B113" s="7"/>
      <c r="O113" s="10"/>
      <c r="AN113" s="26"/>
      <c r="AO113" s="28"/>
      <c r="AP113" s="28"/>
      <c r="AQ113" s="28"/>
    </row>
    <row r="114" spans="1:43" s="8" customFormat="1">
      <c r="A114" s="10"/>
      <c r="B114" s="7"/>
      <c r="O114" s="10"/>
      <c r="AN114" s="26"/>
      <c r="AO114" s="28"/>
      <c r="AP114" s="28"/>
      <c r="AQ114" s="28"/>
    </row>
    <row r="115" spans="1:43" s="8" customFormat="1">
      <c r="A115" s="10"/>
      <c r="B115" s="7"/>
      <c r="O115" s="10"/>
      <c r="AN115" s="26"/>
      <c r="AO115" s="28"/>
      <c r="AP115" s="28"/>
      <c r="AQ115" s="28"/>
    </row>
    <row r="116" spans="1:43" s="8" customFormat="1">
      <c r="A116" s="10"/>
      <c r="B116" s="7"/>
      <c r="O116" s="10"/>
      <c r="AN116" s="26"/>
      <c r="AO116" s="28"/>
      <c r="AP116" s="28"/>
      <c r="AQ116" s="28"/>
    </row>
    <row r="117" spans="1:43" s="8" customFormat="1">
      <c r="A117" s="10"/>
      <c r="B117" s="7"/>
      <c r="O117" s="10"/>
      <c r="AN117" s="26"/>
      <c r="AO117" s="28"/>
      <c r="AP117" s="28"/>
      <c r="AQ117" s="28"/>
    </row>
    <row r="118" spans="1:43" s="8" customFormat="1">
      <c r="A118" s="10"/>
      <c r="B118" s="7"/>
      <c r="O118" s="10"/>
      <c r="AN118" s="26"/>
      <c r="AO118" s="28"/>
      <c r="AP118" s="28"/>
      <c r="AQ118" s="28"/>
    </row>
    <row r="119" spans="1:43" s="8" customFormat="1">
      <c r="A119" s="10"/>
      <c r="B119" s="7"/>
      <c r="O119" s="10"/>
      <c r="AN119" s="26"/>
      <c r="AO119" s="28"/>
      <c r="AP119" s="28"/>
      <c r="AQ119" s="28"/>
    </row>
    <row r="120" spans="1:43" s="8" customFormat="1">
      <c r="A120" s="10"/>
      <c r="B120" s="7"/>
      <c r="O120" s="10"/>
      <c r="AN120" s="26"/>
      <c r="AO120" s="28"/>
      <c r="AP120" s="28"/>
      <c r="AQ120" s="28"/>
    </row>
    <row r="121" spans="1:43" s="8" customFormat="1">
      <c r="A121" s="10"/>
      <c r="B121" s="7"/>
      <c r="O121" s="10"/>
      <c r="AN121" s="26"/>
      <c r="AO121" s="28"/>
      <c r="AP121" s="28"/>
      <c r="AQ121" s="28"/>
    </row>
    <row r="122" spans="1:43" s="8" customFormat="1">
      <c r="A122" s="10"/>
      <c r="B122" s="7"/>
      <c r="O122" s="10"/>
      <c r="AN122" s="26"/>
      <c r="AO122" s="28"/>
      <c r="AP122" s="28"/>
      <c r="AQ122" s="28"/>
    </row>
    <row r="123" spans="1:43" s="8" customFormat="1">
      <c r="A123" s="10"/>
      <c r="B123" s="7"/>
      <c r="O123" s="10"/>
      <c r="AN123" s="26"/>
      <c r="AO123" s="28"/>
      <c r="AP123" s="28"/>
      <c r="AQ123" s="28"/>
    </row>
    <row r="124" spans="1:43" s="8" customFormat="1">
      <c r="A124" s="10"/>
      <c r="B124" s="7"/>
      <c r="O124" s="10"/>
      <c r="AN124" s="26"/>
      <c r="AO124" s="28"/>
      <c r="AP124" s="28"/>
      <c r="AQ124" s="28"/>
    </row>
    <row r="125" spans="1:43" s="8" customFormat="1">
      <c r="A125" s="10"/>
      <c r="B125" s="7"/>
      <c r="O125" s="10"/>
      <c r="AN125" s="26"/>
      <c r="AO125" s="28"/>
      <c r="AP125" s="28"/>
      <c r="AQ125" s="28"/>
    </row>
    <row r="126" spans="1:43" s="8" customFormat="1">
      <c r="A126" s="10"/>
      <c r="B126" s="7"/>
      <c r="O126" s="10"/>
      <c r="AN126" s="26"/>
      <c r="AO126" s="28"/>
      <c r="AP126" s="28"/>
      <c r="AQ126" s="28"/>
    </row>
    <row r="127" spans="1:43" s="8" customFormat="1">
      <c r="A127" s="10"/>
      <c r="B127" s="7"/>
      <c r="O127" s="10"/>
      <c r="AN127" s="26"/>
      <c r="AO127" s="28"/>
      <c r="AP127" s="28"/>
      <c r="AQ127" s="28"/>
    </row>
    <row r="128" spans="1:43" s="8" customFormat="1">
      <c r="A128" s="10"/>
      <c r="B128" s="7"/>
      <c r="O128" s="10"/>
      <c r="AN128" s="26"/>
      <c r="AO128" s="28"/>
      <c r="AP128" s="28"/>
      <c r="AQ128" s="28"/>
    </row>
    <row r="129" spans="1:43" s="8" customFormat="1">
      <c r="A129" s="10"/>
      <c r="B129" s="7"/>
      <c r="O129" s="10"/>
      <c r="AN129" s="26"/>
      <c r="AO129" s="28"/>
      <c r="AP129" s="28"/>
      <c r="AQ129" s="28"/>
    </row>
    <row r="130" spans="1:43" s="8" customFormat="1">
      <c r="A130" s="10"/>
      <c r="B130" s="7"/>
      <c r="O130" s="10"/>
      <c r="AN130" s="26"/>
      <c r="AO130" s="28"/>
      <c r="AP130" s="28"/>
      <c r="AQ130" s="28"/>
    </row>
    <row r="131" spans="1:43" s="8" customFormat="1">
      <c r="A131" s="10"/>
      <c r="B131" s="7"/>
      <c r="O131" s="10"/>
      <c r="AN131" s="26"/>
      <c r="AO131" s="28"/>
      <c r="AP131" s="28"/>
      <c r="AQ131" s="28"/>
    </row>
    <row r="132" spans="1:43" s="8" customFormat="1">
      <c r="A132" s="10"/>
      <c r="B132" s="7"/>
      <c r="O132" s="10"/>
      <c r="AN132" s="26"/>
      <c r="AO132" s="28"/>
      <c r="AP132" s="28"/>
      <c r="AQ132" s="28"/>
    </row>
    <row r="133" spans="1:43" s="8" customFormat="1">
      <c r="A133" s="10"/>
      <c r="B133" s="7"/>
      <c r="O133" s="10"/>
      <c r="AN133" s="26"/>
      <c r="AO133" s="28"/>
      <c r="AP133" s="28"/>
      <c r="AQ133" s="28"/>
    </row>
    <row r="134" spans="1:43" s="8" customFormat="1">
      <c r="A134" s="10"/>
      <c r="B134" s="7"/>
      <c r="O134" s="10"/>
      <c r="AN134" s="26"/>
      <c r="AO134" s="28"/>
      <c r="AP134" s="28"/>
      <c r="AQ134" s="28"/>
    </row>
    <row r="135" spans="1:43" s="8" customFormat="1">
      <c r="A135" s="10"/>
      <c r="B135" s="7"/>
      <c r="O135" s="10"/>
      <c r="AN135" s="26"/>
      <c r="AO135" s="28"/>
      <c r="AP135" s="28"/>
      <c r="AQ135" s="28"/>
    </row>
    <row r="136" spans="1:43" s="8" customFormat="1">
      <c r="A136" s="10"/>
      <c r="B136" s="7"/>
      <c r="O136" s="10"/>
      <c r="AN136" s="26"/>
      <c r="AO136" s="28"/>
      <c r="AP136" s="28"/>
      <c r="AQ136" s="28"/>
    </row>
    <row r="137" spans="1:43" s="8" customFormat="1">
      <c r="A137" s="10"/>
      <c r="B137" s="7"/>
      <c r="O137" s="10"/>
      <c r="AN137" s="26"/>
      <c r="AO137" s="28"/>
      <c r="AP137" s="28"/>
      <c r="AQ137" s="28"/>
    </row>
    <row r="138" spans="1:43" s="8" customFormat="1">
      <c r="A138" s="10"/>
      <c r="B138" s="7"/>
      <c r="O138" s="10"/>
      <c r="AN138" s="26"/>
      <c r="AO138" s="28"/>
      <c r="AP138" s="28"/>
      <c r="AQ138" s="28"/>
    </row>
    <row r="139" spans="1:43" s="8" customFormat="1">
      <c r="A139" s="10"/>
      <c r="B139" s="7"/>
      <c r="O139" s="10"/>
      <c r="AN139" s="26"/>
      <c r="AO139" s="28"/>
      <c r="AP139" s="28"/>
      <c r="AQ139" s="28"/>
    </row>
    <row r="140" spans="1:43" s="8" customFormat="1">
      <c r="A140" s="10"/>
      <c r="B140" s="7"/>
      <c r="O140" s="10"/>
      <c r="AN140" s="26"/>
      <c r="AO140" s="28"/>
      <c r="AP140" s="28"/>
      <c r="AQ140" s="28"/>
    </row>
    <row r="141" spans="1:43" s="8" customFormat="1">
      <c r="A141" s="10"/>
      <c r="B141" s="7"/>
      <c r="O141" s="10"/>
      <c r="AN141" s="26"/>
      <c r="AO141" s="28"/>
      <c r="AP141" s="28"/>
      <c r="AQ141" s="28"/>
    </row>
    <row r="142" spans="1:43" s="8" customFormat="1">
      <c r="A142" s="10"/>
      <c r="B142" s="7"/>
      <c r="O142" s="10"/>
      <c r="AN142" s="26"/>
      <c r="AO142" s="28"/>
      <c r="AP142" s="28"/>
      <c r="AQ142" s="28"/>
    </row>
    <row r="143" spans="1:43" s="8" customFormat="1">
      <c r="A143" s="10"/>
      <c r="B143" s="7"/>
      <c r="O143" s="10"/>
      <c r="AN143" s="26"/>
      <c r="AO143" s="28"/>
      <c r="AP143" s="28"/>
      <c r="AQ143" s="28"/>
    </row>
    <row r="144" spans="1:43" s="8" customFormat="1">
      <c r="A144" s="10"/>
      <c r="B144" s="7"/>
      <c r="O144" s="10"/>
      <c r="AN144" s="26"/>
      <c r="AO144" s="28"/>
      <c r="AP144" s="28"/>
      <c r="AQ144" s="28"/>
    </row>
    <row r="145" spans="1:43" s="8" customFormat="1">
      <c r="A145" s="10"/>
      <c r="B145" s="7"/>
      <c r="O145" s="10"/>
      <c r="AN145" s="26"/>
      <c r="AO145" s="28"/>
      <c r="AP145" s="28"/>
      <c r="AQ145" s="28"/>
    </row>
    <row r="146" spans="1:43" s="8" customFormat="1">
      <c r="A146" s="10"/>
      <c r="B146" s="7"/>
      <c r="O146" s="10"/>
      <c r="AN146" s="26"/>
      <c r="AO146" s="28"/>
      <c r="AP146" s="28"/>
      <c r="AQ146" s="28"/>
    </row>
    <row r="147" spans="1:43" s="8" customFormat="1">
      <c r="A147" s="10"/>
      <c r="B147" s="7"/>
      <c r="O147" s="10"/>
      <c r="AN147" s="26"/>
      <c r="AO147" s="28"/>
      <c r="AP147" s="28"/>
      <c r="AQ147" s="28"/>
    </row>
    <row r="148" spans="1:43" s="8" customFormat="1">
      <c r="A148" s="10"/>
      <c r="B148" s="7"/>
      <c r="O148" s="10"/>
      <c r="AN148" s="26"/>
      <c r="AO148" s="28"/>
      <c r="AP148" s="28"/>
      <c r="AQ148" s="28"/>
    </row>
    <row r="149" spans="1:43" s="8" customFormat="1">
      <c r="A149" s="10"/>
      <c r="B149" s="7"/>
      <c r="O149" s="10"/>
      <c r="AN149" s="26"/>
      <c r="AO149" s="28"/>
      <c r="AP149" s="28"/>
      <c r="AQ149" s="28"/>
    </row>
    <row r="150" spans="1:43" s="8" customFormat="1">
      <c r="A150" s="10"/>
      <c r="B150" s="7"/>
      <c r="O150" s="10"/>
      <c r="AN150" s="26"/>
      <c r="AO150" s="28"/>
      <c r="AP150" s="28"/>
      <c r="AQ150" s="28"/>
    </row>
    <row r="151" spans="1:43" s="8" customFormat="1">
      <c r="A151" s="10"/>
      <c r="B151" s="7"/>
      <c r="O151" s="10"/>
      <c r="AN151" s="26"/>
      <c r="AO151" s="28"/>
      <c r="AP151" s="28"/>
      <c r="AQ151" s="28"/>
    </row>
    <row r="152" spans="1:43" s="8" customFormat="1">
      <c r="A152" s="10"/>
      <c r="B152" s="7"/>
      <c r="O152" s="10"/>
      <c r="AN152" s="26"/>
      <c r="AO152" s="28"/>
      <c r="AP152" s="28"/>
      <c r="AQ152" s="28"/>
    </row>
  </sheetData>
  <sheetProtection password="DF87" sheet="1" objects="1" scenarios="1" selectLockedCells="1"/>
  <mergeCells count="7">
    <mergeCell ref="M1:O1"/>
    <mergeCell ref="E40:N40"/>
    <mergeCell ref="BJ5:BS5"/>
    <mergeCell ref="C7:N19"/>
    <mergeCell ref="BJ19:BS19"/>
    <mergeCell ref="C21:N21"/>
    <mergeCell ref="C22:D22"/>
  </mergeCells>
  <hyperlinks>
    <hyperlink ref="M1:O1" location="Contents!A1" display="Back to contents"/>
  </hyperlinks>
  <pageMargins left="0.7" right="0.7" top="0.75" bottom="0.75" header="0.3" footer="0.3"/>
  <pageSetup paperSize="9" scale="76" orientation="portrait" r:id="rId1"/>
  <drawing r:id="rId2"/>
  <legacyDrawing r:id="rId3"/>
  <controls>
    <mc:AlternateContent xmlns:mc="http://schemas.openxmlformats.org/markup-compatibility/2006">
      <mc:Choice Requires="x14">
        <control shapeId="103425" r:id="rId4" name="ComboBox3">
          <controlPr locked="0" defaultSize="0" autoLine="0" linkedCell="#REF!" listFillRange="Tumour" r:id="rId5">
            <anchor moveWithCells="1" sizeWithCells="1">
              <from>
                <xdr:col>4</xdr:col>
                <xdr:colOff>342900</xdr:colOff>
                <xdr:row>55</xdr:row>
                <xdr:rowOff>0</xdr:rowOff>
              </from>
              <to>
                <xdr:col>12</xdr:col>
                <xdr:colOff>0</xdr:colOff>
                <xdr:row>55</xdr:row>
                <xdr:rowOff>0</xdr:rowOff>
              </to>
            </anchor>
          </controlPr>
        </control>
      </mc:Choice>
      <mc:Fallback>
        <control shapeId="103425" r:id="rId4" name="ComboBox3"/>
      </mc:Fallback>
    </mc:AlternateContent>
    <mc:AlternateContent xmlns:mc="http://schemas.openxmlformats.org/markup-compatibility/2006">
      <mc:Choice Requires="x14">
        <control shapeId="103426" r:id="rId6" name="Drop Down 2">
          <controlPr defaultSize="0" autoLine="0" autoPict="0">
            <anchor moveWithCells="1">
              <from>
                <xdr:col>4</xdr:col>
                <xdr:colOff>85725</xdr:colOff>
                <xdr:row>2</xdr:row>
                <xdr:rowOff>28575</xdr:rowOff>
              </from>
              <to>
                <xdr:col>8</xdr:col>
                <xdr:colOff>38100</xdr:colOff>
                <xdr:row>3</xdr:row>
                <xdr:rowOff>47625</xdr:rowOff>
              </to>
            </anchor>
          </controlPr>
        </control>
      </mc:Choice>
    </mc:AlternateContent>
    <mc:AlternateContent xmlns:mc="http://schemas.openxmlformats.org/markup-compatibility/2006">
      <mc:Choice Requires="x14">
        <control shapeId="103427" r:id="rId7" name="Drop Down 3">
          <controlPr defaultSize="0" autoLine="0" autoPict="0">
            <anchor moveWithCells="1">
              <from>
                <xdr:col>11</xdr:col>
                <xdr:colOff>552450</xdr:colOff>
                <xdr:row>2</xdr:row>
                <xdr:rowOff>28575</xdr:rowOff>
              </from>
              <to>
                <xdr:col>14</xdr:col>
                <xdr:colOff>76200</xdr:colOff>
                <xdr:row>3</xdr:row>
                <xdr:rowOff>47625</xdr:rowOff>
              </to>
            </anchor>
          </controlPr>
        </control>
      </mc:Choice>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ER251"/>
  <sheetViews>
    <sheetView zoomScaleNormal="100" zoomScaleSheetLayoutView="100" workbookViewId="0">
      <selection activeCell="B1" sqref="B1"/>
    </sheetView>
  </sheetViews>
  <sheetFormatPr defaultRowHeight="15" customHeight="1"/>
  <cols>
    <col min="1" max="1" width="2.28515625" style="10" customWidth="1"/>
    <col min="2" max="2" width="2.28515625" style="20" customWidth="1"/>
    <col min="3" max="3" width="10.140625" style="2" customWidth="1"/>
    <col min="4" max="5" width="9.140625" style="2"/>
    <col min="6" max="6" width="10" style="2" customWidth="1"/>
    <col min="7" max="7" width="48.28515625" style="2" customWidth="1"/>
    <col min="8" max="8" width="9.140625" style="2"/>
    <col min="9" max="9" width="10.140625" style="2" customWidth="1"/>
    <col min="10" max="11" width="9.140625" style="2"/>
    <col min="12" max="12" width="11.28515625" style="2" customWidth="1"/>
    <col min="13" max="13" width="9.140625" style="2"/>
    <col min="14" max="14" width="2" style="2" customWidth="1"/>
    <col min="15" max="17" width="8.7109375" style="8" customWidth="1"/>
    <col min="18" max="20" width="7.5703125" style="8" customWidth="1"/>
    <col min="21" max="21" width="4.7109375" style="8" customWidth="1"/>
    <col min="22" max="148" width="9.140625" style="8"/>
    <col min="149" max="16384" width="9.140625" style="2"/>
  </cols>
  <sheetData>
    <row r="1" spans="1:58" s="8" customFormat="1" ht="15" customHeight="1">
      <c r="A1" s="10"/>
      <c r="B1" s="139"/>
      <c r="C1" s="140"/>
      <c r="D1" s="140"/>
      <c r="E1" s="140"/>
      <c r="F1" s="140"/>
      <c r="G1" s="140"/>
      <c r="H1" s="140"/>
      <c r="I1" s="140"/>
      <c r="J1" s="140"/>
      <c r="K1" s="140"/>
      <c r="L1" s="249" t="s">
        <v>250</v>
      </c>
      <c r="M1" s="249"/>
      <c r="N1" s="249"/>
    </row>
    <row r="2" spans="1:58" ht="15" customHeight="1">
      <c r="B2" s="148"/>
      <c r="C2" s="147"/>
      <c r="D2" s="147"/>
      <c r="E2" s="147"/>
      <c r="F2" s="147"/>
      <c r="G2" s="147"/>
      <c r="H2" s="147"/>
      <c r="I2" s="147"/>
      <c r="J2" s="147"/>
      <c r="K2" s="147"/>
      <c r="L2" s="147"/>
      <c r="M2" s="147"/>
      <c r="N2" s="147"/>
      <c r="AZ2" s="127"/>
      <c r="BA2" s="127"/>
      <c r="BB2" s="127"/>
      <c r="BC2" s="127"/>
      <c r="BD2" s="127"/>
      <c r="BE2" s="127"/>
      <c r="BF2" s="127"/>
    </row>
    <row r="3" spans="1:58" ht="15" customHeight="1">
      <c r="B3" s="148"/>
      <c r="C3" s="179" t="s">
        <v>203</v>
      </c>
      <c r="D3" s="147"/>
      <c r="E3" s="147"/>
      <c r="F3" s="147"/>
      <c r="G3" s="147"/>
      <c r="H3" s="147"/>
      <c r="I3" s="147"/>
      <c r="J3" s="147"/>
      <c r="K3" s="147"/>
      <c r="L3" s="147"/>
      <c r="M3" s="147"/>
      <c r="N3" s="147"/>
      <c r="AZ3" s="165" t="str">
        <f>VLOOKUP($AZ$4,DefinedLists!$A$101:$B$115,2,FALSE)</f>
        <v>Lip, oral cavity and pharynx (C00–C14)</v>
      </c>
      <c r="BA3" s="165"/>
      <c r="BB3" s="165"/>
      <c r="BC3" s="165"/>
      <c r="BD3" s="165"/>
      <c r="BE3" s="165"/>
      <c r="BF3" s="165"/>
    </row>
    <row r="4" spans="1:58" ht="15" customHeight="1">
      <c r="B4" s="148"/>
      <c r="C4" s="142"/>
      <c r="D4" s="147"/>
      <c r="E4" s="147"/>
      <c r="F4" s="147"/>
      <c r="G4" s="147"/>
      <c r="H4" s="147"/>
      <c r="I4" s="147"/>
      <c r="J4" s="147"/>
      <c r="K4" s="147"/>
      <c r="L4" s="147"/>
      <c r="M4" s="147"/>
      <c r="N4" s="147"/>
      <c r="AZ4" s="165">
        <v>1</v>
      </c>
      <c r="BA4" s="199" t="s">
        <v>7</v>
      </c>
      <c r="BB4" s="199"/>
      <c r="BC4" s="199"/>
      <c r="BD4" s="199" t="s">
        <v>8</v>
      </c>
      <c r="BE4" s="199"/>
      <c r="BF4" s="199"/>
    </row>
    <row r="5" spans="1:58" ht="15" customHeight="1">
      <c r="B5" s="148"/>
      <c r="C5" s="147"/>
      <c r="D5" s="147"/>
      <c r="E5" s="147"/>
      <c r="F5" s="147"/>
      <c r="G5" s="147"/>
      <c r="H5" s="147"/>
      <c r="I5" s="147"/>
      <c r="J5" s="147"/>
      <c r="K5" s="147"/>
      <c r="L5" s="147"/>
      <c r="M5" s="147"/>
      <c r="N5" s="147"/>
      <c r="AZ5" s="165" t="s">
        <v>32</v>
      </c>
      <c r="BA5" s="200" t="s">
        <v>1</v>
      </c>
      <c r="BB5" s="200" t="s">
        <v>0</v>
      </c>
      <c r="BC5" s="200" t="s">
        <v>4</v>
      </c>
      <c r="BD5" s="200" t="s">
        <v>1</v>
      </c>
      <c r="BE5" s="200" t="s">
        <v>0</v>
      </c>
      <c r="BF5" s="200" t="s">
        <v>4</v>
      </c>
    </row>
    <row r="6" spans="1:58" ht="15" customHeight="1">
      <c r="B6" s="148"/>
      <c r="C6" s="223"/>
      <c r="D6" s="180"/>
      <c r="E6" s="181"/>
      <c r="F6" s="142"/>
      <c r="G6" s="142"/>
      <c r="H6" s="251" t="s">
        <v>176</v>
      </c>
      <c r="I6" s="251"/>
      <c r="J6" s="251"/>
      <c r="K6" s="251" t="s">
        <v>177</v>
      </c>
      <c r="L6" s="251"/>
      <c r="M6" s="251"/>
      <c r="N6" s="147"/>
      <c r="AZ6" s="165" t="str">
        <f>AZ3</f>
        <v>Lip, oral cavity and pharynx (C00–C14)</v>
      </c>
      <c r="BA6" s="165">
        <f>VLOOKUP($AZ$3&amp;BA$5&amp;$AZ$5,L_ICDChapDeath!$A$3:$F$44,5,FALSE)</f>
        <v>74</v>
      </c>
      <c r="BB6" s="165">
        <f>VLOOKUP($AZ$3&amp;BB$5&amp;$AZ$5,L_ICDChapDeath!$A$3:$F$44,5,FALSE)</f>
        <v>41</v>
      </c>
      <c r="BC6" s="165">
        <f>VLOOKUP($AZ$3&amp;BC$5&amp;$AZ$5,L_ICDChapDeath!$A$3:$F$44,5,FALSE)</f>
        <v>115</v>
      </c>
      <c r="BD6" s="165">
        <f>VLOOKUP($AZ$3&amp;BD$5&amp;$AZ$5,L_ICDChapDeath!$A$3:$F$44,6,FALSE)</f>
        <v>2.4096215982629601</v>
      </c>
      <c r="BE6" s="165">
        <f>VLOOKUP($AZ$3&amp;BE$5&amp;$AZ$5,L_ICDChapDeath!$A$3:$F$44,6,FALSE)</f>
        <v>1.15777659200814</v>
      </c>
      <c r="BF6" s="165">
        <f>VLOOKUP($AZ$3&amp;BF$5&amp;$AZ$5,L_ICDChapDeath!$A$3:$F$44,6,FALSE)</f>
        <v>1.75287821176932</v>
      </c>
    </row>
    <row r="7" spans="1:58" ht="15" customHeight="1">
      <c r="B7" s="148"/>
      <c r="C7" s="252" t="s">
        <v>40</v>
      </c>
      <c r="D7" s="252"/>
      <c r="E7" s="252"/>
      <c r="F7" s="158"/>
      <c r="G7" s="158"/>
      <c r="H7" s="224" t="s">
        <v>1</v>
      </c>
      <c r="I7" s="224" t="s">
        <v>0</v>
      </c>
      <c r="J7" s="224" t="s">
        <v>6</v>
      </c>
      <c r="K7" s="224" t="s">
        <v>1</v>
      </c>
      <c r="L7" s="224" t="s">
        <v>0</v>
      </c>
      <c r="M7" s="224" t="s">
        <v>6</v>
      </c>
      <c r="N7" s="147"/>
      <c r="AZ7" s="165" t="str">
        <f>VLOOKUP($AZ$3,DefinedLists!$A$124:$S$137,2,FALSE)</f>
        <v>Lip (C00)</v>
      </c>
      <c r="BA7" s="165">
        <f>VLOOKUP($AZ7&amp;BA$5&amp;$AZ$5,L_SubgrpDeath!$A$2:$H$235,6,FALSE)</f>
        <v>0</v>
      </c>
      <c r="BB7" s="165">
        <f>VLOOKUP($AZ7&amp;BB$5&amp;$AZ$5,L_SubgrpDeath!$A$2:$H$235,6,FALSE)</f>
        <v>0</v>
      </c>
      <c r="BC7" s="165">
        <f>VLOOKUP($AZ7&amp;BC$5&amp;$AZ$5,L_SubgrpDeath!$A$2:$H$235,6,FALSE)</f>
        <v>0</v>
      </c>
      <c r="BD7" s="165">
        <f>VLOOKUP($AZ7&amp;BD$5&amp;$AZ$5,L_SubgrpDeath!$A$2:$H$235,7,FALSE)</f>
        <v>0</v>
      </c>
      <c r="BE7" s="165">
        <f>VLOOKUP($AZ7&amp;BE$5&amp;$AZ$5,L_SubgrpDeath!$A$2:$H$235,7,FALSE)</f>
        <v>0</v>
      </c>
      <c r="BF7" s="165">
        <f>VLOOKUP($AZ7&amp;BF$5&amp;$AZ$5,L_SubgrpDeath!$A$2:$H$235,7,FALSE)</f>
        <v>0</v>
      </c>
    </row>
    <row r="8" spans="1:58" ht="15" customHeight="1">
      <c r="B8" s="148"/>
      <c r="C8" s="183" t="str">
        <f>AZ3</f>
        <v>Lip, oral cavity and pharynx (C00–C14)</v>
      </c>
      <c r="D8" s="183"/>
      <c r="E8" s="184"/>
      <c r="F8" s="185"/>
      <c r="G8" s="185"/>
      <c r="H8" s="187">
        <f t="shared" ref="H8:M8" si="0">BA6</f>
        <v>74</v>
      </c>
      <c r="I8" s="187">
        <f t="shared" si="0"/>
        <v>41</v>
      </c>
      <c r="J8" s="187">
        <f t="shared" si="0"/>
        <v>115</v>
      </c>
      <c r="K8" s="188">
        <f t="shared" si="0"/>
        <v>2.4096215982629601</v>
      </c>
      <c r="L8" s="188">
        <f t="shared" si="0"/>
        <v>1.15777659200814</v>
      </c>
      <c r="M8" s="188">
        <f t="shared" si="0"/>
        <v>1.75287821176932</v>
      </c>
      <c r="N8" s="147"/>
      <c r="R8" s="33"/>
      <c r="S8" s="33"/>
      <c r="T8" s="33"/>
      <c r="AZ8" s="165" t="str">
        <f>VLOOKUP($AZ$3,DefinedLists!$A$124:$S$137,3,FALSE)</f>
        <v>Tongue - base of (C01)</v>
      </c>
      <c r="BA8" s="165">
        <f>VLOOKUP($AZ8&amp;BA$5&amp;$AZ$5,L_SubgrpDeath!$A$2:$H$235,6,FALSE)</f>
        <v>5</v>
      </c>
      <c r="BB8" s="165">
        <f>VLOOKUP($AZ8&amp;BB$5&amp;$AZ$5,L_SubgrpDeath!$A$2:$H$235,6,FALSE)</f>
        <v>2</v>
      </c>
      <c r="BC8" s="165">
        <f>VLOOKUP($AZ8&amp;BC$5&amp;$AZ$5,L_SubgrpDeath!$A$2:$H$235,6,FALSE)</f>
        <v>7</v>
      </c>
      <c r="BD8" s="165">
        <f>VLOOKUP($AZ8&amp;BD$5&amp;$AZ$5,L_SubgrpDeath!$A$2:$H$235,7,FALSE)</f>
        <v>0.16290612286515099</v>
      </c>
      <c r="BE8" s="165">
        <f>VLOOKUP($AZ8&amp;BE$5&amp;$AZ$5,L_SubgrpDeath!$A$2:$H$235,7,FALSE)</f>
        <v>5.8373974342134802E-2</v>
      </c>
      <c r="BF8" s="165">
        <f>VLOOKUP($AZ8&amp;BF$5&amp;$AZ$5,L_SubgrpDeath!$A$2:$H$235,7,FALSE)</f>
        <v>0.105276173782307</v>
      </c>
    </row>
    <row r="9" spans="1:58" ht="15" customHeight="1">
      <c r="B9" s="148"/>
      <c r="C9" s="189" t="str">
        <f t="shared" ref="C9:C22" si="1">IF(AZ7=0,"",AZ7)</f>
        <v>Lip (C00)</v>
      </c>
      <c r="D9" s="189"/>
      <c r="E9" s="189"/>
      <c r="F9" s="189"/>
      <c r="G9" s="189"/>
      <c r="H9" s="190">
        <f t="shared" ref="H9:H22" si="2">IF(ISNA(BA7),"",BA7)</f>
        <v>0</v>
      </c>
      <c r="I9" s="190">
        <f t="shared" ref="I9:I22" si="3">IF(ISNA(BB7),"",BB7)</f>
        <v>0</v>
      </c>
      <c r="J9" s="190">
        <f t="shared" ref="J9:J22" si="4">IF(ISNA(BC7),"",BC7)</f>
        <v>0</v>
      </c>
      <c r="K9" s="191">
        <f t="shared" ref="K9:K22" si="5">IF(ISNA(BD7),"",BD7)</f>
        <v>0</v>
      </c>
      <c r="L9" s="191">
        <f t="shared" ref="L9:L22" si="6">IF(ISNA(BE7),"",BE7)</f>
        <v>0</v>
      </c>
      <c r="M9" s="191">
        <f t="shared" ref="M9:M22" si="7">IF(ISNA(BF7),"",BF7)</f>
        <v>0</v>
      </c>
      <c r="N9" s="147"/>
      <c r="R9" s="33"/>
      <c r="S9" s="33"/>
      <c r="T9" s="33"/>
      <c r="AZ9" s="165" t="str">
        <f>VLOOKUP($AZ$3,DefinedLists!$A$124:$S$137,4,FALSE)</f>
        <v>Tongue - other and unspecified (C02)</v>
      </c>
      <c r="BA9" s="165">
        <f>VLOOKUP($AZ9&amp;BA$5&amp;$AZ$5,L_SubgrpDeath!$A$2:$H$235,6,FALSE)</f>
        <v>9</v>
      </c>
      <c r="BB9" s="165">
        <f>VLOOKUP($AZ9&amp;BB$5&amp;$AZ$5,L_SubgrpDeath!$A$2:$H$235,6,FALSE)</f>
        <v>9</v>
      </c>
      <c r="BC9" s="165">
        <f>VLOOKUP($AZ9&amp;BC$5&amp;$AZ$5,L_SubgrpDeath!$A$2:$H$235,6,FALSE)</f>
        <v>18</v>
      </c>
      <c r="BD9" s="165">
        <f>VLOOKUP($AZ9&amp;BD$5&amp;$AZ$5,L_SubgrpDeath!$A$2:$H$235,7,FALSE)</f>
        <v>0.31655358607412798</v>
      </c>
      <c r="BE9" s="165">
        <f>VLOOKUP($AZ9&amp;BE$5&amp;$AZ$5,L_SubgrpDeath!$A$2:$H$235,7,FALSE)</f>
        <v>0.20870100746667899</v>
      </c>
      <c r="BF9" s="165">
        <f>VLOOKUP($AZ9&amp;BF$5&amp;$AZ$5,L_SubgrpDeath!$A$2:$H$235,7,FALSE)</f>
        <v>0.266880773456036</v>
      </c>
    </row>
    <row r="10" spans="1:58" ht="15" customHeight="1">
      <c r="B10" s="148"/>
      <c r="C10" s="189" t="str">
        <f t="shared" si="1"/>
        <v>Tongue - base of (C01)</v>
      </c>
      <c r="D10" s="189"/>
      <c r="E10" s="189"/>
      <c r="F10" s="189"/>
      <c r="G10" s="189"/>
      <c r="H10" s="190">
        <f t="shared" si="2"/>
        <v>5</v>
      </c>
      <c r="I10" s="190">
        <f t="shared" si="3"/>
        <v>2</v>
      </c>
      <c r="J10" s="190">
        <f t="shared" si="4"/>
        <v>7</v>
      </c>
      <c r="K10" s="191">
        <f t="shared" si="5"/>
        <v>0.16290612286515099</v>
      </c>
      <c r="L10" s="191">
        <f t="shared" si="6"/>
        <v>5.8373974342134802E-2</v>
      </c>
      <c r="M10" s="191">
        <f t="shared" si="7"/>
        <v>0.105276173782307</v>
      </c>
      <c r="N10" s="147"/>
      <c r="R10" s="33"/>
      <c r="S10" s="33"/>
      <c r="T10" s="33"/>
      <c r="AZ10" s="165" t="str">
        <f>VLOOKUP($AZ$3,DefinedLists!$A$124:$S$137,5,FALSE)</f>
        <v>Gum (C03)</v>
      </c>
      <c r="BA10" s="165">
        <f>VLOOKUP($AZ10&amp;BA$5&amp;$AZ$5,L_SubgrpDeath!$A$2:$H$235,6,FALSE)</f>
        <v>2</v>
      </c>
      <c r="BB10" s="165">
        <f>VLOOKUP($AZ10&amp;BB$5&amp;$AZ$5,L_SubgrpDeath!$A$2:$H$235,6,FALSE)</f>
        <v>0</v>
      </c>
      <c r="BC10" s="165">
        <f>VLOOKUP($AZ10&amp;BC$5&amp;$AZ$5,L_SubgrpDeath!$A$2:$H$235,6,FALSE)</f>
        <v>2</v>
      </c>
      <c r="BD10" s="165">
        <f>VLOOKUP($AZ10&amp;BD$5&amp;$AZ$5,L_SubgrpDeath!$A$2:$H$235,7,FALSE)</f>
        <v>5.63987462510347E-2</v>
      </c>
      <c r="BE10" s="165">
        <f>VLOOKUP($AZ10&amp;BE$5&amp;$AZ$5,L_SubgrpDeath!$A$2:$H$235,7,FALSE)</f>
        <v>0</v>
      </c>
      <c r="BF10" s="165">
        <f>VLOOKUP($AZ10&amp;BF$5&amp;$AZ$5,L_SubgrpDeath!$A$2:$H$235,7,FALSE)</f>
        <v>2.4182913556263199E-2</v>
      </c>
    </row>
    <row r="11" spans="1:58" ht="15" customHeight="1">
      <c r="B11" s="148"/>
      <c r="C11" s="189" t="str">
        <f t="shared" si="1"/>
        <v>Tongue - other and unspecified (C02)</v>
      </c>
      <c r="D11" s="189"/>
      <c r="E11" s="189"/>
      <c r="F11" s="189"/>
      <c r="G11" s="189"/>
      <c r="H11" s="190">
        <f t="shared" si="2"/>
        <v>9</v>
      </c>
      <c r="I11" s="190">
        <f t="shared" si="3"/>
        <v>9</v>
      </c>
      <c r="J11" s="190">
        <f t="shared" si="4"/>
        <v>18</v>
      </c>
      <c r="K11" s="191">
        <f t="shared" si="5"/>
        <v>0.31655358607412798</v>
      </c>
      <c r="L11" s="191">
        <f t="shared" si="6"/>
        <v>0.20870100746667899</v>
      </c>
      <c r="M11" s="191">
        <f t="shared" si="7"/>
        <v>0.266880773456036</v>
      </c>
      <c r="N11" s="147"/>
      <c r="R11" s="33"/>
      <c r="S11" s="33"/>
      <c r="T11" s="33"/>
      <c r="AZ11" s="165" t="str">
        <f>VLOOKUP($AZ$3,DefinedLists!$A$124:$S$137,6,FALSE)</f>
        <v>Mouth - floor of (C04)</v>
      </c>
      <c r="BA11" s="165">
        <f>VLOOKUP($AZ11&amp;BA$5&amp;$AZ$5,L_SubgrpDeath!$A$2:$H$235,6,FALSE)</f>
        <v>5</v>
      </c>
      <c r="BB11" s="165">
        <f>VLOOKUP($AZ11&amp;BB$5&amp;$AZ$5,L_SubgrpDeath!$A$2:$H$235,6,FALSE)</f>
        <v>2</v>
      </c>
      <c r="BC11" s="165">
        <f>VLOOKUP($AZ11&amp;BC$5&amp;$AZ$5,L_SubgrpDeath!$A$2:$H$235,6,FALSE)</f>
        <v>7</v>
      </c>
      <c r="BD11" s="165">
        <f>VLOOKUP($AZ11&amp;BD$5&amp;$AZ$5,L_SubgrpDeath!$A$2:$H$235,7,FALSE)</f>
        <v>0.148522356476227</v>
      </c>
      <c r="BE11" s="165">
        <f>VLOOKUP($AZ11&amp;BE$5&amp;$AZ$5,L_SubgrpDeath!$A$2:$H$235,7,FALSE)</f>
        <v>6.16068487701446E-2</v>
      </c>
      <c r="BF11" s="165">
        <f>VLOOKUP($AZ11&amp;BF$5&amp;$AZ$5,L_SubgrpDeath!$A$2:$H$235,7,FALSE)</f>
        <v>9.9770199340043095E-2</v>
      </c>
    </row>
    <row r="12" spans="1:58" ht="15" customHeight="1">
      <c r="B12" s="148"/>
      <c r="C12" s="189" t="str">
        <f t="shared" si="1"/>
        <v>Gum (C03)</v>
      </c>
      <c r="D12" s="189"/>
      <c r="E12" s="189"/>
      <c r="F12" s="189"/>
      <c r="G12" s="189"/>
      <c r="H12" s="190">
        <f t="shared" si="2"/>
        <v>2</v>
      </c>
      <c r="I12" s="190">
        <f t="shared" si="3"/>
        <v>0</v>
      </c>
      <c r="J12" s="190">
        <f t="shared" si="4"/>
        <v>2</v>
      </c>
      <c r="K12" s="191">
        <f t="shared" si="5"/>
        <v>5.63987462510347E-2</v>
      </c>
      <c r="L12" s="191">
        <f t="shared" si="6"/>
        <v>0</v>
      </c>
      <c r="M12" s="191">
        <f t="shared" si="7"/>
        <v>2.4182913556263199E-2</v>
      </c>
      <c r="N12" s="147"/>
      <c r="R12" s="33"/>
      <c r="S12" s="33"/>
      <c r="T12" s="33"/>
      <c r="AZ12" s="165" t="str">
        <f>VLOOKUP($AZ$3,DefinedLists!$A$124:$S$137,7,FALSE)</f>
        <v>Palate (C05)</v>
      </c>
      <c r="BA12" s="165">
        <f>VLOOKUP($AZ12&amp;BA$5&amp;$AZ$5,L_SubgrpDeath!$A$2:$H$235,6,FALSE)</f>
        <v>2</v>
      </c>
      <c r="BB12" s="165">
        <f>VLOOKUP($AZ12&amp;BB$5&amp;$AZ$5,L_SubgrpDeath!$A$2:$H$235,6,FALSE)</f>
        <v>1</v>
      </c>
      <c r="BC12" s="165">
        <f>VLOOKUP($AZ12&amp;BC$5&amp;$AZ$5,L_SubgrpDeath!$A$2:$H$235,6,FALSE)</f>
        <v>3</v>
      </c>
      <c r="BD12" s="165">
        <f>VLOOKUP($AZ12&amp;BD$5&amp;$AZ$5,L_SubgrpDeath!$A$2:$H$235,7,FALSE)</f>
        <v>5.0121219393791799E-2</v>
      </c>
      <c r="BE12" s="165">
        <f>VLOOKUP($AZ12&amp;BE$5&amp;$AZ$5,L_SubgrpDeath!$A$2:$H$235,7,FALSE)</f>
        <v>2.6690114175302999E-2</v>
      </c>
      <c r="BF12" s="165">
        <f>VLOOKUP($AZ12&amp;BF$5&amp;$AZ$5,L_SubgrpDeath!$A$2:$H$235,7,FALSE)</f>
        <v>3.4172137356667097E-2</v>
      </c>
    </row>
    <row r="13" spans="1:58" ht="15" customHeight="1">
      <c r="B13" s="148"/>
      <c r="C13" s="189" t="str">
        <f t="shared" si="1"/>
        <v>Mouth - floor of (C04)</v>
      </c>
      <c r="D13" s="189"/>
      <c r="E13" s="189"/>
      <c r="F13" s="189"/>
      <c r="G13" s="189"/>
      <c r="H13" s="190">
        <f t="shared" si="2"/>
        <v>5</v>
      </c>
      <c r="I13" s="190">
        <f t="shared" si="3"/>
        <v>2</v>
      </c>
      <c r="J13" s="190">
        <f t="shared" si="4"/>
        <v>7</v>
      </c>
      <c r="K13" s="191">
        <f t="shared" si="5"/>
        <v>0.148522356476227</v>
      </c>
      <c r="L13" s="191">
        <f t="shared" si="6"/>
        <v>6.16068487701446E-2</v>
      </c>
      <c r="M13" s="191">
        <f t="shared" si="7"/>
        <v>9.9770199340043095E-2</v>
      </c>
      <c r="N13" s="147"/>
      <c r="R13" s="33"/>
      <c r="S13" s="33"/>
      <c r="T13" s="33"/>
      <c r="AZ13" s="165" t="str">
        <f>VLOOKUP($AZ$3,DefinedLists!$A$124:$S$137,8,FALSE)</f>
        <v>Mouth - other and unspecified (C06)</v>
      </c>
      <c r="BA13" s="165">
        <f>VLOOKUP($AZ13&amp;BA$5&amp;$AZ$5,L_SubgrpDeath!$A$2:$H$235,6,FALSE)</f>
        <v>7</v>
      </c>
      <c r="BB13" s="165">
        <f>VLOOKUP($AZ13&amp;BB$5&amp;$AZ$5,L_SubgrpDeath!$A$2:$H$235,6,FALSE)</f>
        <v>8</v>
      </c>
      <c r="BC13" s="165">
        <f>VLOOKUP($AZ13&amp;BC$5&amp;$AZ$5,L_SubgrpDeath!$A$2:$H$235,6,FALSE)</f>
        <v>15</v>
      </c>
      <c r="BD13" s="165">
        <f>VLOOKUP($AZ13&amp;BD$5&amp;$AZ$5,L_SubgrpDeath!$A$2:$H$235,7,FALSE)</f>
        <v>0.22907247624688501</v>
      </c>
      <c r="BE13" s="165">
        <f>VLOOKUP($AZ13&amp;BE$5&amp;$AZ$5,L_SubgrpDeath!$A$2:$H$235,7,FALSE)</f>
        <v>0.212527667507346</v>
      </c>
      <c r="BF13" s="165">
        <f>VLOOKUP($AZ13&amp;BF$5&amp;$AZ$5,L_SubgrpDeath!$A$2:$H$235,7,FALSE)</f>
        <v>0.22216105165460001</v>
      </c>
    </row>
    <row r="14" spans="1:58" ht="15" customHeight="1">
      <c r="B14" s="148"/>
      <c r="C14" s="189" t="str">
        <f t="shared" si="1"/>
        <v>Palate (C05)</v>
      </c>
      <c r="D14" s="189"/>
      <c r="E14" s="189"/>
      <c r="F14" s="192"/>
      <c r="G14" s="192"/>
      <c r="H14" s="190">
        <f t="shared" si="2"/>
        <v>2</v>
      </c>
      <c r="I14" s="190">
        <f t="shared" si="3"/>
        <v>1</v>
      </c>
      <c r="J14" s="190">
        <f t="shared" si="4"/>
        <v>3</v>
      </c>
      <c r="K14" s="191">
        <f t="shared" si="5"/>
        <v>5.0121219393791799E-2</v>
      </c>
      <c r="L14" s="191">
        <f t="shared" si="6"/>
        <v>2.6690114175302999E-2</v>
      </c>
      <c r="M14" s="191">
        <f t="shared" si="7"/>
        <v>3.4172137356667097E-2</v>
      </c>
      <c r="N14" s="147"/>
      <c r="R14" s="33"/>
      <c r="S14" s="33"/>
      <c r="T14" s="33"/>
      <c r="AZ14" s="165" t="str">
        <f>VLOOKUP($AZ$3,DefinedLists!$A$124:$S$137,9,FALSE)</f>
        <v>Parotid gland (C07)</v>
      </c>
      <c r="BA14" s="165">
        <f>VLOOKUP($AZ14&amp;BA$5&amp;$AZ$5,L_SubgrpDeath!$A$2:$H$235,6,FALSE)</f>
        <v>5</v>
      </c>
      <c r="BB14" s="165">
        <f>VLOOKUP($AZ14&amp;BB$5&amp;$AZ$5,L_SubgrpDeath!$A$2:$H$235,6,FALSE)</f>
        <v>3</v>
      </c>
      <c r="BC14" s="165">
        <f>VLOOKUP($AZ14&amp;BC$5&amp;$AZ$5,L_SubgrpDeath!$A$2:$H$235,6,FALSE)</f>
        <v>8</v>
      </c>
      <c r="BD14" s="165">
        <f>VLOOKUP($AZ14&amp;BD$5&amp;$AZ$5,L_SubgrpDeath!$A$2:$H$235,7,FALSE)</f>
        <v>0.163301778488945</v>
      </c>
      <c r="BE14" s="165">
        <f>VLOOKUP($AZ14&amp;BE$5&amp;$AZ$5,L_SubgrpDeath!$A$2:$H$235,7,FALSE)</f>
        <v>4.6899919221501697E-2</v>
      </c>
      <c r="BF14" s="165">
        <f>VLOOKUP($AZ14&amp;BF$5&amp;$AZ$5,L_SubgrpDeath!$A$2:$H$235,7,FALSE)</f>
        <v>0.10641335320450999</v>
      </c>
    </row>
    <row r="15" spans="1:58" ht="15" customHeight="1">
      <c r="B15" s="148"/>
      <c r="C15" s="189" t="str">
        <f t="shared" si="1"/>
        <v>Mouth - other and unspecified (C06)</v>
      </c>
      <c r="D15" s="189"/>
      <c r="E15" s="189"/>
      <c r="F15" s="192"/>
      <c r="G15" s="192"/>
      <c r="H15" s="190">
        <f t="shared" si="2"/>
        <v>7</v>
      </c>
      <c r="I15" s="190">
        <f t="shared" si="3"/>
        <v>8</v>
      </c>
      <c r="J15" s="190">
        <f t="shared" si="4"/>
        <v>15</v>
      </c>
      <c r="K15" s="191">
        <f t="shared" si="5"/>
        <v>0.22907247624688501</v>
      </c>
      <c r="L15" s="191">
        <f t="shared" si="6"/>
        <v>0.212527667507346</v>
      </c>
      <c r="M15" s="191">
        <f t="shared" si="7"/>
        <v>0.22216105165460001</v>
      </c>
      <c r="N15" s="147"/>
      <c r="R15" s="33"/>
      <c r="S15" s="33"/>
      <c r="T15" s="33"/>
      <c r="AZ15" s="165" t="str">
        <f>VLOOKUP($AZ$3,DefinedLists!$A$124:$S$137,10,FALSE)</f>
        <v>Major salivary glands - other and unspecified (C08)</v>
      </c>
      <c r="BA15" s="165">
        <f>VLOOKUP($AZ15&amp;BA$5&amp;$AZ$5,L_SubgrpDeath!$A$2:$H$235,6,FALSE)</f>
        <v>0</v>
      </c>
      <c r="BB15" s="165">
        <f>VLOOKUP($AZ15&amp;BB$5&amp;$AZ$5,L_SubgrpDeath!$A$2:$H$235,6,FALSE)</f>
        <v>0</v>
      </c>
      <c r="BC15" s="165">
        <f>VLOOKUP($AZ15&amp;BC$5&amp;$AZ$5,L_SubgrpDeath!$A$2:$H$235,6,FALSE)</f>
        <v>0</v>
      </c>
      <c r="BD15" s="165">
        <f>VLOOKUP($AZ15&amp;BD$5&amp;$AZ$5,L_SubgrpDeath!$A$2:$H$235,7,FALSE)</f>
        <v>0</v>
      </c>
      <c r="BE15" s="165">
        <f>VLOOKUP($AZ15&amp;BE$5&amp;$AZ$5,L_SubgrpDeath!$A$2:$H$235,7,FALSE)</f>
        <v>0</v>
      </c>
      <c r="BF15" s="165">
        <f>VLOOKUP($AZ15&amp;BF$5&amp;$AZ$5,L_SubgrpDeath!$A$2:$H$235,7,FALSE)</f>
        <v>0</v>
      </c>
    </row>
    <row r="16" spans="1:58" ht="15" customHeight="1">
      <c r="B16" s="148"/>
      <c r="C16" s="189" t="str">
        <f>IF(AZ14=0,"",AZ14)</f>
        <v>Parotid gland (C07)</v>
      </c>
      <c r="D16" s="189"/>
      <c r="E16" s="189"/>
      <c r="F16" s="192"/>
      <c r="G16" s="192"/>
      <c r="H16" s="190">
        <f t="shared" si="2"/>
        <v>5</v>
      </c>
      <c r="I16" s="190">
        <f t="shared" si="3"/>
        <v>3</v>
      </c>
      <c r="J16" s="190">
        <f t="shared" si="4"/>
        <v>8</v>
      </c>
      <c r="K16" s="191">
        <f t="shared" si="5"/>
        <v>0.163301778488945</v>
      </c>
      <c r="L16" s="191">
        <f t="shared" si="6"/>
        <v>4.6899919221501697E-2</v>
      </c>
      <c r="M16" s="191">
        <f t="shared" si="7"/>
        <v>0.10641335320450999</v>
      </c>
      <c r="N16" s="147"/>
      <c r="R16" s="33"/>
      <c r="S16" s="33"/>
      <c r="T16" s="33"/>
      <c r="AZ16" s="165" t="str">
        <f>VLOOKUP($AZ$3,DefinedLists!$A$124:$S$137,11,FALSE)</f>
        <v>Tonsil (C09)</v>
      </c>
      <c r="BA16" s="165">
        <f>VLOOKUP($AZ16&amp;BA$5&amp;$AZ$5,L_SubgrpDeath!$A$2:$H$235,6,FALSE)</f>
        <v>12</v>
      </c>
      <c r="BB16" s="165">
        <f>VLOOKUP($AZ16&amp;BB$5&amp;$AZ$5,L_SubgrpDeath!$A$2:$H$235,6,FALSE)</f>
        <v>4</v>
      </c>
      <c r="BC16" s="165">
        <f>VLOOKUP($AZ16&amp;BC$5&amp;$AZ$5,L_SubgrpDeath!$A$2:$H$235,6,FALSE)</f>
        <v>16</v>
      </c>
      <c r="BD16" s="165">
        <f>VLOOKUP($AZ16&amp;BD$5&amp;$AZ$5,L_SubgrpDeath!$A$2:$H$235,7,FALSE)</f>
        <v>0.41327354491645801</v>
      </c>
      <c r="BE16" s="165">
        <f>VLOOKUP($AZ16&amp;BE$5&amp;$AZ$5,L_SubgrpDeath!$A$2:$H$235,7,FALSE)</f>
        <v>0.11225473439443701</v>
      </c>
      <c r="BF16" s="165">
        <f>VLOOKUP($AZ16&amp;BF$5&amp;$AZ$5,L_SubgrpDeath!$A$2:$H$235,7,FALSE)</f>
        <v>0.25659004296909899</v>
      </c>
    </row>
    <row r="17" spans="1:58" ht="15" customHeight="1">
      <c r="B17" s="148"/>
      <c r="C17" s="189" t="str">
        <f t="shared" si="1"/>
        <v>Major salivary glands - other and unspecified (C08)</v>
      </c>
      <c r="D17" s="192"/>
      <c r="E17" s="192"/>
      <c r="F17" s="192"/>
      <c r="G17" s="192"/>
      <c r="H17" s="190">
        <f t="shared" si="2"/>
        <v>0</v>
      </c>
      <c r="I17" s="190">
        <f t="shared" si="3"/>
        <v>0</v>
      </c>
      <c r="J17" s="190">
        <f t="shared" si="4"/>
        <v>0</v>
      </c>
      <c r="K17" s="191">
        <f t="shared" si="5"/>
        <v>0</v>
      </c>
      <c r="L17" s="191">
        <f t="shared" si="6"/>
        <v>0</v>
      </c>
      <c r="M17" s="191">
        <f t="shared" si="7"/>
        <v>0</v>
      </c>
      <c r="N17" s="147"/>
      <c r="R17" s="33"/>
      <c r="S17" s="33"/>
      <c r="T17" s="33"/>
      <c r="AZ17" s="165" t="str">
        <f>VLOOKUP($AZ$3,DefinedLists!$A$124:$S$137,12,FALSE)</f>
        <v>Oropharynx (C10)</v>
      </c>
      <c r="BA17" s="165">
        <f>VLOOKUP($AZ17&amp;BA$5&amp;$AZ$5,L_SubgrpDeath!$A$2:$H$235,6,FALSE)</f>
        <v>6</v>
      </c>
      <c r="BB17" s="165">
        <f>VLOOKUP($AZ17&amp;BB$5&amp;$AZ$5,L_SubgrpDeath!$A$2:$H$235,6,FALSE)</f>
        <v>2</v>
      </c>
      <c r="BC17" s="165">
        <f>VLOOKUP($AZ17&amp;BC$5&amp;$AZ$5,L_SubgrpDeath!$A$2:$H$235,6,FALSE)</f>
        <v>8</v>
      </c>
      <c r="BD17" s="165">
        <f>VLOOKUP($AZ17&amp;BD$5&amp;$AZ$5,L_SubgrpDeath!$A$2:$H$235,7,FALSE)</f>
        <v>0.18983942670479401</v>
      </c>
      <c r="BE17" s="165">
        <f>VLOOKUP($AZ17&amp;BE$5&amp;$AZ$5,L_SubgrpDeath!$A$2:$H$235,7,FALSE)</f>
        <v>6.13953471542108E-2</v>
      </c>
      <c r="BF17" s="165">
        <f>VLOOKUP($AZ17&amp;BF$5&amp;$AZ$5,L_SubgrpDeath!$A$2:$H$235,7,FALSE)</f>
        <v>0.12546953661584001</v>
      </c>
    </row>
    <row r="18" spans="1:58" ht="15" customHeight="1">
      <c r="B18" s="148"/>
      <c r="C18" s="189" t="str">
        <f t="shared" si="1"/>
        <v>Tonsil (C09)</v>
      </c>
      <c r="D18" s="189"/>
      <c r="E18" s="189"/>
      <c r="F18" s="192"/>
      <c r="G18" s="192"/>
      <c r="H18" s="190">
        <f t="shared" si="2"/>
        <v>12</v>
      </c>
      <c r="I18" s="190">
        <f t="shared" si="3"/>
        <v>4</v>
      </c>
      <c r="J18" s="190">
        <f t="shared" si="4"/>
        <v>16</v>
      </c>
      <c r="K18" s="191">
        <f t="shared" si="5"/>
        <v>0.41327354491645801</v>
      </c>
      <c r="L18" s="191">
        <f t="shared" si="6"/>
        <v>0.11225473439443701</v>
      </c>
      <c r="M18" s="191">
        <f t="shared" si="7"/>
        <v>0.25659004296909899</v>
      </c>
      <c r="N18" s="147"/>
      <c r="R18" s="33"/>
      <c r="S18" s="33"/>
      <c r="T18" s="33"/>
      <c r="AZ18" s="165" t="str">
        <f>VLOOKUP($AZ$3,DefinedLists!$A$124:$S$137,13,FALSE)</f>
        <v>Nasopharynx (C11)</v>
      </c>
      <c r="BA18" s="165">
        <f>VLOOKUP($AZ18&amp;BA$5&amp;$AZ$5,L_SubgrpDeath!$A$2:$H$235,6,FALSE)</f>
        <v>9</v>
      </c>
      <c r="BB18" s="165">
        <f>VLOOKUP($AZ18&amp;BB$5&amp;$AZ$5,L_SubgrpDeath!$A$2:$H$235,6,FALSE)</f>
        <v>5</v>
      </c>
      <c r="BC18" s="165">
        <f>VLOOKUP($AZ18&amp;BC$5&amp;$AZ$5,L_SubgrpDeath!$A$2:$H$235,6,FALSE)</f>
        <v>14</v>
      </c>
      <c r="BD18" s="165">
        <f>VLOOKUP($AZ18&amp;BD$5&amp;$AZ$5,L_SubgrpDeath!$A$2:$H$235,7,FALSE)</f>
        <v>0.31226666948151499</v>
      </c>
      <c r="BE18" s="165">
        <f>VLOOKUP($AZ18&amp;BE$5&amp;$AZ$5,L_SubgrpDeath!$A$2:$H$235,7,FALSE)</f>
        <v>0.210735757494104</v>
      </c>
      <c r="BF18" s="165">
        <f>VLOOKUP($AZ18&amp;BF$5&amp;$AZ$5,L_SubgrpDeath!$A$2:$H$235,7,FALSE)</f>
        <v>0.260028579133597</v>
      </c>
    </row>
    <row r="19" spans="1:58" ht="15" customHeight="1">
      <c r="B19" s="148"/>
      <c r="C19" s="189" t="str">
        <f t="shared" si="1"/>
        <v>Oropharynx (C10)</v>
      </c>
      <c r="D19" s="189"/>
      <c r="E19" s="189"/>
      <c r="F19" s="192"/>
      <c r="G19" s="192"/>
      <c r="H19" s="190">
        <f t="shared" si="2"/>
        <v>6</v>
      </c>
      <c r="I19" s="190">
        <f t="shared" si="3"/>
        <v>2</v>
      </c>
      <c r="J19" s="190">
        <f t="shared" si="4"/>
        <v>8</v>
      </c>
      <c r="K19" s="191">
        <f t="shared" si="5"/>
        <v>0.18983942670479401</v>
      </c>
      <c r="L19" s="191">
        <f t="shared" si="6"/>
        <v>6.13953471542108E-2</v>
      </c>
      <c r="M19" s="191">
        <f t="shared" si="7"/>
        <v>0.12546953661584001</v>
      </c>
      <c r="N19" s="147"/>
      <c r="R19" s="33"/>
      <c r="S19" s="33"/>
      <c r="T19" s="33"/>
      <c r="AZ19" s="165" t="str">
        <f>VLOOKUP($AZ$3,DefinedLists!$A$124:$S$137,14,FALSE)</f>
        <v>Pyriform sinus (C12)</v>
      </c>
      <c r="BA19" s="165">
        <f>VLOOKUP($AZ19&amp;BA$5&amp;$AZ$5,L_SubgrpDeath!$A$2:$H$235,6,FALSE)</f>
        <v>2</v>
      </c>
      <c r="BB19" s="165">
        <f>VLOOKUP($AZ19&amp;BB$5&amp;$AZ$5,L_SubgrpDeath!$A$2:$H$235,6,FALSE)</f>
        <v>4</v>
      </c>
      <c r="BC19" s="165">
        <f>VLOOKUP($AZ19&amp;BC$5&amp;$AZ$5,L_SubgrpDeath!$A$2:$H$235,6,FALSE)</f>
        <v>6</v>
      </c>
      <c r="BD19" s="165">
        <f>VLOOKUP($AZ19&amp;BD$5&amp;$AZ$5,L_SubgrpDeath!$A$2:$H$235,7,FALSE)</f>
        <v>6.2133788742570001E-2</v>
      </c>
      <c r="BE19" s="165">
        <f>VLOOKUP($AZ19&amp;BE$5&amp;$AZ$5,L_SubgrpDeath!$A$2:$H$235,7,FALSE)</f>
        <v>0.13190110730697299</v>
      </c>
      <c r="BF19" s="165">
        <f>VLOOKUP($AZ19&amp;BF$5&amp;$AZ$5,L_SubgrpDeath!$A$2:$H$235,7,FALSE)</f>
        <v>9.7777963654468503E-2</v>
      </c>
    </row>
    <row r="20" spans="1:58" ht="15" customHeight="1">
      <c r="B20" s="153"/>
      <c r="C20" s="189" t="str">
        <f t="shared" si="1"/>
        <v>Nasopharynx (C11)</v>
      </c>
      <c r="D20" s="189"/>
      <c r="E20" s="192"/>
      <c r="F20" s="192"/>
      <c r="G20" s="192"/>
      <c r="H20" s="190">
        <f t="shared" si="2"/>
        <v>9</v>
      </c>
      <c r="I20" s="190">
        <f t="shared" si="3"/>
        <v>5</v>
      </c>
      <c r="J20" s="190">
        <f t="shared" si="4"/>
        <v>14</v>
      </c>
      <c r="K20" s="191">
        <f t="shared" si="5"/>
        <v>0.31226666948151499</v>
      </c>
      <c r="L20" s="191">
        <f t="shared" si="6"/>
        <v>0.210735757494104</v>
      </c>
      <c r="M20" s="191">
        <f t="shared" si="7"/>
        <v>0.260028579133597</v>
      </c>
      <c r="N20" s="147"/>
      <c r="R20" s="33"/>
      <c r="S20" s="33"/>
      <c r="T20" s="33"/>
      <c r="AZ20" s="165" t="str">
        <f>VLOOKUP($AZ$3,DefinedLists!$A$124:$S$137,15,FALSE)</f>
        <v>Hypopharynx (C13)</v>
      </c>
      <c r="BA20" s="165">
        <f>VLOOKUP($AZ20&amp;BA$5&amp;$AZ$5,L_SubgrpDeath!$A$2:$H$235,6,FALSE)</f>
        <v>4</v>
      </c>
      <c r="BB20" s="165">
        <f>VLOOKUP($AZ20&amp;BB$5&amp;$AZ$5,L_SubgrpDeath!$A$2:$H$235,6,FALSE)</f>
        <v>1</v>
      </c>
      <c r="BC20" s="165">
        <f>VLOOKUP($AZ20&amp;BC$5&amp;$AZ$5,L_SubgrpDeath!$A$2:$H$235,6,FALSE)</f>
        <v>5</v>
      </c>
      <c r="BD20" s="165">
        <f>VLOOKUP($AZ20&amp;BD$5&amp;$AZ$5,L_SubgrpDeath!$A$2:$H$235,7,FALSE)</f>
        <v>0.10619244878164</v>
      </c>
      <c r="BE20" s="165">
        <f>VLOOKUP($AZ20&amp;BE$5&amp;$AZ$5,L_SubgrpDeath!$A$2:$H$235,7,FALSE)</f>
        <v>2.6690114175302999E-2</v>
      </c>
      <c r="BF20" s="165">
        <f>VLOOKUP($AZ20&amp;BF$5&amp;$AZ$5,L_SubgrpDeath!$A$2:$H$235,7,FALSE)</f>
        <v>5.96007788455655E-2</v>
      </c>
    </row>
    <row r="21" spans="1:58" ht="15" customHeight="1">
      <c r="B21" s="148"/>
      <c r="C21" s="189" t="str">
        <f t="shared" si="1"/>
        <v>Pyriform sinus (C12)</v>
      </c>
      <c r="D21" s="189"/>
      <c r="E21" s="192"/>
      <c r="F21" s="192"/>
      <c r="G21" s="192"/>
      <c r="H21" s="190">
        <f t="shared" si="2"/>
        <v>2</v>
      </c>
      <c r="I21" s="190">
        <f t="shared" si="3"/>
        <v>4</v>
      </c>
      <c r="J21" s="190">
        <f t="shared" si="4"/>
        <v>6</v>
      </c>
      <c r="K21" s="191">
        <f t="shared" si="5"/>
        <v>6.2133788742570001E-2</v>
      </c>
      <c r="L21" s="191">
        <f t="shared" si="6"/>
        <v>0.13190110730697299</v>
      </c>
      <c r="M21" s="191">
        <f t="shared" si="7"/>
        <v>9.7777963654468503E-2</v>
      </c>
      <c r="N21" s="147"/>
      <c r="R21" s="33"/>
      <c r="S21" s="33"/>
      <c r="T21" s="33"/>
      <c r="AZ21" s="165" t="str">
        <f>VLOOKUP($AZ$3,DefinedLists!$A$124:$S$137,16,FALSE)</f>
        <v>Lip, oral cavity and pharynx - other and ill-defined sites (C14)</v>
      </c>
      <c r="BA21" s="165">
        <f>VLOOKUP($AZ21&amp;BA$5&amp;$AZ$5,L_SubgrpDeath!$A$2:$H$235,6,FALSE)</f>
        <v>6</v>
      </c>
      <c r="BB21" s="165">
        <f>VLOOKUP($AZ21&amp;BB$5&amp;$AZ$5,L_SubgrpDeath!$A$2:$H$235,6,FALSE)</f>
        <v>0</v>
      </c>
      <c r="BC21" s="165">
        <f>VLOOKUP($AZ21&amp;BC$5&amp;$AZ$5,L_SubgrpDeath!$A$2:$H$235,6,FALSE)</f>
        <v>6</v>
      </c>
      <c r="BD21" s="165">
        <f>VLOOKUP($AZ21&amp;BD$5&amp;$AZ$5,L_SubgrpDeath!$A$2:$H$235,7,FALSE)</f>
        <v>0.19903943383981601</v>
      </c>
      <c r="BE21" s="165">
        <f>VLOOKUP($AZ21&amp;BE$5&amp;$AZ$5,L_SubgrpDeath!$A$2:$H$235,7,FALSE)</f>
        <v>0</v>
      </c>
      <c r="BF21" s="165">
        <f>VLOOKUP($AZ21&amp;BF$5&amp;$AZ$5,L_SubgrpDeath!$A$2:$H$235,7,FALSE)</f>
        <v>9.4554708200319706E-2</v>
      </c>
    </row>
    <row r="22" spans="1:58" ht="15" customHeight="1">
      <c r="B22" s="148"/>
      <c r="C22" s="189" t="str">
        <f t="shared" si="1"/>
        <v>Hypopharynx (C13)</v>
      </c>
      <c r="D22" s="189"/>
      <c r="E22" s="192"/>
      <c r="F22" s="192"/>
      <c r="G22" s="192"/>
      <c r="H22" s="190">
        <f t="shared" si="2"/>
        <v>4</v>
      </c>
      <c r="I22" s="190">
        <f t="shared" si="3"/>
        <v>1</v>
      </c>
      <c r="J22" s="190">
        <f t="shared" si="4"/>
        <v>5</v>
      </c>
      <c r="K22" s="191">
        <f t="shared" si="5"/>
        <v>0.10619244878164</v>
      </c>
      <c r="L22" s="191">
        <f t="shared" si="6"/>
        <v>2.6690114175302999E-2</v>
      </c>
      <c r="M22" s="191">
        <f t="shared" si="7"/>
        <v>5.96007788455655E-2</v>
      </c>
      <c r="N22" s="147"/>
      <c r="R22" s="33"/>
      <c r="S22" s="33"/>
      <c r="T22" s="33"/>
      <c r="AZ22" s="165"/>
      <c r="BA22" s="165"/>
      <c r="BB22" s="165"/>
      <c r="BC22" s="165"/>
      <c r="BD22" s="165"/>
      <c r="BE22" s="165"/>
      <c r="BF22" s="165"/>
    </row>
    <row r="23" spans="1:58" ht="15" customHeight="1">
      <c r="B23" s="148"/>
      <c r="C23" s="142"/>
      <c r="D23" s="142"/>
      <c r="E23" s="142"/>
      <c r="F23" s="142"/>
      <c r="G23" s="142"/>
      <c r="H23" s="194"/>
      <c r="I23" s="194"/>
      <c r="J23" s="194"/>
      <c r="K23" s="194"/>
      <c r="L23" s="194"/>
      <c r="M23" s="194"/>
      <c r="N23" s="147"/>
      <c r="AZ23" s="165"/>
      <c r="BA23" s="165"/>
      <c r="BB23" s="165"/>
      <c r="BC23" s="165"/>
      <c r="BD23" s="165"/>
      <c r="BE23" s="165"/>
      <c r="BF23" s="165"/>
    </row>
    <row r="24" spans="1:58" ht="15" customHeight="1">
      <c r="B24" s="148"/>
      <c r="C24" s="195" t="s">
        <v>167</v>
      </c>
      <c r="D24" s="142"/>
      <c r="E24" s="142"/>
      <c r="F24" s="142"/>
      <c r="G24" s="142"/>
      <c r="H24" s="194"/>
      <c r="I24" s="194"/>
      <c r="J24" s="194"/>
      <c r="K24" s="194"/>
      <c r="L24" s="194"/>
      <c r="M24" s="194"/>
      <c r="N24" s="147"/>
      <c r="AZ24" s="127"/>
      <c r="BA24" s="127"/>
      <c r="BB24" s="127"/>
      <c r="BC24" s="127"/>
      <c r="BD24" s="127"/>
      <c r="BE24" s="127"/>
      <c r="BF24" s="127"/>
    </row>
    <row r="25" spans="1:58" ht="15" customHeight="1">
      <c r="B25" s="148"/>
      <c r="C25" s="196" t="s">
        <v>356</v>
      </c>
      <c r="D25" s="197"/>
      <c r="E25" s="181"/>
      <c r="F25" s="181"/>
      <c r="G25" s="181"/>
      <c r="H25" s="197"/>
      <c r="I25" s="197"/>
      <c r="J25" s="197"/>
      <c r="K25" s="198"/>
      <c r="L25" s="198"/>
      <c r="M25" s="198"/>
      <c r="N25" s="147"/>
    </row>
    <row r="26" spans="1:58" s="8" customFormat="1" ht="15" customHeight="1">
      <c r="A26" s="10"/>
      <c r="B26" s="51"/>
      <c r="C26" s="254"/>
      <c r="D26" s="254"/>
      <c r="E26" s="254"/>
      <c r="F26" s="254"/>
      <c r="G26" s="254"/>
      <c r="H26" s="52"/>
      <c r="I26" s="52"/>
      <c r="J26" s="52"/>
      <c r="K26" s="53"/>
      <c r="L26" s="53"/>
      <c r="M26" s="53"/>
      <c r="N26" s="10"/>
    </row>
    <row r="27" spans="1:58" s="8" customFormat="1" ht="15" customHeight="1">
      <c r="A27" s="10"/>
      <c r="B27" s="51"/>
      <c r="C27" s="17"/>
      <c r="D27" s="17"/>
      <c r="E27" s="17"/>
      <c r="F27" s="17"/>
      <c r="G27" s="17"/>
      <c r="H27" s="17"/>
      <c r="I27" s="17"/>
      <c r="J27" s="17"/>
      <c r="K27" s="17"/>
      <c r="L27" s="17"/>
      <c r="M27" s="17"/>
      <c r="N27" s="10"/>
    </row>
    <row r="28" spans="1:58" s="8" customFormat="1" ht="15" customHeight="1">
      <c r="A28" s="10"/>
      <c r="B28" s="51"/>
      <c r="C28" s="10"/>
      <c r="D28" s="10"/>
      <c r="E28" s="10"/>
      <c r="F28" s="10"/>
      <c r="G28" s="10"/>
      <c r="H28" s="10"/>
      <c r="I28" s="10"/>
      <c r="J28" s="10"/>
      <c r="K28" s="10"/>
      <c r="L28" s="10"/>
      <c r="M28" s="10"/>
      <c r="N28" s="10"/>
    </row>
    <row r="29" spans="1:58" s="8" customFormat="1" ht="15" customHeight="1">
      <c r="A29" s="10"/>
      <c r="B29" s="7"/>
    </row>
    <row r="30" spans="1:58" s="8" customFormat="1" ht="15" customHeight="1">
      <c r="A30" s="10"/>
      <c r="B30" s="7"/>
    </row>
    <row r="31" spans="1:58" s="8" customFormat="1" ht="15" customHeight="1">
      <c r="A31" s="10"/>
      <c r="B31" s="7"/>
    </row>
    <row r="32" spans="1:58" s="8" customFormat="1" ht="15" customHeight="1">
      <c r="A32" s="10"/>
      <c r="B32" s="7"/>
      <c r="C32" s="34"/>
    </row>
    <row r="33" spans="1:2" s="8" customFormat="1" ht="15" customHeight="1">
      <c r="A33" s="10"/>
      <c r="B33" s="7"/>
    </row>
    <row r="34" spans="1:2" s="8" customFormat="1" ht="15" customHeight="1">
      <c r="A34" s="10"/>
      <c r="B34" s="7"/>
    </row>
    <row r="35" spans="1:2" s="8" customFormat="1" ht="15" customHeight="1">
      <c r="A35" s="10"/>
      <c r="B35" s="7"/>
    </row>
    <row r="36" spans="1:2" s="8" customFormat="1" ht="15" customHeight="1">
      <c r="A36" s="10"/>
      <c r="B36" s="7"/>
    </row>
    <row r="37" spans="1:2" s="8" customFormat="1" ht="15" customHeight="1">
      <c r="A37" s="10"/>
      <c r="B37" s="7"/>
    </row>
    <row r="38" spans="1:2" s="8" customFormat="1" ht="15" customHeight="1">
      <c r="A38" s="10"/>
      <c r="B38" s="7"/>
    </row>
    <row r="39" spans="1:2" s="8" customFormat="1" ht="15" customHeight="1">
      <c r="A39" s="10"/>
      <c r="B39" s="7"/>
    </row>
    <row r="40" spans="1:2" s="8" customFormat="1" ht="15" customHeight="1">
      <c r="A40" s="10"/>
      <c r="B40" s="7"/>
    </row>
    <row r="41" spans="1:2" s="8" customFormat="1" ht="15" customHeight="1">
      <c r="A41" s="10"/>
      <c r="B41" s="7"/>
    </row>
    <row r="42" spans="1:2" s="8" customFormat="1" ht="15" customHeight="1">
      <c r="A42" s="10"/>
      <c r="B42" s="7"/>
    </row>
    <row r="43" spans="1:2" s="8" customFormat="1" ht="15" customHeight="1">
      <c r="A43" s="10"/>
      <c r="B43" s="7"/>
    </row>
    <row r="44" spans="1:2" s="8" customFormat="1" ht="15" customHeight="1">
      <c r="A44" s="10"/>
      <c r="B44" s="7"/>
    </row>
    <row r="45" spans="1:2" s="8" customFormat="1" ht="15" customHeight="1">
      <c r="A45" s="10"/>
      <c r="B45" s="7"/>
    </row>
    <row r="46" spans="1:2" s="8" customFormat="1" ht="15" customHeight="1">
      <c r="A46" s="10"/>
      <c r="B46" s="7"/>
    </row>
    <row r="47" spans="1:2" s="8" customFormat="1" ht="15" customHeight="1">
      <c r="A47" s="10"/>
      <c r="B47" s="7"/>
    </row>
    <row r="48" spans="1:2" s="8" customFormat="1" ht="15" customHeight="1">
      <c r="A48" s="10"/>
      <c r="B48" s="7"/>
    </row>
    <row r="49" spans="1:2" s="8" customFormat="1" ht="15" customHeight="1">
      <c r="A49" s="10"/>
      <c r="B49" s="7"/>
    </row>
    <row r="50" spans="1:2" s="8" customFormat="1" ht="15" customHeight="1">
      <c r="A50" s="10"/>
      <c r="B50" s="7"/>
    </row>
    <row r="51" spans="1:2" s="8" customFormat="1" ht="15" customHeight="1">
      <c r="A51" s="10"/>
      <c r="B51" s="7"/>
    </row>
    <row r="52" spans="1:2" s="8" customFormat="1" ht="15" customHeight="1">
      <c r="A52" s="10"/>
      <c r="B52" s="7"/>
    </row>
    <row r="53" spans="1:2" s="8" customFormat="1" ht="15" customHeight="1">
      <c r="A53" s="10"/>
      <c r="B53" s="7"/>
    </row>
    <row r="54" spans="1:2" s="8" customFormat="1" ht="15" customHeight="1">
      <c r="A54" s="10"/>
      <c r="B54" s="7"/>
    </row>
    <row r="55" spans="1:2" s="8" customFormat="1" ht="15" customHeight="1">
      <c r="A55" s="10"/>
      <c r="B55" s="7"/>
    </row>
    <row r="56" spans="1:2" s="8" customFormat="1" ht="15" customHeight="1">
      <c r="A56" s="10"/>
      <c r="B56" s="7"/>
    </row>
    <row r="57" spans="1:2" s="8" customFormat="1" ht="15" customHeight="1">
      <c r="A57" s="10"/>
      <c r="B57" s="7"/>
    </row>
    <row r="58" spans="1:2" s="8" customFormat="1" ht="15" customHeight="1">
      <c r="A58" s="10"/>
      <c r="B58" s="7"/>
    </row>
    <row r="59" spans="1:2" s="8" customFormat="1" ht="15" customHeight="1">
      <c r="A59" s="10"/>
      <c r="B59" s="7"/>
    </row>
    <row r="60" spans="1:2" s="8" customFormat="1" ht="15" customHeight="1">
      <c r="A60" s="10"/>
      <c r="B60" s="7"/>
    </row>
    <row r="61" spans="1:2" s="8" customFormat="1" ht="15" customHeight="1">
      <c r="A61" s="10"/>
      <c r="B61" s="7"/>
    </row>
    <row r="62" spans="1:2" s="8" customFormat="1" ht="15" customHeight="1">
      <c r="A62" s="10"/>
      <c r="B62" s="7"/>
    </row>
    <row r="63" spans="1:2" s="8" customFormat="1" ht="15" customHeight="1">
      <c r="A63" s="10"/>
      <c r="B63" s="7"/>
    </row>
    <row r="64" spans="1:2" s="8" customFormat="1" ht="15" customHeight="1">
      <c r="A64" s="10"/>
      <c r="B64" s="7"/>
    </row>
    <row r="65" spans="1:2" s="8" customFormat="1" ht="15" customHeight="1">
      <c r="A65" s="10"/>
      <c r="B65" s="7"/>
    </row>
    <row r="66" spans="1:2" s="8" customFormat="1" ht="15" customHeight="1">
      <c r="A66" s="10"/>
      <c r="B66" s="7"/>
    </row>
    <row r="67" spans="1:2" s="8" customFormat="1" ht="15" customHeight="1">
      <c r="A67" s="10"/>
      <c r="B67" s="7"/>
    </row>
    <row r="68" spans="1:2" s="8" customFormat="1" ht="15" customHeight="1">
      <c r="A68" s="10"/>
      <c r="B68" s="7"/>
    </row>
    <row r="69" spans="1:2" s="8" customFormat="1" ht="15" customHeight="1">
      <c r="A69" s="10"/>
      <c r="B69" s="7"/>
    </row>
    <row r="70" spans="1:2" s="8" customFormat="1" ht="15" customHeight="1">
      <c r="A70" s="10"/>
      <c r="B70" s="7"/>
    </row>
    <row r="71" spans="1:2" s="8" customFormat="1" ht="15" customHeight="1">
      <c r="A71" s="10"/>
      <c r="B71" s="7"/>
    </row>
    <row r="72" spans="1:2" s="8" customFormat="1" ht="15" customHeight="1">
      <c r="A72" s="10"/>
      <c r="B72" s="7"/>
    </row>
    <row r="73" spans="1:2" s="8" customFormat="1" ht="15" customHeight="1">
      <c r="A73" s="10"/>
      <c r="B73" s="7"/>
    </row>
    <row r="74" spans="1:2" s="8" customFormat="1" ht="15" customHeight="1">
      <c r="A74" s="10"/>
      <c r="B74" s="7"/>
    </row>
    <row r="75" spans="1:2" s="8" customFormat="1" ht="15" customHeight="1">
      <c r="A75" s="10"/>
      <c r="B75" s="7"/>
    </row>
    <row r="76" spans="1:2" s="8" customFormat="1" ht="15" customHeight="1">
      <c r="A76" s="10"/>
      <c r="B76" s="7"/>
    </row>
    <row r="77" spans="1:2" s="8" customFormat="1" ht="15" customHeight="1">
      <c r="A77" s="10"/>
      <c r="B77" s="7"/>
    </row>
    <row r="78" spans="1:2" s="8" customFormat="1" ht="15" customHeight="1">
      <c r="A78" s="10"/>
      <c r="B78" s="7"/>
    </row>
    <row r="79" spans="1:2" s="8" customFormat="1" ht="15" customHeight="1">
      <c r="A79" s="10"/>
      <c r="B79" s="7"/>
    </row>
    <row r="80" spans="1:2" s="8" customFormat="1" ht="15" customHeight="1">
      <c r="A80" s="10"/>
      <c r="B80" s="7"/>
    </row>
    <row r="81" spans="1:2" s="8" customFormat="1" ht="15" customHeight="1">
      <c r="A81" s="10"/>
      <c r="B81" s="7"/>
    </row>
    <row r="82" spans="1:2" s="8" customFormat="1" ht="15" customHeight="1">
      <c r="A82" s="10"/>
      <c r="B82" s="7"/>
    </row>
    <row r="83" spans="1:2" s="8" customFormat="1" ht="15" customHeight="1">
      <c r="A83" s="10"/>
      <c r="B83" s="7"/>
    </row>
    <row r="84" spans="1:2" s="8" customFormat="1" ht="15" customHeight="1">
      <c r="A84" s="10"/>
      <c r="B84" s="7"/>
    </row>
    <row r="85" spans="1:2" s="8" customFormat="1" ht="15" customHeight="1">
      <c r="A85" s="10"/>
      <c r="B85" s="7"/>
    </row>
    <row r="86" spans="1:2" s="8" customFormat="1" ht="15" customHeight="1">
      <c r="A86" s="10"/>
      <c r="B86" s="7"/>
    </row>
    <row r="87" spans="1:2" s="8" customFormat="1" ht="15" customHeight="1">
      <c r="A87" s="10"/>
      <c r="B87" s="7"/>
    </row>
    <row r="88" spans="1:2" s="8" customFormat="1" ht="15" customHeight="1">
      <c r="A88" s="10"/>
      <c r="B88" s="7"/>
    </row>
    <row r="89" spans="1:2" s="8" customFormat="1" ht="15" customHeight="1">
      <c r="A89" s="10"/>
      <c r="B89" s="7"/>
    </row>
    <row r="90" spans="1:2" s="8" customFormat="1" ht="15" customHeight="1">
      <c r="A90" s="10"/>
      <c r="B90" s="7"/>
    </row>
    <row r="91" spans="1:2" s="8" customFormat="1" ht="15" customHeight="1">
      <c r="A91" s="10"/>
      <c r="B91" s="7"/>
    </row>
    <row r="92" spans="1:2" s="8" customFormat="1" ht="15" customHeight="1">
      <c r="A92" s="10"/>
      <c r="B92" s="7"/>
    </row>
    <row r="93" spans="1:2" s="8" customFormat="1" ht="15" customHeight="1">
      <c r="A93" s="10"/>
      <c r="B93" s="7"/>
    </row>
    <row r="94" spans="1:2" s="8" customFormat="1" ht="15" customHeight="1">
      <c r="A94" s="10"/>
      <c r="B94" s="7"/>
    </row>
    <row r="95" spans="1:2" s="8" customFormat="1" ht="15" customHeight="1">
      <c r="A95" s="10"/>
      <c r="B95" s="7"/>
    </row>
    <row r="96" spans="1:2" s="8" customFormat="1" ht="15" customHeight="1">
      <c r="A96" s="10"/>
      <c r="B96" s="7"/>
    </row>
    <row r="97" spans="1:2" s="8" customFormat="1" ht="15" customHeight="1">
      <c r="A97" s="10"/>
      <c r="B97" s="7"/>
    </row>
    <row r="98" spans="1:2" s="8" customFormat="1" ht="15" customHeight="1">
      <c r="A98" s="10"/>
      <c r="B98" s="7"/>
    </row>
    <row r="99" spans="1:2" s="8" customFormat="1" ht="15" customHeight="1">
      <c r="A99" s="10"/>
      <c r="B99" s="7"/>
    </row>
    <row r="100" spans="1:2" s="8" customFormat="1" ht="15" customHeight="1">
      <c r="A100" s="10"/>
      <c r="B100" s="7"/>
    </row>
    <row r="101" spans="1:2" s="8" customFormat="1" ht="15" customHeight="1">
      <c r="A101" s="10"/>
      <c r="B101" s="7"/>
    </row>
    <row r="102" spans="1:2" s="8" customFormat="1" ht="15" customHeight="1">
      <c r="A102" s="10"/>
      <c r="B102" s="7"/>
    </row>
    <row r="103" spans="1:2" s="8" customFormat="1" ht="15" customHeight="1">
      <c r="A103" s="10"/>
      <c r="B103" s="7"/>
    </row>
    <row r="104" spans="1:2" s="8" customFormat="1" ht="15" customHeight="1">
      <c r="A104" s="10"/>
      <c r="B104" s="7"/>
    </row>
    <row r="105" spans="1:2" s="8" customFormat="1" ht="15" customHeight="1">
      <c r="A105" s="10"/>
      <c r="B105" s="7"/>
    </row>
    <row r="106" spans="1:2" s="8" customFormat="1" ht="15" customHeight="1">
      <c r="A106" s="10"/>
      <c r="B106" s="7"/>
    </row>
    <row r="107" spans="1:2" s="8" customFormat="1" ht="15" customHeight="1">
      <c r="A107" s="10"/>
      <c r="B107" s="7"/>
    </row>
    <row r="108" spans="1:2" s="8" customFormat="1" ht="15" customHeight="1">
      <c r="A108" s="10"/>
      <c r="B108" s="7"/>
    </row>
    <row r="109" spans="1:2" s="8" customFormat="1" ht="15" customHeight="1">
      <c r="A109" s="10"/>
      <c r="B109" s="7"/>
    </row>
    <row r="110" spans="1:2" s="8" customFormat="1" ht="15" customHeight="1">
      <c r="A110" s="10"/>
      <c r="B110" s="7"/>
    </row>
    <row r="111" spans="1:2" s="8" customFormat="1" ht="15" customHeight="1">
      <c r="A111" s="10"/>
      <c r="B111" s="7"/>
    </row>
    <row r="112" spans="1:2" s="8" customFormat="1" ht="15" customHeight="1">
      <c r="A112" s="10"/>
      <c r="B112" s="7"/>
    </row>
    <row r="113" spans="1:2" s="8" customFormat="1" ht="15" customHeight="1">
      <c r="A113" s="10"/>
      <c r="B113" s="7"/>
    </row>
    <row r="114" spans="1:2" s="8" customFormat="1" ht="15" customHeight="1">
      <c r="A114" s="10"/>
      <c r="B114" s="7"/>
    </row>
    <row r="115" spans="1:2" s="8" customFormat="1" ht="15" customHeight="1">
      <c r="A115" s="10"/>
      <c r="B115" s="7"/>
    </row>
    <row r="116" spans="1:2" s="8" customFormat="1" ht="15" customHeight="1">
      <c r="A116" s="10"/>
      <c r="B116" s="7"/>
    </row>
    <row r="117" spans="1:2" s="8" customFormat="1" ht="15" customHeight="1">
      <c r="A117" s="10"/>
      <c r="B117" s="7"/>
    </row>
    <row r="118" spans="1:2" s="8" customFormat="1" ht="15" customHeight="1">
      <c r="A118" s="10"/>
      <c r="B118" s="7"/>
    </row>
    <row r="119" spans="1:2" s="8" customFormat="1" ht="15" customHeight="1">
      <c r="A119" s="10"/>
      <c r="B119" s="7"/>
    </row>
    <row r="120" spans="1:2" s="8" customFormat="1" ht="15" customHeight="1">
      <c r="A120" s="10"/>
      <c r="B120" s="7"/>
    </row>
    <row r="121" spans="1:2" s="8" customFormat="1" ht="15" customHeight="1">
      <c r="A121" s="10"/>
      <c r="B121" s="7"/>
    </row>
    <row r="122" spans="1:2" s="8" customFormat="1" ht="15" customHeight="1">
      <c r="A122" s="10"/>
      <c r="B122" s="7"/>
    </row>
    <row r="123" spans="1:2" s="8" customFormat="1" ht="15" customHeight="1">
      <c r="A123" s="10"/>
      <c r="B123" s="7"/>
    </row>
    <row r="124" spans="1:2" s="8" customFormat="1" ht="15" customHeight="1">
      <c r="A124" s="10"/>
      <c r="B124" s="7"/>
    </row>
    <row r="125" spans="1:2" s="8" customFormat="1" ht="15" customHeight="1">
      <c r="A125" s="10"/>
      <c r="B125" s="7"/>
    </row>
    <row r="126" spans="1:2" s="8" customFormat="1" ht="15" customHeight="1">
      <c r="A126" s="10"/>
      <c r="B126" s="7"/>
    </row>
    <row r="127" spans="1:2" s="8" customFormat="1" ht="15" customHeight="1">
      <c r="A127" s="10"/>
      <c r="B127" s="7"/>
    </row>
    <row r="128" spans="1:2" s="8" customFormat="1" ht="15" customHeight="1">
      <c r="A128" s="10"/>
      <c r="B128" s="7"/>
    </row>
    <row r="129" spans="1:2" s="8" customFormat="1" ht="15" customHeight="1">
      <c r="A129" s="10"/>
      <c r="B129" s="7"/>
    </row>
    <row r="130" spans="1:2" s="8" customFormat="1" ht="15" customHeight="1">
      <c r="A130" s="10"/>
      <c r="B130" s="7"/>
    </row>
    <row r="131" spans="1:2" s="8" customFormat="1" ht="15" customHeight="1">
      <c r="A131" s="10"/>
      <c r="B131" s="7"/>
    </row>
    <row r="132" spans="1:2" s="8" customFormat="1" ht="15" customHeight="1">
      <c r="A132" s="10"/>
      <c r="B132" s="7"/>
    </row>
    <row r="133" spans="1:2" s="8" customFormat="1" ht="15" customHeight="1">
      <c r="A133" s="10"/>
      <c r="B133" s="7"/>
    </row>
    <row r="134" spans="1:2" s="8" customFormat="1" ht="15" customHeight="1">
      <c r="A134" s="10"/>
      <c r="B134" s="7"/>
    </row>
    <row r="135" spans="1:2" s="8" customFormat="1" ht="15" customHeight="1">
      <c r="A135" s="10"/>
      <c r="B135" s="7"/>
    </row>
    <row r="136" spans="1:2" s="8" customFormat="1" ht="15" customHeight="1">
      <c r="A136" s="10"/>
      <c r="B136" s="7"/>
    </row>
    <row r="137" spans="1:2" s="8" customFormat="1" ht="15" customHeight="1">
      <c r="A137" s="10"/>
      <c r="B137" s="7"/>
    </row>
    <row r="138" spans="1:2" s="8" customFormat="1" ht="15" customHeight="1">
      <c r="A138" s="10"/>
      <c r="B138" s="7"/>
    </row>
    <row r="139" spans="1:2" s="8" customFormat="1" ht="15" customHeight="1">
      <c r="A139" s="10"/>
      <c r="B139" s="7"/>
    </row>
    <row r="140" spans="1:2" s="8" customFormat="1" ht="15" customHeight="1">
      <c r="A140" s="10"/>
      <c r="B140" s="7"/>
    </row>
    <row r="141" spans="1:2" s="8" customFormat="1" ht="15" customHeight="1">
      <c r="A141" s="10"/>
      <c r="B141" s="7"/>
    </row>
    <row r="142" spans="1:2" s="8" customFormat="1" ht="15" customHeight="1">
      <c r="A142" s="10"/>
      <c r="B142" s="7"/>
    </row>
    <row r="143" spans="1:2" s="8" customFormat="1" ht="15" customHeight="1">
      <c r="A143" s="10"/>
      <c r="B143" s="7"/>
    </row>
    <row r="144" spans="1:2" s="8" customFormat="1" ht="15" customHeight="1">
      <c r="A144" s="10"/>
      <c r="B144" s="7"/>
    </row>
    <row r="145" spans="1:2" s="8" customFormat="1" ht="15" customHeight="1">
      <c r="A145" s="10"/>
      <c r="B145" s="7"/>
    </row>
    <row r="146" spans="1:2" s="8" customFormat="1" ht="15" customHeight="1">
      <c r="A146" s="10"/>
      <c r="B146" s="7"/>
    </row>
    <row r="147" spans="1:2" s="8" customFormat="1" ht="15" customHeight="1">
      <c r="A147" s="10"/>
      <c r="B147" s="7"/>
    </row>
    <row r="148" spans="1:2" s="8" customFormat="1" ht="15" customHeight="1">
      <c r="A148" s="10"/>
      <c r="B148" s="7"/>
    </row>
    <row r="149" spans="1:2" s="8" customFormat="1" ht="15" customHeight="1">
      <c r="A149" s="10"/>
      <c r="B149" s="7"/>
    </row>
    <row r="150" spans="1:2" s="8" customFormat="1" ht="15" customHeight="1">
      <c r="A150" s="10"/>
      <c r="B150" s="7"/>
    </row>
    <row r="151" spans="1:2" s="8" customFormat="1" ht="15" customHeight="1">
      <c r="A151" s="10"/>
      <c r="B151" s="7"/>
    </row>
    <row r="152" spans="1:2" s="8" customFormat="1" ht="15" customHeight="1">
      <c r="A152" s="10"/>
      <c r="B152" s="7"/>
    </row>
    <row r="153" spans="1:2" s="8" customFormat="1" ht="15" customHeight="1">
      <c r="A153" s="10"/>
      <c r="B153" s="7"/>
    </row>
    <row r="154" spans="1:2" s="8" customFormat="1" ht="15" customHeight="1">
      <c r="A154" s="10"/>
      <c r="B154" s="7"/>
    </row>
    <row r="155" spans="1:2" s="8" customFormat="1" ht="15" customHeight="1">
      <c r="A155" s="10"/>
      <c r="B155" s="7"/>
    </row>
    <row r="156" spans="1:2" s="8" customFormat="1" ht="15" customHeight="1">
      <c r="A156" s="10"/>
      <c r="B156" s="7"/>
    </row>
    <row r="157" spans="1:2" s="8" customFormat="1" ht="15" customHeight="1">
      <c r="A157" s="10"/>
      <c r="B157" s="7"/>
    </row>
    <row r="158" spans="1:2" s="8" customFormat="1" ht="15" customHeight="1">
      <c r="A158" s="10"/>
      <c r="B158" s="7"/>
    </row>
    <row r="159" spans="1:2" s="8" customFormat="1" ht="15" customHeight="1">
      <c r="A159" s="10"/>
      <c r="B159" s="7"/>
    </row>
    <row r="160" spans="1:2" s="8" customFormat="1" ht="15" customHeight="1">
      <c r="A160" s="10"/>
      <c r="B160" s="7"/>
    </row>
    <row r="161" spans="1:2" s="8" customFormat="1" ht="15" customHeight="1">
      <c r="A161" s="10"/>
      <c r="B161" s="7"/>
    </row>
    <row r="162" spans="1:2" s="8" customFormat="1" ht="15" customHeight="1">
      <c r="A162" s="10"/>
      <c r="B162" s="7"/>
    </row>
    <row r="163" spans="1:2" s="8" customFormat="1" ht="15" customHeight="1">
      <c r="A163" s="10"/>
      <c r="B163" s="7"/>
    </row>
    <row r="164" spans="1:2" s="8" customFormat="1" ht="15" customHeight="1">
      <c r="A164" s="10"/>
      <c r="B164" s="7"/>
    </row>
    <row r="165" spans="1:2" s="8" customFormat="1" ht="15" customHeight="1">
      <c r="A165" s="10"/>
      <c r="B165" s="7"/>
    </row>
    <row r="166" spans="1:2" s="8" customFormat="1" ht="15" customHeight="1">
      <c r="A166" s="10"/>
      <c r="B166" s="7"/>
    </row>
    <row r="167" spans="1:2" s="8" customFormat="1" ht="15" customHeight="1">
      <c r="A167" s="10"/>
      <c r="B167" s="7"/>
    </row>
    <row r="168" spans="1:2" s="8" customFormat="1" ht="15" customHeight="1">
      <c r="A168" s="10"/>
      <c r="B168" s="7"/>
    </row>
    <row r="169" spans="1:2" s="8" customFormat="1" ht="15" customHeight="1">
      <c r="A169" s="10"/>
      <c r="B169" s="7"/>
    </row>
    <row r="170" spans="1:2" s="8" customFormat="1" ht="15" customHeight="1">
      <c r="A170" s="10"/>
      <c r="B170" s="7"/>
    </row>
    <row r="171" spans="1:2" s="8" customFormat="1" ht="15" customHeight="1">
      <c r="A171" s="10"/>
      <c r="B171" s="7"/>
    </row>
    <row r="172" spans="1:2" s="8" customFormat="1" ht="15" customHeight="1">
      <c r="A172" s="10"/>
      <c r="B172" s="7"/>
    </row>
    <row r="173" spans="1:2" s="8" customFormat="1" ht="15" customHeight="1">
      <c r="A173" s="10"/>
      <c r="B173" s="7"/>
    </row>
    <row r="174" spans="1:2" s="8" customFormat="1" ht="15" customHeight="1">
      <c r="A174" s="10"/>
      <c r="B174" s="7"/>
    </row>
    <row r="175" spans="1:2" s="8" customFormat="1" ht="15" customHeight="1">
      <c r="A175" s="10"/>
      <c r="B175" s="7"/>
    </row>
    <row r="176" spans="1:2" s="8" customFormat="1" ht="15" customHeight="1">
      <c r="A176" s="10"/>
      <c r="B176" s="7"/>
    </row>
    <row r="177" spans="1:2" s="8" customFormat="1" ht="15" customHeight="1">
      <c r="A177" s="10"/>
      <c r="B177" s="7"/>
    </row>
    <row r="178" spans="1:2" s="8" customFormat="1" ht="15" customHeight="1">
      <c r="A178" s="10"/>
      <c r="B178" s="7"/>
    </row>
    <row r="179" spans="1:2" s="8" customFormat="1" ht="15" customHeight="1">
      <c r="A179" s="10"/>
      <c r="B179" s="7"/>
    </row>
    <row r="180" spans="1:2" s="8" customFormat="1" ht="15" customHeight="1">
      <c r="A180" s="10"/>
      <c r="B180" s="7"/>
    </row>
    <row r="181" spans="1:2" s="8" customFormat="1" ht="15" customHeight="1">
      <c r="A181" s="10"/>
      <c r="B181" s="7"/>
    </row>
    <row r="182" spans="1:2" s="8" customFormat="1" ht="15" customHeight="1">
      <c r="A182" s="10"/>
      <c r="B182" s="7"/>
    </row>
    <row r="183" spans="1:2" s="8" customFormat="1" ht="15" customHeight="1">
      <c r="A183" s="10"/>
      <c r="B183" s="7"/>
    </row>
    <row r="184" spans="1:2" s="8" customFormat="1" ht="15" customHeight="1">
      <c r="A184" s="10"/>
      <c r="B184" s="7"/>
    </row>
    <row r="185" spans="1:2" s="8" customFormat="1" ht="15" customHeight="1">
      <c r="A185" s="10"/>
      <c r="B185" s="7"/>
    </row>
    <row r="186" spans="1:2" s="8" customFormat="1" ht="15" customHeight="1">
      <c r="A186" s="10"/>
      <c r="B186" s="7"/>
    </row>
    <row r="187" spans="1:2" s="8" customFormat="1" ht="15" customHeight="1">
      <c r="A187" s="10"/>
      <c r="B187" s="7"/>
    </row>
    <row r="188" spans="1:2" s="8" customFormat="1" ht="15" customHeight="1">
      <c r="A188" s="10"/>
      <c r="B188" s="7"/>
    </row>
    <row r="189" spans="1:2" s="8" customFormat="1" ht="15" customHeight="1">
      <c r="A189" s="10"/>
      <c r="B189" s="7"/>
    </row>
    <row r="190" spans="1:2" s="8" customFormat="1" ht="15" customHeight="1">
      <c r="A190" s="10"/>
      <c r="B190" s="7"/>
    </row>
    <row r="191" spans="1:2" s="8" customFormat="1" ht="15" customHeight="1">
      <c r="A191" s="10"/>
      <c r="B191" s="7"/>
    </row>
    <row r="192" spans="1:2" s="8" customFormat="1" ht="15" customHeight="1">
      <c r="A192" s="10"/>
      <c r="B192" s="7"/>
    </row>
    <row r="193" spans="1:2" s="8" customFormat="1" ht="15" customHeight="1">
      <c r="A193" s="10"/>
      <c r="B193" s="7"/>
    </row>
    <row r="194" spans="1:2" s="8" customFormat="1" ht="15" customHeight="1">
      <c r="A194" s="10"/>
      <c r="B194" s="7"/>
    </row>
    <row r="195" spans="1:2" s="8" customFormat="1" ht="15" customHeight="1">
      <c r="A195" s="10"/>
      <c r="B195" s="7"/>
    </row>
    <row r="196" spans="1:2" s="8" customFormat="1" ht="15" customHeight="1">
      <c r="A196" s="10"/>
      <c r="B196" s="7"/>
    </row>
    <row r="197" spans="1:2" s="8" customFormat="1" ht="15" customHeight="1">
      <c r="A197" s="10"/>
      <c r="B197" s="7"/>
    </row>
    <row r="198" spans="1:2" s="8" customFormat="1" ht="15" customHeight="1">
      <c r="A198" s="10"/>
      <c r="B198" s="7"/>
    </row>
    <row r="199" spans="1:2" s="8" customFormat="1" ht="15" customHeight="1">
      <c r="A199" s="10"/>
      <c r="B199" s="7"/>
    </row>
    <row r="200" spans="1:2" s="8" customFormat="1" ht="15" customHeight="1">
      <c r="A200" s="10"/>
      <c r="B200" s="7"/>
    </row>
    <row r="201" spans="1:2" s="8" customFormat="1" ht="15" customHeight="1">
      <c r="A201" s="10"/>
      <c r="B201" s="7"/>
    </row>
    <row r="202" spans="1:2" s="8" customFormat="1" ht="15" customHeight="1">
      <c r="A202" s="10"/>
      <c r="B202" s="7"/>
    </row>
    <row r="203" spans="1:2" s="8" customFormat="1" ht="15" customHeight="1">
      <c r="A203" s="10"/>
      <c r="B203" s="7"/>
    </row>
    <row r="204" spans="1:2" s="8" customFormat="1" ht="15" customHeight="1">
      <c r="A204" s="10"/>
      <c r="B204" s="7"/>
    </row>
    <row r="205" spans="1:2" s="8" customFormat="1" ht="15" customHeight="1">
      <c r="A205" s="10"/>
      <c r="B205" s="7"/>
    </row>
    <row r="206" spans="1:2" s="8" customFormat="1" ht="15" customHeight="1">
      <c r="A206" s="10"/>
      <c r="B206" s="7"/>
    </row>
    <row r="207" spans="1:2" s="8" customFormat="1" ht="15" customHeight="1">
      <c r="A207" s="10"/>
      <c r="B207" s="7"/>
    </row>
    <row r="208" spans="1:2" s="8" customFormat="1" ht="15" customHeight="1">
      <c r="A208" s="10"/>
      <c r="B208" s="7"/>
    </row>
    <row r="209" spans="1:2" s="8" customFormat="1" ht="15" customHeight="1">
      <c r="A209" s="10"/>
      <c r="B209" s="7"/>
    </row>
    <row r="210" spans="1:2" s="8" customFormat="1" ht="15" customHeight="1">
      <c r="A210" s="10"/>
      <c r="B210" s="7"/>
    </row>
    <row r="211" spans="1:2" s="8" customFormat="1" ht="15" customHeight="1">
      <c r="A211" s="10"/>
      <c r="B211" s="7"/>
    </row>
    <row r="212" spans="1:2" s="8" customFormat="1" ht="15" customHeight="1">
      <c r="A212" s="10"/>
      <c r="B212" s="7"/>
    </row>
    <row r="213" spans="1:2" s="8" customFormat="1" ht="15" customHeight="1">
      <c r="A213" s="10"/>
      <c r="B213" s="7"/>
    </row>
    <row r="214" spans="1:2" s="8" customFormat="1" ht="15" customHeight="1">
      <c r="A214" s="10"/>
      <c r="B214" s="7"/>
    </row>
    <row r="215" spans="1:2" s="8" customFormat="1" ht="15" customHeight="1">
      <c r="A215" s="10"/>
      <c r="B215" s="7"/>
    </row>
    <row r="216" spans="1:2" s="8" customFormat="1" ht="15" customHeight="1">
      <c r="A216" s="10"/>
      <c r="B216" s="7"/>
    </row>
    <row r="217" spans="1:2" s="8" customFormat="1" ht="15" customHeight="1">
      <c r="A217" s="10"/>
      <c r="B217" s="7"/>
    </row>
    <row r="218" spans="1:2" s="8" customFormat="1" ht="15" customHeight="1">
      <c r="A218" s="10"/>
      <c r="B218" s="7"/>
    </row>
    <row r="219" spans="1:2" s="8" customFormat="1" ht="15" customHeight="1">
      <c r="A219" s="10"/>
      <c r="B219" s="7"/>
    </row>
    <row r="220" spans="1:2" s="8" customFormat="1" ht="15" customHeight="1">
      <c r="A220" s="10"/>
      <c r="B220" s="7"/>
    </row>
    <row r="221" spans="1:2" s="8" customFormat="1" ht="15" customHeight="1">
      <c r="A221" s="10"/>
      <c r="B221" s="7"/>
    </row>
    <row r="222" spans="1:2" s="8" customFormat="1" ht="15" customHeight="1">
      <c r="A222" s="10"/>
      <c r="B222" s="7"/>
    </row>
    <row r="223" spans="1:2" s="8" customFormat="1" ht="15" customHeight="1">
      <c r="A223" s="10"/>
      <c r="B223" s="7"/>
    </row>
    <row r="224" spans="1:2" s="8" customFormat="1" ht="15" customHeight="1">
      <c r="A224" s="10"/>
      <c r="B224" s="7"/>
    </row>
    <row r="225" spans="1:2" s="8" customFormat="1" ht="15" customHeight="1">
      <c r="A225" s="10"/>
      <c r="B225" s="7"/>
    </row>
    <row r="226" spans="1:2" s="8" customFormat="1" ht="15" customHeight="1">
      <c r="A226" s="10"/>
      <c r="B226" s="7"/>
    </row>
    <row r="227" spans="1:2" s="8" customFormat="1" ht="15" customHeight="1">
      <c r="A227" s="10"/>
      <c r="B227" s="7"/>
    </row>
    <row r="228" spans="1:2" s="8" customFormat="1" ht="15" customHeight="1">
      <c r="A228" s="10"/>
      <c r="B228" s="7"/>
    </row>
    <row r="229" spans="1:2" s="8" customFormat="1" ht="15" customHeight="1">
      <c r="A229" s="10"/>
      <c r="B229" s="7"/>
    </row>
    <row r="230" spans="1:2" s="8" customFormat="1" ht="15" customHeight="1">
      <c r="A230" s="10"/>
      <c r="B230" s="7"/>
    </row>
    <row r="231" spans="1:2" s="8" customFormat="1" ht="15" customHeight="1">
      <c r="A231" s="10"/>
      <c r="B231" s="7"/>
    </row>
    <row r="232" spans="1:2" s="8" customFormat="1" ht="15" customHeight="1">
      <c r="A232" s="10"/>
      <c r="B232" s="7"/>
    </row>
    <row r="233" spans="1:2" s="8" customFormat="1" ht="15" customHeight="1">
      <c r="A233" s="10"/>
      <c r="B233" s="7"/>
    </row>
    <row r="234" spans="1:2" s="8" customFormat="1" ht="15" customHeight="1">
      <c r="A234" s="10"/>
      <c r="B234" s="7"/>
    </row>
    <row r="235" spans="1:2" s="8" customFormat="1" ht="15" customHeight="1">
      <c r="A235" s="10"/>
      <c r="B235" s="7"/>
    </row>
    <row r="236" spans="1:2" s="8" customFormat="1" ht="15" customHeight="1">
      <c r="A236" s="10"/>
      <c r="B236" s="7"/>
    </row>
    <row r="237" spans="1:2" s="8" customFormat="1" ht="15" customHeight="1">
      <c r="A237" s="10"/>
      <c r="B237" s="7"/>
    </row>
    <row r="238" spans="1:2" s="8" customFormat="1" ht="15" customHeight="1">
      <c r="A238" s="10"/>
      <c r="B238" s="7"/>
    </row>
    <row r="239" spans="1:2" s="8" customFormat="1" ht="15" customHeight="1">
      <c r="A239" s="10"/>
      <c r="B239" s="7"/>
    </row>
    <row r="240" spans="1:2" s="8" customFormat="1" ht="15" customHeight="1">
      <c r="A240" s="10"/>
      <c r="B240" s="7"/>
    </row>
    <row r="241" spans="1:2" s="8" customFormat="1" ht="15" customHeight="1">
      <c r="A241" s="10"/>
      <c r="B241" s="7"/>
    </row>
    <row r="242" spans="1:2" s="8" customFormat="1" ht="15" customHeight="1">
      <c r="A242" s="10"/>
      <c r="B242" s="7"/>
    </row>
    <row r="243" spans="1:2" s="8" customFormat="1" ht="15" customHeight="1">
      <c r="A243" s="10"/>
      <c r="B243" s="7"/>
    </row>
    <row r="244" spans="1:2" s="8" customFormat="1" ht="15" customHeight="1">
      <c r="A244" s="10"/>
      <c r="B244" s="7"/>
    </row>
    <row r="245" spans="1:2" s="8" customFormat="1" ht="15" customHeight="1">
      <c r="A245" s="10"/>
      <c r="B245" s="7"/>
    </row>
    <row r="246" spans="1:2" s="8" customFormat="1" ht="15" customHeight="1">
      <c r="A246" s="10"/>
      <c r="B246" s="7"/>
    </row>
    <row r="247" spans="1:2" s="8" customFormat="1" ht="15" customHeight="1">
      <c r="A247" s="10"/>
      <c r="B247" s="7"/>
    </row>
    <row r="248" spans="1:2" s="8" customFormat="1" ht="15" customHeight="1">
      <c r="A248" s="10"/>
      <c r="B248" s="7"/>
    </row>
    <row r="249" spans="1:2" s="8" customFormat="1" ht="15" customHeight="1">
      <c r="A249" s="10"/>
      <c r="B249" s="7"/>
    </row>
    <row r="250" spans="1:2" s="8" customFormat="1" ht="15" customHeight="1">
      <c r="A250" s="10"/>
      <c r="B250" s="7"/>
    </row>
    <row r="251" spans="1:2" s="8" customFormat="1" ht="15" customHeight="1">
      <c r="A251" s="10"/>
      <c r="B251" s="7"/>
    </row>
  </sheetData>
  <sheetProtection password="DF87" sheet="1" objects="1" scenarios="1" selectLockedCells="1"/>
  <mergeCells count="5">
    <mergeCell ref="L1:N1"/>
    <mergeCell ref="C26:G26"/>
    <mergeCell ref="H6:J6"/>
    <mergeCell ref="K6:M6"/>
    <mergeCell ref="C7:E7"/>
  </mergeCells>
  <hyperlinks>
    <hyperlink ref="L1:N1" location="Contents!A1" display="Back to contents"/>
  </hyperlinks>
  <pageMargins left="0.7" right="0.7" top="0.75" bottom="0.75" header="0.3" footer="0.3"/>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Drop Down 1">
              <controlPr defaultSize="0" autoLine="0" autoPict="0">
                <anchor moveWithCells="1">
                  <from>
                    <xdr:col>4</xdr:col>
                    <xdr:colOff>581025</xdr:colOff>
                    <xdr:row>1</xdr:row>
                    <xdr:rowOff>104775</xdr:rowOff>
                  </from>
                  <to>
                    <xdr:col>7</xdr:col>
                    <xdr:colOff>190500</xdr:colOff>
                    <xdr:row>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Cover</vt:lpstr>
      <vt:lpstr>Contents</vt:lpstr>
      <vt:lpstr>HelpUsingFile</vt:lpstr>
      <vt:lpstr>Regs_SelCancers</vt:lpstr>
      <vt:lpstr>Regs_CancerGroup</vt:lpstr>
      <vt:lpstr>Regs_CancerbyDemo</vt:lpstr>
      <vt:lpstr>Key facts</vt:lpstr>
      <vt:lpstr>Deaths_SelCancers</vt:lpstr>
      <vt:lpstr>Deaths_CancerGroup</vt:lpstr>
      <vt:lpstr>Deaths_CancerbyDemo</vt:lpstr>
      <vt:lpstr>L_ICDChapDeath</vt:lpstr>
      <vt:lpstr>DefinedLists</vt:lpstr>
      <vt:lpstr>L_SubgrpReg</vt:lpstr>
      <vt:lpstr>L_ICDChapReg</vt:lpstr>
      <vt:lpstr>L_SubgrpDeath</vt:lpstr>
      <vt:lpstr>L_Subgrp3_12Death</vt:lpstr>
      <vt:lpstr>L_SubgrpReg3-12</vt:lpstr>
      <vt:lpstr>PubData</vt:lpstr>
      <vt:lpstr>Populations</vt:lpstr>
      <vt:lpstr>Deaths_CancerbyDemo!Print_Area</vt:lpstr>
      <vt:lpstr>Deaths_CancerGroup!Print_Area</vt:lpstr>
      <vt:lpstr>Deaths_SelCancers!Print_Area</vt:lpstr>
      <vt:lpstr>Populations!Print_Area</vt:lpstr>
      <vt:lpstr>Regs_CancerbyDemo!Print_Area</vt:lpstr>
      <vt:lpstr>Regs_CancerGroup!Print_Area</vt:lpstr>
      <vt:lpstr>Regs_SelCancers!Print_Area</vt:lpstr>
    </vt:vector>
  </TitlesOfParts>
  <Company>Ministry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Cancer: Trends 2012</dc:title>
  <dc:creator>Ministry of Health</dc:creator>
  <cp:lastModifiedBy>Ministry of Health</cp:lastModifiedBy>
  <cp:lastPrinted>2015-04-09T01:22:14Z</cp:lastPrinted>
  <dcterms:created xsi:type="dcterms:W3CDTF">2015-02-26T01:02:44Z</dcterms:created>
  <dcterms:modified xsi:type="dcterms:W3CDTF">2015-09-29T03:04:10Z</dcterms:modified>
</cp:coreProperties>
</file>