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hgovtnz-my.sharepoint.com/personal/cara_pollock_health_govt_nz/Documents/Documents/BAU/"/>
    </mc:Choice>
  </mc:AlternateContent>
  <xr:revisionPtr revIDLastSave="2" documentId="13_ncr:1_{1CB354BD-0CB1-4005-BC59-ED05AFF3B8CA}" xr6:coauthVersionLast="47" xr6:coauthVersionMax="47" xr10:uidLastSave="{7E010E3F-A19D-4FBF-8092-7A0AC4309321}"/>
  <bookViews>
    <workbookView xWindow="0" yWindow="1230" windowWidth="23040" windowHeight="11325" xr2:uid="{E01E0810-BA04-405C-BED0-EFB1AA65F246}"/>
  </bookViews>
  <sheets>
    <sheet name="Invoice" sheetId="1" r:id="rId1"/>
    <sheet name="Lookup sheet (don't change)" sheetId="2" state="hidden" r:id="rId2"/>
  </sheets>
  <definedNames>
    <definedName name="_xlnm.Print_Area" localSheetId="0">Invoice!$A$1:$G$49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F39" i="1"/>
  <c r="E41" i="1"/>
  <c r="F40" i="1"/>
  <c r="F37" i="1"/>
  <c r="F44" i="1"/>
  <c r="F36" i="1"/>
  <c r="F38" i="1"/>
  <c r="F35" i="1"/>
  <c r="F27" i="1"/>
  <c r="F25" i="1"/>
  <c r="E27" i="1"/>
  <c r="E25" i="1"/>
  <c r="E28" i="1" l="1"/>
  <c r="E29" i="1" s="1"/>
  <c r="E30" i="1" s="1"/>
  <c r="E46" i="1" s="1"/>
</calcChain>
</file>

<file path=xl/sharedStrings.xml><?xml version="1.0" encoding="utf-8"?>
<sst xmlns="http://schemas.openxmlformats.org/spreadsheetml/2006/main" count="79" uniqueCount="73">
  <si>
    <t>To:</t>
  </si>
  <si>
    <t>Ministry of Health</t>
  </si>
  <si>
    <t>Wellington</t>
  </si>
  <si>
    <t>From:</t>
  </si>
  <si>
    <t>Address</t>
  </si>
  <si>
    <t>GST number</t>
  </si>
  <si>
    <t>Travel hours</t>
  </si>
  <si>
    <t>Rate</t>
  </si>
  <si>
    <t>Total</t>
  </si>
  <si>
    <t>Incl GST</t>
  </si>
  <si>
    <t>Account Code</t>
  </si>
  <si>
    <t>Activity</t>
  </si>
  <si>
    <t>Activity code</t>
  </si>
  <si>
    <t>description</t>
  </si>
  <si>
    <t>Mental Health Review Tribunal (MHRT)</t>
  </si>
  <si>
    <t>IRD Rate</t>
  </si>
  <si>
    <t>Kms Travelled</t>
  </si>
  <si>
    <t>Supplier number</t>
  </si>
  <si>
    <t>123-123-123</t>
  </si>
  <si>
    <t>(if known)</t>
  </si>
  <si>
    <t>TOTAL DUE</t>
  </si>
  <si>
    <t>GST</t>
  </si>
  <si>
    <t>Invoice Date</t>
  </si>
  <si>
    <t>Start Date</t>
  </si>
  <si>
    <t>End Date</t>
  </si>
  <si>
    <t>Act</t>
  </si>
  <si>
    <t>Substance Addition (Compulsory Assessment and Treatment) Act 2017</t>
  </si>
  <si>
    <t>Mental Health (Compulsory Assessment and Treatment) Act 1992</t>
  </si>
  <si>
    <t>Intellectual Disability (Compulsory Care and Rehabilitation) Act 2003</t>
  </si>
  <si>
    <t>Amount Claimed (incl. GST)</t>
  </si>
  <si>
    <t>Invoice Number</t>
  </si>
  <si>
    <t>Services provided by</t>
  </si>
  <si>
    <t>(Name)</t>
  </si>
  <si>
    <t>Legislation (select one)</t>
  </si>
  <si>
    <t>For services in (enter region or district)</t>
  </si>
  <si>
    <t>Disbursements</t>
  </si>
  <si>
    <t xml:space="preserve">·       Phone bills </t>
  </si>
  <si>
    <t>(start date)</t>
  </si>
  <si>
    <t>(end date)</t>
  </si>
  <si>
    <t>(region or district)</t>
  </si>
  <si>
    <t>Hours (decimal)</t>
  </si>
  <si>
    <t>(invoice number)</t>
  </si>
  <si>
    <t>(invoice date)</t>
  </si>
  <si>
    <t>(eg. printing, equipment)</t>
  </si>
  <si>
    <t>Petrol</t>
  </si>
  <si>
    <t>Diesel</t>
  </si>
  <si>
    <t>Petrol hybrid</t>
  </si>
  <si>
    <t>Electric</t>
  </si>
  <si>
    <t>IRD rates</t>
  </si>
  <si>
    <t>·       Meals</t>
  </si>
  <si>
    <t>Subtotal</t>
  </si>
  <si>
    <t>Type of car</t>
  </si>
  <si>
    <t>Disbursements subtotal</t>
  </si>
  <si>
    <t>Number of hours spent doing district inspector duties</t>
  </si>
  <si>
    <t>The Ministry will reimburse actual and reasonable costs incurred as part of providing your services. 
Please attach receipts where these have been purchased from another provider.</t>
  </si>
  <si>
    <t>Director of Mental Health &amp; Addictions</t>
  </si>
  <si>
    <t>Tax Invoice – District Inspector for Mental Health &amp; Addictions</t>
  </si>
  <si>
    <t xml:space="preserve">Instructions: </t>
  </si>
  <si>
    <t>* Only edit the white cells</t>
  </si>
  <si>
    <t>District inspector duties as reported for:</t>
  </si>
  <si>
    <t>Mileage allowance (select type of fuel):</t>
  </si>
  <si>
    <t>* Select from the lists in the yellow cells</t>
  </si>
  <si>
    <t>* Email to: MentalHealthAdmin@health.govt.nz (either pdf or excel format)</t>
  </si>
  <si>
    <t>·       Taxi fares, parking, trains, transport</t>
  </si>
  <si>
    <t>* Don't include any patient details on this sheet</t>
  </si>
  <si>
    <t>* Do a separate sheet for each Act</t>
  </si>
  <si>
    <t>·       Airfares &amp; accommodation</t>
  </si>
  <si>
    <t>·       Stationery &amp; postage</t>
  </si>
  <si>
    <t>·       Other office expenses</t>
  </si>
  <si>
    <t>* Time spent on phone calls should be included in the hours above.</t>
  </si>
  <si>
    <t>* Please describe the expenses:</t>
  </si>
  <si>
    <t>*Airfares &amp; accommodation should be booked through the Ministry's travel provider but include here if the Minstry has agreed in advance to reimburse a private booking).</t>
  </si>
  <si>
    <t>* Attach a report from your time recording to justify the hours (can include patient info)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</si>
</sst>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3" borderId="8" xfId="0" applyFont="1" applyFill="1" applyBorder="1" applyAlignment="1">
      <alignment wrapText="1"/>
    </xf>
    <xf numFmtId="0" fontId="1" fillId="3" borderId="0" xfId="0" applyFont="1" applyFill="1"/>
    <xf numFmtId="8" fontId="1" fillId="3" borderId="0" xfId="0" applyNumberFormat="1" applyFont="1" applyFill="1"/>
    <xf numFmtId="0" fontId="1" fillId="3" borderId="9" xfId="0" applyFont="1" applyFill="1" applyBorder="1"/>
    <xf numFmtId="0" fontId="1" fillId="0" borderId="0" xfId="0" applyFont="1"/>
    <xf numFmtId="0" fontId="0" fillId="3" borderId="8" xfId="0" applyFill="1" applyBorder="1" applyAlignment="1">
      <alignment wrapText="1"/>
    </xf>
    <xf numFmtId="0" fontId="0" fillId="3" borderId="0" xfId="0" applyFill="1"/>
    <xf numFmtId="0" fontId="0" fillId="3" borderId="9" xfId="0" applyFill="1" applyBorder="1"/>
    <xf numFmtId="0" fontId="0" fillId="3" borderId="8" xfId="0" applyFill="1" applyBorder="1"/>
    <xf numFmtId="0" fontId="0" fillId="3" borderId="10" xfId="0" applyFill="1" applyBorder="1" applyAlignment="1">
      <alignment wrapText="1"/>
    </xf>
    <xf numFmtId="0" fontId="0" fillId="3" borderId="11" xfId="0" applyFill="1" applyBorder="1"/>
    <xf numFmtId="0" fontId="0" fillId="3" borderId="4" xfId="0" applyFill="1" applyBorder="1"/>
    <xf numFmtId="0" fontId="0" fillId="0" borderId="0" xfId="0" applyAlignment="1">
      <alignment wrapText="1"/>
    </xf>
    <xf numFmtId="8" fontId="0" fillId="3" borderId="0" xfId="0" applyNumberFormat="1" applyFill="1"/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7" xfId="0" applyFill="1" applyBorder="1"/>
    <xf numFmtId="0" fontId="0" fillId="4" borderId="0" xfId="0" applyFill="1" applyProtection="1">
      <protection locked="0"/>
    </xf>
    <xf numFmtId="164" fontId="0" fillId="4" borderId="0" xfId="0" applyNumberForma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2" fontId="0" fillId="4" borderId="0" xfId="0" applyNumberFormat="1" applyFill="1" applyAlignment="1" applyProtection="1">
      <alignment vertical="top"/>
      <protection locked="0"/>
    </xf>
    <xf numFmtId="8" fontId="0" fillId="3" borderId="0" xfId="0" applyNumberFormat="1" applyFill="1" applyAlignment="1">
      <alignment vertical="top"/>
    </xf>
    <xf numFmtId="0" fontId="0" fillId="3" borderId="9" xfId="0" applyFill="1" applyBorder="1" applyAlignment="1">
      <alignment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/>
    </xf>
    <xf numFmtId="0" fontId="1" fillId="3" borderId="0" xfId="0" applyFont="1" applyFill="1" applyAlignment="1">
      <alignment horizontal="left"/>
    </xf>
    <xf numFmtId="8" fontId="1" fillId="3" borderId="0" xfId="0" applyNumberFormat="1" applyFont="1" applyFill="1" applyAlignment="1">
      <alignment horizontal="center"/>
    </xf>
    <xf numFmtId="0" fontId="0" fillId="3" borderId="8" xfId="0" applyFill="1" applyBorder="1" applyAlignment="1">
      <alignment vertical="top"/>
    </xf>
    <xf numFmtId="0" fontId="1" fillId="3" borderId="8" xfId="0" applyFont="1" applyFill="1" applyBorder="1" applyAlignment="1">
      <alignment horizontal="center"/>
    </xf>
    <xf numFmtId="8" fontId="0" fillId="4" borderId="0" xfId="0" applyNumberFormat="1" applyFill="1" applyAlignment="1" applyProtection="1">
      <alignment vertical="top"/>
      <protection locked="0"/>
    </xf>
    <xf numFmtId="0" fontId="0" fillId="3" borderId="8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right"/>
    </xf>
    <xf numFmtId="8" fontId="1" fillId="5" borderId="0" xfId="0" applyNumberFormat="1" applyFont="1" applyFill="1" applyAlignment="1">
      <alignment horizontal="right"/>
    </xf>
    <xf numFmtId="8" fontId="1" fillId="5" borderId="0" xfId="0" applyNumberFormat="1" applyFont="1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8" fontId="0" fillId="4" borderId="0" xfId="0" applyNumberFormat="1" applyFill="1" applyAlignment="1">
      <alignment horizontal="left" vertical="top" wrapText="1"/>
    </xf>
    <xf numFmtId="0" fontId="2" fillId="0" borderId="0" xfId="0" applyFont="1" applyAlignment="1">
      <alignment vertical="center"/>
    </xf>
    <xf numFmtId="0" fontId="0" fillId="6" borderId="0" xfId="0" applyFill="1" applyAlignment="1">
      <alignment vertical="top"/>
    </xf>
    <xf numFmtId="0" fontId="0" fillId="3" borderId="0" xfId="0" applyFill="1" applyAlignment="1">
      <alignment wrapText="1"/>
    </xf>
    <xf numFmtId="0" fontId="1" fillId="3" borderId="8" xfId="0" applyFont="1" applyFill="1" applyBorder="1"/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wrapText="1"/>
    </xf>
    <xf numFmtId="0" fontId="5" fillId="3" borderId="8" xfId="0" applyFont="1" applyFill="1" applyBorder="1"/>
    <xf numFmtId="8" fontId="0" fillId="3" borderId="0" xfId="0" applyNumberFormat="1" applyFill="1" applyAlignment="1">
      <alignment horizontal="right" vertical="top"/>
    </xf>
    <xf numFmtId="0" fontId="1" fillId="3" borderId="1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8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6" borderId="0" xfId="0" applyFill="1" applyAlignment="1" applyProtection="1">
      <alignment horizontal="left" vertical="top"/>
      <protection locked="0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4" borderId="0" xfId="0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E506-CE71-4F3E-8FDF-08E02A19B05F}">
  <sheetPr codeName="Sheet1">
    <pageSetUpPr fitToPage="1"/>
  </sheetPr>
  <dimension ref="A1:G49"/>
  <sheetViews>
    <sheetView tabSelected="1" zoomScale="90" zoomScaleNormal="90" workbookViewId="0">
      <selection activeCell="D19" sqref="D19"/>
    </sheetView>
  </sheetViews>
  <sheetFormatPr defaultColWidth="9.140625" defaultRowHeight="15" x14ac:dyDescent="0.25"/>
  <cols>
    <col min="1" max="1" width="34.85546875" style="17" customWidth="1"/>
    <col min="2" max="2" width="19.7109375" customWidth="1"/>
    <col min="3" max="3" width="14.85546875" customWidth="1"/>
    <col min="4" max="4" width="23.28515625" customWidth="1"/>
    <col min="5" max="5" width="15.7109375" customWidth="1"/>
    <col min="6" max="6" width="26.7109375" customWidth="1"/>
    <col min="7" max="7" width="4.5703125" customWidth="1"/>
  </cols>
  <sheetData>
    <row r="1" spans="1:7" ht="20.25" x14ac:dyDescent="0.3">
      <c r="A1" s="58" t="s">
        <v>56</v>
      </c>
      <c r="B1" s="59"/>
      <c r="C1" s="59"/>
      <c r="D1" s="59"/>
      <c r="E1" s="59"/>
      <c r="F1" s="59"/>
      <c r="G1" s="60"/>
    </row>
    <row r="2" spans="1:7" x14ac:dyDescent="0.25">
      <c r="A2" s="10"/>
      <c r="B2" s="11"/>
      <c r="C2" s="11"/>
      <c r="D2" s="11"/>
      <c r="E2" s="11"/>
      <c r="F2" s="11"/>
      <c r="G2" s="12"/>
    </row>
    <row r="3" spans="1:7" x14ac:dyDescent="0.25">
      <c r="A3" s="5" t="s">
        <v>0</v>
      </c>
      <c r="B3" s="6"/>
      <c r="C3" s="6"/>
      <c r="D3" s="6" t="s">
        <v>3</v>
      </c>
      <c r="E3" s="11"/>
      <c r="F3" s="11"/>
      <c r="G3" s="12"/>
    </row>
    <row r="4" spans="1:7" ht="30" x14ac:dyDescent="0.25">
      <c r="A4" s="10" t="s">
        <v>55</v>
      </c>
      <c r="B4" s="11"/>
      <c r="C4" s="11"/>
      <c r="D4" s="11" t="s">
        <v>31</v>
      </c>
      <c r="E4" s="61" t="s">
        <v>32</v>
      </c>
      <c r="F4" s="61"/>
      <c r="G4" s="12"/>
    </row>
    <row r="5" spans="1:7" x14ac:dyDescent="0.25">
      <c r="A5" s="10" t="s">
        <v>1</v>
      </c>
      <c r="B5" s="11"/>
      <c r="C5" s="11"/>
      <c r="D5" s="11" t="s">
        <v>4</v>
      </c>
      <c r="E5" s="61"/>
      <c r="F5" s="61"/>
      <c r="G5" s="12"/>
    </row>
    <row r="6" spans="1:7" x14ac:dyDescent="0.25">
      <c r="A6" s="10" t="s">
        <v>2</v>
      </c>
      <c r="B6" s="11"/>
      <c r="C6" s="11"/>
      <c r="D6" s="11"/>
      <c r="E6" s="61"/>
      <c r="F6" s="61"/>
      <c r="G6" s="12"/>
    </row>
    <row r="7" spans="1:7" x14ac:dyDescent="0.25">
      <c r="A7" s="10"/>
      <c r="B7" s="11"/>
      <c r="C7" s="11"/>
      <c r="D7" s="11" t="s">
        <v>5</v>
      </c>
      <c r="E7" s="22" t="s">
        <v>18</v>
      </c>
      <c r="F7" s="11"/>
      <c r="G7" s="12"/>
    </row>
    <row r="8" spans="1:7" x14ac:dyDescent="0.25">
      <c r="A8" s="48" t="s">
        <v>57</v>
      </c>
      <c r="B8" s="37"/>
      <c r="C8" s="11"/>
      <c r="D8" s="11" t="s">
        <v>17</v>
      </c>
      <c r="E8" s="24"/>
      <c r="F8" s="11" t="s">
        <v>19</v>
      </c>
      <c r="G8" s="12"/>
    </row>
    <row r="9" spans="1:7" x14ac:dyDescent="0.25">
      <c r="A9" s="49" t="s">
        <v>65</v>
      </c>
      <c r="B9" s="11"/>
      <c r="C9" s="11"/>
      <c r="D9" s="11"/>
      <c r="E9" s="11"/>
      <c r="F9" s="11"/>
      <c r="G9" s="12"/>
    </row>
    <row r="10" spans="1:7" x14ac:dyDescent="0.25">
      <c r="A10" s="50" t="s">
        <v>58</v>
      </c>
      <c r="B10" s="11"/>
      <c r="C10" s="11"/>
      <c r="D10" s="6" t="s">
        <v>22</v>
      </c>
      <c r="E10" s="23" t="s">
        <v>42</v>
      </c>
      <c r="F10" s="11"/>
      <c r="G10" s="12"/>
    </row>
    <row r="11" spans="1:7" x14ac:dyDescent="0.25">
      <c r="A11" s="50" t="s">
        <v>61</v>
      </c>
      <c r="B11" s="46"/>
      <c r="C11" s="11"/>
      <c r="D11" s="6" t="s">
        <v>30</v>
      </c>
      <c r="E11" s="23" t="s">
        <v>41</v>
      </c>
      <c r="F11" s="11"/>
      <c r="G11" s="12"/>
    </row>
    <row r="12" spans="1:7" x14ac:dyDescent="0.25">
      <c r="A12" s="50" t="s">
        <v>64</v>
      </c>
      <c r="B12" s="46"/>
      <c r="C12" s="11"/>
      <c r="D12" s="6"/>
      <c r="E12" s="23"/>
      <c r="F12" s="11"/>
      <c r="G12" s="12"/>
    </row>
    <row r="13" spans="1:7" x14ac:dyDescent="0.25">
      <c r="A13" s="53" t="s">
        <v>72</v>
      </c>
      <c r="B13" s="11"/>
      <c r="C13" s="11"/>
      <c r="D13" s="11"/>
      <c r="E13" s="11"/>
      <c r="F13" s="11"/>
      <c r="G13" s="12"/>
    </row>
    <row r="14" spans="1:7" x14ac:dyDescent="0.25">
      <c r="A14" s="53" t="s">
        <v>62</v>
      </c>
      <c r="B14" s="11"/>
      <c r="C14" s="11"/>
      <c r="D14" s="11"/>
      <c r="E14" s="11"/>
      <c r="F14" s="11"/>
      <c r="G14" s="12"/>
    </row>
    <row r="15" spans="1:7" ht="15.75" thickBot="1" x14ac:dyDescent="0.3">
      <c r="A15" s="52"/>
      <c r="B15" s="15"/>
      <c r="C15" s="15"/>
      <c r="D15" s="15"/>
      <c r="E15" s="15"/>
      <c r="F15" s="15"/>
      <c r="G15" s="16"/>
    </row>
    <row r="16" spans="1:7" x14ac:dyDescent="0.25">
      <c r="A16" s="19"/>
      <c r="B16" s="20"/>
      <c r="C16" s="20"/>
      <c r="D16" s="20"/>
      <c r="E16" s="20"/>
      <c r="F16" s="20"/>
      <c r="G16" s="21"/>
    </row>
    <row r="17" spans="1:7" x14ac:dyDescent="0.25">
      <c r="A17" s="47" t="s">
        <v>59</v>
      </c>
      <c r="B17" s="11"/>
      <c r="C17" s="11"/>
      <c r="D17" s="11"/>
      <c r="E17" s="11"/>
      <c r="F17" s="11"/>
      <c r="G17" s="12"/>
    </row>
    <row r="18" spans="1:7" x14ac:dyDescent="0.25">
      <c r="A18" s="10" t="s">
        <v>33</v>
      </c>
      <c r="B18" s="57" t="s">
        <v>27</v>
      </c>
      <c r="C18" s="57"/>
      <c r="D18" s="57"/>
      <c r="E18" s="57"/>
      <c r="F18" s="11"/>
      <c r="G18" s="12"/>
    </row>
    <row r="19" spans="1:7" ht="30" x14ac:dyDescent="0.25">
      <c r="A19" s="10" t="s">
        <v>34</v>
      </c>
      <c r="B19" s="22" t="s">
        <v>39</v>
      </c>
      <c r="C19" s="25"/>
      <c r="D19" s="25"/>
      <c r="E19" s="25"/>
      <c r="F19" s="25"/>
      <c r="G19" s="12"/>
    </row>
    <row r="20" spans="1:7" x14ac:dyDescent="0.25">
      <c r="A20" s="10" t="s">
        <v>23</v>
      </c>
      <c r="B20" s="23" t="s">
        <v>37</v>
      </c>
      <c r="C20" s="25"/>
      <c r="D20" s="25"/>
      <c r="E20" s="25"/>
      <c r="F20" s="25"/>
      <c r="G20" s="12"/>
    </row>
    <row r="21" spans="1:7" x14ac:dyDescent="0.25">
      <c r="A21" s="10" t="s">
        <v>24</v>
      </c>
      <c r="B21" s="23" t="s">
        <v>38</v>
      </c>
      <c r="C21" s="25"/>
      <c r="D21" s="25"/>
      <c r="E21" s="25"/>
      <c r="F21" s="25"/>
      <c r="G21" s="12"/>
    </row>
    <row r="22" spans="1:7" ht="15.75" thickBot="1" x14ac:dyDescent="0.3">
      <c r="A22" s="14"/>
      <c r="B22" s="15"/>
      <c r="C22" s="15"/>
      <c r="D22" s="15"/>
      <c r="E22" s="15"/>
      <c r="F22" s="15"/>
      <c r="G22" s="16"/>
    </row>
    <row r="23" spans="1:7" s="9" customFormat="1" x14ac:dyDescent="0.25">
      <c r="A23" s="34" t="s">
        <v>11</v>
      </c>
      <c r="B23" s="29"/>
      <c r="C23" s="29" t="s">
        <v>40</v>
      </c>
      <c r="D23" s="29" t="s">
        <v>7</v>
      </c>
      <c r="E23" s="29" t="s">
        <v>8</v>
      </c>
      <c r="F23" s="29" t="s">
        <v>10</v>
      </c>
      <c r="G23" s="8"/>
    </row>
    <row r="24" spans="1:7" x14ac:dyDescent="0.25">
      <c r="A24" s="10"/>
      <c r="B24" s="11"/>
      <c r="C24" s="11"/>
      <c r="D24" s="11"/>
      <c r="E24" s="11"/>
      <c r="F24" s="11"/>
      <c r="G24" s="12"/>
    </row>
    <row r="25" spans="1:7" x14ac:dyDescent="0.25">
      <c r="A25" s="55" t="s">
        <v>53</v>
      </c>
      <c r="B25" s="56"/>
      <c r="C25" s="26">
        <v>0</v>
      </c>
      <c r="D25" s="27">
        <v>170</v>
      </c>
      <c r="E25" s="27">
        <f>+C25*D25</f>
        <v>0</v>
      </c>
      <c r="F25" s="30" t="str">
        <f>("4-0733-2327-"&amp;(VLOOKUP($B$18,'Lookup sheet (don''t change)'!$A$1:$B$5,2,FALSE))&amp;"-000-000")</f>
        <v>4-0733-2327-5407-000-000</v>
      </c>
      <c r="G25" s="28"/>
    </row>
    <row r="26" spans="1:7" x14ac:dyDescent="0.25">
      <c r="A26" s="10"/>
      <c r="B26" s="11"/>
      <c r="C26" s="11"/>
      <c r="D26" s="18"/>
      <c r="E26" s="18"/>
      <c r="F26" s="11"/>
      <c r="G26" s="12"/>
    </row>
    <row r="27" spans="1:7" x14ac:dyDescent="0.25">
      <c r="A27" s="55" t="s">
        <v>6</v>
      </c>
      <c r="B27" s="56"/>
      <c r="C27" s="26">
        <v>0</v>
      </c>
      <c r="D27" s="27">
        <v>85</v>
      </c>
      <c r="E27" s="27">
        <f>+C27*D27</f>
        <v>0</v>
      </c>
      <c r="F27" s="30" t="str">
        <f>("4-0733-2327-"&amp;(VLOOKUP($B$18,'Lookup sheet (don''t change)'!$A$1:$B$5,2,FALSE))&amp;"-000-000")</f>
        <v>4-0733-2327-5407-000-000</v>
      </c>
      <c r="G27" s="28"/>
    </row>
    <row r="28" spans="1:7" s="9" customFormat="1" x14ac:dyDescent="0.25">
      <c r="A28" s="5"/>
      <c r="B28" s="6"/>
      <c r="C28" s="31" t="s">
        <v>50</v>
      </c>
      <c r="D28" s="7"/>
      <c r="E28" s="7">
        <f>SUM(E25:E27)</f>
        <v>0</v>
      </c>
      <c r="F28" s="6"/>
      <c r="G28" s="8"/>
    </row>
    <row r="29" spans="1:7" s="9" customFormat="1" x14ac:dyDescent="0.25">
      <c r="A29" s="5"/>
      <c r="B29" s="6"/>
      <c r="C29" s="31" t="s">
        <v>21</v>
      </c>
      <c r="D29" s="7"/>
      <c r="E29" s="7">
        <f>IF(E7&gt;0,E28*0.15,0)</f>
        <v>0</v>
      </c>
      <c r="F29" s="6"/>
      <c r="G29" s="8"/>
    </row>
    <row r="30" spans="1:7" s="9" customFormat="1" x14ac:dyDescent="0.25">
      <c r="A30" s="5"/>
      <c r="B30" s="6"/>
      <c r="C30" s="31" t="s">
        <v>9</v>
      </c>
      <c r="D30" s="7"/>
      <c r="E30" s="7">
        <f>+E29+E28</f>
        <v>0</v>
      </c>
      <c r="F30" s="6"/>
      <c r="G30" s="8"/>
    </row>
    <row r="31" spans="1:7" x14ac:dyDescent="0.25">
      <c r="A31" s="10"/>
      <c r="B31" s="11"/>
      <c r="C31" s="11"/>
      <c r="D31" s="18"/>
      <c r="E31" s="18"/>
      <c r="F31" s="11"/>
      <c r="G31" s="12"/>
    </row>
    <row r="32" spans="1:7" x14ac:dyDescent="0.25">
      <c r="A32" s="5" t="s">
        <v>35</v>
      </c>
      <c r="B32" s="54"/>
      <c r="C32" s="54"/>
      <c r="D32" s="18"/>
      <c r="E32" s="18"/>
      <c r="F32" s="11"/>
      <c r="G32" s="12"/>
    </row>
    <row r="33" spans="1:7" ht="35.450000000000003" customHeight="1" x14ac:dyDescent="0.25">
      <c r="A33" s="54" t="s">
        <v>54</v>
      </c>
      <c r="B33" s="54"/>
      <c r="C33" s="54"/>
      <c r="D33" s="54"/>
      <c r="E33" s="18"/>
      <c r="F33" s="11"/>
      <c r="G33" s="12"/>
    </row>
    <row r="34" spans="1:7" s="9" customFormat="1" x14ac:dyDescent="0.25">
      <c r="A34" s="6"/>
      <c r="B34" s="6"/>
      <c r="C34" s="6"/>
      <c r="D34" s="7"/>
      <c r="E34" s="29" t="s">
        <v>29</v>
      </c>
      <c r="F34" s="6"/>
      <c r="G34" s="8"/>
    </row>
    <row r="35" spans="1:7" x14ac:dyDescent="0.25">
      <c r="A35" s="33" t="s">
        <v>36</v>
      </c>
      <c r="B35" s="42"/>
      <c r="C35" s="6"/>
      <c r="D35" s="51" t="s">
        <v>69</v>
      </c>
      <c r="E35" s="35">
        <v>0</v>
      </c>
      <c r="F35" s="30" t="str">
        <f>("4-0733-2327-"&amp;(VLOOKUP($B$18,'Lookup sheet (don''t change)'!$A$1:$B$5,2,FALSE))&amp;"-000-000")</f>
        <v>4-0733-2327-5407-000-000</v>
      </c>
      <c r="G35" s="28"/>
    </row>
    <row r="36" spans="1:7" x14ac:dyDescent="0.25">
      <c r="A36" s="33" t="s">
        <v>67</v>
      </c>
      <c r="B36" s="6"/>
      <c r="C36" s="6"/>
      <c r="D36" s="27"/>
      <c r="E36" s="35">
        <v>0</v>
      </c>
      <c r="F36" s="30" t="str">
        <f>("4-0733-2327-"&amp;(VLOOKUP($B$18,'Lookup sheet (don''t change)'!$A$1:$B$5,2,FALSE))&amp;"-000-000")</f>
        <v>4-0733-2327-5407-000-000</v>
      </c>
      <c r="G36" s="28"/>
    </row>
    <row r="37" spans="1:7" ht="30" x14ac:dyDescent="0.25">
      <c r="A37" s="33" t="s">
        <v>68</v>
      </c>
      <c r="B37" s="38"/>
      <c r="C37" s="41" t="s">
        <v>70</v>
      </c>
      <c r="D37" s="43" t="s">
        <v>43</v>
      </c>
      <c r="E37" s="35">
        <v>0</v>
      </c>
      <c r="F37" s="30" t="str">
        <f>("4-0733-2327-"&amp;(VLOOKUP($B$18,'Lookup sheet (don''t change)'!$A$1:$B$5,2,FALSE))&amp;"-000-000")</f>
        <v>4-0733-2327-5407-000-000</v>
      </c>
      <c r="G37" s="28"/>
    </row>
    <row r="38" spans="1:7" x14ac:dyDescent="0.25">
      <c r="A38" s="33" t="s">
        <v>63</v>
      </c>
      <c r="B38" s="6"/>
      <c r="C38" s="6"/>
      <c r="D38" s="27"/>
      <c r="E38" s="35">
        <v>0</v>
      </c>
      <c r="F38" s="30" t="str">
        <f>("4-0733-2327-"&amp;(VLOOKUP($B$18,'Lookup sheet (don''t change)'!$A$1:$B$5,2,FALSE))&amp;"-000-000")</f>
        <v>4-0733-2327-5407-000-000</v>
      </c>
      <c r="G38" s="28"/>
    </row>
    <row r="39" spans="1:7" x14ac:dyDescent="0.25">
      <c r="A39" s="33" t="s">
        <v>49</v>
      </c>
      <c r="B39" s="6"/>
      <c r="C39" s="6"/>
      <c r="D39" s="27"/>
      <c r="E39" s="35">
        <v>0</v>
      </c>
      <c r="F39" s="30" t="str">
        <f>("4-0733-2327-"&amp;(VLOOKUP($B$18,'Lookup sheet (don''t change)'!$A$1:$B$5,2,FALSE))&amp;"-000-000")</f>
        <v>4-0733-2327-5407-000-000</v>
      </c>
      <c r="G39" s="28"/>
    </row>
    <row r="40" spans="1:7" ht="45" customHeight="1" x14ac:dyDescent="0.25">
      <c r="A40" s="36" t="s">
        <v>66</v>
      </c>
      <c r="B40" s="54" t="s">
        <v>71</v>
      </c>
      <c r="C40" s="54"/>
      <c r="D40" s="54"/>
      <c r="E40" s="35">
        <v>0</v>
      </c>
      <c r="F40" s="30" t="str">
        <f>("4-0733-2327-"&amp;(VLOOKUP($B$18,'Lookup sheet (don''t change)'!$A$1:$B$5,2,FALSE))&amp;"-000-000")</f>
        <v>4-0733-2327-5407-000-000</v>
      </c>
      <c r="G40" s="28"/>
    </row>
    <row r="41" spans="1:7" s="9" customFormat="1" x14ac:dyDescent="0.25">
      <c r="A41" s="5"/>
      <c r="B41" s="6"/>
      <c r="C41" s="6"/>
      <c r="D41" s="7" t="s">
        <v>52</v>
      </c>
      <c r="E41" s="7">
        <f>SUM(E35:E40)</f>
        <v>0</v>
      </c>
      <c r="F41" s="6"/>
      <c r="G41" s="8"/>
    </row>
    <row r="42" spans="1:7" x14ac:dyDescent="0.25">
      <c r="A42" s="10"/>
      <c r="B42" s="11"/>
      <c r="C42" s="11"/>
      <c r="D42" s="18"/>
      <c r="E42" s="18"/>
      <c r="F42" s="11"/>
      <c r="G42" s="12"/>
    </row>
    <row r="43" spans="1:7" s="9" customFormat="1" x14ac:dyDescent="0.25">
      <c r="A43" s="5"/>
      <c r="B43" s="11"/>
      <c r="C43" s="29" t="s">
        <v>16</v>
      </c>
      <c r="D43" s="32" t="s">
        <v>15</v>
      </c>
      <c r="E43" s="32" t="s">
        <v>8</v>
      </c>
      <c r="F43" s="6"/>
      <c r="G43" s="8"/>
    </row>
    <row r="44" spans="1:7" ht="21.75" customHeight="1" x14ac:dyDescent="0.25">
      <c r="A44" s="33" t="s">
        <v>60</v>
      </c>
      <c r="B44" s="45" t="s">
        <v>44</v>
      </c>
      <c r="C44" s="26">
        <v>23.5</v>
      </c>
      <c r="D44" s="27">
        <f>VLOOKUP(B44,'Lookup sheet (don''t change)'!A7:B11,2,0)</f>
        <v>1.17</v>
      </c>
      <c r="E44" s="27">
        <f>+D44*C44</f>
        <v>27.494999999999997</v>
      </c>
      <c r="F44" s="30" t="str">
        <f>("4-0733-2327-"&amp;(VLOOKUP($B$18,'Lookup sheet (don''t change)'!$A$1:$B$5,2,FALSE))&amp;"-000-000")</f>
        <v>4-0733-2327-5407-000-000</v>
      </c>
      <c r="G44" s="28"/>
    </row>
    <row r="45" spans="1:7" x14ac:dyDescent="0.25">
      <c r="A45" s="10"/>
      <c r="B45" s="6"/>
      <c r="C45" s="6"/>
      <c r="D45" s="18"/>
      <c r="E45" s="18"/>
      <c r="F45" s="30"/>
      <c r="G45" s="12"/>
    </row>
    <row r="46" spans="1:7" s="9" customFormat="1" x14ac:dyDescent="0.25">
      <c r="A46" s="5"/>
      <c r="B46" s="6"/>
      <c r="C46" s="6"/>
      <c r="D46" s="39" t="s">
        <v>20</v>
      </c>
      <c r="E46" s="40">
        <f>+E41+E44+E30</f>
        <v>27.494999999999997</v>
      </c>
      <c r="F46" s="30"/>
      <c r="G46" s="8"/>
    </row>
    <row r="47" spans="1:7" x14ac:dyDescent="0.25">
      <c r="A47" s="10"/>
      <c r="B47" s="11"/>
      <c r="C47" s="11"/>
      <c r="D47" s="11"/>
      <c r="E47" s="11"/>
      <c r="F47" s="30"/>
      <c r="G47" s="12"/>
    </row>
    <row r="48" spans="1:7" x14ac:dyDescent="0.25">
      <c r="A48" s="13"/>
      <c r="B48" s="11"/>
      <c r="C48" s="11"/>
      <c r="D48" s="11"/>
      <c r="E48" s="11"/>
      <c r="F48" s="11"/>
      <c r="G48" s="12"/>
    </row>
    <row r="49" spans="1:7" ht="15.75" thickBot="1" x14ac:dyDescent="0.3">
      <c r="A49" s="14"/>
      <c r="B49" s="15"/>
      <c r="C49" s="15"/>
      <c r="D49" s="15"/>
      <c r="E49" s="15"/>
      <c r="F49" s="15"/>
      <c r="G49" s="16"/>
    </row>
  </sheetData>
  <sheetProtection algorithmName="SHA-512" hashValue="BO91YEu6uFyLHTwnloQYhP2jiR++JjYTdq4dme5RgmJwFHmdkwr72B+cevUXHrP91KtA5Nght5X9dMi+vN3dRQ==" saltValue="aXUoXKJISilSiKgiLXk3Lg==" spinCount="100000" sheet="1" selectLockedCells="1"/>
  <mergeCells count="10">
    <mergeCell ref="B18:E18"/>
    <mergeCell ref="A1:G1"/>
    <mergeCell ref="E5:F5"/>
    <mergeCell ref="E4:F4"/>
    <mergeCell ref="E6:F6"/>
    <mergeCell ref="B32:C32"/>
    <mergeCell ref="B40:D40"/>
    <mergeCell ref="A25:B25"/>
    <mergeCell ref="A27:B27"/>
    <mergeCell ref="A33:D33"/>
  </mergeCells>
  <pageMargins left="0.7" right="0.7" top="0.75" bottom="0.75" header="0.3" footer="0.3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27F4B1-CCF2-4824-8B94-9CFFD884ADEB}">
          <x14:formula1>
            <xm:f>'Lookup sheet (don''t change)'!$F$2:$F$4</xm:f>
          </x14:formula1>
          <xm:sqref>B18</xm:sqref>
        </x14:dataValidation>
        <x14:dataValidation type="list" allowBlank="1" showInputMessage="1" showErrorMessage="1" xr:uid="{D32B4D51-4BFB-449A-B145-B683C783D0D1}">
          <x14:formula1>
            <xm:f>'Lookup sheet (don''t change)'!$A$8:$A$11</xm:f>
          </x14:formula1>
          <xm:sqref>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C847-D3BC-4B91-90B5-432F1C63AFE6}">
  <sheetPr codeName="Sheet2"/>
  <dimension ref="A1:F11"/>
  <sheetViews>
    <sheetView workbookViewId="0">
      <selection activeCell="A8" sqref="A8"/>
    </sheetView>
  </sheetViews>
  <sheetFormatPr defaultRowHeight="15" x14ac:dyDescent="0.25"/>
  <cols>
    <col min="1" max="1" width="36.140625" bestFit="1" customWidth="1"/>
    <col min="2" max="2" width="12.42578125" bestFit="1" customWidth="1"/>
    <col min="6" max="6" width="64.5703125" bestFit="1" customWidth="1"/>
  </cols>
  <sheetData>
    <row r="1" spans="1:6" ht="15.75" thickBot="1" x14ac:dyDescent="0.3">
      <c r="A1" s="2" t="s">
        <v>13</v>
      </c>
      <c r="B1" s="1" t="s">
        <v>12</v>
      </c>
      <c r="F1" s="2" t="s">
        <v>25</v>
      </c>
    </row>
    <row r="2" spans="1:6" ht="15.75" thickBot="1" x14ac:dyDescent="0.3">
      <c r="A2" s="4" t="s">
        <v>27</v>
      </c>
      <c r="B2" s="3">
        <v>5407</v>
      </c>
      <c r="F2" s="4" t="s">
        <v>27</v>
      </c>
    </row>
    <row r="3" spans="1:6" ht="15.75" thickBot="1" x14ac:dyDescent="0.3">
      <c r="A3" s="4" t="s">
        <v>14</v>
      </c>
      <c r="B3" s="3">
        <v>5408</v>
      </c>
      <c r="F3" s="4" t="s">
        <v>26</v>
      </c>
    </row>
    <row r="4" spans="1:6" ht="15.75" thickBot="1" x14ac:dyDescent="0.3">
      <c r="A4" s="4" t="s">
        <v>28</v>
      </c>
      <c r="B4" s="3">
        <v>5409</v>
      </c>
      <c r="F4" s="4" t="s">
        <v>28</v>
      </c>
    </row>
    <row r="5" spans="1:6" ht="15.75" thickBot="1" x14ac:dyDescent="0.3">
      <c r="A5" s="4" t="s">
        <v>26</v>
      </c>
      <c r="B5" s="3">
        <v>5471</v>
      </c>
      <c r="F5" s="4"/>
    </row>
    <row r="6" spans="1:6" x14ac:dyDescent="0.25">
      <c r="A6" s="44"/>
      <c r="B6" s="44"/>
      <c r="F6" s="44"/>
    </row>
    <row r="7" spans="1:6" x14ac:dyDescent="0.25">
      <c r="A7" s="44" t="s">
        <v>51</v>
      </c>
      <c r="B7" t="s">
        <v>48</v>
      </c>
    </row>
    <row r="8" spans="1:6" x14ac:dyDescent="0.25">
      <c r="A8" s="44" t="s">
        <v>44</v>
      </c>
      <c r="B8" s="44">
        <v>1.17</v>
      </c>
    </row>
    <row r="9" spans="1:6" x14ac:dyDescent="0.25">
      <c r="A9" s="44" t="s">
        <v>45</v>
      </c>
      <c r="B9" s="44">
        <v>1.26</v>
      </c>
    </row>
    <row r="10" spans="1:6" x14ac:dyDescent="0.25">
      <c r="A10" s="44" t="s">
        <v>46</v>
      </c>
      <c r="B10" s="44">
        <v>0.86</v>
      </c>
    </row>
    <row r="11" spans="1:6" x14ac:dyDescent="0.25">
      <c r="A11" s="44" t="s">
        <v>47</v>
      </c>
      <c r="B11" s="44">
        <v>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Lookup sheet (don't change)</vt:lpstr>
      <vt:lpstr>Invoice!Print_Area</vt:lpstr>
    </vt:vector>
  </TitlesOfParts>
  <Company>Ministry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Invoice – District Inspector for Mental Health and Addictions</dc:title>
  <dc:creator>Ministry of Health</dc:creator>
  <cp:lastModifiedBy>Ministry of Health</cp:lastModifiedBy>
  <cp:lastPrinted>2025-11-06T02:22:22Z</cp:lastPrinted>
  <dcterms:created xsi:type="dcterms:W3CDTF">2025-06-16T21:24:01Z</dcterms:created>
  <dcterms:modified xsi:type="dcterms:W3CDTF">2025-11-28T00:02:44Z</dcterms:modified>
</cp:coreProperties>
</file>