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hgovtnz-my.sharepoint.com/personal/kavita_gounder_health_govt_nz/Documents/Documents/Tobacco control/Tobacco returns/2021/Recieved returns/Sea Services/"/>
    </mc:Choice>
  </mc:AlternateContent>
  <xr:revisionPtr revIDLastSave="0" documentId="8_{097C48D0-B71D-4C55-B8F1-E129F102CB0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ummary" sheetId="20" r:id="rId1"/>
    <sheet name="PIQ00097293" sheetId="2" r:id="rId2"/>
    <sheet name="PIQ00102774" sheetId="3" r:id="rId3"/>
    <sheet name="PIQ00102775" sheetId="4" r:id="rId4"/>
    <sheet name="PIQ00102823" sheetId="5" r:id="rId5"/>
    <sheet name="PIQ00062804" sheetId="8" r:id="rId6"/>
    <sheet name="PIQ00124002" sheetId="9" r:id="rId7"/>
    <sheet name="PIQ00102822" sheetId="10" r:id="rId8"/>
    <sheet name="PIQ00006663" sheetId="1" r:id="rId9"/>
    <sheet name="PIQ00006665" sheetId="14" r:id="rId10"/>
    <sheet name="PIQ00126525" sheetId="16" r:id="rId11"/>
    <sheet name="PIQ00132126" sheetId="17" r:id="rId12"/>
    <sheet name="PIQ00132127" sheetId="18" r:id="rId13"/>
    <sheet name="PIQ00132128" sheetId="19" r:id="rId14"/>
    <sheet name="PIQ00102821" sheetId="12" r:id="rId15"/>
    <sheet name="PIQ00126524" sheetId="1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0" l="1"/>
  <c r="G19" i="20"/>
  <c r="I18" i="20"/>
  <c r="G18" i="20"/>
  <c r="E18" i="20"/>
  <c r="C18" i="20"/>
  <c r="I17" i="20"/>
  <c r="G17" i="20"/>
  <c r="E17" i="20"/>
  <c r="C17" i="20"/>
  <c r="I16" i="20"/>
  <c r="G16" i="20"/>
  <c r="E16" i="20"/>
  <c r="C16" i="20"/>
  <c r="A16" i="20"/>
  <c r="I15" i="20"/>
  <c r="G15" i="20"/>
  <c r="E15" i="20"/>
  <c r="C15" i="20"/>
  <c r="A15" i="20"/>
  <c r="I14" i="20"/>
  <c r="G14" i="20"/>
  <c r="E14" i="20"/>
  <c r="C14" i="20"/>
  <c r="A14" i="20"/>
  <c r="I13" i="20"/>
  <c r="G13" i="20"/>
  <c r="E13" i="20"/>
  <c r="C13" i="20"/>
  <c r="A13" i="20"/>
  <c r="I12" i="20"/>
  <c r="G12" i="20"/>
  <c r="E12" i="20"/>
  <c r="C12" i="20"/>
  <c r="A12" i="20"/>
  <c r="I11" i="20"/>
  <c r="G11" i="20"/>
  <c r="E11" i="20"/>
  <c r="C11" i="20"/>
  <c r="A11" i="20"/>
  <c r="I10" i="20"/>
  <c r="G10" i="20"/>
  <c r="E10" i="20"/>
  <c r="C10" i="20"/>
  <c r="I9" i="20"/>
  <c r="G9" i="20"/>
  <c r="E9" i="20"/>
  <c r="C9" i="20"/>
  <c r="A9" i="20"/>
  <c r="I8" i="20"/>
  <c r="G8" i="20"/>
  <c r="E8" i="20"/>
  <c r="C8" i="20"/>
  <c r="A8" i="20"/>
  <c r="I7" i="20"/>
  <c r="G7" i="20"/>
  <c r="E7" i="20"/>
  <c r="C7" i="20"/>
  <c r="A7" i="20"/>
  <c r="I6" i="20"/>
  <c r="G6" i="20"/>
  <c r="E6" i="20"/>
  <c r="C6" i="20"/>
  <c r="A6" i="20"/>
  <c r="I5" i="20"/>
  <c r="G5" i="20"/>
  <c r="E5" i="20"/>
  <c r="C5" i="20"/>
  <c r="A5" i="20"/>
  <c r="A4" i="20"/>
  <c r="A18" i="20"/>
  <c r="A17" i="20"/>
  <c r="A10" i="20"/>
  <c r="I4" i="20"/>
  <c r="G4" i="20"/>
  <c r="E4" i="20"/>
  <c r="C4" i="20"/>
  <c r="R4" i="13"/>
  <c r="P4" i="13"/>
  <c r="L23" i="13"/>
  <c r="K23" i="13"/>
  <c r="J23" i="13"/>
  <c r="G23" i="13"/>
  <c r="J10" i="13"/>
  <c r="K10" i="13"/>
  <c r="L10" i="13"/>
  <c r="J11" i="13"/>
  <c r="K11" i="13"/>
  <c r="L11" i="13"/>
  <c r="J12" i="13"/>
  <c r="K12" i="13"/>
  <c r="L12" i="13"/>
  <c r="J13" i="13"/>
  <c r="K13" i="13"/>
  <c r="L13" i="13"/>
  <c r="J14" i="13"/>
  <c r="K14" i="13"/>
  <c r="L14" i="13"/>
  <c r="J15" i="13"/>
  <c r="K15" i="13"/>
  <c r="L15" i="13"/>
  <c r="J16" i="13"/>
  <c r="K16" i="13"/>
  <c r="L16" i="13"/>
  <c r="J17" i="13"/>
  <c r="K17" i="13"/>
  <c r="L17" i="13"/>
  <c r="J18" i="13"/>
  <c r="K18" i="13"/>
  <c r="L18" i="13"/>
  <c r="J19" i="13"/>
  <c r="K19" i="13"/>
  <c r="L19" i="13"/>
  <c r="J20" i="13"/>
  <c r="K20" i="13"/>
  <c r="L20" i="13"/>
  <c r="J21" i="13"/>
  <c r="K21" i="13"/>
  <c r="L21" i="13"/>
  <c r="R4" i="12"/>
  <c r="P4" i="12"/>
  <c r="L36" i="12"/>
  <c r="K36" i="12"/>
  <c r="J36" i="12"/>
  <c r="G36" i="12"/>
  <c r="J10" i="12"/>
  <c r="K10" i="12"/>
  <c r="L10" i="12"/>
  <c r="J11" i="12"/>
  <c r="K11" i="12"/>
  <c r="L11" i="12"/>
  <c r="J12" i="12"/>
  <c r="K12" i="12"/>
  <c r="L12" i="12"/>
  <c r="J13" i="12"/>
  <c r="K13" i="12"/>
  <c r="L13" i="12"/>
  <c r="J14" i="12"/>
  <c r="K14" i="12"/>
  <c r="L14" i="12"/>
  <c r="J15" i="12"/>
  <c r="K15" i="12"/>
  <c r="L15" i="12"/>
  <c r="J16" i="12"/>
  <c r="K16" i="12"/>
  <c r="L16" i="12"/>
  <c r="J17" i="12"/>
  <c r="K17" i="12"/>
  <c r="L17" i="12"/>
  <c r="J18" i="12"/>
  <c r="K18" i="12"/>
  <c r="L18" i="12"/>
  <c r="J19" i="12"/>
  <c r="K19" i="12"/>
  <c r="L19" i="12"/>
  <c r="J20" i="12"/>
  <c r="K20" i="12"/>
  <c r="L20" i="12"/>
  <c r="J21" i="12"/>
  <c r="K21" i="12"/>
  <c r="L21" i="12"/>
  <c r="J22" i="12"/>
  <c r="K22" i="12"/>
  <c r="L22" i="12"/>
  <c r="J23" i="12"/>
  <c r="K23" i="12"/>
  <c r="L23" i="12"/>
  <c r="J24" i="12"/>
  <c r="K24" i="12"/>
  <c r="L24" i="12"/>
  <c r="J25" i="12"/>
  <c r="K25" i="12"/>
  <c r="L25" i="12"/>
  <c r="J26" i="12"/>
  <c r="K26" i="12"/>
  <c r="L26" i="12"/>
  <c r="J27" i="12"/>
  <c r="K27" i="12"/>
  <c r="L27" i="12"/>
  <c r="J28" i="12"/>
  <c r="K28" i="12"/>
  <c r="L28" i="12"/>
  <c r="J29" i="12"/>
  <c r="K29" i="12"/>
  <c r="L29" i="12"/>
  <c r="J30" i="12"/>
  <c r="K30" i="12"/>
  <c r="L30" i="12"/>
  <c r="J31" i="12"/>
  <c r="K31" i="12"/>
  <c r="L31" i="12"/>
  <c r="J32" i="12"/>
  <c r="K32" i="12"/>
  <c r="L32" i="12"/>
  <c r="J33" i="12"/>
  <c r="K33" i="12"/>
  <c r="L33" i="12"/>
  <c r="J34" i="12"/>
  <c r="K34" i="12"/>
  <c r="L34" i="12"/>
  <c r="R4" i="19"/>
  <c r="P4" i="19"/>
  <c r="L37" i="19"/>
  <c r="K37" i="19"/>
  <c r="J37" i="19"/>
  <c r="G37" i="19"/>
  <c r="J10" i="19"/>
  <c r="K10" i="19"/>
  <c r="L10" i="19"/>
  <c r="J11" i="19"/>
  <c r="K11" i="19"/>
  <c r="L11" i="19"/>
  <c r="J12" i="19"/>
  <c r="K12" i="19"/>
  <c r="L12" i="19"/>
  <c r="J13" i="19"/>
  <c r="K13" i="19"/>
  <c r="L13" i="19"/>
  <c r="J14" i="19"/>
  <c r="K14" i="19"/>
  <c r="L14" i="19"/>
  <c r="J15" i="19"/>
  <c r="K15" i="19"/>
  <c r="L15" i="19"/>
  <c r="J16" i="19"/>
  <c r="K16" i="19"/>
  <c r="L16" i="19"/>
  <c r="J17" i="19"/>
  <c r="K17" i="19"/>
  <c r="L17" i="19"/>
  <c r="J18" i="19"/>
  <c r="K18" i="19"/>
  <c r="L18" i="19"/>
  <c r="J19" i="19"/>
  <c r="K19" i="19"/>
  <c r="L19" i="19"/>
  <c r="J20" i="19"/>
  <c r="K20" i="19"/>
  <c r="L20" i="19"/>
  <c r="J21" i="19"/>
  <c r="K21" i="19"/>
  <c r="L21" i="19"/>
  <c r="J22" i="19"/>
  <c r="K22" i="19"/>
  <c r="L22" i="19"/>
  <c r="J23" i="19"/>
  <c r="K23" i="19"/>
  <c r="L23" i="19"/>
  <c r="J24" i="19"/>
  <c r="K24" i="19"/>
  <c r="L24" i="19"/>
  <c r="J25" i="19"/>
  <c r="K25" i="19"/>
  <c r="L25" i="19"/>
  <c r="J26" i="19"/>
  <c r="K26" i="19"/>
  <c r="L26" i="19"/>
  <c r="J27" i="19"/>
  <c r="K27" i="19"/>
  <c r="L27" i="19"/>
  <c r="J28" i="19"/>
  <c r="K28" i="19"/>
  <c r="L28" i="19"/>
  <c r="J29" i="19"/>
  <c r="K29" i="19"/>
  <c r="L29" i="19"/>
  <c r="J30" i="19"/>
  <c r="K30" i="19"/>
  <c r="L30" i="19"/>
  <c r="J31" i="19"/>
  <c r="K31" i="19"/>
  <c r="L31" i="19"/>
  <c r="J32" i="19"/>
  <c r="K32" i="19"/>
  <c r="L32" i="19"/>
  <c r="J33" i="19"/>
  <c r="K33" i="19"/>
  <c r="L33" i="19"/>
  <c r="J34" i="19"/>
  <c r="K34" i="19"/>
  <c r="L34" i="19"/>
  <c r="J35" i="19"/>
  <c r="K35" i="19"/>
  <c r="L35" i="19"/>
  <c r="R4" i="18"/>
  <c r="P4" i="18"/>
  <c r="L33" i="18"/>
  <c r="K33" i="18"/>
  <c r="J33" i="18"/>
  <c r="G33" i="18"/>
  <c r="J10" i="18"/>
  <c r="K10" i="18"/>
  <c r="L10" i="18"/>
  <c r="J11" i="18"/>
  <c r="K11" i="18"/>
  <c r="L11" i="18"/>
  <c r="J12" i="18"/>
  <c r="K12" i="18"/>
  <c r="L12" i="18"/>
  <c r="J13" i="18"/>
  <c r="K13" i="18"/>
  <c r="L13" i="18"/>
  <c r="J14" i="18"/>
  <c r="K14" i="18"/>
  <c r="L14" i="18"/>
  <c r="J15" i="18"/>
  <c r="K15" i="18"/>
  <c r="L15" i="18"/>
  <c r="J16" i="18"/>
  <c r="K16" i="18"/>
  <c r="L16" i="18"/>
  <c r="J17" i="18"/>
  <c r="K17" i="18"/>
  <c r="L17" i="18"/>
  <c r="J18" i="18"/>
  <c r="K18" i="18"/>
  <c r="L18" i="18"/>
  <c r="J19" i="18"/>
  <c r="K19" i="18"/>
  <c r="L19" i="18"/>
  <c r="J20" i="18"/>
  <c r="K20" i="18"/>
  <c r="L20" i="18"/>
  <c r="J21" i="18"/>
  <c r="K21" i="18"/>
  <c r="L21" i="18"/>
  <c r="J22" i="18"/>
  <c r="K22" i="18"/>
  <c r="L22" i="18"/>
  <c r="J23" i="18"/>
  <c r="K23" i="18"/>
  <c r="L23" i="18"/>
  <c r="J24" i="18"/>
  <c r="K24" i="18"/>
  <c r="L24" i="18"/>
  <c r="J25" i="18"/>
  <c r="K25" i="18"/>
  <c r="L25" i="18"/>
  <c r="J26" i="18"/>
  <c r="K26" i="18"/>
  <c r="L26" i="18"/>
  <c r="J27" i="18"/>
  <c r="K27" i="18"/>
  <c r="L27" i="18"/>
  <c r="J28" i="18"/>
  <c r="K28" i="18"/>
  <c r="L28" i="18"/>
  <c r="J29" i="18"/>
  <c r="K29" i="18"/>
  <c r="L29" i="18"/>
  <c r="J30" i="18"/>
  <c r="K30" i="18"/>
  <c r="L30" i="18"/>
  <c r="J31" i="18"/>
  <c r="K31" i="18"/>
  <c r="L31" i="18"/>
  <c r="R4" i="17"/>
  <c r="P4" i="17"/>
  <c r="L41" i="17"/>
  <c r="K41" i="17"/>
  <c r="J41" i="17"/>
  <c r="G41" i="17"/>
  <c r="J10" i="17"/>
  <c r="K10" i="17"/>
  <c r="L10" i="17"/>
  <c r="J11" i="17"/>
  <c r="K11" i="17"/>
  <c r="L11" i="17"/>
  <c r="J12" i="17"/>
  <c r="K12" i="17"/>
  <c r="L12" i="17"/>
  <c r="J13" i="17"/>
  <c r="K13" i="17"/>
  <c r="L13" i="17"/>
  <c r="J14" i="17"/>
  <c r="K14" i="17"/>
  <c r="L14" i="17"/>
  <c r="J15" i="17"/>
  <c r="K15" i="17"/>
  <c r="L15" i="17"/>
  <c r="J16" i="17"/>
  <c r="K16" i="17"/>
  <c r="L16" i="17"/>
  <c r="J17" i="17"/>
  <c r="K17" i="17"/>
  <c r="L17" i="17"/>
  <c r="J18" i="17"/>
  <c r="K18" i="17"/>
  <c r="L18" i="17"/>
  <c r="J19" i="17"/>
  <c r="K19" i="17"/>
  <c r="L19" i="17"/>
  <c r="J20" i="17"/>
  <c r="K20" i="17"/>
  <c r="L20" i="17"/>
  <c r="J21" i="17"/>
  <c r="K21" i="17"/>
  <c r="L21" i="17"/>
  <c r="J22" i="17"/>
  <c r="K22" i="17"/>
  <c r="L22" i="17"/>
  <c r="J23" i="17"/>
  <c r="K23" i="17"/>
  <c r="L23" i="17"/>
  <c r="J24" i="17"/>
  <c r="K24" i="17"/>
  <c r="L24" i="17"/>
  <c r="J25" i="17"/>
  <c r="K25" i="17"/>
  <c r="L25" i="17"/>
  <c r="J26" i="17"/>
  <c r="K26" i="17"/>
  <c r="L26" i="17"/>
  <c r="J27" i="17"/>
  <c r="K27" i="17"/>
  <c r="L27" i="17"/>
  <c r="J28" i="17"/>
  <c r="K28" i="17"/>
  <c r="L28" i="17"/>
  <c r="J29" i="17"/>
  <c r="K29" i="17"/>
  <c r="L29" i="17"/>
  <c r="J30" i="17"/>
  <c r="K30" i="17"/>
  <c r="L30" i="17"/>
  <c r="J31" i="17"/>
  <c r="K31" i="17"/>
  <c r="L31" i="17"/>
  <c r="J32" i="17"/>
  <c r="K32" i="17"/>
  <c r="L32" i="17"/>
  <c r="J33" i="17"/>
  <c r="K33" i="17"/>
  <c r="L33" i="17"/>
  <c r="J34" i="17"/>
  <c r="K34" i="17"/>
  <c r="L34" i="17"/>
  <c r="J35" i="17"/>
  <c r="K35" i="17"/>
  <c r="L35" i="17"/>
  <c r="J36" i="17"/>
  <c r="K36" i="17"/>
  <c r="L36" i="17"/>
  <c r="J37" i="17"/>
  <c r="K37" i="17"/>
  <c r="L37" i="17"/>
  <c r="J38" i="17"/>
  <c r="K38" i="17"/>
  <c r="L38" i="17"/>
  <c r="J39" i="17"/>
  <c r="K39" i="17"/>
  <c r="L39" i="17"/>
  <c r="R4" i="16"/>
  <c r="P4" i="16"/>
  <c r="L11" i="16"/>
  <c r="K11" i="16"/>
  <c r="J11" i="16"/>
  <c r="G11" i="16"/>
  <c r="R4" i="14"/>
  <c r="P4" i="14"/>
  <c r="L90" i="14"/>
  <c r="K90" i="14"/>
  <c r="J90" i="14"/>
  <c r="G90" i="14"/>
  <c r="J10" i="14"/>
  <c r="K10" i="14"/>
  <c r="L10" i="14"/>
  <c r="J11" i="14"/>
  <c r="K11" i="14"/>
  <c r="L11" i="14"/>
  <c r="J12" i="14"/>
  <c r="K12" i="14"/>
  <c r="L12" i="14"/>
  <c r="J13" i="14"/>
  <c r="K13" i="14"/>
  <c r="L13" i="14"/>
  <c r="J14" i="14"/>
  <c r="K14" i="14"/>
  <c r="L14" i="14"/>
  <c r="J15" i="14"/>
  <c r="K15" i="14"/>
  <c r="L15" i="14"/>
  <c r="J16" i="14"/>
  <c r="K16" i="14"/>
  <c r="L16" i="14"/>
  <c r="J17" i="14"/>
  <c r="K17" i="14"/>
  <c r="L17" i="14"/>
  <c r="J18" i="14"/>
  <c r="K18" i="14"/>
  <c r="L18" i="14"/>
  <c r="J19" i="14"/>
  <c r="K19" i="14"/>
  <c r="L19" i="14"/>
  <c r="J20" i="14"/>
  <c r="K20" i="14"/>
  <c r="L20" i="14"/>
  <c r="J21" i="14"/>
  <c r="K21" i="14"/>
  <c r="L21" i="14"/>
  <c r="J22" i="14"/>
  <c r="K22" i="14"/>
  <c r="L22" i="14"/>
  <c r="J23" i="14"/>
  <c r="K23" i="14"/>
  <c r="L23" i="14"/>
  <c r="J24" i="14"/>
  <c r="K24" i="14"/>
  <c r="L24" i="14"/>
  <c r="J25" i="14"/>
  <c r="K25" i="14"/>
  <c r="L25" i="14"/>
  <c r="J26" i="14"/>
  <c r="K26" i="14"/>
  <c r="L26" i="14"/>
  <c r="J27" i="14"/>
  <c r="K27" i="14"/>
  <c r="L27" i="14"/>
  <c r="J28" i="14"/>
  <c r="K28" i="14"/>
  <c r="L28" i="14"/>
  <c r="J29" i="14"/>
  <c r="K29" i="14"/>
  <c r="L29" i="14"/>
  <c r="J30" i="14"/>
  <c r="K30" i="14"/>
  <c r="L30" i="14"/>
  <c r="J31" i="14"/>
  <c r="K31" i="14"/>
  <c r="L31" i="14"/>
  <c r="J32" i="14"/>
  <c r="K32" i="14"/>
  <c r="L32" i="14"/>
  <c r="J33" i="14"/>
  <c r="K33" i="14"/>
  <c r="L33" i="14"/>
  <c r="J34" i="14"/>
  <c r="K34" i="14"/>
  <c r="L34" i="14"/>
  <c r="J35" i="14"/>
  <c r="K35" i="14"/>
  <c r="L35" i="14"/>
  <c r="J36" i="14"/>
  <c r="K36" i="14"/>
  <c r="L36" i="14"/>
  <c r="J37" i="14"/>
  <c r="K37" i="14"/>
  <c r="L37" i="14"/>
  <c r="J38" i="14"/>
  <c r="K38" i="14"/>
  <c r="L38" i="14"/>
  <c r="J39" i="14"/>
  <c r="K39" i="14"/>
  <c r="L39" i="14"/>
  <c r="J40" i="14"/>
  <c r="K40" i="14"/>
  <c r="L40" i="14"/>
  <c r="J41" i="14"/>
  <c r="K41" i="14"/>
  <c r="L41" i="14"/>
  <c r="J42" i="14"/>
  <c r="K42" i="14"/>
  <c r="L42" i="14"/>
  <c r="J43" i="14"/>
  <c r="K43" i="14"/>
  <c r="L43" i="14"/>
  <c r="J44" i="14"/>
  <c r="K44" i="14"/>
  <c r="L44" i="14"/>
  <c r="J45" i="14"/>
  <c r="K45" i="14"/>
  <c r="L45" i="14"/>
  <c r="J46" i="14"/>
  <c r="K46" i="14"/>
  <c r="L46" i="14"/>
  <c r="J47" i="14"/>
  <c r="K47" i="14"/>
  <c r="L47" i="14"/>
  <c r="J48" i="14"/>
  <c r="K48" i="14"/>
  <c r="L48" i="14"/>
  <c r="J49" i="14"/>
  <c r="K49" i="14"/>
  <c r="L49" i="14"/>
  <c r="J50" i="14"/>
  <c r="K50" i="14"/>
  <c r="L50" i="14"/>
  <c r="J51" i="14"/>
  <c r="K51" i="14"/>
  <c r="L51" i="14"/>
  <c r="J52" i="14"/>
  <c r="K52" i="14"/>
  <c r="L52" i="14"/>
  <c r="J53" i="14"/>
  <c r="K53" i="14"/>
  <c r="L53" i="14"/>
  <c r="J54" i="14"/>
  <c r="K54" i="14"/>
  <c r="L54" i="14"/>
  <c r="J55" i="14"/>
  <c r="K55" i="14"/>
  <c r="L55" i="14"/>
  <c r="J56" i="14"/>
  <c r="K56" i="14"/>
  <c r="L56" i="14"/>
  <c r="J57" i="14"/>
  <c r="K57" i="14"/>
  <c r="L57" i="14"/>
  <c r="J58" i="14"/>
  <c r="K58" i="14"/>
  <c r="L58" i="14"/>
  <c r="J59" i="14"/>
  <c r="K59" i="14"/>
  <c r="L59" i="14"/>
  <c r="J60" i="14"/>
  <c r="K60" i="14"/>
  <c r="L60" i="14"/>
  <c r="J61" i="14"/>
  <c r="K61" i="14"/>
  <c r="L61" i="14"/>
  <c r="J62" i="14"/>
  <c r="K62" i="14"/>
  <c r="L62" i="14"/>
  <c r="J63" i="14"/>
  <c r="K63" i="14"/>
  <c r="L63" i="14"/>
  <c r="J64" i="14"/>
  <c r="K64" i="14"/>
  <c r="L64" i="14"/>
  <c r="J65" i="14"/>
  <c r="K65" i="14"/>
  <c r="L65" i="14"/>
  <c r="J66" i="14"/>
  <c r="K66" i="14"/>
  <c r="L66" i="14"/>
  <c r="J67" i="14"/>
  <c r="K67" i="14"/>
  <c r="L67" i="14"/>
  <c r="J68" i="14"/>
  <c r="K68" i="14"/>
  <c r="L68" i="14"/>
  <c r="J69" i="14"/>
  <c r="K69" i="14"/>
  <c r="L69" i="14"/>
  <c r="J70" i="14"/>
  <c r="K70" i="14"/>
  <c r="L70" i="14"/>
  <c r="J71" i="14"/>
  <c r="K71" i="14"/>
  <c r="L71" i="14"/>
  <c r="J72" i="14"/>
  <c r="K72" i="14"/>
  <c r="L72" i="14"/>
  <c r="J73" i="14"/>
  <c r="K73" i="14"/>
  <c r="L73" i="14"/>
  <c r="J74" i="14"/>
  <c r="K74" i="14"/>
  <c r="L74" i="14"/>
  <c r="J75" i="14"/>
  <c r="K75" i="14"/>
  <c r="L75" i="14"/>
  <c r="J76" i="14"/>
  <c r="K76" i="14"/>
  <c r="L76" i="14"/>
  <c r="J77" i="14"/>
  <c r="K77" i="14"/>
  <c r="L77" i="14"/>
  <c r="J78" i="14"/>
  <c r="K78" i="14"/>
  <c r="L78" i="14"/>
  <c r="J79" i="14"/>
  <c r="K79" i="14"/>
  <c r="L79" i="14"/>
  <c r="J80" i="14"/>
  <c r="K80" i="14"/>
  <c r="L80" i="14"/>
  <c r="J81" i="14"/>
  <c r="K81" i="14"/>
  <c r="L81" i="14"/>
  <c r="J82" i="14"/>
  <c r="K82" i="14"/>
  <c r="L82" i="14"/>
  <c r="J83" i="14"/>
  <c r="K83" i="14"/>
  <c r="L83" i="14"/>
  <c r="J84" i="14"/>
  <c r="K84" i="14"/>
  <c r="L84" i="14"/>
  <c r="J85" i="14"/>
  <c r="K85" i="14"/>
  <c r="L85" i="14"/>
  <c r="J86" i="14"/>
  <c r="K86" i="14"/>
  <c r="L86" i="14"/>
  <c r="J87" i="14"/>
  <c r="K87" i="14"/>
  <c r="L87" i="14"/>
  <c r="J88" i="14"/>
  <c r="K88" i="14"/>
  <c r="L88" i="14"/>
  <c r="R4" i="1"/>
  <c r="P4" i="1"/>
  <c r="L74" i="1"/>
  <c r="K74" i="1"/>
  <c r="J74" i="1"/>
  <c r="G74" i="1"/>
  <c r="J10" i="1"/>
  <c r="K10" i="1"/>
  <c r="L10" i="1"/>
  <c r="J11" i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33" i="1"/>
  <c r="K33" i="1"/>
  <c r="L33" i="1"/>
  <c r="J34" i="1"/>
  <c r="K34" i="1"/>
  <c r="L34" i="1"/>
  <c r="J35" i="1"/>
  <c r="K35" i="1"/>
  <c r="L35" i="1"/>
  <c r="J36" i="1"/>
  <c r="K36" i="1"/>
  <c r="L36" i="1"/>
  <c r="J37" i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43" i="1"/>
  <c r="K43" i="1"/>
  <c r="L43" i="1"/>
  <c r="J44" i="1"/>
  <c r="K44" i="1"/>
  <c r="L44" i="1"/>
  <c r="J45" i="1"/>
  <c r="K45" i="1"/>
  <c r="L45" i="1"/>
  <c r="J46" i="1"/>
  <c r="K46" i="1"/>
  <c r="L46" i="1"/>
  <c r="J47" i="1"/>
  <c r="K47" i="1"/>
  <c r="L47" i="1"/>
  <c r="J48" i="1"/>
  <c r="K48" i="1"/>
  <c r="L48" i="1"/>
  <c r="J49" i="1"/>
  <c r="K49" i="1"/>
  <c r="L49" i="1"/>
  <c r="J50" i="1"/>
  <c r="K50" i="1"/>
  <c r="L50" i="1"/>
  <c r="J51" i="1"/>
  <c r="K51" i="1"/>
  <c r="L51" i="1"/>
  <c r="J52" i="1"/>
  <c r="K52" i="1"/>
  <c r="L52" i="1"/>
  <c r="J53" i="1"/>
  <c r="K53" i="1"/>
  <c r="L53" i="1"/>
  <c r="J54" i="1"/>
  <c r="K54" i="1"/>
  <c r="L54" i="1"/>
  <c r="J55" i="1"/>
  <c r="K55" i="1"/>
  <c r="L55" i="1"/>
  <c r="J56" i="1"/>
  <c r="K56" i="1"/>
  <c r="L56" i="1"/>
  <c r="J57" i="1"/>
  <c r="K57" i="1"/>
  <c r="L57" i="1"/>
  <c r="J58" i="1"/>
  <c r="K58" i="1"/>
  <c r="L58" i="1"/>
  <c r="J59" i="1"/>
  <c r="K59" i="1"/>
  <c r="L59" i="1"/>
  <c r="J60" i="1"/>
  <c r="K60" i="1"/>
  <c r="L60" i="1"/>
  <c r="J61" i="1"/>
  <c r="K61" i="1"/>
  <c r="L61" i="1"/>
  <c r="J62" i="1"/>
  <c r="K62" i="1"/>
  <c r="L62" i="1"/>
  <c r="J63" i="1"/>
  <c r="K63" i="1"/>
  <c r="L63" i="1"/>
  <c r="J64" i="1"/>
  <c r="K64" i="1"/>
  <c r="L64" i="1"/>
  <c r="J65" i="1"/>
  <c r="K65" i="1"/>
  <c r="L65" i="1"/>
  <c r="J66" i="1"/>
  <c r="K66" i="1"/>
  <c r="L66" i="1"/>
  <c r="J67" i="1"/>
  <c r="K67" i="1"/>
  <c r="L67" i="1"/>
  <c r="J68" i="1"/>
  <c r="K68" i="1"/>
  <c r="L68" i="1"/>
  <c r="J69" i="1"/>
  <c r="K69" i="1"/>
  <c r="L69" i="1"/>
  <c r="J70" i="1"/>
  <c r="K70" i="1"/>
  <c r="L70" i="1"/>
  <c r="J71" i="1"/>
  <c r="K71" i="1"/>
  <c r="L71" i="1"/>
  <c r="J72" i="1"/>
  <c r="K72" i="1"/>
  <c r="L72" i="1"/>
  <c r="R4" i="10"/>
  <c r="P4" i="10"/>
  <c r="L31" i="10"/>
  <c r="K31" i="10"/>
  <c r="J31" i="10"/>
  <c r="G31" i="10"/>
  <c r="J10" i="10"/>
  <c r="K10" i="10"/>
  <c r="L10" i="10"/>
  <c r="J11" i="10"/>
  <c r="K11" i="10"/>
  <c r="L11" i="10"/>
  <c r="J12" i="10"/>
  <c r="K12" i="10"/>
  <c r="L12" i="10"/>
  <c r="J13" i="10"/>
  <c r="K13" i="10"/>
  <c r="L13" i="10"/>
  <c r="J14" i="10"/>
  <c r="K14" i="10"/>
  <c r="L14" i="10"/>
  <c r="J15" i="10"/>
  <c r="K15" i="10"/>
  <c r="L15" i="10"/>
  <c r="J16" i="10"/>
  <c r="K16" i="10"/>
  <c r="L16" i="10"/>
  <c r="J17" i="10"/>
  <c r="K17" i="10"/>
  <c r="L17" i="10"/>
  <c r="J18" i="10"/>
  <c r="K18" i="10"/>
  <c r="L18" i="10"/>
  <c r="J19" i="10"/>
  <c r="K19" i="10"/>
  <c r="L19" i="10"/>
  <c r="J20" i="10"/>
  <c r="K20" i="10"/>
  <c r="L20" i="10"/>
  <c r="J21" i="10"/>
  <c r="K21" i="10"/>
  <c r="L21" i="10"/>
  <c r="J22" i="10"/>
  <c r="K22" i="10"/>
  <c r="L22" i="10"/>
  <c r="J23" i="10"/>
  <c r="K23" i="10"/>
  <c r="L23" i="10"/>
  <c r="J24" i="10"/>
  <c r="K24" i="10"/>
  <c r="L24" i="10"/>
  <c r="J25" i="10"/>
  <c r="K25" i="10"/>
  <c r="L25" i="10"/>
  <c r="J26" i="10"/>
  <c r="K26" i="10"/>
  <c r="L26" i="10"/>
  <c r="J27" i="10"/>
  <c r="K27" i="10"/>
  <c r="L27" i="10"/>
  <c r="J28" i="10"/>
  <c r="K28" i="10"/>
  <c r="L28" i="10"/>
  <c r="J29" i="10"/>
  <c r="K29" i="10"/>
  <c r="L29" i="10"/>
  <c r="R4" i="9"/>
  <c r="P4" i="9"/>
  <c r="L44" i="9"/>
  <c r="K44" i="9"/>
  <c r="J44" i="9"/>
  <c r="G44" i="9"/>
  <c r="J10" i="9"/>
  <c r="K10" i="9"/>
  <c r="L10" i="9"/>
  <c r="J11" i="9"/>
  <c r="K11" i="9"/>
  <c r="L11" i="9"/>
  <c r="J12" i="9"/>
  <c r="K12" i="9"/>
  <c r="L12" i="9"/>
  <c r="J13" i="9"/>
  <c r="K13" i="9"/>
  <c r="L13" i="9"/>
  <c r="J14" i="9"/>
  <c r="K14" i="9"/>
  <c r="L14" i="9"/>
  <c r="J15" i="9"/>
  <c r="K15" i="9"/>
  <c r="L15" i="9"/>
  <c r="J16" i="9"/>
  <c r="K16" i="9"/>
  <c r="L16" i="9"/>
  <c r="J17" i="9"/>
  <c r="K17" i="9"/>
  <c r="L17" i="9"/>
  <c r="J18" i="9"/>
  <c r="K18" i="9"/>
  <c r="L18" i="9"/>
  <c r="J19" i="9"/>
  <c r="K19" i="9"/>
  <c r="L19" i="9"/>
  <c r="J20" i="9"/>
  <c r="K20" i="9"/>
  <c r="L20" i="9"/>
  <c r="J21" i="9"/>
  <c r="K21" i="9"/>
  <c r="L21" i="9"/>
  <c r="J22" i="9"/>
  <c r="K22" i="9"/>
  <c r="L22" i="9"/>
  <c r="J23" i="9"/>
  <c r="K23" i="9"/>
  <c r="L23" i="9"/>
  <c r="J24" i="9"/>
  <c r="K24" i="9"/>
  <c r="L24" i="9"/>
  <c r="J25" i="9"/>
  <c r="K25" i="9"/>
  <c r="L25" i="9"/>
  <c r="J26" i="9"/>
  <c r="K26" i="9"/>
  <c r="L26" i="9"/>
  <c r="J27" i="9"/>
  <c r="K27" i="9"/>
  <c r="L27" i="9"/>
  <c r="J28" i="9"/>
  <c r="K28" i="9"/>
  <c r="L28" i="9"/>
  <c r="J29" i="9"/>
  <c r="K29" i="9"/>
  <c r="L29" i="9"/>
  <c r="J30" i="9"/>
  <c r="K30" i="9"/>
  <c r="L30" i="9"/>
  <c r="J31" i="9"/>
  <c r="K31" i="9"/>
  <c r="L31" i="9"/>
  <c r="J32" i="9"/>
  <c r="K32" i="9"/>
  <c r="L32" i="9"/>
  <c r="J33" i="9"/>
  <c r="K33" i="9"/>
  <c r="L33" i="9"/>
  <c r="J34" i="9"/>
  <c r="K34" i="9"/>
  <c r="L34" i="9"/>
  <c r="J35" i="9"/>
  <c r="K35" i="9"/>
  <c r="L35" i="9"/>
  <c r="J36" i="9"/>
  <c r="K36" i="9"/>
  <c r="L36" i="9"/>
  <c r="J37" i="9"/>
  <c r="K37" i="9"/>
  <c r="L37" i="9"/>
  <c r="J38" i="9"/>
  <c r="K38" i="9"/>
  <c r="L38" i="9"/>
  <c r="J39" i="9"/>
  <c r="K39" i="9"/>
  <c r="L39" i="9"/>
  <c r="J40" i="9"/>
  <c r="K40" i="9"/>
  <c r="L40" i="9"/>
  <c r="J41" i="9"/>
  <c r="K41" i="9"/>
  <c r="L41" i="9"/>
  <c r="J42" i="9"/>
  <c r="K42" i="9"/>
  <c r="L42" i="9"/>
  <c r="R4" i="8"/>
  <c r="P4" i="8"/>
  <c r="L113" i="8"/>
  <c r="K113" i="8"/>
  <c r="J113" i="8"/>
  <c r="G113" i="8"/>
  <c r="J10" i="8"/>
  <c r="K10" i="8"/>
  <c r="L10" i="8"/>
  <c r="J11" i="8"/>
  <c r="K11" i="8"/>
  <c r="L11" i="8"/>
  <c r="J12" i="8"/>
  <c r="K12" i="8"/>
  <c r="L12" i="8"/>
  <c r="J13" i="8"/>
  <c r="K13" i="8"/>
  <c r="L13" i="8"/>
  <c r="J14" i="8"/>
  <c r="K14" i="8"/>
  <c r="L14" i="8"/>
  <c r="J15" i="8"/>
  <c r="K15" i="8"/>
  <c r="L15" i="8"/>
  <c r="J16" i="8"/>
  <c r="K16" i="8"/>
  <c r="L16" i="8"/>
  <c r="J17" i="8"/>
  <c r="K17" i="8"/>
  <c r="L17" i="8"/>
  <c r="J18" i="8"/>
  <c r="K18" i="8"/>
  <c r="L18" i="8"/>
  <c r="J19" i="8"/>
  <c r="K19" i="8"/>
  <c r="L19" i="8"/>
  <c r="J20" i="8"/>
  <c r="K20" i="8"/>
  <c r="L20" i="8"/>
  <c r="J21" i="8"/>
  <c r="K21" i="8"/>
  <c r="L21" i="8"/>
  <c r="J22" i="8"/>
  <c r="K22" i="8"/>
  <c r="L22" i="8"/>
  <c r="J23" i="8"/>
  <c r="K23" i="8"/>
  <c r="L23" i="8"/>
  <c r="J24" i="8"/>
  <c r="K24" i="8"/>
  <c r="L24" i="8"/>
  <c r="J25" i="8"/>
  <c r="K25" i="8"/>
  <c r="L25" i="8"/>
  <c r="J26" i="8"/>
  <c r="K26" i="8"/>
  <c r="L26" i="8"/>
  <c r="J27" i="8"/>
  <c r="K27" i="8"/>
  <c r="L27" i="8"/>
  <c r="J28" i="8"/>
  <c r="K28" i="8"/>
  <c r="L28" i="8"/>
  <c r="J29" i="8"/>
  <c r="K29" i="8"/>
  <c r="L29" i="8"/>
  <c r="J30" i="8"/>
  <c r="K30" i="8"/>
  <c r="L30" i="8"/>
  <c r="J31" i="8"/>
  <c r="K31" i="8"/>
  <c r="L31" i="8"/>
  <c r="J32" i="8"/>
  <c r="K32" i="8"/>
  <c r="L32" i="8"/>
  <c r="J33" i="8"/>
  <c r="K33" i="8"/>
  <c r="L33" i="8"/>
  <c r="J34" i="8"/>
  <c r="K34" i="8"/>
  <c r="L34" i="8"/>
  <c r="J35" i="8"/>
  <c r="K35" i="8"/>
  <c r="L35" i="8"/>
  <c r="J36" i="8"/>
  <c r="K36" i="8"/>
  <c r="L36" i="8"/>
  <c r="J37" i="8"/>
  <c r="K37" i="8"/>
  <c r="L37" i="8"/>
  <c r="J38" i="8"/>
  <c r="K38" i="8"/>
  <c r="L38" i="8"/>
  <c r="J39" i="8"/>
  <c r="K39" i="8"/>
  <c r="L39" i="8"/>
  <c r="J40" i="8"/>
  <c r="K40" i="8"/>
  <c r="L40" i="8"/>
  <c r="J41" i="8"/>
  <c r="K41" i="8"/>
  <c r="L41" i="8"/>
  <c r="J42" i="8"/>
  <c r="K42" i="8"/>
  <c r="L42" i="8"/>
  <c r="J43" i="8"/>
  <c r="K43" i="8"/>
  <c r="L43" i="8"/>
  <c r="J44" i="8"/>
  <c r="K44" i="8"/>
  <c r="L44" i="8"/>
  <c r="J45" i="8"/>
  <c r="K45" i="8"/>
  <c r="L45" i="8"/>
  <c r="J46" i="8"/>
  <c r="K46" i="8"/>
  <c r="L46" i="8"/>
  <c r="J47" i="8"/>
  <c r="K47" i="8"/>
  <c r="L47" i="8"/>
  <c r="J48" i="8"/>
  <c r="K48" i="8"/>
  <c r="L48" i="8"/>
  <c r="J49" i="8"/>
  <c r="K49" i="8"/>
  <c r="L49" i="8"/>
  <c r="J50" i="8"/>
  <c r="K50" i="8"/>
  <c r="L50" i="8"/>
  <c r="J51" i="8"/>
  <c r="K51" i="8"/>
  <c r="L51" i="8"/>
  <c r="J52" i="8"/>
  <c r="K52" i="8"/>
  <c r="L52" i="8"/>
  <c r="J53" i="8"/>
  <c r="K53" i="8"/>
  <c r="L53" i="8"/>
  <c r="J54" i="8"/>
  <c r="K54" i="8"/>
  <c r="L54" i="8"/>
  <c r="J55" i="8"/>
  <c r="K55" i="8"/>
  <c r="L55" i="8"/>
  <c r="J56" i="8"/>
  <c r="K56" i="8"/>
  <c r="L56" i="8"/>
  <c r="J57" i="8"/>
  <c r="K57" i="8"/>
  <c r="L57" i="8"/>
  <c r="J58" i="8"/>
  <c r="K58" i="8"/>
  <c r="L58" i="8"/>
  <c r="J59" i="8"/>
  <c r="K59" i="8"/>
  <c r="L59" i="8"/>
  <c r="J60" i="8"/>
  <c r="K60" i="8"/>
  <c r="L60" i="8"/>
  <c r="J61" i="8"/>
  <c r="K61" i="8"/>
  <c r="L61" i="8"/>
  <c r="J62" i="8"/>
  <c r="K62" i="8"/>
  <c r="L62" i="8"/>
  <c r="J63" i="8"/>
  <c r="K63" i="8"/>
  <c r="L63" i="8"/>
  <c r="J64" i="8"/>
  <c r="K64" i="8"/>
  <c r="L64" i="8"/>
  <c r="J65" i="8"/>
  <c r="K65" i="8"/>
  <c r="L65" i="8"/>
  <c r="J66" i="8"/>
  <c r="K66" i="8"/>
  <c r="L66" i="8"/>
  <c r="J67" i="8"/>
  <c r="K67" i="8"/>
  <c r="L67" i="8"/>
  <c r="J68" i="8"/>
  <c r="K68" i="8"/>
  <c r="L68" i="8"/>
  <c r="J69" i="8"/>
  <c r="K69" i="8"/>
  <c r="L69" i="8"/>
  <c r="J70" i="8"/>
  <c r="K70" i="8"/>
  <c r="L70" i="8"/>
  <c r="J71" i="8"/>
  <c r="K71" i="8"/>
  <c r="L71" i="8"/>
  <c r="J72" i="8"/>
  <c r="K72" i="8"/>
  <c r="L72" i="8"/>
  <c r="J73" i="8"/>
  <c r="K73" i="8"/>
  <c r="L73" i="8"/>
  <c r="J74" i="8"/>
  <c r="K74" i="8"/>
  <c r="L74" i="8"/>
  <c r="J75" i="8"/>
  <c r="K75" i="8"/>
  <c r="L75" i="8"/>
  <c r="J76" i="8"/>
  <c r="K76" i="8"/>
  <c r="L76" i="8"/>
  <c r="J77" i="8"/>
  <c r="K77" i="8"/>
  <c r="L77" i="8"/>
  <c r="J78" i="8"/>
  <c r="K78" i="8"/>
  <c r="L78" i="8"/>
  <c r="J79" i="8"/>
  <c r="K79" i="8"/>
  <c r="L79" i="8"/>
  <c r="J80" i="8"/>
  <c r="K80" i="8"/>
  <c r="L80" i="8"/>
  <c r="J81" i="8"/>
  <c r="K81" i="8"/>
  <c r="L81" i="8"/>
  <c r="J82" i="8"/>
  <c r="K82" i="8"/>
  <c r="L82" i="8"/>
  <c r="J83" i="8"/>
  <c r="K83" i="8"/>
  <c r="L83" i="8"/>
  <c r="J84" i="8"/>
  <c r="K84" i="8"/>
  <c r="L84" i="8"/>
  <c r="J85" i="8"/>
  <c r="K85" i="8"/>
  <c r="L85" i="8"/>
  <c r="J86" i="8"/>
  <c r="K86" i="8"/>
  <c r="L86" i="8"/>
  <c r="J87" i="8"/>
  <c r="K87" i="8"/>
  <c r="L87" i="8"/>
  <c r="J88" i="8"/>
  <c r="K88" i="8"/>
  <c r="L88" i="8"/>
  <c r="J89" i="8"/>
  <c r="K89" i="8"/>
  <c r="L89" i="8"/>
  <c r="J90" i="8"/>
  <c r="K90" i="8"/>
  <c r="L90" i="8"/>
  <c r="J91" i="8"/>
  <c r="K91" i="8"/>
  <c r="L91" i="8"/>
  <c r="J92" i="8"/>
  <c r="K92" i="8"/>
  <c r="L92" i="8"/>
  <c r="J93" i="8"/>
  <c r="K93" i="8"/>
  <c r="L93" i="8"/>
  <c r="J94" i="8"/>
  <c r="K94" i="8"/>
  <c r="L94" i="8"/>
  <c r="J95" i="8"/>
  <c r="K95" i="8"/>
  <c r="L95" i="8"/>
  <c r="J96" i="8"/>
  <c r="K96" i="8"/>
  <c r="L96" i="8"/>
  <c r="J97" i="8"/>
  <c r="K97" i="8"/>
  <c r="L97" i="8"/>
  <c r="J98" i="8"/>
  <c r="K98" i="8"/>
  <c r="L98" i="8"/>
  <c r="J99" i="8"/>
  <c r="K99" i="8"/>
  <c r="L99" i="8"/>
  <c r="J100" i="8"/>
  <c r="K100" i="8"/>
  <c r="L100" i="8"/>
  <c r="J101" i="8"/>
  <c r="K101" i="8"/>
  <c r="L101" i="8"/>
  <c r="J102" i="8"/>
  <c r="K102" i="8"/>
  <c r="L102" i="8"/>
  <c r="J103" i="8"/>
  <c r="K103" i="8"/>
  <c r="L103" i="8"/>
  <c r="J104" i="8"/>
  <c r="K104" i="8"/>
  <c r="L104" i="8"/>
  <c r="J105" i="8"/>
  <c r="K105" i="8"/>
  <c r="L105" i="8"/>
  <c r="J106" i="8"/>
  <c r="K106" i="8"/>
  <c r="L106" i="8"/>
  <c r="J107" i="8"/>
  <c r="K107" i="8"/>
  <c r="L107" i="8"/>
  <c r="J108" i="8"/>
  <c r="K108" i="8"/>
  <c r="L108" i="8"/>
  <c r="J109" i="8"/>
  <c r="K109" i="8"/>
  <c r="L109" i="8"/>
  <c r="J110" i="8"/>
  <c r="K110" i="8"/>
  <c r="L110" i="8"/>
  <c r="J111" i="8"/>
  <c r="K111" i="8"/>
  <c r="L111" i="8"/>
  <c r="R4" i="5"/>
  <c r="P4" i="5"/>
  <c r="L23" i="5"/>
  <c r="K23" i="5"/>
  <c r="J23" i="5"/>
  <c r="G23" i="5"/>
  <c r="J10" i="5"/>
  <c r="K10" i="5"/>
  <c r="L10" i="5"/>
  <c r="J11" i="5"/>
  <c r="K11" i="5"/>
  <c r="L11" i="5"/>
  <c r="J12" i="5"/>
  <c r="K12" i="5"/>
  <c r="L12" i="5"/>
  <c r="J13" i="5"/>
  <c r="K13" i="5"/>
  <c r="L13" i="5"/>
  <c r="J14" i="5"/>
  <c r="K14" i="5"/>
  <c r="L14" i="5"/>
  <c r="J15" i="5"/>
  <c r="K15" i="5"/>
  <c r="L15" i="5"/>
  <c r="J16" i="5"/>
  <c r="K16" i="5"/>
  <c r="L16" i="5"/>
  <c r="J17" i="5"/>
  <c r="K17" i="5"/>
  <c r="L17" i="5"/>
  <c r="J18" i="5"/>
  <c r="K18" i="5"/>
  <c r="L18" i="5"/>
  <c r="J19" i="5"/>
  <c r="K19" i="5"/>
  <c r="L19" i="5"/>
  <c r="J20" i="5"/>
  <c r="K20" i="5"/>
  <c r="L20" i="5"/>
  <c r="J21" i="5"/>
  <c r="K21" i="5"/>
  <c r="L21" i="5"/>
  <c r="L52" i="4"/>
  <c r="R4" i="4" s="1"/>
  <c r="P4" i="4"/>
  <c r="K52" i="4"/>
  <c r="J52" i="4"/>
  <c r="G52" i="4"/>
  <c r="J10" i="4"/>
  <c r="K10" i="4"/>
  <c r="L10" i="4"/>
  <c r="J11" i="4"/>
  <c r="K11" i="4"/>
  <c r="L11" i="4"/>
  <c r="J12" i="4"/>
  <c r="K12" i="4"/>
  <c r="L12" i="4"/>
  <c r="J13" i="4"/>
  <c r="K13" i="4"/>
  <c r="L13" i="4"/>
  <c r="J14" i="4"/>
  <c r="K14" i="4"/>
  <c r="L14" i="4"/>
  <c r="J15" i="4"/>
  <c r="K15" i="4"/>
  <c r="L15" i="4"/>
  <c r="J16" i="4"/>
  <c r="K16" i="4"/>
  <c r="L16" i="4"/>
  <c r="J17" i="4"/>
  <c r="K17" i="4"/>
  <c r="L17" i="4"/>
  <c r="J18" i="4"/>
  <c r="K18" i="4"/>
  <c r="L18" i="4"/>
  <c r="J19" i="4"/>
  <c r="K19" i="4"/>
  <c r="L19" i="4"/>
  <c r="J20" i="4"/>
  <c r="K20" i="4"/>
  <c r="L20" i="4"/>
  <c r="J21" i="4"/>
  <c r="K21" i="4"/>
  <c r="L21" i="4"/>
  <c r="J22" i="4"/>
  <c r="K22" i="4"/>
  <c r="L22" i="4"/>
  <c r="J23" i="4"/>
  <c r="K23" i="4"/>
  <c r="L23" i="4"/>
  <c r="J24" i="4"/>
  <c r="K24" i="4"/>
  <c r="L24" i="4"/>
  <c r="J25" i="4"/>
  <c r="K25" i="4"/>
  <c r="L25" i="4"/>
  <c r="J26" i="4"/>
  <c r="K26" i="4"/>
  <c r="L26" i="4"/>
  <c r="J27" i="4"/>
  <c r="K27" i="4"/>
  <c r="L27" i="4"/>
  <c r="J28" i="4"/>
  <c r="K28" i="4"/>
  <c r="L28" i="4"/>
  <c r="J29" i="4"/>
  <c r="K29" i="4"/>
  <c r="L29" i="4"/>
  <c r="J30" i="4"/>
  <c r="K30" i="4"/>
  <c r="L30" i="4"/>
  <c r="J31" i="4"/>
  <c r="K31" i="4"/>
  <c r="L31" i="4"/>
  <c r="J32" i="4"/>
  <c r="K32" i="4"/>
  <c r="L32" i="4"/>
  <c r="J33" i="4"/>
  <c r="K33" i="4"/>
  <c r="L33" i="4"/>
  <c r="J34" i="4"/>
  <c r="K34" i="4"/>
  <c r="L34" i="4"/>
  <c r="J35" i="4"/>
  <c r="K35" i="4"/>
  <c r="L35" i="4"/>
  <c r="J36" i="4"/>
  <c r="K36" i="4"/>
  <c r="L36" i="4"/>
  <c r="J37" i="4"/>
  <c r="K37" i="4"/>
  <c r="L37" i="4"/>
  <c r="J38" i="4"/>
  <c r="K38" i="4"/>
  <c r="L38" i="4"/>
  <c r="J39" i="4"/>
  <c r="K39" i="4"/>
  <c r="L39" i="4"/>
  <c r="J40" i="4"/>
  <c r="K40" i="4"/>
  <c r="L40" i="4"/>
  <c r="J41" i="4"/>
  <c r="K41" i="4"/>
  <c r="L41" i="4"/>
  <c r="J42" i="4"/>
  <c r="K42" i="4"/>
  <c r="L42" i="4"/>
  <c r="J43" i="4"/>
  <c r="K43" i="4"/>
  <c r="L43" i="4"/>
  <c r="J44" i="4"/>
  <c r="K44" i="4"/>
  <c r="L44" i="4"/>
  <c r="J45" i="4"/>
  <c r="K45" i="4"/>
  <c r="L45" i="4"/>
  <c r="J46" i="4"/>
  <c r="K46" i="4"/>
  <c r="L46" i="4"/>
  <c r="J47" i="4"/>
  <c r="K47" i="4"/>
  <c r="L47" i="4"/>
  <c r="J48" i="4"/>
  <c r="K48" i="4"/>
  <c r="L48" i="4"/>
  <c r="J49" i="4"/>
  <c r="K49" i="4"/>
  <c r="L49" i="4"/>
  <c r="J50" i="4"/>
  <c r="K50" i="4"/>
  <c r="L50" i="4"/>
  <c r="L9" i="13"/>
  <c r="K9" i="13"/>
  <c r="J9" i="13"/>
  <c r="L9" i="12"/>
  <c r="K9" i="12"/>
  <c r="J9" i="12"/>
  <c r="L9" i="19"/>
  <c r="K9" i="19"/>
  <c r="J9" i="19"/>
  <c r="L9" i="18"/>
  <c r="K9" i="18"/>
  <c r="J9" i="18"/>
  <c r="L9" i="17"/>
  <c r="K9" i="17"/>
  <c r="J9" i="17"/>
  <c r="L9" i="16"/>
  <c r="K9" i="16"/>
  <c r="J9" i="16"/>
  <c r="L9" i="14"/>
  <c r="K9" i="14"/>
  <c r="J9" i="14"/>
  <c r="L9" i="1"/>
  <c r="K9" i="1"/>
  <c r="J9" i="1"/>
  <c r="L9" i="10"/>
  <c r="K9" i="10"/>
  <c r="J9" i="10"/>
  <c r="L9" i="9"/>
  <c r="K9" i="9"/>
  <c r="J9" i="9"/>
  <c r="L9" i="8"/>
  <c r="K9" i="8"/>
  <c r="J9" i="8"/>
  <c r="L9" i="5"/>
  <c r="K9" i="5"/>
  <c r="J9" i="5"/>
  <c r="L9" i="4"/>
  <c r="K9" i="4"/>
  <c r="J9" i="4"/>
  <c r="R4" i="3"/>
  <c r="P4" i="3"/>
  <c r="L24" i="3"/>
  <c r="K24" i="3"/>
  <c r="J24" i="3"/>
  <c r="G24" i="3"/>
  <c r="J10" i="3"/>
  <c r="K10" i="3"/>
  <c r="L10" i="3"/>
  <c r="J11" i="3"/>
  <c r="K11" i="3"/>
  <c r="L11" i="3"/>
  <c r="J12" i="3"/>
  <c r="K12" i="3"/>
  <c r="L12" i="3"/>
  <c r="J13" i="3"/>
  <c r="K13" i="3"/>
  <c r="L13" i="3"/>
  <c r="J14" i="3"/>
  <c r="K14" i="3"/>
  <c r="L14" i="3"/>
  <c r="J15" i="3"/>
  <c r="K15" i="3"/>
  <c r="L15" i="3"/>
  <c r="J16" i="3"/>
  <c r="K16" i="3"/>
  <c r="L16" i="3"/>
  <c r="J17" i="3"/>
  <c r="K17" i="3"/>
  <c r="L17" i="3"/>
  <c r="J18" i="3"/>
  <c r="K18" i="3"/>
  <c r="L18" i="3"/>
  <c r="J19" i="3"/>
  <c r="K19" i="3"/>
  <c r="L19" i="3"/>
  <c r="J20" i="3"/>
  <c r="K20" i="3"/>
  <c r="L20" i="3"/>
  <c r="J21" i="3"/>
  <c r="K21" i="3"/>
  <c r="L21" i="3"/>
  <c r="J22" i="3"/>
  <c r="K22" i="3"/>
  <c r="L22" i="3"/>
  <c r="L9" i="3"/>
  <c r="K9" i="3"/>
  <c r="J9" i="3"/>
  <c r="R4" i="2"/>
  <c r="P4" i="2"/>
  <c r="L49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10" i="2"/>
  <c r="K49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10" i="2"/>
  <c r="J49" i="2"/>
  <c r="G49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10" i="2"/>
</calcChain>
</file>

<file path=xl/sharedStrings.xml><?xml version="1.0" encoding="utf-8"?>
<sst xmlns="http://schemas.openxmlformats.org/spreadsheetml/2006/main" count="2653" uniqueCount="277">
  <si>
    <t>DarrellL</t>
  </si>
  <si>
    <t>Date :</t>
  </si>
  <si>
    <t>Page :</t>
  </si>
  <si>
    <t>Product Enquiry</t>
  </si>
  <si>
    <t>Sales</t>
  </si>
  <si>
    <t>MARLBORO</t>
  </si>
  <si>
    <t>LIGHTS 10X20'S</t>
  </si>
  <si>
    <t>Date</t>
  </si>
  <si>
    <t>S</t>
  </si>
  <si>
    <t>Ref No</t>
  </si>
  <si>
    <t>Status</t>
  </si>
  <si>
    <t>Customer</t>
  </si>
  <si>
    <t>Customer Ref</t>
  </si>
  <si>
    <t>Quantity</t>
  </si>
  <si>
    <t>Unit Cost</t>
  </si>
  <si>
    <t>A</t>
  </si>
  <si>
    <t>Posted</t>
  </si>
  <si>
    <t>PAC003</t>
  </si>
  <si>
    <t>HAN050</t>
  </si>
  <si>
    <t>SAFMARINE BAYET</t>
  </si>
  <si>
    <t>BON010</t>
  </si>
  <si>
    <t>BUNUN RESPECT</t>
  </si>
  <si>
    <t>SEASPAN HANNOVE</t>
  </si>
  <si>
    <t>ARC009</t>
  </si>
  <si>
    <t>MAEA</t>
  </si>
  <si>
    <t>GEN030</t>
  </si>
  <si>
    <t>KAMOKUIKI</t>
  </si>
  <si>
    <t>WARNOW CHIEF</t>
  </si>
  <si>
    <t>BOUGINVILLE</t>
  </si>
  <si>
    <t>AFRICAN GROUSE</t>
  </si>
  <si>
    <t>CONTI CORDOBA</t>
  </si>
  <si>
    <t>ARAGO</t>
  </si>
  <si>
    <t>KALLIROE</t>
  </si>
  <si>
    <t>VANUATU CHIEF</t>
  </si>
  <si>
    <t>SEA026</t>
  </si>
  <si>
    <t>LOUISA SCHULTE</t>
  </si>
  <si>
    <t>GRASMERE MAERSK</t>
  </si>
  <si>
    <t>BERTOC</t>
  </si>
  <si>
    <t>ALBERTO TOPIC</t>
  </si>
  <si>
    <t>FUJ006</t>
  </si>
  <si>
    <t>BELUGA ACE</t>
  </si>
  <si>
    <t>NORTH ISLAND</t>
  </si>
  <si>
    <t>CARRERA</t>
  </si>
  <si>
    <t>SIL000</t>
  </si>
  <si>
    <t>SILVER SUPPORTE</t>
  </si>
  <si>
    <t>MAERSK CAELUM</t>
  </si>
  <si>
    <t>SCO002</t>
  </si>
  <si>
    <t>ROTTERDAM BRIDG</t>
  </si>
  <si>
    <t>NER001</t>
  </si>
  <si>
    <t>APACHE</t>
  </si>
  <si>
    <t>SOUTHERN TRADER</t>
  </si>
  <si>
    <t>OCL100</t>
  </si>
  <si>
    <t>STI MAESTRO</t>
  </si>
  <si>
    <t>NEP006</t>
  </si>
  <si>
    <t>CAPITAINE DAMPI</t>
  </si>
  <si>
    <t>IMUA</t>
  </si>
  <si>
    <t>SRC002</t>
  </si>
  <si>
    <t>KAIYO MARU 58</t>
  </si>
  <si>
    <t>QUA010</t>
  </si>
  <si>
    <t>HIGH ADVENTURER</t>
  </si>
  <si>
    <t>FUKUKYU MARU 8</t>
  </si>
  <si>
    <t>TOKYO CAR</t>
  </si>
  <si>
    <t>SOOCHOW</t>
  </si>
  <si>
    <t>FUKUTOKU MARU #</t>
  </si>
  <si>
    <t>GAR002</t>
  </si>
  <si>
    <t>BLUE CECIL</t>
  </si>
  <si>
    <t>CHOKYU MARU 88</t>
  </si>
  <si>
    <t>NZS000</t>
  </si>
  <si>
    <t>TAHAROA DESTINY</t>
  </si>
  <si>
    <t>MARLIN MAJESTIC</t>
  </si>
  <si>
    <t>SS0500</t>
  </si>
  <si>
    <t>CO-OP STORE / P</t>
  </si>
  <si>
    <t>OTAGO BAY</t>
  </si>
  <si>
    <t>CHOKYU MARU NO</t>
  </si>
  <si>
    <t>OLOMANA</t>
  </si>
  <si>
    <t>ANL EMORA</t>
  </si>
  <si>
    <t>LILOA II</t>
  </si>
  <si>
    <t>OLGA MAERSK</t>
  </si>
  <si>
    <t>NEFELI</t>
  </si>
  <si>
    <t>CAPITAINE TASMA</t>
  </si>
  <si>
    <t>GAR001</t>
  </si>
  <si>
    <t>SZECHUEN</t>
  </si>
  <si>
    <t>SPIRIT OF SYDNE</t>
  </si>
  <si>
    <t>KEN JYO</t>
  </si>
  <si>
    <t>EREDINE</t>
  </si>
  <si>
    <t>EOS000</t>
  </si>
  <si>
    <t>TAHAROA PROVIDE</t>
  </si>
  <si>
    <t>FUKUKYU MARU 38</t>
  </si>
  <si>
    <t>NZS001</t>
  </si>
  <si>
    <t>NZ SHIPPING SER</t>
  </si>
  <si>
    <t>EXCELSIOR BAY</t>
  </si>
  <si>
    <t>MAERSK INVERNES</t>
  </si>
  <si>
    <t>PAC010</t>
  </si>
  <si>
    <t>SHUNTIEN</t>
  </si>
  <si>
    <t>SOU100</t>
  </si>
  <si>
    <t>LA SILLONAIS</t>
  </si>
  <si>
    <t>SOFRANA SURVILL</t>
  </si>
  <si>
    <t>SOUTHERN MOANA</t>
  </si>
  <si>
    <t>SPIRIT OF SHANG</t>
  </si>
  <si>
    <t>SPIRIT OF MELBO</t>
  </si>
  <si>
    <t>THERESA MICRONE</t>
  </si>
  <si>
    <t>SHAOSHING</t>
  </si>
  <si>
    <t>WAL011</t>
  </si>
  <si>
    <t>TRANS FUTURE 6</t>
  </si>
  <si>
    <t>SOFRANA TOURVIL</t>
  </si>
  <si>
    <t>HAN002</t>
  </si>
  <si>
    <t>GARDENIA ACE</t>
  </si>
  <si>
    <t>Transaction Type:</t>
  </si>
  <si>
    <t>Transaction Sub Type:</t>
  </si>
  <si>
    <t>Product Code:</t>
  </si>
  <si>
    <t>CIG MAR 003</t>
  </si>
  <si>
    <t>DAHLIA HARMONY</t>
  </si>
  <si>
    <t>ANDREA ENTERPRI</t>
  </si>
  <si>
    <t>MOUNT ADAMS</t>
  </si>
  <si>
    <t>HEALTH</t>
  </si>
  <si>
    <t>DAIWAN CHAMPION</t>
  </si>
  <si>
    <t>AFRICAN RAVEN</t>
  </si>
  <si>
    <t>PACIFIC HOPE</t>
  </si>
  <si>
    <t>LUENHO</t>
  </si>
  <si>
    <t>NZL001</t>
  </si>
  <si>
    <t>YANGTZE AMBITIO</t>
  </si>
  <si>
    <t>PEKIN</t>
  </si>
  <si>
    <t>KEN VISTA</t>
  </si>
  <si>
    <t>SIANGTAN</t>
  </si>
  <si>
    <t>SINGAN</t>
  </si>
  <si>
    <t>GREENTEC</t>
  </si>
  <si>
    <t>GLOBAL ARC</t>
  </si>
  <si>
    <t>TRANS FUTURE 7</t>
  </si>
  <si>
    <t>MAIPO RIVER</t>
  </si>
  <si>
    <t>UNI200</t>
  </si>
  <si>
    <t>BELL BAY</t>
  </si>
  <si>
    <t>PACIFIC MAGNOLI</t>
  </si>
  <si>
    <t>CIG DBL 000</t>
  </si>
  <si>
    <t>CIGS DOUBLE HAPPINESS 10X20'S</t>
  </si>
  <si>
    <t>CIG HER 000</t>
  </si>
  <si>
    <t>CIGARETTES HERO RED 10X20'S</t>
  </si>
  <si>
    <t>AVS002</t>
  </si>
  <si>
    <t>SIDER JASMINE</t>
  </si>
  <si>
    <t>IVS THANDA</t>
  </si>
  <si>
    <t>SOUTHAMPTON STA</t>
  </si>
  <si>
    <t>PAPA MAU</t>
  </si>
  <si>
    <t>INLAND SEA</t>
  </si>
  <si>
    <t>SILVER LAKE</t>
  </si>
  <si>
    <t>CIG HER 001</t>
  </si>
  <si>
    <t>CIG  HERO MENTHOL 10X20S</t>
  </si>
  <si>
    <t>ENGLISH BAY</t>
  </si>
  <si>
    <t>LEO SPIRIT</t>
  </si>
  <si>
    <t>THOR NIRAMIT</t>
  </si>
  <si>
    <t>SPICA HARMONY</t>
  </si>
  <si>
    <t>MONTE ROSA</t>
  </si>
  <si>
    <t>IVS SENTOSA</t>
  </si>
  <si>
    <t>BLACK FOREST</t>
  </si>
  <si>
    <t>MOUNT BAKER</t>
  </si>
  <si>
    <t>KEN ANN</t>
  </si>
  <si>
    <t>PLEIADES SPIRIT</t>
  </si>
  <si>
    <t>CIG HER 002</t>
  </si>
  <si>
    <t>CIGARETTES HERO BLUE 10X20'S</t>
  </si>
  <si>
    <t>HANSA FREYBURG</t>
  </si>
  <si>
    <t>LA CHAMBORDAIS</t>
  </si>
  <si>
    <t>HUNAN</t>
  </si>
  <si>
    <t>CIG LAM 542</t>
  </si>
  <si>
    <t>L &amp; M RED CIGARETTES RED</t>
  </si>
  <si>
    <t>TORONTO TRADER</t>
  </si>
  <si>
    <t>TRINIDAD TRADER</t>
  </si>
  <si>
    <t>MAERSK NADI</t>
  </si>
  <si>
    <t>CAPITAINE MAGEL</t>
  </si>
  <si>
    <t>RANGAKU</t>
  </si>
  <si>
    <t>UNI010</t>
  </si>
  <si>
    <t>ROSE HARMONY</t>
  </si>
  <si>
    <t>VEGA</t>
  </si>
  <si>
    <t>HAK010</t>
  </si>
  <si>
    <t>HAKE</t>
  </si>
  <si>
    <t>BLU-MAR</t>
  </si>
  <si>
    <t>BLUE BALESTIER</t>
  </si>
  <si>
    <t>NYK002</t>
  </si>
  <si>
    <t>SWALLOW ACE</t>
  </si>
  <si>
    <t>BERGE SNOWDON</t>
  </si>
  <si>
    <t>BERGE BEN NEVIS</t>
  </si>
  <si>
    <t>HANSA BITBURG</t>
  </si>
  <si>
    <t>BERGE JUNGFRAU</t>
  </si>
  <si>
    <t>IVS SPARROWHAWK</t>
  </si>
  <si>
    <t>YANGTZE DIGNITY</t>
  </si>
  <si>
    <t>GLORIOUS KAURI</t>
  </si>
  <si>
    <t>MAERSK GARONNE</t>
  </si>
  <si>
    <t>BELLE LUNE</t>
  </si>
  <si>
    <t>SEAL ISLAND</t>
  </si>
  <si>
    <t>HANSA OFFENBURG</t>
  </si>
  <si>
    <t>MERCURY ACE</t>
  </si>
  <si>
    <t>CS BEST</t>
  </si>
  <si>
    <t>IVS TEMBE</t>
  </si>
  <si>
    <t>ANG150</t>
  </si>
  <si>
    <t>BOKA SUMMIT</t>
  </si>
  <si>
    <t>PARSIFAL</t>
  </si>
  <si>
    <t>OLIVIA MAERSK</t>
  </si>
  <si>
    <t>BERGE JEBEL JAI</t>
  </si>
  <si>
    <t>OCEAN UTE</t>
  </si>
  <si>
    <t>IVS SUNBIRD</t>
  </si>
  <si>
    <t>IRIS HARMONY</t>
  </si>
  <si>
    <t>MCT010</t>
  </si>
  <si>
    <t>OCN001</t>
  </si>
  <si>
    <t>CIG LIQ 000</t>
  </si>
  <si>
    <t>CIGARETTES LIQUN PREM  10X20'S</t>
  </si>
  <si>
    <t>CAPITAINE KUPE</t>
  </si>
  <si>
    <t>JIN XING LING</t>
  </si>
  <si>
    <t>LADY LAURA</t>
  </si>
  <si>
    <t>BERGE SHARI</t>
  </si>
  <si>
    <t>K WINNER</t>
  </si>
  <si>
    <t>NORDMARGHERITA</t>
  </si>
  <si>
    <t>DA LI HU</t>
  </si>
  <si>
    <t>CIG MAR 000</t>
  </si>
  <si>
    <t>CIG  MARCOPOLO 10X20'SBH</t>
  </si>
  <si>
    <t>NOBLE ISLAND</t>
  </si>
  <si>
    <t>CIG MAR 010</t>
  </si>
  <si>
    <t>MARLBORO RED HARDPACK 10X20'S</t>
  </si>
  <si>
    <t>SENDAI SPIRIT</t>
  </si>
  <si>
    <t>KAIYO MARU 68</t>
  </si>
  <si>
    <t>TAIYO MARU 5</t>
  </si>
  <si>
    <t>HOSHIN MARU 81</t>
  </si>
  <si>
    <t>CIG PAN 001</t>
  </si>
  <si>
    <t>CIGS LESSER PANDA    10 X 20'S</t>
  </si>
  <si>
    <t>TS HONOUR</t>
  </si>
  <si>
    <t>CIG RGD 000</t>
  </si>
  <si>
    <t>RGD CIGARETTES BLUE 10X20'S</t>
  </si>
  <si>
    <t>GUDE010</t>
  </si>
  <si>
    <t>YANQUE</t>
  </si>
  <si>
    <t>NEPTUNE ISLAND</t>
  </si>
  <si>
    <t>ASTORIA BAY</t>
  </si>
  <si>
    <t>BARI</t>
  </si>
  <si>
    <t>CIG RGD 001</t>
  </si>
  <si>
    <t>RGD CIGARETTES RED 10X20'S</t>
  </si>
  <si>
    <t>EASTERN HAWK</t>
  </si>
  <si>
    <t>COSMOS HARMONY</t>
  </si>
  <si>
    <t>CIG RGD 002</t>
  </si>
  <si>
    <t>RGD CIGARETTES GOLD 10X20'S</t>
  </si>
  <si>
    <t>KETA</t>
  </si>
  <si>
    <t>CIG UNI 000</t>
  </si>
  <si>
    <t>CIG  UNITED 10X20'S PM</t>
  </si>
  <si>
    <t>RIO MADEIRA</t>
  </si>
  <si>
    <t>CIG YUX 001</t>
  </si>
  <si>
    <t>CIGARETTES YUXI      10 X 20'S</t>
  </si>
  <si>
    <t>OLYMPIA LOGGER</t>
  </si>
  <si>
    <t>YANGTZE BRILLIA</t>
  </si>
  <si>
    <t>YANGTZE HAPPINE</t>
  </si>
  <si>
    <t>SELL PRICE</t>
  </si>
  <si>
    <t>(Duty Free)</t>
  </si>
  <si>
    <t>Sale</t>
  </si>
  <si>
    <t>Value</t>
  </si>
  <si>
    <t>Totals:</t>
  </si>
  <si>
    <t xml:space="preserve">QTY in </t>
  </si>
  <si>
    <t>Sticks</t>
  </si>
  <si>
    <t>Avg Price</t>
  </si>
  <si>
    <t>Per Pack</t>
  </si>
  <si>
    <t>(20 Sticks)</t>
  </si>
  <si>
    <t>Brand</t>
  </si>
  <si>
    <t>Double Happiness</t>
  </si>
  <si>
    <t>Brand Variant</t>
  </si>
  <si>
    <t>Pack Size of Brand Variant (in Sticks)</t>
  </si>
  <si>
    <t>Volume of Cigarettes released for sale</t>
  </si>
  <si>
    <t>Average Price Charged per pack (in NZ dollars)</t>
  </si>
  <si>
    <t xml:space="preserve">Hero </t>
  </si>
  <si>
    <t>Red</t>
  </si>
  <si>
    <t>Hero</t>
  </si>
  <si>
    <t>Menthol</t>
  </si>
  <si>
    <t>Blue</t>
  </si>
  <si>
    <t>L &amp; M</t>
  </si>
  <si>
    <t>Liqun</t>
  </si>
  <si>
    <t>Premium</t>
  </si>
  <si>
    <t>Marcopolo</t>
  </si>
  <si>
    <t>Marlboro</t>
  </si>
  <si>
    <t>Lights</t>
  </si>
  <si>
    <t>Red (Hardpack)</t>
  </si>
  <si>
    <t>Lesser Panda</t>
  </si>
  <si>
    <t>RGD</t>
  </si>
  <si>
    <t>Gold</t>
  </si>
  <si>
    <t>United</t>
  </si>
  <si>
    <t>Yuxi</t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</si>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</sst>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15" fontId="0" fillId="0" borderId="0" xfId="0" applyNumberFormat="1"/>
    <xf numFmtId="0" fontId="0" fillId="0" borderId="10" xfId="0" applyBorder="1"/>
    <xf numFmtId="0" fontId="0" fillId="33" borderId="10" xfId="0" applyFill="1" applyBorder="1"/>
    <xf numFmtId="14" fontId="0" fillId="0" borderId="10" xfId="0" applyNumberFormat="1" applyBorder="1"/>
    <xf numFmtId="44" fontId="0" fillId="0" borderId="10" xfId="1" applyFont="1" applyBorder="1"/>
    <xf numFmtId="0" fontId="0" fillId="33" borderId="11" xfId="0" applyFill="1" applyBorder="1"/>
    <xf numFmtId="0" fontId="0" fillId="33" borderId="13" xfId="0" applyFill="1" applyBorder="1"/>
    <xf numFmtId="0" fontId="0" fillId="34" borderId="11" xfId="0" applyFill="1" applyBorder="1"/>
    <xf numFmtId="0" fontId="0" fillId="34" borderId="14" xfId="0" applyFill="1" applyBorder="1"/>
    <xf numFmtId="44" fontId="0" fillId="0" borderId="14" xfId="1" applyFont="1" applyBorder="1"/>
    <xf numFmtId="0" fontId="0" fillId="34" borderId="11" xfId="0" applyFill="1" applyBorder="1" applyAlignment="1">
      <alignment horizontal="center"/>
    </xf>
    <xf numFmtId="0" fontId="0" fillId="34" borderId="14" xfId="0" applyFill="1" applyBorder="1" applyAlignment="1">
      <alignment horizontal="center"/>
    </xf>
    <xf numFmtId="44" fontId="0" fillId="0" borderId="10" xfId="0" applyNumberFormat="1" applyBorder="1"/>
    <xf numFmtId="0" fontId="0" fillId="35" borderId="11" xfId="0" applyFill="1" applyBorder="1" applyAlignment="1">
      <alignment horizontal="center"/>
    </xf>
    <xf numFmtId="0" fontId="0" fillId="35" borderId="14" xfId="0" applyFill="1" applyBorder="1" applyAlignment="1">
      <alignment horizontal="center"/>
    </xf>
    <xf numFmtId="164" fontId="0" fillId="0" borderId="10" xfId="43" applyNumberFormat="1" applyFont="1" applyBorder="1"/>
    <xf numFmtId="0" fontId="0" fillId="35" borderId="12" xfId="0" applyFill="1" applyBorder="1" applyAlignment="1">
      <alignment horizontal="center"/>
    </xf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164" fontId="0" fillId="36" borderId="10" xfId="0" applyNumberForma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44" fontId="0" fillId="36" borderId="10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0" fontId="0" fillId="36" borderId="10" xfId="0" applyFill="1" applyBorder="1" applyAlignment="1">
      <alignment horizontal="center" vertical="center"/>
    </xf>
    <xf numFmtId="0" fontId="0" fillId="36" borderId="10" xfId="0" applyFill="1" applyBorder="1" applyAlignment="1">
      <alignment horizontal="center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49473-A5A5-464A-9829-1A8816308E18}">
  <dimension ref="A1:J19"/>
  <sheetViews>
    <sheetView tabSelected="1" workbookViewId="0">
      <selection sqref="A1:B3"/>
    </sheetView>
  </sheetViews>
  <sheetFormatPr defaultRowHeight="15" x14ac:dyDescent="0.25"/>
  <sheetData>
    <row r="1" spans="1:10" x14ac:dyDescent="0.25">
      <c r="A1" s="27" t="s">
        <v>253</v>
      </c>
      <c r="B1" s="27"/>
      <c r="C1" s="27" t="s">
        <v>255</v>
      </c>
      <c r="D1" s="27"/>
      <c r="E1" s="28" t="s">
        <v>256</v>
      </c>
      <c r="F1" s="28"/>
      <c r="G1" s="28" t="s">
        <v>257</v>
      </c>
      <c r="H1" s="28"/>
      <c r="I1" s="28" t="s">
        <v>258</v>
      </c>
      <c r="J1" s="28"/>
    </row>
    <row r="2" spans="1:10" x14ac:dyDescent="0.25">
      <c r="A2" s="27"/>
      <c r="B2" s="27"/>
      <c r="C2" s="27"/>
      <c r="D2" s="27"/>
      <c r="E2" s="28"/>
      <c r="F2" s="28"/>
      <c r="G2" s="28"/>
      <c r="H2" s="28"/>
      <c r="I2" s="28"/>
      <c r="J2" s="28"/>
    </row>
    <row r="3" spans="1:10" x14ac:dyDescent="0.25">
      <c r="A3" s="27"/>
      <c r="B3" s="27"/>
      <c r="C3" s="27"/>
      <c r="D3" s="27"/>
      <c r="E3" s="28"/>
      <c r="F3" s="28"/>
      <c r="G3" s="28"/>
      <c r="H3" s="28"/>
      <c r="I3" s="28"/>
      <c r="J3" s="28"/>
    </row>
    <row r="4" spans="1:10" x14ac:dyDescent="0.25">
      <c r="A4" s="24" t="str">
        <f>'PIQ00097293'!J4</f>
        <v>Double Happiness</v>
      </c>
      <c r="B4" s="24"/>
      <c r="C4" s="24" t="str">
        <f>IF('PIQ00097293'!L4&lt;&gt;"",'PIQ00097293'!L4,"")</f>
        <v/>
      </c>
      <c r="D4" s="24"/>
      <c r="E4" s="24">
        <f>'PIQ00097293'!N4</f>
        <v>20</v>
      </c>
      <c r="F4" s="24"/>
      <c r="G4" s="25">
        <f>'PIQ00097293'!P4</f>
        <v>107600</v>
      </c>
      <c r="H4" s="24"/>
      <c r="I4" s="26">
        <f>'PIQ00097293'!R4</f>
        <v>1.5217368421052642</v>
      </c>
      <c r="J4" s="24"/>
    </row>
    <row r="5" spans="1:10" x14ac:dyDescent="0.25">
      <c r="A5" s="24" t="str">
        <f>'PIQ00102774'!J4</f>
        <v xml:space="preserve">Hero </v>
      </c>
      <c r="B5" s="24"/>
      <c r="C5" s="24" t="str">
        <f>IF('PIQ00102774'!L4&lt;&gt;"",'PIQ00102774'!L4,"")</f>
        <v>Red</v>
      </c>
      <c r="D5" s="24"/>
      <c r="E5" s="24">
        <f>'PIQ00102774'!N4</f>
        <v>20</v>
      </c>
      <c r="F5" s="24"/>
      <c r="G5" s="25">
        <f>'PIQ00102774'!P4</f>
        <v>60800</v>
      </c>
      <c r="H5" s="24"/>
      <c r="I5" s="26">
        <f>'PIQ00102774'!R4</f>
        <v>1.337142857142857</v>
      </c>
      <c r="J5" s="24"/>
    </row>
    <row r="6" spans="1:10" x14ac:dyDescent="0.25">
      <c r="A6" s="24" t="str">
        <f>'PIQ00102775'!J4</f>
        <v>Hero</v>
      </c>
      <c r="B6" s="24"/>
      <c r="C6" s="24" t="str">
        <f>IF('PIQ00102775'!L4&lt;&gt;"",'PIQ00102775'!L4,"")</f>
        <v>Menthol</v>
      </c>
      <c r="D6" s="24"/>
      <c r="E6" s="24">
        <f>'PIQ00102775'!N4</f>
        <v>20</v>
      </c>
      <c r="F6" s="24"/>
      <c r="G6" s="25">
        <f>'PIQ00102775'!P4</f>
        <v>75200</v>
      </c>
      <c r="H6" s="24"/>
      <c r="I6" s="26">
        <f>'PIQ00102775'!R4</f>
        <v>1.2998095238095242</v>
      </c>
      <c r="J6" s="24"/>
    </row>
    <row r="7" spans="1:10" x14ac:dyDescent="0.25">
      <c r="A7" s="24" t="str">
        <f>'PIQ00102823'!J4</f>
        <v>Hero</v>
      </c>
      <c r="B7" s="24"/>
      <c r="C7" s="24" t="str">
        <f>IF('PIQ00102823'!L4&lt;&gt;"",'PIQ00102823'!L4,"")</f>
        <v>Blue</v>
      </c>
      <c r="D7" s="24"/>
      <c r="E7" s="24">
        <f>'PIQ00102823'!N4</f>
        <v>20</v>
      </c>
      <c r="F7" s="24"/>
      <c r="G7" s="25">
        <f>'PIQ00102823'!P4</f>
        <v>27200</v>
      </c>
      <c r="H7" s="24"/>
      <c r="I7" s="26">
        <f>'PIQ00102823'!R4</f>
        <v>1.2626153846153847</v>
      </c>
      <c r="J7" s="24"/>
    </row>
    <row r="8" spans="1:10" x14ac:dyDescent="0.25">
      <c r="A8" s="24" t="str">
        <f>'PIQ00062804'!J4</f>
        <v>L &amp; M</v>
      </c>
      <c r="B8" s="24"/>
      <c r="C8" s="24" t="str">
        <f>IF('PIQ00062804'!L4&lt;&gt;"",'PIQ00062804'!L4,"")</f>
        <v>Red</v>
      </c>
      <c r="D8" s="24"/>
      <c r="E8" s="24">
        <f>'PIQ00062804'!N4</f>
        <v>20</v>
      </c>
      <c r="F8" s="24"/>
      <c r="G8" s="25">
        <f>'PIQ00062804'!P4</f>
        <v>372800</v>
      </c>
      <c r="H8" s="24"/>
      <c r="I8" s="26">
        <f>'PIQ00062804'!R4</f>
        <v>2.9821165048543712</v>
      </c>
      <c r="J8" s="24"/>
    </row>
    <row r="9" spans="1:10" x14ac:dyDescent="0.25">
      <c r="A9" s="24" t="str">
        <f>'PIQ00124002'!J4</f>
        <v>Liqun</v>
      </c>
      <c r="B9" s="24"/>
      <c r="C9" s="24" t="str">
        <f>IF('PIQ00124002'!L4&lt;&gt;"",'PIQ00124002'!L4,"")</f>
        <v>Premium</v>
      </c>
      <c r="D9" s="24"/>
      <c r="E9" s="24">
        <f>'PIQ00124002'!N4</f>
        <v>20</v>
      </c>
      <c r="F9" s="24"/>
      <c r="G9" s="25">
        <f>'PIQ00124002'!P4</f>
        <v>102200</v>
      </c>
      <c r="H9" s="24"/>
      <c r="I9" s="26">
        <f>'PIQ00124002'!R4</f>
        <v>1.9968235294117651</v>
      </c>
      <c r="J9" s="24"/>
    </row>
    <row r="10" spans="1:10" x14ac:dyDescent="0.25">
      <c r="A10" s="24" t="str">
        <f>'PIQ00102822'!J4</f>
        <v>Marcopolo</v>
      </c>
      <c r="B10" s="24"/>
      <c r="C10" s="24" t="str">
        <f>IF('PIQ00102822'!L4&lt;&gt;"",'PIQ00102822'!L4,"")</f>
        <v/>
      </c>
      <c r="D10" s="24"/>
      <c r="E10" s="24">
        <f>'PIQ00102822'!N4</f>
        <v>20</v>
      </c>
      <c r="F10" s="24"/>
      <c r="G10" s="25">
        <f>'PIQ00102822'!P4</f>
        <v>64000</v>
      </c>
      <c r="H10" s="24"/>
      <c r="I10" s="26">
        <f>'PIQ00102822'!R4</f>
        <v>1.3287619047619046</v>
      </c>
      <c r="J10" s="24"/>
    </row>
    <row r="11" spans="1:10" x14ac:dyDescent="0.25">
      <c r="A11" s="24" t="str">
        <f>'PIQ00006663'!J4</f>
        <v>Marlboro</v>
      </c>
      <c r="B11" s="24"/>
      <c r="C11" s="24" t="str">
        <f>IF('PIQ00006663'!L4&lt;&gt;"",'PIQ00006663'!L4,"")</f>
        <v>Lights</v>
      </c>
      <c r="D11" s="24"/>
      <c r="E11" s="24">
        <f>'PIQ00006663'!N4</f>
        <v>20</v>
      </c>
      <c r="F11" s="24"/>
      <c r="G11" s="25">
        <f>'PIQ00006663'!P4</f>
        <v>167800</v>
      </c>
      <c r="H11" s="24"/>
      <c r="I11" s="26">
        <f>'PIQ00006663'!R4</f>
        <v>3.8392812499999982</v>
      </c>
      <c r="J11" s="24"/>
    </row>
    <row r="12" spans="1:10" x14ac:dyDescent="0.25">
      <c r="A12" s="24" t="str">
        <f>'PIQ00006665'!J4</f>
        <v>Marlboro</v>
      </c>
      <c r="B12" s="24"/>
      <c r="C12" s="24" t="str">
        <f>IF('PIQ00006665'!L4&lt;&gt;"",'PIQ00006665'!L4,"")</f>
        <v>Red (Hardpack)</v>
      </c>
      <c r="D12" s="24"/>
      <c r="E12" s="24">
        <f>'PIQ00006665'!N4</f>
        <v>20</v>
      </c>
      <c r="F12" s="24"/>
      <c r="G12" s="25">
        <f>'PIQ00006665'!P4</f>
        <v>271400</v>
      </c>
      <c r="H12" s="24"/>
      <c r="I12" s="26">
        <f>'PIQ00006665'!R4</f>
        <v>3.8083125000000031</v>
      </c>
      <c r="J12" s="24"/>
    </row>
    <row r="13" spans="1:10" x14ac:dyDescent="0.25">
      <c r="A13" s="24" t="str">
        <f>'PIQ00126525'!J4</f>
        <v>Lesser Panda</v>
      </c>
      <c r="B13" s="24"/>
      <c r="C13" s="24" t="str">
        <f>IF('PIQ00126525'!L4&lt;&gt;"",'PIQ00126525'!L4,"")</f>
        <v/>
      </c>
      <c r="D13" s="24"/>
      <c r="E13" s="24">
        <f>'PIQ00126525'!N4</f>
        <v>20</v>
      </c>
      <c r="F13" s="24"/>
      <c r="G13" s="25">
        <f>'PIQ00126525'!P4</f>
        <v>200</v>
      </c>
      <c r="H13" s="24"/>
      <c r="I13" s="26">
        <f>'PIQ00126525'!R4</f>
        <v>2.1230000000000002</v>
      </c>
      <c r="J13" s="24"/>
    </row>
    <row r="14" spans="1:10" x14ac:dyDescent="0.25">
      <c r="A14" s="24" t="str">
        <f>'PIQ00132126'!J4</f>
        <v>RGD</v>
      </c>
      <c r="B14" s="24"/>
      <c r="C14" s="24" t="str">
        <f>IF('PIQ00132126'!L4&lt;&gt;"",'PIQ00132126'!L4,"")</f>
        <v>Blue</v>
      </c>
      <c r="D14" s="24"/>
      <c r="E14" s="24">
        <f>'PIQ00132126'!N4</f>
        <v>20</v>
      </c>
      <c r="F14" s="24"/>
      <c r="G14" s="25">
        <f>'PIQ00132126'!P4</f>
        <v>119600</v>
      </c>
      <c r="H14" s="24"/>
      <c r="I14" s="26">
        <f>'PIQ00132126'!R4</f>
        <v>1.5789032258064517</v>
      </c>
      <c r="J14" s="24"/>
    </row>
    <row r="15" spans="1:10" x14ac:dyDescent="0.25">
      <c r="A15" s="24" t="str">
        <f>'PIQ00132127'!J4</f>
        <v>RGD</v>
      </c>
      <c r="B15" s="24"/>
      <c r="C15" s="24" t="str">
        <f>IF('PIQ00132127'!L4&lt;&gt;"",'PIQ00132127'!L4,"")</f>
        <v>Red</v>
      </c>
      <c r="D15" s="24"/>
      <c r="E15" s="24">
        <f>'PIQ00132127'!N4</f>
        <v>20</v>
      </c>
      <c r="F15" s="24"/>
      <c r="G15" s="25">
        <f>'PIQ00132127'!P4</f>
        <v>69600</v>
      </c>
      <c r="H15" s="24"/>
      <c r="I15" s="26">
        <f>'PIQ00132127'!R4</f>
        <v>1.5589130434782603</v>
      </c>
      <c r="J15" s="24"/>
    </row>
    <row r="16" spans="1:10" x14ac:dyDescent="0.25">
      <c r="A16" s="24" t="str">
        <f>'PIQ00132128'!J4</f>
        <v>RGD</v>
      </c>
      <c r="B16" s="24"/>
      <c r="C16" s="24" t="str">
        <f>IF('PIQ00132128'!L4&lt;&gt;"",'PIQ00132128'!L4,"")</f>
        <v>Gold</v>
      </c>
      <c r="D16" s="24"/>
      <c r="E16" s="24">
        <f>'PIQ00132128'!N4</f>
        <v>20</v>
      </c>
      <c r="F16" s="24"/>
      <c r="G16" s="25">
        <f>'PIQ00132128'!P4</f>
        <v>49800</v>
      </c>
      <c r="H16" s="24"/>
      <c r="I16" s="26">
        <f>'PIQ00132128'!R4</f>
        <v>1.5737407407407409</v>
      </c>
      <c r="J16" s="24"/>
    </row>
    <row r="17" spans="1:10" x14ac:dyDescent="0.25">
      <c r="A17" s="24" t="str">
        <f>'PIQ00102821'!J4</f>
        <v>United</v>
      </c>
      <c r="B17" s="24"/>
      <c r="C17" s="24" t="str">
        <f>IF('PIQ00102821'!L4&lt;&gt;"",'PIQ00102821'!L4,"")</f>
        <v/>
      </c>
      <c r="D17" s="24"/>
      <c r="E17" s="24">
        <f>'PIQ00102821'!N4</f>
        <v>20</v>
      </c>
      <c r="F17" s="24"/>
      <c r="G17" s="25">
        <f>'PIQ00102821'!P4</f>
        <v>82800</v>
      </c>
      <c r="H17" s="24"/>
      <c r="I17" s="26">
        <f>'PIQ00102821'!R4</f>
        <v>1.3110769230769228</v>
      </c>
      <c r="J17" s="24"/>
    </row>
    <row r="18" spans="1:10" x14ac:dyDescent="0.25">
      <c r="A18" s="24" t="str">
        <f>'PIQ00126524'!J4</f>
        <v>Yuxi</v>
      </c>
      <c r="B18" s="24"/>
      <c r="C18" s="24" t="str">
        <f>IF('PIQ00126524'!L4&lt;&gt;"",'PIQ00126524'!L4,"")</f>
        <v/>
      </c>
      <c r="D18" s="24"/>
      <c r="E18" s="24">
        <f>'PIQ00126524'!N4</f>
        <v>20</v>
      </c>
      <c r="F18" s="24"/>
      <c r="G18" s="25">
        <f>'PIQ00126524'!P4</f>
        <v>26200</v>
      </c>
      <c r="H18" s="24"/>
      <c r="I18" s="26">
        <f>'PIQ00126524'!R4</f>
        <v>2.2629230769230761</v>
      </c>
      <c r="J18" s="24"/>
    </row>
    <row r="19" spans="1:10" x14ac:dyDescent="0.25">
      <c r="A19" s="18" t="s">
        <v>276</v>
      </c>
      <c r="B19" s="19"/>
      <c r="C19" s="19"/>
      <c r="D19" s="19"/>
      <c r="E19" s="19"/>
      <c r="F19" s="20"/>
      <c r="G19" s="21">
        <f>SUM(G4:H18)</f>
        <v>1597200</v>
      </c>
      <c r="H19" s="22"/>
      <c r="I19" s="23">
        <f>AVERAGE(I4:J18)</f>
        <v>1.9856771537817683</v>
      </c>
      <c r="J19" s="22"/>
    </row>
  </sheetData>
  <mergeCells count="82">
    <mergeCell ref="A4:B4"/>
    <mergeCell ref="C4:D4"/>
    <mergeCell ref="E4:F4"/>
    <mergeCell ref="G4:H4"/>
    <mergeCell ref="I4:J4"/>
    <mergeCell ref="A1:B3"/>
    <mergeCell ref="C1:D3"/>
    <mergeCell ref="E1:F3"/>
    <mergeCell ref="G1:H3"/>
    <mergeCell ref="I1:J3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  <mergeCell ref="G19:H19"/>
    <mergeCell ref="I19:J19"/>
    <mergeCell ref="A17:B17"/>
    <mergeCell ref="C17:D17"/>
    <mergeCell ref="E17:F17"/>
    <mergeCell ref="G17:H17"/>
    <mergeCell ref="I17:J17"/>
    <mergeCell ref="A18:B18"/>
    <mergeCell ref="C18:D18"/>
    <mergeCell ref="E18:F18"/>
    <mergeCell ref="G18:H18"/>
    <mergeCell ref="I18:J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55AC6-FE27-416F-B158-0847A048F5B7}">
  <dimension ref="A1:S90"/>
  <sheetViews>
    <sheetView workbookViewId="0"/>
  </sheetViews>
  <sheetFormatPr defaultRowHeight="15" x14ac:dyDescent="0.25"/>
  <cols>
    <col min="1" max="1" width="10.7109375" bestFit="1" customWidth="1"/>
    <col min="2" max="2" width="5.5703125" bestFit="1" customWidth="1"/>
    <col min="3" max="3" width="8.5703125" bestFit="1" customWidth="1"/>
    <col min="4" max="4" width="7.140625" bestFit="1" customWidth="1"/>
    <col min="5" max="5" width="11.140625" bestFit="1" customWidth="1"/>
    <col min="6" max="6" width="20.42578125" bestFit="1" customWidth="1"/>
    <col min="7" max="7" width="8.7109375" bestFit="1" customWidth="1"/>
    <col min="8" max="8" width="10.28515625" bestFit="1" customWidth="1"/>
    <col min="9" max="9" width="11" bestFit="1" customWidth="1"/>
    <col min="10" max="10" width="11.5703125" bestFit="1" customWidth="1"/>
  </cols>
  <sheetData>
    <row r="1" spans="1:19" x14ac:dyDescent="0.25">
      <c r="A1" t="s">
        <v>0</v>
      </c>
      <c r="G1" t="s">
        <v>1</v>
      </c>
      <c r="H1" s="1">
        <v>44581</v>
      </c>
      <c r="J1" s="27" t="s">
        <v>253</v>
      </c>
      <c r="K1" s="27"/>
      <c r="L1" s="27" t="s">
        <v>255</v>
      </c>
      <c r="M1" s="27"/>
      <c r="N1" s="28" t="s">
        <v>256</v>
      </c>
      <c r="O1" s="28"/>
      <c r="P1" s="28" t="s">
        <v>257</v>
      </c>
      <c r="Q1" s="28"/>
      <c r="R1" s="28" t="s">
        <v>258</v>
      </c>
      <c r="S1" s="28"/>
    </row>
    <row r="2" spans="1:19" x14ac:dyDescent="0.25">
      <c r="G2" t="s">
        <v>2</v>
      </c>
      <c r="H2">
        <v>1</v>
      </c>
      <c r="J2" s="27"/>
      <c r="K2" s="27"/>
      <c r="L2" s="27"/>
      <c r="M2" s="27"/>
      <c r="N2" s="28"/>
      <c r="O2" s="28"/>
      <c r="P2" s="28"/>
      <c r="Q2" s="28"/>
      <c r="R2" s="28"/>
      <c r="S2" s="28"/>
    </row>
    <row r="3" spans="1:19" x14ac:dyDescent="0.25">
      <c r="F3" t="s">
        <v>3</v>
      </c>
      <c r="J3" s="27"/>
      <c r="K3" s="27"/>
      <c r="L3" s="27"/>
      <c r="M3" s="27"/>
      <c r="N3" s="28"/>
      <c r="O3" s="28"/>
      <c r="P3" s="28"/>
      <c r="Q3" s="28"/>
      <c r="R3" s="28"/>
      <c r="S3" s="28"/>
    </row>
    <row r="4" spans="1:19" x14ac:dyDescent="0.25">
      <c r="A4" t="s">
        <v>107</v>
      </c>
      <c r="D4" t="s">
        <v>4</v>
      </c>
      <c r="J4" s="24" t="s">
        <v>268</v>
      </c>
      <c r="K4" s="24"/>
      <c r="L4" s="24" t="s">
        <v>270</v>
      </c>
      <c r="M4" s="24"/>
      <c r="N4" s="24">
        <v>20</v>
      </c>
      <c r="O4" s="24"/>
      <c r="P4" s="25">
        <f>K90</f>
        <v>271400</v>
      </c>
      <c r="Q4" s="24"/>
      <c r="R4" s="26">
        <f>L90</f>
        <v>3.8083125000000031</v>
      </c>
      <c r="S4" s="24"/>
    </row>
    <row r="5" spans="1:19" x14ac:dyDescent="0.25">
      <c r="A5" t="s">
        <v>108</v>
      </c>
      <c r="D5" t="s">
        <v>4</v>
      </c>
    </row>
    <row r="6" spans="1:19" x14ac:dyDescent="0.25">
      <c r="A6" t="s">
        <v>109</v>
      </c>
      <c r="C6" t="s">
        <v>212</v>
      </c>
      <c r="E6" t="s">
        <v>213</v>
      </c>
      <c r="L6" s="14" t="s">
        <v>250</v>
      </c>
    </row>
    <row r="7" spans="1:19" x14ac:dyDescent="0.25">
      <c r="A7">
        <v>6665</v>
      </c>
      <c r="I7" s="8" t="s">
        <v>243</v>
      </c>
      <c r="J7" s="11" t="s">
        <v>245</v>
      </c>
      <c r="K7" s="14" t="s">
        <v>248</v>
      </c>
      <c r="L7" s="17" t="s">
        <v>251</v>
      </c>
    </row>
    <row r="8" spans="1:19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9" t="s">
        <v>244</v>
      </c>
      <c r="J8" s="12" t="s">
        <v>246</v>
      </c>
      <c r="K8" s="15" t="s">
        <v>249</v>
      </c>
      <c r="L8" s="15" t="s">
        <v>252</v>
      </c>
    </row>
    <row r="9" spans="1:19" x14ac:dyDescent="0.25">
      <c r="A9" s="4">
        <v>44561</v>
      </c>
      <c r="B9" s="2" t="s">
        <v>15</v>
      </c>
      <c r="C9" s="2">
        <v>178028</v>
      </c>
      <c r="D9" s="2" t="s">
        <v>16</v>
      </c>
      <c r="E9" s="2" t="s">
        <v>18</v>
      </c>
      <c r="F9" s="2" t="s">
        <v>19</v>
      </c>
      <c r="G9" s="2">
        <v>0</v>
      </c>
      <c r="H9" s="5">
        <v>26.93</v>
      </c>
      <c r="I9" s="10">
        <v>40.58</v>
      </c>
      <c r="J9" s="13">
        <f>G9*I9</f>
        <v>0</v>
      </c>
      <c r="K9" s="16">
        <f>G9*(10*20)</f>
        <v>0</v>
      </c>
      <c r="L9" s="13">
        <f>I9/10</f>
        <v>4.0579999999999998</v>
      </c>
    </row>
    <row r="10" spans="1:19" x14ac:dyDescent="0.25">
      <c r="A10" s="4">
        <v>44561</v>
      </c>
      <c r="B10" s="2" t="s">
        <v>15</v>
      </c>
      <c r="C10" s="2">
        <v>177933</v>
      </c>
      <c r="D10" s="2" t="s">
        <v>16</v>
      </c>
      <c r="E10" s="2" t="s">
        <v>92</v>
      </c>
      <c r="F10" s="2" t="s">
        <v>50</v>
      </c>
      <c r="G10" s="2">
        <v>30</v>
      </c>
      <c r="H10" s="5">
        <v>26.93</v>
      </c>
      <c r="I10" s="10">
        <v>38.65</v>
      </c>
      <c r="J10" s="13">
        <f t="shared" ref="J10:J73" si="0">G10*I10</f>
        <v>1159.5</v>
      </c>
      <c r="K10" s="16">
        <f t="shared" ref="K10:K73" si="1">G10*(10*20)</f>
        <v>6000</v>
      </c>
      <c r="L10" s="13">
        <f t="shared" ref="L10:L73" si="2">I10/10</f>
        <v>3.8649999999999998</v>
      </c>
    </row>
    <row r="11" spans="1:19" x14ac:dyDescent="0.25">
      <c r="A11" s="4">
        <v>44561</v>
      </c>
      <c r="B11" s="2" t="s">
        <v>15</v>
      </c>
      <c r="C11" s="2">
        <v>177759</v>
      </c>
      <c r="D11" s="2" t="s">
        <v>16</v>
      </c>
      <c r="E11" s="2" t="s">
        <v>20</v>
      </c>
      <c r="F11" s="2" t="s">
        <v>32</v>
      </c>
      <c r="G11" s="2">
        <v>4</v>
      </c>
      <c r="H11" s="5">
        <v>26.93</v>
      </c>
      <c r="I11" s="10">
        <v>38.65</v>
      </c>
      <c r="J11" s="13">
        <f t="shared" si="0"/>
        <v>154.6</v>
      </c>
      <c r="K11" s="16">
        <f t="shared" si="1"/>
        <v>800</v>
      </c>
      <c r="L11" s="13">
        <f t="shared" si="2"/>
        <v>3.8649999999999998</v>
      </c>
    </row>
    <row r="12" spans="1:19" x14ac:dyDescent="0.25">
      <c r="A12" s="4">
        <v>44552</v>
      </c>
      <c r="B12" s="2" t="s">
        <v>15</v>
      </c>
      <c r="C12" s="2">
        <v>177909</v>
      </c>
      <c r="D12" s="2" t="s">
        <v>16</v>
      </c>
      <c r="E12" s="2" t="s">
        <v>20</v>
      </c>
      <c r="F12" s="2" t="s">
        <v>95</v>
      </c>
      <c r="G12" s="2">
        <v>0</v>
      </c>
      <c r="H12" s="5">
        <v>26.93</v>
      </c>
      <c r="I12" s="10">
        <v>38.65</v>
      </c>
      <c r="J12" s="13">
        <f t="shared" si="0"/>
        <v>0</v>
      </c>
      <c r="K12" s="16">
        <f t="shared" si="1"/>
        <v>0</v>
      </c>
      <c r="L12" s="13">
        <f t="shared" si="2"/>
        <v>3.8649999999999998</v>
      </c>
    </row>
    <row r="13" spans="1:19" x14ac:dyDescent="0.25">
      <c r="A13" s="4">
        <v>44547</v>
      </c>
      <c r="B13" s="2" t="s">
        <v>15</v>
      </c>
      <c r="C13" s="2">
        <v>177631</v>
      </c>
      <c r="D13" s="2" t="s">
        <v>16</v>
      </c>
      <c r="E13" s="2" t="s">
        <v>53</v>
      </c>
      <c r="F13" s="2" t="s">
        <v>165</v>
      </c>
      <c r="G13" s="2">
        <v>10</v>
      </c>
      <c r="H13" s="5">
        <v>26.93</v>
      </c>
      <c r="I13" s="10">
        <v>34.79</v>
      </c>
      <c r="J13" s="13">
        <f t="shared" si="0"/>
        <v>347.9</v>
      </c>
      <c r="K13" s="16">
        <f t="shared" si="1"/>
        <v>2000</v>
      </c>
      <c r="L13" s="13">
        <f t="shared" si="2"/>
        <v>3.4790000000000001</v>
      </c>
    </row>
    <row r="14" spans="1:19" x14ac:dyDescent="0.25">
      <c r="A14" s="4">
        <v>44541</v>
      </c>
      <c r="B14" s="2" t="s">
        <v>15</v>
      </c>
      <c r="C14" s="2">
        <v>177664</v>
      </c>
      <c r="D14" s="2" t="s">
        <v>16</v>
      </c>
      <c r="E14" s="2" t="s">
        <v>18</v>
      </c>
      <c r="F14" s="2" t="s">
        <v>19</v>
      </c>
      <c r="G14" s="2">
        <v>23</v>
      </c>
      <c r="H14" s="5">
        <v>26.93</v>
      </c>
      <c r="I14" s="10">
        <v>40.58</v>
      </c>
      <c r="J14" s="13">
        <f t="shared" si="0"/>
        <v>933.33999999999992</v>
      </c>
      <c r="K14" s="16">
        <f t="shared" si="1"/>
        <v>4600</v>
      </c>
      <c r="L14" s="13">
        <f t="shared" si="2"/>
        <v>4.0579999999999998</v>
      </c>
    </row>
    <row r="15" spans="1:19" x14ac:dyDescent="0.25">
      <c r="A15" s="4">
        <v>44540</v>
      </c>
      <c r="B15" s="2" t="s">
        <v>15</v>
      </c>
      <c r="C15" s="2">
        <v>177663</v>
      </c>
      <c r="D15" s="2" t="s">
        <v>16</v>
      </c>
      <c r="E15" s="2" t="s">
        <v>92</v>
      </c>
      <c r="F15" s="2" t="s">
        <v>50</v>
      </c>
      <c r="G15" s="2">
        <v>9</v>
      </c>
      <c r="H15" s="5">
        <v>26.93</v>
      </c>
      <c r="I15" s="10">
        <v>38.65</v>
      </c>
      <c r="J15" s="13">
        <f t="shared" si="0"/>
        <v>347.84999999999997</v>
      </c>
      <c r="K15" s="16">
        <f t="shared" si="1"/>
        <v>1800</v>
      </c>
      <c r="L15" s="13">
        <f t="shared" si="2"/>
        <v>3.8649999999999998</v>
      </c>
    </row>
    <row r="16" spans="1:19" x14ac:dyDescent="0.25">
      <c r="A16" s="4">
        <v>44526</v>
      </c>
      <c r="B16" s="2" t="s">
        <v>15</v>
      </c>
      <c r="C16" s="2">
        <v>177126</v>
      </c>
      <c r="D16" s="2" t="s">
        <v>16</v>
      </c>
      <c r="E16" s="2" t="s">
        <v>92</v>
      </c>
      <c r="F16" s="2" t="s">
        <v>97</v>
      </c>
      <c r="G16" s="2">
        <v>26</v>
      </c>
      <c r="H16" s="5">
        <v>26.93</v>
      </c>
      <c r="I16" s="10">
        <v>38.65</v>
      </c>
      <c r="J16" s="13">
        <f t="shared" si="0"/>
        <v>1004.9</v>
      </c>
      <c r="K16" s="16">
        <f t="shared" si="1"/>
        <v>5200</v>
      </c>
      <c r="L16" s="13">
        <f t="shared" si="2"/>
        <v>3.8649999999999998</v>
      </c>
    </row>
    <row r="17" spans="1:12" x14ac:dyDescent="0.25">
      <c r="A17" s="4">
        <v>44519</v>
      </c>
      <c r="B17" s="2" t="s">
        <v>15</v>
      </c>
      <c r="C17" s="2">
        <v>177046</v>
      </c>
      <c r="D17" s="2" t="s">
        <v>16</v>
      </c>
      <c r="E17" s="2" t="s">
        <v>20</v>
      </c>
      <c r="F17" s="2" t="s">
        <v>26</v>
      </c>
      <c r="G17" s="2">
        <v>11</v>
      </c>
      <c r="H17" s="5">
        <v>26.93</v>
      </c>
      <c r="I17" s="10">
        <v>38.65</v>
      </c>
      <c r="J17" s="13">
        <f t="shared" si="0"/>
        <v>425.15</v>
      </c>
      <c r="K17" s="16">
        <f t="shared" si="1"/>
        <v>2200</v>
      </c>
      <c r="L17" s="13">
        <f t="shared" si="2"/>
        <v>3.8649999999999998</v>
      </c>
    </row>
    <row r="18" spans="1:12" x14ac:dyDescent="0.25">
      <c r="A18" s="4">
        <v>44518</v>
      </c>
      <c r="B18" s="2" t="s">
        <v>15</v>
      </c>
      <c r="C18" s="2">
        <v>177106</v>
      </c>
      <c r="D18" s="2" t="s">
        <v>16</v>
      </c>
      <c r="E18" s="2" t="s">
        <v>20</v>
      </c>
      <c r="F18" s="2" t="s">
        <v>27</v>
      </c>
      <c r="G18" s="2">
        <v>2</v>
      </c>
      <c r="H18" s="5">
        <v>26.93</v>
      </c>
      <c r="I18" s="10">
        <v>38.65</v>
      </c>
      <c r="J18" s="13">
        <f t="shared" si="0"/>
        <v>77.3</v>
      </c>
      <c r="K18" s="16">
        <f t="shared" si="1"/>
        <v>400</v>
      </c>
      <c r="L18" s="13">
        <f t="shared" si="2"/>
        <v>3.8649999999999998</v>
      </c>
    </row>
    <row r="19" spans="1:12" x14ac:dyDescent="0.25">
      <c r="A19" s="4">
        <v>44515</v>
      </c>
      <c r="B19" s="2" t="s">
        <v>15</v>
      </c>
      <c r="C19" s="2">
        <v>176901</v>
      </c>
      <c r="D19" s="2" t="s">
        <v>16</v>
      </c>
      <c r="E19" s="2" t="s">
        <v>25</v>
      </c>
      <c r="F19" s="2" t="s">
        <v>32</v>
      </c>
      <c r="G19" s="2">
        <v>2</v>
      </c>
      <c r="H19" s="5">
        <v>26.93</v>
      </c>
      <c r="I19" s="10">
        <v>38.65</v>
      </c>
      <c r="J19" s="13">
        <f t="shared" si="0"/>
        <v>77.3</v>
      </c>
      <c r="K19" s="16">
        <f t="shared" si="1"/>
        <v>400</v>
      </c>
      <c r="L19" s="13">
        <f t="shared" si="2"/>
        <v>3.8649999999999998</v>
      </c>
    </row>
    <row r="20" spans="1:12" x14ac:dyDescent="0.25">
      <c r="A20" s="4">
        <v>44515</v>
      </c>
      <c r="B20" s="2" t="s">
        <v>15</v>
      </c>
      <c r="C20" s="2">
        <v>176901</v>
      </c>
      <c r="D20" s="2" t="s">
        <v>16</v>
      </c>
      <c r="E20" s="2" t="s">
        <v>25</v>
      </c>
      <c r="F20" s="2" t="s">
        <v>32</v>
      </c>
      <c r="G20" s="2">
        <v>2</v>
      </c>
      <c r="H20" s="5">
        <v>26.93</v>
      </c>
      <c r="I20" s="10">
        <v>38.65</v>
      </c>
      <c r="J20" s="13">
        <f t="shared" si="0"/>
        <v>77.3</v>
      </c>
      <c r="K20" s="16">
        <f t="shared" si="1"/>
        <v>400</v>
      </c>
      <c r="L20" s="13">
        <f t="shared" si="2"/>
        <v>3.8649999999999998</v>
      </c>
    </row>
    <row r="21" spans="1:12" x14ac:dyDescent="0.25">
      <c r="A21" s="4">
        <v>44510</v>
      </c>
      <c r="B21" s="2" t="s">
        <v>15</v>
      </c>
      <c r="C21" s="2">
        <v>176908</v>
      </c>
      <c r="D21" s="2" t="s">
        <v>16</v>
      </c>
      <c r="E21" s="2" t="s">
        <v>39</v>
      </c>
      <c r="F21" s="2" t="s">
        <v>214</v>
      </c>
      <c r="G21" s="2">
        <v>0</v>
      </c>
      <c r="H21" s="5">
        <v>26.93</v>
      </c>
      <c r="I21" s="10">
        <v>40.58</v>
      </c>
      <c r="J21" s="13">
        <f t="shared" si="0"/>
        <v>0</v>
      </c>
      <c r="K21" s="16">
        <f t="shared" si="1"/>
        <v>0</v>
      </c>
      <c r="L21" s="13">
        <f t="shared" si="2"/>
        <v>4.0579999999999998</v>
      </c>
    </row>
    <row r="22" spans="1:12" x14ac:dyDescent="0.25">
      <c r="A22" s="4">
        <v>44498</v>
      </c>
      <c r="B22" s="2" t="s">
        <v>15</v>
      </c>
      <c r="C22" s="2">
        <v>176525</v>
      </c>
      <c r="D22" s="2" t="s">
        <v>16</v>
      </c>
      <c r="E22" s="2" t="s">
        <v>25</v>
      </c>
      <c r="F22" s="2" t="s">
        <v>203</v>
      </c>
      <c r="G22" s="2">
        <v>0</v>
      </c>
      <c r="H22" s="5">
        <v>26.93</v>
      </c>
      <c r="I22" s="10">
        <v>38.65</v>
      </c>
      <c r="J22" s="13">
        <f t="shared" si="0"/>
        <v>0</v>
      </c>
      <c r="K22" s="16">
        <f t="shared" si="1"/>
        <v>0</v>
      </c>
      <c r="L22" s="13">
        <f t="shared" si="2"/>
        <v>3.8649999999999998</v>
      </c>
    </row>
    <row r="23" spans="1:12" x14ac:dyDescent="0.25">
      <c r="A23" s="4">
        <v>44489</v>
      </c>
      <c r="B23" s="2" t="s">
        <v>15</v>
      </c>
      <c r="C23" s="2">
        <v>176411</v>
      </c>
      <c r="D23" s="2" t="s">
        <v>16</v>
      </c>
      <c r="E23" s="2" t="s">
        <v>92</v>
      </c>
      <c r="F23" s="2" t="s">
        <v>50</v>
      </c>
      <c r="G23" s="2">
        <v>30</v>
      </c>
      <c r="H23" s="5">
        <v>26.93</v>
      </c>
      <c r="I23" s="10">
        <v>38.65</v>
      </c>
      <c r="J23" s="13">
        <f t="shared" si="0"/>
        <v>1159.5</v>
      </c>
      <c r="K23" s="16">
        <f t="shared" si="1"/>
        <v>6000</v>
      </c>
      <c r="L23" s="13">
        <f t="shared" si="2"/>
        <v>3.8649999999999998</v>
      </c>
    </row>
    <row r="24" spans="1:12" x14ac:dyDescent="0.25">
      <c r="A24" s="4">
        <v>44484</v>
      </c>
      <c r="B24" s="2" t="s">
        <v>15</v>
      </c>
      <c r="C24" s="2">
        <v>176179</v>
      </c>
      <c r="D24" s="2" t="s">
        <v>16</v>
      </c>
      <c r="E24" s="2" t="s">
        <v>172</v>
      </c>
      <c r="F24" s="2" t="s">
        <v>173</v>
      </c>
      <c r="G24" s="2">
        <v>1</v>
      </c>
      <c r="H24" s="5">
        <v>26.93</v>
      </c>
      <c r="I24" s="10">
        <v>40.58</v>
      </c>
      <c r="J24" s="13">
        <f t="shared" si="0"/>
        <v>40.58</v>
      </c>
      <c r="K24" s="16">
        <f t="shared" si="1"/>
        <v>200</v>
      </c>
      <c r="L24" s="13">
        <f t="shared" si="2"/>
        <v>4.0579999999999998</v>
      </c>
    </row>
    <row r="25" spans="1:12" x14ac:dyDescent="0.25">
      <c r="A25" s="4">
        <v>44484</v>
      </c>
      <c r="B25" s="2" t="s">
        <v>15</v>
      </c>
      <c r="C25" s="2">
        <v>175792</v>
      </c>
      <c r="D25" s="2" t="s">
        <v>16</v>
      </c>
      <c r="E25" s="2" t="s">
        <v>92</v>
      </c>
      <c r="F25" s="2" t="s">
        <v>97</v>
      </c>
      <c r="G25" s="2">
        <v>13</v>
      </c>
      <c r="H25" s="5">
        <v>26.93</v>
      </c>
      <c r="I25" s="10">
        <v>38.65</v>
      </c>
      <c r="J25" s="13">
        <f t="shared" si="0"/>
        <v>502.45</v>
      </c>
      <c r="K25" s="16">
        <f t="shared" si="1"/>
        <v>2600</v>
      </c>
      <c r="L25" s="13">
        <f t="shared" si="2"/>
        <v>3.8649999999999998</v>
      </c>
    </row>
    <row r="26" spans="1:12" x14ac:dyDescent="0.25">
      <c r="A26" s="4">
        <v>44480</v>
      </c>
      <c r="B26" s="2" t="s">
        <v>15</v>
      </c>
      <c r="C26" s="2">
        <v>176068</v>
      </c>
      <c r="D26" s="2" t="s">
        <v>16</v>
      </c>
      <c r="E26" s="2" t="s">
        <v>20</v>
      </c>
      <c r="F26" s="2" t="s">
        <v>26</v>
      </c>
      <c r="G26" s="2">
        <v>0</v>
      </c>
      <c r="H26" s="5">
        <v>26.93</v>
      </c>
      <c r="I26" s="10">
        <v>38.65</v>
      </c>
      <c r="J26" s="13">
        <f t="shared" si="0"/>
        <v>0</v>
      </c>
      <c r="K26" s="16">
        <f t="shared" si="1"/>
        <v>0</v>
      </c>
      <c r="L26" s="13">
        <f t="shared" si="2"/>
        <v>3.8649999999999998</v>
      </c>
    </row>
    <row r="27" spans="1:12" x14ac:dyDescent="0.25">
      <c r="A27" s="4">
        <v>44476</v>
      </c>
      <c r="B27" s="2" t="s">
        <v>15</v>
      </c>
      <c r="C27" s="2">
        <v>176186</v>
      </c>
      <c r="D27" s="2" t="s">
        <v>16</v>
      </c>
      <c r="E27" s="2" t="s">
        <v>129</v>
      </c>
      <c r="F27" s="2" t="s">
        <v>159</v>
      </c>
      <c r="G27" s="2">
        <v>16</v>
      </c>
      <c r="H27" s="5">
        <v>26.93</v>
      </c>
      <c r="I27" s="10">
        <v>38.65</v>
      </c>
      <c r="J27" s="13">
        <f t="shared" si="0"/>
        <v>618.4</v>
      </c>
      <c r="K27" s="16">
        <f t="shared" si="1"/>
        <v>3200</v>
      </c>
      <c r="L27" s="13">
        <f t="shared" si="2"/>
        <v>3.8649999999999998</v>
      </c>
    </row>
    <row r="28" spans="1:12" x14ac:dyDescent="0.25">
      <c r="A28" s="4">
        <v>44476</v>
      </c>
      <c r="B28" s="2" t="s">
        <v>15</v>
      </c>
      <c r="C28" s="2">
        <v>176032</v>
      </c>
      <c r="D28" s="2" t="s">
        <v>16</v>
      </c>
      <c r="E28" s="2" t="s">
        <v>20</v>
      </c>
      <c r="F28" s="2" t="s">
        <v>32</v>
      </c>
      <c r="G28" s="2">
        <v>1</v>
      </c>
      <c r="H28" s="5">
        <v>26.93</v>
      </c>
      <c r="I28" s="10">
        <v>38.65</v>
      </c>
      <c r="J28" s="13">
        <f t="shared" si="0"/>
        <v>38.65</v>
      </c>
      <c r="K28" s="16">
        <f t="shared" si="1"/>
        <v>200</v>
      </c>
      <c r="L28" s="13">
        <f t="shared" si="2"/>
        <v>3.8649999999999998</v>
      </c>
    </row>
    <row r="29" spans="1:12" x14ac:dyDescent="0.25">
      <c r="A29" s="4">
        <v>44476</v>
      </c>
      <c r="B29" s="2" t="s">
        <v>15</v>
      </c>
      <c r="C29" s="2">
        <v>176032</v>
      </c>
      <c r="D29" s="2" t="s">
        <v>16</v>
      </c>
      <c r="E29" s="2" t="s">
        <v>20</v>
      </c>
      <c r="F29" s="2" t="s">
        <v>32</v>
      </c>
      <c r="G29" s="2">
        <v>2</v>
      </c>
      <c r="H29" s="5">
        <v>26.93</v>
      </c>
      <c r="I29" s="10">
        <v>38.65</v>
      </c>
      <c r="J29" s="13">
        <f t="shared" si="0"/>
        <v>77.3</v>
      </c>
      <c r="K29" s="16">
        <f t="shared" si="1"/>
        <v>400</v>
      </c>
      <c r="L29" s="13">
        <f t="shared" si="2"/>
        <v>3.8649999999999998</v>
      </c>
    </row>
    <row r="30" spans="1:12" x14ac:dyDescent="0.25">
      <c r="A30" s="4">
        <v>44476</v>
      </c>
      <c r="B30" s="2" t="s">
        <v>15</v>
      </c>
      <c r="C30" s="2">
        <v>176032</v>
      </c>
      <c r="D30" s="2" t="s">
        <v>16</v>
      </c>
      <c r="E30" s="2" t="s">
        <v>20</v>
      </c>
      <c r="F30" s="2" t="s">
        <v>32</v>
      </c>
      <c r="G30" s="2">
        <v>2</v>
      </c>
      <c r="H30" s="5">
        <v>26.93</v>
      </c>
      <c r="I30" s="10">
        <v>38.65</v>
      </c>
      <c r="J30" s="13">
        <f t="shared" si="0"/>
        <v>77.3</v>
      </c>
      <c r="K30" s="16">
        <f t="shared" si="1"/>
        <v>400</v>
      </c>
      <c r="L30" s="13">
        <f t="shared" si="2"/>
        <v>3.8649999999999998</v>
      </c>
    </row>
    <row r="31" spans="1:12" x14ac:dyDescent="0.25">
      <c r="A31" s="4">
        <v>44476</v>
      </c>
      <c r="B31" s="2" t="s">
        <v>15</v>
      </c>
      <c r="C31" s="2">
        <v>175977</v>
      </c>
      <c r="D31" s="2" t="s">
        <v>16</v>
      </c>
      <c r="E31" s="2" t="s">
        <v>20</v>
      </c>
      <c r="F31" s="2" t="s">
        <v>32</v>
      </c>
      <c r="G31" s="2">
        <v>10</v>
      </c>
      <c r="H31" s="5">
        <v>26.93</v>
      </c>
      <c r="I31" s="10">
        <v>38.65</v>
      </c>
      <c r="J31" s="13">
        <f t="shared" si="0"/>
        <v>386.5</v>
      </c>
      <c r="K31" s="16">
        <f t="shared" si="1"/>
        <v>2000</v>
      </c>
      <c r="L31" s="13">
        <f t="shared" si="2"/>
        <v>3.8649999999999998</v>
      </c>
    </row>
    <row r="32" spans="1:12" x14ac:dyDescent="0.25">
      <c r="A32" s="4">
        <v>44463</v>
      </c>
      <c r="B32" s="2" t="s">
        <v>15</v>
      </c>
      <c r="C32" s="2">
        <v>175899</v>
      </c>
      <c r="D32" s="2" t="s">
        <v>16</v>
      </c>
      <c r="E32" s="2" t="s">
        <v>18</v>
      </c>
      <c r="F32" s="2" t="s">
        <v>19</v>
      </c>
      <c r="G32" s="2">
        <v>0</v>
      </c>
      <c r="H32" s="5">
        <v>26.93</v>
      </c>
      <c r="I32" s="10">
        <v>41.36</v>
      </c>
      <c r="J32" s="13">
        <f t="shared" si="0"/>
        <v>0</v>
      </c>
      <c r="K32" s="16">
        <f t="shared" si="1"/>
        <v>0</v>
      </c>
      <c r="L32" s="13">
        <f t="shared" si="2"/>
        <v>4.1360000000000001</v>
      </c>
    </row>
    <row r="33" spans="1:12" x14ac:dyDescent="0.25">
      <c r="A33" s="4">
        <v>44460</v>
      </c>
      <c r="B33" s="2" t="s">
        <v>15</v>
      </c>
      <c r="C33" s="2">
        <v>175893</v>
      </c>
      <c r="D33" s="2" t="s">
        <v>16</v>
      </c>
      <c r="E33" s="2" t="s">
        <v>20</v>
      </c>
      <c r="F33" s="2" t="s">
        <v>205</v>
      </c>
      <c r="G33" s="2">
        <v>0</v>
      </c>
      <c r="H33" s="5">
        <v>26.93</v>
      </c>
      <c r="I33" s="10">
        <v>38.65</v>
      </c>
      <c r="J33" s="13">
        <f t="shared" si="0"/>
        <v>0</v>
      </c>
      <c r="K33" s="16">
        <f t="shared" si="1"/>
        <v>0</v>
      </c>
      <c r="L33" s="13">
        <f t="shared" si="2"/>
        <v>3.8649999999999998</v>
      </c>
    </row>
    <row r="34" spans="1:12" x14ac:dyDescent="0.25">
      <c r="A34" s="4">
        <v>44459</v>
      </c>
      <c r="B34" s="2" t="s">
        <v>15</v>
      </c>
      <c r="C34" s="2">
        <v>175641</v>
      </c>
      <c r="D34" s="2" t="s">
        <v>16</v>
      </c>
      <c r="E34" s="2" t="s">
        <v>92</v>
      </c>
      <c r="F34" s="2" t="s">
        <v>97</v>
      </c>
      <c r="G34" s="2">
        <v>14</v>
      </c>
      <c r="H34" s="5">
        <v>26.92</v>
      </c>
      <c r="I34" s="10">
        <v>38.65</v>
      </c>
      <c r="J34" s="13">
        <f t="shared" si="0"/>
        <v>541.1</v>
      </c>
      <c r="K34" s="16">
        <f t="shared" si="1"/>
        <v>2800</v>
      </c>
      <c r="L34" s="13">
        <f t="shared" si="2"/>
        <v>3.8649999999999998</v>
      </c>
    </row>
    <row r="35" spans="1:12" x14ac:dyDescent="0.25">
      <c r="A35" s="4">
        <v>44459</v>
      </c>
      <c r="B35" s="2" t="s">
        <v>15</v>
      </c>
      <c r="C35" s="2">
        <v>175477</v>
      </c>
      <c r="D35" s="2" t="s">
        <v>16</v>
      </c>
      <c r="E35" s="2" t="s">
        <v>37</v>
      </c>
      <c r="F35" s="2" t="s">
        <v>38</v>
      </c>
      <c r="G35" s="2">
        <v>50</v>
      </c>
      <c r="H35" s="5">
        <v>26.92</v>
      </c>
      <c r="I35" s="10">
        <v>38.65</v>
      </c>
      <c r="J35" s="13">
        <f t="shared" si="0"/>
        <v>1932.5</v>
      </c>
      <c r="K35" s="16">
        <f t="shared" si="1"/>
        <v>10000</v>
      </c>
      <c r="L35" s="13">
        <f t="shared" si="2"/>
        <v>3.8649999999999998</v>
      </c>
    </row>
    <row r="36" spans="1:12" x14ac:dyDescent="0.25">
      <c r="A36" s="4">
        <v>44449</v>
      </c>
      <c r="B36" s="2" t="s">
        <v>15</v>
      </c>
      <c r="C36" s="2">
        <v>175636</v>
      </c>
      <c r="D36" s="2" t="s">
        <v>16</v>
      </c>
      <c r="E36" s="2" t="s">
        <v>92</v>
      </c>
      <c r="F36" s="2" t="s">
        <v>50</v>
      </c>
      <c r="G36" s="2">
        <v>25</v>
      </c>
      <c r="H36" s="5">
        <v>26.92</v>
      </c>
      <c r="I36" s="10">
        <v>38.65</v>
      </c>
      <c r="J36" s="13">
        <f t="shared" si="0"/>
        <v>966.25</v>
      </c>
      <c r="K36" s="16">
        <f t="shared" si="1"/>
        <v>5000</v>
      </c>
      <c r="L36" s="13">
        <f t="shared" si="2"/>
        <v>3.8649999999999998</v>
      </c>
    </row>
    <row r="37" spans="1:12" x14ac:dyDescent="0.25">
      <c r="A37" s="4">
        <v>44442</v>
      </c>
      <c r="B37" s="2" t="s">
        <v>15</v>
      </c>
      <c r="C37" s="2">
        <v>175487</v>
      </c>
      <c r="D37" s="2" t="s">
        <v>16</v>
      </c>
      <c r="E37" s="2" t="s">
        <v>39</v>
      </c>
      <c r="F37" s="2" t="s">
        <v>175</v>
      </c>
      <c r="G37" s="2">
        <v>1</v>
      </c>
      <c r="H37" s="5">
        <v>26.92</v>
      </c>
      <c r="I37" s="10">
        <v>40.58</v>
      </c>
      <c r="J37" s="13">
        <f t="shared" si="0"/>
        <v>40.58</v>
      </c>
      <c r="K37" s="16">
        <f t="shared" si="1"/>
        <v>200</v>
      </c>
      <c r="L37" s="13">
        <f t="shared" si="2"/>
        <v>4.0579999999999998</v>
      </c>
    </row>
    <row r="38" spans="1:12" x14ac:dyDescent="0.25">
      <c r="A38" s="4">
        <v>44439</v>
      </c>
      <c r="B38" s="2" t="s">
        <v>15</v>
      </c>
      <c r="C38" s="2">
        <v>175461</v>
      </c>
      <c r="D38" s="2" t="s">
        <v>16</v>
      </c>
      <c r="E38" s="2" t="s">
        <v>20</v>
      </c>
      <c r="F38" s="2" t="s">
        <v>32</v>
      </c>
      <c r="G38" s="2">
        <v>1</v>
      </c>
      <c r="H38" s="5">
        <v>26.63</v>
      </c>
      <c r="I38" s="10">
        <v>38.65</v>
      </c>
      <c r="J38" s="13">
        <f t="shared" si="0"/>
        <v>38.65</v>
      </c>
      <c r="K38" s="16">
        <f t="shared" si="1"/>
        <v>200</v>
      </c>
      <c r="L38" s="13">
        <f t="shared" si="2"/>
        <v>3.8649999999999998</v>
      </c>
    </row>
    <row r="39" spans="1:12" x14ac:dyDescent="0.25">
      <c r="A39" s="4">
        <v>44439</v>
      </c>
      <c r="B39" s="2" t="s">
        <v>15</v>
      </c>
      <c r="C39" s="2">
        <v>175461</v>
      </c>
      <c r="D39" s="2" t="s">
        <v>16</v>
      </c>
      <c r="E39" s="2" t="s">
        <v>20</v>
      </c>
      <c r="F39" s="2" t="s">
        <v>32</v>
      </c>
      <c r="G39" s="2">
        <v>1</v>
      </c>
      <c r="H39" s="5">
        <v>26.63</v>
      </c>
      <c r="I39" s="10">
        <v>38.65</v>
      </c>
      <c r="J39" s="13">
        <f t="shared" si="0"/>
        <v>38.65</v>
      </c>
      <c r="K39" s="16">
        <f t="shared" si="1"/>
        <v>200</v>
      </c>
      <c r="L39" s="13">
        <f t="shared" si="2"/>
        <v>3.8649999999999998</v>
      </c>
    </row>
    <row r="40" spans="1:12" x14ac:dyDescent="0.25">
      <c r="A40" s="4">
        <v>44439</v>
      </c>
      <c r="B40" s="2" t="s">
        <v>15</v>
      </c>
      <c r="C40" s="2">
        <v>175461</v>
      </c>
      <c r="D40" s="2" t="s">
        <v>16</v>
      </c>
      <c r="E40" s="2" t="s">
        <v>20</v>
      </c>
      <c r="F40" s="2" t="s">
        <v>32</v>
      </c>
      <c r="G40" s="2">
        <v>1</v>
      </c>
      <c r="H40" s="5">
        <v>26.63</v>
      </c>
      <c r="I40" s="10">
        <v>38.65</v>
      </c>
      <c r="J40" s="13">
        <f t="shared" si="0"/>
        <v>38.65</v>
      </c>
      <c r="K40" s="16">
        <f t="shared" si="1"/>
        <v>200</v>
      </c>
      <c r="L40" s="13">
        <f t="shared" si="2"/>
        <v>3.8649999999999998</v>
      </c>
    </row>
    <row r="41" spans="1:12" x14ac:dyDescent="0.25">
      <c r="A41" s="4">
        <v>44439</v>
      </c>
      <c r="B41" s="2" t="s">
        <v>15</v>
      </c>
      <c r="C41" s="2">
        <v>175461</v>
      </c>
      <c r="D41" s="2" t="s">
        <v>16</v>
      </c>
      <c r="E41" s="2" t="s">
        <v>20</v>
      </c>
      <c r="F41" s="2" t="s">
        <v>32</v>
      </c>
      <c r="G41" s="2">
        <v>2</v>
      </c>
      <c r="H41" s="5">
        <v>26.63</v>
      </c>
      <c r="I41" s="10">
        <v>38.65</v>
      </c>
      <c r="J41" s="13">
        <f t="shared" si="0"/>
        <v>77.3</v>
      </c>
      <c r="K41" s="16">
        <f t="shared" si="1"/>
        <v>400</v>
      </c>
      <c r="L41" s="13">
        <f t="shared" si="2"/>
        <v>3.8649999999999998</v>
      </c>
    </row>
    <row r="42" spans="1:12" x14ac:dyDescent="0.25">
      <c r="A42" s="4">
        <v>44439</v>
      </c>
      <c r="B42" s="2" t="s">
        <v>15</v>
      </c>
      <c r="C42" s="2">
        <v>175009</v>
      </c>
      <c r="D42" s="2" t="s">
        <v>16</v>
      </c>
      <c r="E42" s="2" t="s">
        <v>88</v>
      </c>
      <c r="F42" s="2" t="s">
        <v>89</v>
      </c>
      <c r="G42" s="2">
        <v>100</v>
      </c>
      <c r="H42" s="5">
        <v>26.8</v>
      </c>
      <c r="I42" s="10">
        <v>36.880000000000003</v>
      </c>
      <c r="J42" s="13">
        <f t="shared" si="0"/>
        <v>3688.0000000000005</v>
      </c>
      <c r="K42" s="16">
        <f t="shared" si="1"/>
        <v>20000</v>
      </c>
      <c r="L42" s="13">
        <f t="shared" si="2"/>
        <v>3.6880000000000002</v>
      </c>
    </row>
    <row r="43" spans="1:12" x14ac:dyDescent="0.25">
      <c r="A43" s="4">
        <v>44427</v>
      </c>
      <c r="B43" s="2" t="s">
        <v>15</v>
      </c>
      <c r="C43" s="2">
        <v>174994</v>
      </c>
      <c r="D43" s="2" t="s">
        <v>16</v>
      </c>
      <c r="E43" s="2" t="s">
        <v>92</v>
      </c>
      <c r="F43" s="2" t="s">
        <v>97</v>
      </c>
      <c r="G43" s="2">
        <v>8</v>
      </c>
      <c r="H43" s="5">
        <v>26.8</v>
      </c>
      <c r="I43" s="10">
        <v>38.65</v>
      </c>
      <c r="J43" s="13">
        <f t="shared" si="0"/>
        <v>309.2</v>
      </c>
      <c r="K43" s="16">
        <f t="shared" si="1"/>
        <v>1600</v>
      </c>
      <c r="L43" s="13">
        <f t="shared" si="2"/>
        <v>3.8649999999999998</v>
      </c>
    </row>
    <row r="44" spans="1:12" x14ac:dyDescent="0.25">
      <c r="A44" s="4">
        <v>44420</v>
      </c>
      <c r="B44" s="2" t="s">
        <v>15</v>
      </c>
      <c r="C44" s="2">
        <v>174821</v>
      </c>
      <c r="D44" s="2" t="s">
        <v>16</v>
      </c>
      <c r="E44" s="2" t="s">
        <v>43</v>
      </c>
      <c r="F44" s="2" t="s">
        <v>44</v>
      </c>
      <c r="G44" s="2">
        <v>15</v>
      </c>
      <c r="H44" s="5">
        <v>26.8</v>
      </c>
      <c r="I44" s="10">
        <v>33</v>
      </c>
      <c r="J44" s="13">
        <f t="shared" si="0"/>
        <v>495</v>
      </c>
      <c r="K44" s="16">
        <f t="shared" si="1"/>
        <v>3000</v>
      </c>
      <c r="L44" s="13">
        <f t="shared" si="2"/>
        <v>3.3</v>
      </c>
    </row>
    <row r="45" spans="1:12" x14ac:dyDescent="0.25">
      <c r="A45" s="4">
        <v>44419</v>
      </c>
      <c r="B45" s="2" t="s">
        <v>15</v>
      </c>
      <c r="C45" s="2">
        <v>174860</v>
      </c>
      <c r="D45" s="2" t="s">
        <v>16</v>
      </c>
      <c r="E45" s="2" t="s">
        <v>20</v>
      </c>
      <c r="F45" s="2" t="s">
        <v>103</v>
      </c>
      <c r="G45" s="2">
        <v>20</v>
      </c>
      <c r="H45" s="5">
        <v>26.8</v>
      </c>
      <c r="I45" s="10">
        <v>39.81</v>
      </c>
      <c r="J45" s="13">
        <f t="shared" si="0"/>
        <v>796.2</v>
      </c>
      <c r="K45" s="16">
        <f t="shared" si="1"/>
        <v>4000</v>
      </c>
      <c r="L45" s="13">
        <f t="shared" si="2"/>
        <v>3.9810000000000003</v>
      </c>
    </row>
    <row r="46" spans="1:12" x14ac:dyDescent="0.25">
      <c r="A46" s="4">
        <v>44419</v>
      </c>
      <c r="B46" s="2" t="s">
        <v>15</v>
      </c>
      <c r="C46" s="2">
        <v>174763</v>
      </c>
      <c r="D46" s="2" t="s">
        <v>16</v>
      </c>
      <c r="E46" s="2" t="s">
        <v>56</v>
      </c>
      <c r="F46" s="2" t="s">
        <v>215</v>
      </c>
      <c r="G46" s="2">
        <v>35</v>
      </c>
      <c r="H46" s="5">
        <v>24.7</v>
      </c>
      <c r="I46" s="10">
        <v>42.52</v>
      </c>
      <c r="J46" s="13">
        <f t="shared" si="0"/>
        <v>1488.2</v>
      </c>
      <c r="K46" s="16">
        <f t="shared" si="1"/>
        <v>7000</v>
      </c>
      <c r="L46" s="13">
        <f t="shared" si="2"/>
        <v>4.2520000000000007</v>
      </c>
    </row>
    <row r="47" spans="1:12" x14ac:dyDescent="0.25">
      <c r="A47" s="4">
        <v>44418</v>
      </c>
      <c r="B47" s="2" t="s">
        <v>15</v>
      </c>
      <c r="C47" s="2">
        <v>175024</v>
      </c>
      <c r="D47" s="2" t="s">
        <v>16</v>
      </c>
      <c r="E47" s="2" t="s">
        <v>56</v>
      </c>
      <c r="F47" s="2" t="s">
        <v>66</v>
      </c>
      <c r="G47" s="2">
        <v>5</v>
      </c>
      <c r="H47" s="5">
        <v>26.8</v>
      </c>
      <c r="I47" s="10">
        <v>42.52</v>
      </c>
      <c r="J47" s="13">
        <f t="shared" si="0"/>
        <v>212.60000000000002</v>
      </c>
      <c r="K47" s="16">
        <f t="shared" si="1"/>
        <v>1000</v>
      </c>
      <c r="L47" s="13">
        <f t="shared" si="2"/>
        <v>4.2520000000000007</v>
      </c>
    </row>
    <row r="48" spans="1:12" x14ac:dyDescent="0.25">
      <c r="A48" s="4">
        <v>44407</v>
      </c>
      <c r="B48" s="2" t="s">
        <v>15</v>
      </c>
      <c r="C48" s="2">
        <v>174615</v>
      </c>
      <c r="D48" s="2" t="s">
        <v>16</v>
      </c>
      <c r="E48" s="2" t="s">
        <v>20</v>
      </c>
      <c r="F48" s="2" t="s">
        <v>27</v>
      </c>
      <c r="G48" s="2">
        <v>6</v>
      </c>
      <c r="H48" s="5">
        <v>24.97</v>
      </c>
      <c r="I48" s="10">
        <v>38.65</v>
      </c>
      <c r="J48" s="13">
        <f t="shared" si="0"/>
        <v>231.89999999999998</v>
      </c>
      <c r="K48" s="16">
        <f t="shared" si="1"/>
        <v>1200</v>
      </c>
      <c r="L48" s="13">
        <f t="shared" si="2"/>
        <v>3.8649999999999998</v>
      </c>
    </row>
    <row r="49" spans="1:12" x14ac:dyDescent="0.25">
      <c r="A49" s="4">
        <v>44407</v>
      </c>
      <c r="B49" s="2" t="s">
        <v>15</v>
      </c>
      <c r="C49" s="2">
        <v>174442</v>
      </c>
      <c r="D49" s="2" t="s">
        <v>16</v>
      </c>
      <c r="E49" s="2" t="s">
        <v>39</v>
      </c>
      <c r="F49" s="2" t="s">
        <v>153</v>
      </c>
      <c r="G49" s="2">
        <v>20</v>
      </c>
      <c r="H49" s="5">
        <v>24.97</v>
      </c>
      <c r="I49" s="10">
        <v>41.74</v>
      </c>
      <c r="J49" s="13">
        <f t="shared" si="0"/>
        <v>834.80000000000007</v>
      </c>
      <c r="K49" s="16">
        <f t="shared" si="1"/>
        <v>4000</v>
      </c>
      <c r="L49" s="13">
        <f t="shared" si="2"/>
        <v>4.1740000000000004</v>
      </c>
    </row>
    <row r="50" spans="1:12" x14ac:dyDescent="0.25">
      <c r="A50" s="4">
        <v>44406</v>
      </c>
      <c r="B50" s="2" t="s">
        <v>15</v>
      </c>
      <c r="C50" s="2">
        <v>173829</v>
      </c>
      <c r="D50" s="2" t="s">
        <v>16</v>
      </c>
      <c r="E50" s="2" t="s">
        <v>17</v>
      </c>
      <c r="F50" s="2" t="s">
        <v>113</v>
      </c>
      <c r="G50" s="2">
        <v>19</v>
      </c>
      <c r="H50" s="5">
        <v>24.97</v>
      </c>
      <c r="I50" s="10">
        <v>36.03</v>
      </c>
      <c r="J50" s="13">
        <f t="shared" si="0"/>
        <v>684.57</v>
      </c>
      <c r="K50" s="16">
        <f t="shared" si="1"/>
        <v>3800</v>
      </c>
      <c r="L50" s="13">
        <f t="shared" si="2"/>
        <v>3.6030000000000002</v>
      </c>
    </row>
    <row r="51" spans="1:12" x14ac:dyDescent="0.25">
      <c r="A51" s="4">
        <v>44404</v>
      </c>
      <c r="B51" s="2" t="s">
        <v>15</v>
      </c>
      <c r="C51" s="2">
        <v>174322</v>
      </c>
      <c r="D51" s="2" t="s">
        <v>16</v>
      </c>
      <c r="E51" s="2" t="s">
        <v>48</v>
      </c>
      <c r="F51" s="2" t="s">
        <v>49</v>
      </c>
      <c r="G51" s="2">
        <v>26</v>
      </c>
      <c r="H51" s="5">
        <v>24.97</v>
      </c>
      <c r="I51" s="10">
        <v>37.83</v>
      </c>
      <c r="J51" s="13">
        <f t="shared" si="0"/>
        <v>983.57999999999993</v>
      </c>
      <c r="K51" s="16">
        <f t="shared" si="1"/>
        <v>5200</v>
      </c>
      <c r="L51" s="13">
        <f t="shared" si="2"/>
        <v>3.7829999999999999</v>
      </c>
    </row>
    <row r="52" spans="1:12" x14ac:dyDescent="0.25">
      <c r="A52" s="4">
        <v>44400</v>
      </c>
      <c r="B52" s="2" t="s">
        <v>15</v>
      </c>
      <c r="C52" s="2">
        <v>174474</v>
      </c>
      <c r="D52" s="2" t="s">
        <v>16</v>
      </c>
      <c r="E52" s="2" t="s">
        <v>92</v>
      </c>
      <c r="F52" s="2" t="s">
        <v>50</v>
      </c>
      <c r="G52" s="2">
        <v>30</v>
      </c>
      <c r="H52" s="5">
        <v>24.97</v>
      </c>
      <c r="I52" s="10">
        <v>38.65</v>
      </c>
      <c r="J52" s="13">
        <f t="shared" si="0"/>
        <v>1159.5</v>
      </c>
      <c r="K52" s="16">
        <f t="shared" si="1"/>
        <v>6000</v>
      </c>
      <c r="L52" s="13">
        <f t="shared" si="2"/>
        <v>3.8649999999999998</v>
      </c>
    </row>
    <row r="53" spans="1:12" x14ac:dyDescent="0.25">
      <c r="A53" s="4">
        <v>44399</v>
      </c>
      <c r="B53" s="2" t="s">
        <v>15</v>
      </c>
      <c r="C53" s="2">
        <v>174520</v>
      </c>
      <c r="D53" s="2" t="s">
        <v>16</v>
      </c>
      <c r="E53" s="2" t="s">
        <v>119</v>
      </c>
      <c r="F53" s="2" t="s">
        <v>181</v>
      </c>
      <c r="G53" s="2">
        <v>20</v>
      </c>
      <c r="H53" s="5">
        <v>24.97</v>
      </c>
      <c r="I53" s="10">
        <v>38.65</v>
      </c>
      <c r="J53" s="13">
        <f t="shared" si="0"/>
        <v>773</v>
      </c>
      <c r="K53" s="16">
        <f t="shared" si="1"/>
        <v>4000</v>
      </c>
      <c r="L53" s="13">
        <f t="shared" si="2"/>
        <v>3.8649999999999998</v>
      </c>
    </row>
    <row r="54" spans="1:12" x14ac:dyDescent="0.25">
      <c r="A54" s="4">
        <v>44393</v>
      </c>
      <c r="B54" s="2" t="s">
        <v>15</v>
      </c>
      <c r="C54" s="2">
        <v>174230</v>
      </c>
      <c r="D54" s="2" t="s">
        <v>16</v>
      </c>
      <c r="E54" s="2" t="s">
        <v>51</v>
      </c>
      <c r="F54" s="2" t="s">
        <v>52</v>
      </c>
      <c r="G54" s="2">
        <v>0</v>
      </c>
      <c r="H54" s="5">
        <v>24.97</v>
      </c>
      <c r="I54" s="10">
        <v>37.83</v>
      </c>
      <c r="J54" s="13">
        <f t="shared" si="0"/>
        <v>0</v>
      </c>
      <c r="K54" s="16">
        <f t="shared" si="1"/>
        <v>0</v>
      </c>
      <c r="L54" s="13">
        <f t="shared" si="2"/>
        <v>3.7829999999999999</v>
      </c>
    </row>
    <row r="55" spans="1:12" x14ac:dyDescent="0.25">
      <c r="A55" s="4">
        <v>44379</v>
      </c>
      <c r="B55" s="2" t="s">
        <v>15</v>
      </c>
      <c r="C55" s="2">
        <v>173955</v>
      </c>
      <c r="D55" s="2" t="s">
        <v>16</v>
      </c>
      <c r="E55" s="2" t="s">
        <v>56</v>
      </c>
      <c r="F55" s="2" t="s">
        <v>57</v>
      </c>
      <c r="G55" s="2">
        <v>49</v>
      </c>
      <c r="H55" s="5">
        <v>25.04</v>
      </c>
      <c r="I55" s="10">
        <v>39.630000000000003</v>
      </c>
      <c r="J55" s="13">
        <f t="shared" si="0"/>
        <v>1941.8700000000001</v>
      </c>
      <c r="K55" s="16">
        <f t="shared" si="1"/>
        <v>9800</v>
      </c>
      <c r="L55" s="13">
        <f t="shared" si="2"/>
        <v>3.9630000000000001</v>
      </c>
    </row>
    <row r="56" spans="1:12" x14ac:dyDescent="0.25">
      <c r="A56" s="4">
        <v>44377</v>
      </c>
      <c r="B56" s="2" t="s">
        <v>15</v>
      </c>
      <c r="C56" s="2">
        <v>173964</v>
      </c>
      <c r="D56" s="2" t="s">
        <v>16</v>
      </c>
      <c r="E56" s="2" t="s">
        <v>56</v>
      </c>
      <c r="F56" s="2" t="s">
        <v>60</v>
      </c>
      <c r="G56" s="2">
        <v>79</v>
      </c>
      <c r="H56" s="5">
        <v>25.04</v>
      </c>
      <c r="I56" s="10">
        <v>39.630000000000003</v>
      </c>
      <c r="J56" s="13">
        <f t="shared" si="0"/>
        <v>3130.77</v>
      </c>
      <c r="K56" s="16">
        <f t="shared" si="1"/>
        <v>15800</v>
      </c>
      <c r="L56" s="13">
        <f t="shared" si="2"/>
        <v>3.9630000000000001</v>
      </c>
    </row>
    <row r="57" spans="1:12" x14ac:dyDescent="0.25">
      <c r="A57" s="4">
        <v>44376</v>
      </c>
      <c r="B57" s="2" t="s">
        <v>15</v>
      </c>
      <c r="C57" s="2">
        <v>173904</v>
      </c>
      <c r="D57" s="2" t="s">
        <v>16</v>
      </c>
      <c r="E57" s="2" t="s">
        <v>56</v>
      </c>
      <c r="F57" s="2" t="s">
        <v>216</v>
      </c>
      <c r="G57" s="2">
        <v>55</v>
      </c>
      <c r="H57" s="5">
        <v>25.02</v>
      </c>
      <c r="I57" s="10">
        <v>39.630000000000003</v>
      </c>
      <c r="J57" s="13">
        <f t="shared" si="0"/>
        <v>2179.65</v>
      </c>
      <c r="K57" s="16">
        <f t="shared" si="1"/>
        <v>11000</v>
      </c>
      <c r="L57" s="13">
        <f t="shared" si="2"/>
        <v>3.9630000000000001</v>
      </c>
    </row>
    <row r="58" spans="1:12" x14ac:dyDescent="0.25">
      <c r="A58" s="4">
        <v>44369</v>
      </c>
      <c r="B58" s="2" t="s">
        <v>15</v>
      </c>
      <c r="C58" s="2">
        <v>173851</v>
      </c>
      <c r="D58" s="2" t="s">
        <v>16</v>
      </c>
      <c r="E58" s="2" t="s">
        <v>56</v>
      </c>
      <c r="F58" s="2" t="s">
        <v>217</v>
      </c>
      <c r="G58" s="2">
        <v>31</v>
      </c>
      <c r="H58" s="5">
        <v>25.02</v>
      </c>
      <c r="I58" s="10">
        <v>39.630000000000003</v>
      </c>
      <c r="J58" s="13">
        <f t="shared" si="0"/>
        <v>1228.53</v>
      </c>
      <c r="K58" s="16">
        <f t="shared" si="1"/>
        <v>6200</v>
      </c>
      <c r="L58" s="13">
        <f t="shared" si="2"/>
        <v>3.9630000000000001</v>
      </c>
    </row>
    <row r="59" spans="1:12" x14ac:dyDescent="0.25">
      <c r="A59" s="4">
        <v>44364</v>
      </c>
      <c r="B59" s="2" t="s">
        <v>15</v>
      </c>
      <c r="C59" s="2">
        <v>173385</v>
      </c>
      <c r="D59" s="2" t="s">
        <v>16</v>
      </c>
      <c r="E59" s="2" t="s">
        <v>92</v>
      </c>
      <c r="F59" s="2" t="s">
        <v>97</v>
      </c>
      <c r="G59" s="2">
        <v>30</v>
      </c>
      <c r="H59" s="5">
        <v>25</v>
      </c>
      <c r="I59" s="10">
        <v>36.03</v>
      </c>
      <c r="J59" s="13">
        <f t="shared" si="0"/>
        <v>1080.9000000000001</v>
      </c>
      <c r="K59" s="16">
        <f t="shared" si="1"/>
        <v>6000</v>
      </c>
      <c r="L59" s="13">
        <f t="shared" si="2"/>
        <v>3.6030000000000002</v>
      </c>
    </row>
    <row r="60" spans="1:12" x14ac:dyDescent="0.25">
      <c r="A60" s="4">
        <v>44355</v>
      </c>
      <c r="B60" s="2" t="s">
        <v>15</v>
      </c>
      <c r="C60" s="2">
        <v>173442</v>
      </c>
      <c r="D60" s="2" t="s">
        <v>16</v>
      </c>
      <c r="E60" s="2" t="s">
        <v>20</v>
      </c>
      <c r="F60" s="2" t="s">
        <v>55</v>
      </c>
      <c r="G60" s="2">
        <v>2</v>
      </c>
      <c r="H60" s="5">
        <v>25.02</v>
      </c>
      <c r="I60" s="10">
        <v>36.03</v>
      </c>
      <c r="J60" s="13">
        <f t="shared" si="0"/>
        <v>72.06</v>
      </c>
      <c r="K60" s="16">
        <f t="shared" si="1"/>
        <v>400</v>
      </c>
      <c r="L60" s="13">
        <f t="shared" si="2"/>
        <v>3.6030000000000002</v>
      </c>
    </row>
    <row r="61" spans="1:12" x14ac:dyDescent="0.25">
      <c r="A61" s="4">
        <v>44355</v>
      </c>
      <c r="B61" s="2" t="s">
        <v>15</v>
      </c>
      <c r="C61" s="2">
        <v>173384</v>
      </c>
      <c r="D61" s="2" t="s">
        <v>16</v>
      </c>
      <c r="E61" s="2" t="s">
        <v>92</v>
      </c>
      <c r="F61" s="2" t="s">
        <v>50</v>
      </c>
      <c r="G61" s="2">
        <v>25</v>
      </c>
      <c r="H61" s="5">
        <v>25</v>
      </c>
      <c r="I61" s="10">
        <v>36.03</v>
      </c>
      <c r="J61" s="13">
        <f t="shared" si="0"/>
        <v>900.75</v>
      </c>
      <c r="K61" s="16">
        <f t="shared" si="1"/>
        <v>5000</v>
      </c>
      <c r="L61" s="13">
        <f t="shared" si="2"/>
        <v>3.6030000000000002</v>
      </c>
    </row>
    <row r="62" spans="1:12" x14ac:dyDescent="0.25">
      <c r="A62" s="4">
        <v>44351</v>
      </c>
      <c r="B62" s="2" t="s">
        <v>15</v>
      </c>
      <c r="C62" s="2">
        <v>173461</v>
      </c>
      <c r="D62" s="2" t="s">
        <v>16</v>
      </c>
      <c r="E62" s="2" t="s">
        <v>17</v>
      </c>
      <c r="F62" s="2" t="s">
        <v>152</v>
      </c>
      <c r="G62" s="2">
        <v>20</v>
      </c>
      <c r="H62" s="5">
        <v>25.02</v>
      </c>
      <c r="I62" s="10">
        <v>36.03</v>
      </c>
      <c r="J62" s="13">
        <f t="shared" si="0"/>
        <v>720.6</v>
      </c>
      <c r="K62" s="16">
        <f t="shared" si="1"/>
        <v>4000</v>
      </c>
      <c r="L62" s="13">
        <f t="shared" si="2"/>
        <v>3.6030000000000002</v>
      </c>
    </row>
    <row r="63" spans="1:12" x14ac:dyDescent="0.25">
      <c r="A63" s="4">
        <v>44349</v>
      </c>
      <c r="B63" s="2" t="s">
        <v>15</v>
      </c>
      <c r="C63" s="2">
        <v>173347</v>
      </c>
      <c r="D63" s="2" t="s">
        <v>16</v>
      </c>
      <c r="E63" s="2" t="s">
        <v>25</v>
      </c>
      <c r="F63" s="2" t="s">
        <v>127</v>
      </c>
      <c r="G63" s="2">
        <v>1</v>
      </c>
      <c r="H63" s="5">
        <v>25</v>
      </c>
      <c r="I63" s="10">
        <v>37.11</v>
      </c>
      <c r="J63" s="13">
        <f t="shared" si="0"/>
        <v>37.11</v>
      </c>
      <c r="K63" s="16">
        <f t="shared" si="1"/>
        <v>200</v>
      </c>
      <c r="L63" s="13">
        <f t="shared" si="2"/>
        <v>3.7109999999999999</v>
      </c>
    </row>
    <row r="64" spans="1:12" x14ac:dyDescent="0.25">
      <c r="A64" s="4">
        <v>44349</v>
      </c>
      <c r="B64" s="2" t="s">
        <v>15</v>
      </c>
      <c r="C64" s="2">
        <v>173347</v>
      </c>
      <c r="D64" s="2" t="s">
        <v>16</v>
      </c>
      <c r="E64" s="2" t="s">
        <v>25</v>
      </c>
      <c r="F64" s="2" t="s">
        <v>127</v>
      </c>
      <c r="G64" s="2">
        <v>2</v>
      </c>
      <c r="H64" s="5">
        <v>25</v>
      </c>
      <c r="I64" s="10">
        <v>37.11</v>
      </c>
      <c r="J64" s="13">
        <f t="shared" si="0"/>
        <v>74.22</v>
      </c>
      <c r="K64" s="16">
        <f t="shared" si="1"/>
        <v>400</v>
      </c>
      <c r="L64" s="13">
        <f t="shared" si="2"/>
        <v>3.7109999999999999</v>
      </c>
    </row>
    <row r="65" spans="1:12" x14ac:dyDescent="0.25">
      <c r="A65" s="4">
        <v>44349</v>
      </c>
      <c r="B65" s="2" t="s">
        <v>15</v>
      </c>
      <c r="C65" s="2">
        <v>173347</v>
      </c>
      <c r="D65" s="2" t="s">
        <v>16</v>
      </c>
      <c r="E65" s="2" t="s">
        <v>25</v>
      </c>
      <c r="F65" s="2" t="s">
        <v>127</v>
      </c>
      <c r="G65" s="2">
        <v>1</v>
      </c>
      <c r="H65" s="5">
        <v>25</v>
      </c>
      <c r="I65" s="10">
        <v>37.11</v>
      </c>
      <c r="J65" s="13">
        <f t="shared" si="0"/>
        <v>37.11</v>
      </c>
      <c r="K65" s="16">
        <f t="shared" si="1"/>
        <v>200</v>
      </c>
      <c r="L65" s="13">
        <f t="shared" si="2"/>
        <v>3.7109999999999999</v>
      </c>
    </row>
    <row r="66" spans="1:12" x14ac:dyDescent="0.25">
      <c r="A66" s="4">
        <v>44347</v>
      </c>
      <c r="B66" s="2" t="s">
        <v>15</v>
      </c>
      <c r="C66" s="2">
        <v>173359</v>
      </c>
      <c r="D66" s="2" t="s">
        <v>16</v>
      </c>
      <c r="E66" s="2" t="s">
        <v>199</v>
      </c>
      <c r="F66" s="2" t="s">
        <v>131</v>
      </c>
      <c r="G66" s="2">
        <v>1</v>
      </c>
      <c r="H66" s="5">
        <v>24.99</v>
      </c>
      <c r="I66" s="10">
        <v>36.03</v>
      </c>
      <c r="J66" s="13">
        <f t="shared" si="0"/>
        <v>36.03</v>
      </c>
      <c r="K66" s="16">
        <f t="shared" si="1"/>
        <v>200</v>
      </c>
      <c r="L66" s="13">
        <f t="shared" si="2"/>
        <v>3.6030000000000002</v>
      </c>
    </row>
    <row r="67" spans="1:12" x14ac:dyDescent="0.25">
      <c r="A67" s="4">
        <v>44343</v>
      </c>
      <c r="B67" s="2" t="s">
        <v>15</v>
      </c>
      <c r="C67" s="2">
        <v>173110</v>
      </c>
      <c r="D67" s="2" t="s">
        <v>16</v>
      </c>
      <c r="E67" s="2" t="s">
        <v>20</v>
      </c>
      <c r="F67" s="2" t="s">
        <v>118</v>
      </c>
      <c r="G67" s="2">
        <v>8</v>
      </c>
      <c r="H67" s="5">
        <v>24.99</v>
      </c>
      <c r="I67" s="10">
        <v>36.03</v>
      </c>
      <c r="J67" s="13">
        <f t="shared" si="0"/>
        <v>288.24</v>
      </c>
      <c r="K67" s="16">
        <f t="shared" si="1"/>
        <v>1600</v>
      </c>
      <c r="L67" s="13">
        <f t="shared" si="2"/>
        <v>3.6030000000000002</v>
      </c>
    </row>
    <row r="68" spans="1:12" x14ac:dyDescent="0.25">
      <c r="A68" s="4">
        <v>44340</v>
      </c>
      <c r="B68" s="2" t="s">
        <v>15</v>
      </c>
      <c r="C68" s="2">
        <v>173063</v>
      </c>
      <c r="D68" s="2" t="s">
        <v>16</v>
      </c>
      <c r="E68" s="2" t="s">
        <v>18</v>
      </c>
      <c r="F68" s="2" t="s">
        <v>22</v>
      </c>
      <c r="G68" s="2">
        <v>31</v>
      </c>
      <c r="H68" s="5">
        <v>24.99</v>
      </c>
      <c r="I68" s="10">
        <v>36.03</v>
      </c>
      <c r="J68" s="13">
        <f t="shared" si="0"/>
        <v>1116.93</v>
      </c>
      <c r="K68" s="16">
        <f t="shared" si="1"/>
        <v>6200</v>
      </c>
      <c r="L68" s="13">
        <f t="shared" si="2"/>
        <v>3.6030000000000002</v>
      </c>
    </row>
    <row r="69" spans="1:12" x14ac:dyDescent="0.25">
      <c r="A69" s="4">
        <v>44336</v>
      </c>
      <c r="B69" s="2" t="s">
        <v>15</v>
      </c>
      <c r="C69" s="2">
        <v>173036</v>
      </c>
      <c r="D69" s="2" t="s">
        <v>16</v>
      </c>
      <c r="E69" s="2" t="s">
        <v>25</v>
      </c>
      <c r="F69" s="2" t="s">
        <v>146</v>
      </c>
      <c r="G69" s="2">
        <v>1</v>
      </c>
      <c r="H69" s="5">
        <v>24.99</v>
      </c>
      <c r="I69" s="10">
        <v>36.03</v>
      </c>
      <c r="J69" s="13">
        <f t="shared" si="0"/>
        <v>36.03</v>
      </c>
      <c r="K69" s="16">
        <f t="shared" si="1"/>
        <v>200</v>
      </c>
      <c r="L69" s="13">
        <f t="shared" si="2"/>
        <v>3.6030000000000002</v>
      </c>
    </row>
    <row r="70" spans="1:12" x14ac:dyDescent="0.25">
      <c r="A70" s="4">
        <v>44327</v>
      </c>
      <c r="B70" s="2" t="s">
        <v>15</v>
      </c>
      <c r="C70" s="2">
        <v>172826</v>
      </c>
      <c r="D70" s="2" t="s">
        <v>16</v>
      </c>
      <c r="E70" s="2" t="s">
        <v>17</v>
      </c>
      <c r="F70" s="2" t="s">
        <v>152</v>
      </c>
      <c r="G70" s="2">
        <v>50</v>
      </c>
      <c r="H70" s="5">
        <v>24.91</v>
      </c>
      <c r="I70" s="10">
        <v>36.03</v>
      </c>
      <c r="J70" s="13">
        <f t="shared" si="0"/>
        <v>1801.5</v>
      </c>
      <c r="K70" s="16">
        <f t="shared" si="1"/>
        <v>10000</v>
      </c>
      <c r="L70" s="13">
        <f t="shared" si="2"/>
        <v>3.6030000000000002</v>
      </c>
    </row>
    <row r="71" spans="1:12" x14ac:dyDescent="0.25">
      <c r="A71" s="4">
        <v>44315</v>
      </c>
      <c r="B71" s="2" t="s">
        <v>15</v>
      </c>
      <c r="C71" s="2">
        <v>172458</v>
      </c>
      <c r="D71" s="2" t="s">
        <v>16</v>
      </c>
      <c r="E71" s="2" t="s">
        <v>92</v>
      </c>
      <c r="F71" s="2" t="s">
        <v>97</v>
      </c>
      <c r="G71" s="2">
        <v>0</v>
      </c>
      <c r="H71" s="5">
        <v>24.91</v>
      </c>
      <c r="I71" s="10">
        <v>36.03</v>
      </c>
      <c r="J71" s="13">
        <f t="shared" si="0"/>
        <v>0</v>
      </c>
      <c r="K71" s="16">
        <f t="shared" si="1"/>
        <v>0</v>
      </c>
      <c r="L71" s="13">
        <f t="shared" si="2"/>
        <v>3.6030000000000002</v>
      </c>
    </row>
    <row r="72" spans="1:12" x14ac:dyDescent="0.25">
      <c r="A72" s="4">
        <v>44311</v>
      </c>
      <c r="B72" s="2" t="s">
        <v>15</v>
      </c>
      <c r="C72" s="2">
        <v>172682</v>
      </c>
      <c r="D72" s="2" t="s">
        <v>16</v>
      </c>
      <c r="E72" s="2" t="s">
        <v>20</v>
      </c>
      <c r="F72" s="2" t="s">
        <v>113</v>
      </c>
      <c r="G72" s="2">
        <v>1</v>
      </c>
      <c r="H72" s="5">
        <v>24.91</v>
      </c>
      <c r="I72" s="10">
        <v>36.03</v>
      </c>
      <c r="J72" s="13">
        <f t="shared" si="0"/>
        <v>36.03</v>
      </c>
      <c r="K72" s="16">
        <f t="shared" si="1"/>
        <v>200</v>
      </c>
      <c r="L72" s="13">
        <f t="shared" si="2"/>
        <v>3.6030000000000002</v>
      </c>
    </row>
    <row r="73" spans="1:12" x14ac:dyDescent="0.25">
      <c r="A73" s="4">
        <v>44311</v>
      </c>
      <c r="B73" s="2" t="s">
        <v>15</v>
      </c>
      <c r="C73" s="2">
        <v>172192</v>
      </c>
      <c r="D73" s="2" t="s">
        <v>16</v>
      </c>
      <c r="E73" s="2" t="s">
        <v>17</v>
      </c>
      <c r="F73" s="2" t="s">
        <v>113</v>
      </c>
      <c r="G73" s="2">
        <v>24</v>
      </c>
      <c r="H73" s="5">
        <v>24.91</v>
      </c>
      <c r="I73" s="10">
        <v>36.03</v>
      </c>
      <c r="J73" s="13">
        <f t="shared" si="0"/>
        <v>864.72</v>
      </c>
      <c r="K73" s="16">
        <f t="shared" si="1"/>
        <v>4800</v>
      </c>
      <c r="L73" s="13">
        <f t="shared" si="2"/>
        <v>3.6030000000000002</v>
      </c>
    </row>
    <row r="74" spans="1:12" x14ac:dyDescent="0.25">
      <c r="A74" s="4">
        <v>44302</v>
      </c>
      <c r="B74" s="2" t="s">
        <v>15</v>
      </c>
      <c r="C74" s="2">
        <v>16119</v>
      </c>
      <c r="D74" s="2" t="s">
        <v>16</v>
      </c>
      <c r="E74" s="2">
        <v>1050</v>
      </c>
      <c r="F74" s="2" t="s">
        <v>91</v>
      </c>
      <c r="G74" s="2">
        <v>10</v>
      </c>
      <c r="H74" s="5">
        <v>24.91</v>
      </c>
      <c r="I74" s="10">
        <v>36.03</v>
      </c>
      <c r="J74" s="13">
        <f t="shared" ref="J74:J88" si="3">G74*I74</f>
        <v>360.3</v>
      </c>
      <c r="K74" s="16">
        <f t="shared" ref="K74:K88" si="4">G74*(10*20)</f>
        <v>2000</v>
      </c>
      <c r="L74" s="13">
        <f t="shared" ref="L74:L88" si="5">I74/10</f>
        <v>3.6030000000000002</v>
      </c>
    </row>
    <row r="75" spans="1:12" x14ac:dyDescent="0.25">
      <c r="A75" s="4">
        <v>44300</v>
      </c>
      <c r="B75" s="2" t="s">
        <v>15</v>
      </c>
      <c r="C75" s="2">
        <v>172143</v>
      </c>
      <c r="D75" s="2" t="s">
        <v>16</v>
      </c>
      <c r="E75" s="2" t="s">
        <v>56</v>
      </c>
      <c r="F75" s="2" t="s">
        <v>66</v>
      </c>
      <c r="G75" s="2">
        <v>30</v>
      </c>
      <c r="H75" s="5">
        <v>24.91</v>
      </c>
      <c r="I75" s="10">
        <v>39.630000000000003</v>
      </c>
      <c r="J75" s="13">
        <f t="shared" si="3"/>
        <v>1188.9000000000001</v>
      </c>
      <c r="K75" s="16">
        <f t="shared" si="4"/>
        <v>6000</v>
      </c>
      <c r="L75" s="13">
        <f t="shared" si="5"/>
        <v>3.9630000000000001</v>
      </c>
    </row>
    <row r="76" spans="1:12" x14ac:dyDescent="0.25">
      <c r="A76" s="4">
        <v>44295</v>
      </c>
      <c r="B76" s="2" t="s">
        <v>15</v>
      </c>
      <c r="C76" s="2">
        <v>172254</v>
      </c>
      <c r="D76" s="2" t="s">
        <v>16</v>
      </c>
      <c r="E76" s="2" t="s">
        <v>190</v>
      </c>
      <c r="F76" s="2" t="s">
        <v>191</v>
      </c>
      <c r="G76" s="2">
        <v>12</v>
      </c>
      <c r="H76" s="5">
        <v>24.91</v>
      </c>
      <c r="I76" s="10">
        <v>36.03</v>
      </c>
      <c r="J76" s="13">
        <f t="shared" si="3"/>
        <v>432.36</v>
      </c>
      <c r="K76" s="16">
        <f t="shared" si="4"/>
        <v>2400</v>
      </c>
      <c r="L76" s="13">
        <f t="shared" si="5"/>
        <v>3.6030000000000002</v>
      </c>
    </row>
    <row r="77" spans="1:12" x14ac:dyDescent="0.25">
      <c r="A77" s="4">
        <v>44295</v>
      </c>
      <c r="B77" s="2" t="s">
        <v>15</v>
      </c>
      <c r="C77" s="2">
        <v>172197</v>
      </c>
      <c r="D77" s="2" t="s">
        <v>16</v>
      </c>
      <c r="E77" s="2" t="s">
        <v>20</v>
      </c>
      <c r="F77" s="2" t="s">
        <v>103</v>
      </c>
      <c r="G77" s="2">
        <v>25</v>
      </c>
      <c r="H77" s="5">
        <v>24.91</v>
      </c>
      <c r="I77" s="10">
        <v>37.11</v>
      </c>
      <c r="J77" s="13">
        <f t="shared" si="3"/>
        <v>927.75</v>
      </c>
      <c r="K77" s="16">
        <f t="shared" si="4"/>
        <v>5000</v>
      </c>
      <c r="L77" s="13">
        <f t="shared" si="5"/>
        <v>3.7109999999999999</v>
      </c>
    </row>
    <row r="78" spans="1:12" x14ac:dyDescent="0.25">
      <c r="A78" s="4">
        <v>44285</v>
      </c>
      <c r="B78" s="2" t="s">
        <v>15</v>
      </c>
      <c r="C78" s="2">
        <v>172073</v>
      </c>
      <c r="D78" s="2" t="s">
        <v>16</v>
      </c>
      <c r="E78" s="2" t="s">
        <v>92</v>
      </c>
      <c r="F78" s="2" t="s">
        <v>50</v>
      </c>
      <c r="G78" s="2">
        <v>40</v>
      </c>
      <c r="H78" s="5">
        <v>24.91</v>
      </c>
      <c r="I78" s="10">
        <v>36.03</v>
      </c>
      <c r="J78" s="13">
        <f t="shared" si="3"/>
        <v>1441.2</v>
      </c>
      <c r="K78" s="16">
        <f t="shared" si="4"/>
        <v>8000</v>
      </c>
      <c r="L78" s="13">
        <f t="shared" si="5"/>
        <v>3.6030000000000002</v>
      </c>
    </row>
    <row r="79" spans="1:12" x14ac:dyDescent="0.25">
      <c r="A79" s="4">
        <v>44267</v>
      </c>
      <c r="B79" s="2" t="s">
        <v>15</v>
      </c>
      <c r="C79" s="2">
        <v>171501</v>
      </c>
      <c r="D79" s="2" t="s">
        <v>16</v>
      </c>
      <c r="E79" s="2" t="s">
        <v>39</v>
      </c>
      <c r="F79" s="2" t="s">
        <v>194</v>
      </c>
      <c r="G79" s="2">
        <v>25</v>
      </c>
      <c r="H79" s="5">
        <v>24.9</v>
      </c>
      <c r="I79" s="10">
        <v>39.630000000000003</v>
      </c>
      <c r="J79" s="13">
        <f t="shared" si="3"/>
        <v>990.75000000000011</v>
      </c>
      <c r="K79" s="16">
        <f t="shared" si="4"/>
        <v>5000</v>
      </c>
      <c r="L79" s="13">
        <f t="shared" si="5"/>
        <v>3.9630000000000001</v>
      </c>
    </row>
    <row r="80" spans="1:12" x14ac:dyDescent="0.25">
      <c r="A80" s="4">
        <v>44265</v>
      </c>
      <c r="B80" s="2" t="s">
        <v>15</v>
      </c>
      <c r="C80" s="2">
        <v>171658</v>
      </c>
      <c r="D80" s="2" t="s">
        <v>16</v>
      </c>
      <c r="E80" s="2" t="s">
        <v>20</v>
      </c>
      <c r="F80" s="2" t="s">
        <v>118</v>
      </c>
      <c r="G80" s="2">
        <v>5</v>
      </c>
      <c r="H80" s="5">
        <v>24.91</v>
      </c>
      <c r="I80" s="10">
        <v>36.03</v>
      </c>
      <c r="J80" s="13">
        <f t="shared" si="3"/>
        <v>180.15</v>
      </c>
      <c r="K80" s="16">
        <f t="shared" si="4"/>
        <v>1000</v>
      </c>
      <c r="L80" s="13">
        <f t="shared" si="5"/>
        <v>3.6030000000000002</v>
      </c>
    </row>
    <row r="81" spans="1:12" x14ac:dyDescent="0.25">
      <c r="A81" s="4">
        <v>44260</v>
      </c>
      <c r="B81" s="2" t="s">
        <v>15</v>
      </c>
      <c r="C81" s="2">
        <v>171544</v>
      </c>
      <c r="D81" s="2" t="s">
        <v>16</v>
      </c>
      <c r="E81" s="2" t="s">
        <v>20</v>
      </c>
      <c r="F81" s="2" t="s">
        <v>195</v>
      </c>
      <c r="G81" s="2">
        <v>26</v>
      </c>
      <c r="H81" s="5">
        <v>24.9</v>
      </c>
      <c r="I81" s="10">
        <v>38.549999999999997</v>
      </c>
      <c r="J81" s="13">
        <f t="shared" si="3"/>
        <v>1002.3</v>
      </c>
      <c r="K81" s="16">
        <f t="shared" si="4"/>
        <v>5200</v>
      </c>
      <c r="L81" s="13">
        <f t="shared" si="5"/>
        <v>3.8549999999999995</v>
      </c>
    </row>
    <row r="82" spans="1:12" x14ac:dyDescent="0.25">
      <c r="A82" s="4">
        <v>44252</v>
      </c>
      <c r="B82" s="2" t="s">
        <v>15</v>
      </c>
      <c r="C82" s="2">
        <v>171273</v>
      </c>
      <c r="D82" s="2" t="s">
        <v>16</v>
      </c>
      <c r="E82" s="2" t="s">
        <v>20</v>
      </c>
      <c r="F82" s="2" t="s">
        <v>103</v>
      </c>
      <c r="G82" s="2">
        <v>30</v>
      </c>
      <c r="H82" s="5">
        <v>24.68</v>
      </c>
      <c r="I82" s="10">
        <v>37.11</v>
      </c>
      <c r="J82" s="13">
        <f t="shared" si="3"/>
        <v>1113.3</v>
      </c>
      <c r="K82" s="16">
        <f t="shared" si="4"/>
        <v>6000</v>
      </c>
      <c r="L82" s="13">
        <f t="shared" si="5"/>
        <v>3.7109999999999999</v>
      </c>
    </row>
    <row r="83" spans="1:12" x14ac:dyDescent="0.25">
      <c r="A83" s="4">
        <v>44239</v>
      </c>
      <c r="B83" s="2" t="s">
        <v>15</v>
      </c>
      <c r="C83" s="2">
        <v>171223</v>
      </c>
      <c r="D83" s="2" t="s">
        <v>16</v>
      </c>
      <c r="E83" s="2" t="s">
        <v>92</v>
      </c>
      <c r="F83" s="2" t="s">
        <v>50</v>
      </c>
      <c r="G83" s="2">
        <v>36</v>
      </c>
      <c r="H83" s="5">
        <v>24.68</v>
      </c>
      <c r="I83" s="10">
        <v>36.03</v>
      </c>
      <c r="J83" s="13">
        <f t="shared" si="3"/>
        <v>1297.08</v>
      </c>
      <c r="K83" s="16">
        <f t="shared" si="4"/>
        <v>7200</v>
      </c>
      <c r="L83" s="13">
        <f t="shared" si="5"/>
        <v>3.6030000000000002</v>
      </c>
    </row>
    <row r="84" spans="1:12" x14ac:dyDescent="0.25">
      <c r="A84" s="4">
        <v>44238</v>
      </c>
      <c r="B84" s="2" t="s">
        <v>15</v>
      </c>
      <c r="C84" s="2">
        <v>171156</v>
      </c>
      <c r="D84" s="2" t="s">
        <v>16</v>
      </c>
      <c r="E84" s="2" t="s">
        <v>25</v>
      </c>
      <c r="F84" s="2" t="s">
        <v>106</v>
      </c>
      <c r="G84" s="2">
        <v>3</v>
      </c>
      <c r="H84" s="5">
        <v>24.68</v>
      </c>
      <c r="I84" s="10">
        <v>37.11</v>
      </c>
      <c r="J84" s="13">
        <f t="shared" si="3"/>
        <v>111.33</v>
      </c>
      <c r="K84" s="16">
        <f t="shared" si="4"/>
        <v>600</v>
      </c>
      <c r="L84" s="13">
        <f t="shared" si="5"/>
        <v>3.7109999999999999</v>
      </c>
    </row>
    <row r="85" spans="1:12" x14ac:dyDescent="0.25">
      <c r="A85" s="4">
        <v>44238</v>
      </c>
      <c r="B85" s="2" t="s">
        <v>15</v>
      </c>
      <c r="C85" s="2">
        <v>170834</v>
      </c>
      <c r="D85" s="2" t="s">
        <v>16</v>
      </c>
      <c r="E85" s="2" t="s">
        <v>18</v>
      </c>
      <c r="F85" s="2" t="s">
        <v>19</v>
      </c>
      <c r="G85" s="2">
        <v>10</v>
      </c>
      <c r="H85" s="5">
        <v>24.68</v>
      </c>
      <c r="I85" s="10">
        <v>37.83</v>
      </c>
      <c r="J85" s="13">
        <f t="shared" si="3"/>
        <v>378.29999999999995</v>
      </c>
      <c r="K85" s="16">
        <f t="shared" si="4"/>
        <v>2000</v>
      </c>
      <c r="L85" s="13">
        <f t="shared" si="5"/>
        <v>3.7829999999999999</v>
      </c>
    </row>
    <row r="86" spans="1:12" x14ac:dyDescent="0.25">
      <c r="A86" s="4">
        <v>44225</v>
      </c>
      <c r="B86" s="2" t="s">
        <v>15</v>
      </c>
      <c r="C86" s="2">
        <v>170874</v>
      </c>
      <c r="D86" s="2" t="s">
        <v>16</v>
      </c>
      <c r="E86" s="2" t="s">
        <v>17</v>
      </c>
      <c r="F86" s="2" t="s">
        <v>113</v>
      </c>
      <c r="G86" s="2">
        <v>30</v>
      </c>
      <c r="H86" s="5">
        <v>24.68</v>
      </c>
      <c r="I86" s="10">
        <v>36.03</v>
      </c>
      <c r="J86" s="13">
        <f t="shared" si="3"/>
        <v>1080.9000000000001</v>
      </c>
      <c r="K86" s="16">
        <f t="shared" si="4"/>
        <v>6000</v>
      </c>
      <c r="L86" s="13">
        <f t="shared" si="5"/>
        <v>3.6030000000000002</v>
      </c>
    </row>
    <row r="87" spans="1:12" x14ac:dyDescent="0.25">
      <c r="A87" s="4">
        <v>44207</v>
      </c>
      <c r="B87" s="2" t="s">
        <v>15</v>
      </c>
      <c r="C87" s="2">
        <v>170492</v>
      </c>
      <c r="D87" s="2" t="s">
        <v>16</v>
      </c>
      <c r="E87" s="2" t="s">
        <v>92</v>
      </c>
      <c r="F87" s="2" t="s">
        <v>50</v>
      </c>
      <c r="G87" s="2">
        <v>31</v>
      </c>
      <c r="H87" s="5">
        <v>24.68</v>
      </c>
      <c r="I87" s="10">
        <v>36.03</v>
      </c>
      <c r="J87" s="13">
        <f t="shared" si="3"/>
        <v>1116.93</v>
      </c>
      <c r="K87" s="16">
        <f t="shared" si="4"/>
        <v>6200</v>
      </c>
      <c r="L87" s="13">
        <f t="shared" si="5"/>
        <v>3.6030000000000002</v>
      </c>
    </row>
    <row r="88" spans="1:12" x14ac:dyDescent="0.25">
      <c r="A88" s="4">
        <v>44205</v>
      </c>
      <c r="B88" s="2" t="s">
        <v>15</v>
      </c>
      <c r="C88" s="2">
        <v>170490</v>
      </c>
      <c r="D88" s="2" t="s">
        <v>16</v>
      </c>
      <c r="E88" s="2" t="s">
        <v>20</v>
      </c>
      <c r="F88" s="2" t="s">
        <v>75</v>
      </c>
      <c r="G88" s="2">
        <v>40</v>
      </c>
      <c r="H88" s="5">
        <v>24.68</v>
      </c>
      <c r="I88" s="10">
        <v>38.549999999999997</v>
      </c>
      <c r="J88" s="13">
        <f t="shared" si="3"/>
        <v>1542</v>
      </c>
      <c r="K88" s="16">
        <f t="shared" si="4"/>
        <v>8000</v>
      </c>
      <c r="L88" s="13">
        <f t="shared" si="5"/>
        <v>3.8549999999999995</v>
      </c>
    </row>
    <row r="90" spans="1:12" x14ac:dyDescent="0.25">
      <c r="A90" t="s">
        <v>247</v>
      </c>
      <c r="G90" s="2">
        <f>SUM(G9:G88)</f>
        <v>1357</v>
      </c>
      <c r="J90" s="5">
        <f t="shared" ref="J90:K90" si="6">SUM(J9:J88)</f>
        <v>51582.650000000016</v>
      </c>
      <c r="K90" s="16">
        <f t="shared" si="6"/>
        <v>271400</v>
      </c>
      <c r="L90" s="13">
        <f>AVERAGE(L9:L88)</f>
        <v>3.8083125000000031</v>
      </c>
    </row>
  </sheetData>
  <mergeCells count="10">
    <mergeCell ref="J4:K4"/>
    <mergeCell ref="L4:M4"/>
    <mergeCell ref="N4:O4"/>
    <mergeCell ref="P4:Q4"/>
    <mergeCell ref="R4:S4"/>
    <mergeCell ref="J1:K3"/>
    <mergeCell ref="L1:M3"/>
    <mergeCell ref="N1:O3"/>
    <mergeCell ref="P1:Q3"/>
    <mergeCell ref="R1:S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E97A2-2E53-4D1E-8FEA-21688D60B56B}">
  <dimension ref="A1:S11"/>
  <sheetViews>
    <sheetView workbookViewId="0"/>
  </sheetViews>
  <sheetFormatPr defaultRowHeight="15" x14ac:dyDescent="0.25"/>
  <cols>
    <col min="1" max="1" width="10.7109375" bestFit="1" customWidth="1"/>
    <col min="2" max="2" width="5.5703125" bestFit="1" customWidth="1"/>
    <col min="3" max="3" width="8.5703125" bestFit="1" customWidth="1"/>
    <col min="4" max="4" width="7.140625" bestFit="1" customWidth="1"/>
    <col min="5" max="5" width="11.140625" bestFit="1" customWidth="1"/>
    <col min="6" max="6" width="20.42578125" bestFit="1" customWidth="1"/>
    <col min="7" max="7" width="8.7109375" bestFit="1" customWidth="1"/>
    <col min="8" max="8" width="10.28515625" bestFit="1" customWidth="1"/>
    <col min="9" max="9" width="11" bestFit="1" customWidth="1"/>
  </cols>
  <sheetData>
    <row r="1" spans="1:19" x14ac:dyDescent="0.25">
      <c r="A1" t="s">
        <v>0</v>
      </c>
      <c r="G1" t="s">
        <v>1</v>
      </c>
      <c r="H1" s="1">
        <v>44581</v>
      </c>
      <c r="J1" s="27" t="s">
        <v>253</v>
      </c>
      <c r="K1" s="27"/>
      <c r="L1" s="27" t="s">
        <v>255</v>
      </c>
      <c r="M1" s="27"/>
      <c r="N1" s="28" t="s">
        <v>256</v>
      </c>
      <c r="O1" s="28"/>
      <c r="P1" s="28" t="s">
        <v>257</v>
      </c>
      <c r="Q1" s="28"/>
      <c r="R1" s="28" t="s">
        <v>258</v>
      </c>
      <c r="S1" s="28"/>
    </row>
    <row r="2" spans="1:19" x14ac:dyDescent="0.25">
      <c r="G2" t="s">
        <v>2</v>
      </c>
      <c r="H2">
        <v>1</v>
      </c>
      <c r="J2" s="27"/>
      <c r="K2" s="27"/>
      <c r="L2" s="27"/>
      <c r="M2" s="27"/>
      <c r="N2" s="28"/>
      <c r="O2" s="28"/>
      <c r="P2" s="28"/>
      <c r="Q2" s="28"/>
      <c r="R2" s="28"/>
      <c r="S2" s="28"/>
    </row>
    <row r="3" spans="1:19" x14ac:dyDescent="0.25">
      <c r="F3" t="s">
        <v>3</v>
      </c>
      <c r="J3" s="27"/>
      <c r="K3" s="27"/>
      <c r="L3" s="27"/>
      <c r="M3" s="27"/>
      <c r="N3" s="28"/>
      <c r="O3" s="28"/>
      <c r="P3" s="28"/>
      <c r="Q3" s="28"/>
      <c r="R3" s="28"/>
      <c r="S3" s="28"/>
    </row>
    <row r="4" spans="1:19" x14ac:dyDescent="0.25">
      <c r="A4" t="s">
        <v>107</v>
      </c>
      <c r="D4" t="s">
        <v>4</v>
      </c>
      <c r="J4" s="24" t="s">
        <v>271</v>
      </c>
      <c r="K4" s="24"/>
      <c r="L4" s="24"/>
      <c r="M4" s="24"/>
      <c r="N4" s="24">
        <v>20</v>
      </c>
      <c r="O4" s="24"/>
      <c r="P4" s="25">
        <f>K11</f>
        <v>200</v>
      </c>
      <c r="Q4" s="24"/>
      <c r="R4" s="26">
        <f>L11</f>
        <v>2.1230000000000002</v>
      </c>
      <c r="S4" s="24"/>
    </row>
    <row r="5" spans="1:19" x14ac:dyDescent="0.25">
      <c r="A5" t="s">
        <v>108</v>
      </c>
      <c r="D5" t="s">
        <v>4</v>
      </c>
    </row>
    <row r="6" spans="1:19" x14ac:dyDescent="0.25">
      <c r="A6" t="s">
        <v>109</v>
      </c>
      <c r="C6" t="s">
        <v>218</v>
      </c>
      <c r="E6" t="s">
        <v>219</v>
      </c>
      <c r="L6" s="14" t="s">
        <v>250</v>
      </c>
    </row>
    <row r="7" spans="1:19" x14ac:dyDescent="0.25">
      <c r="A7">
        <v>126525</v>
      </c>
      <c r="I7" s="8" t="s">
        <v>243</v>
      </c>
      <c r="J7" s="11" t="s">
        <v>245</v>
      </c>
      <c r="K7" s="14" t="s">
        <v>248</v>
      </c>
      <c r="L7" s="17" t="s">
        <v>251</v>
      </c>
    </row>
    <row r="8" spans="1:19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9" t="s">
        <v>244</v>
      </c>
      <c r="J8" s="12" t="s">
        <v>246</v>
      </c>
      <c r="K8" s="15" t="s">
        <v>249</v>
      </c>
      <c r="L8" s="15" t="s">
        <v>252</v>
      </c>
    </row>
    <row r="9" spans="1:19" x14ac:dyDescent="0.25">
      <c r="A9" s="4">
        <v>44217</v>
      </c>
      <c r="B9" s="2" t="s">
        <v>15</v>
      </c>
      <c r="C9" s="2">
        <v>170423</v>
      </c>
      <c r="D9" s="2" t="s">
        <v>16</v>
      </c>
      <c r="E9" s="2" t="s">
        <v>85</v>
      </c>
      <c r="F9" s="2" t="s">
        <v>220</v>
      </c>
      <c r="G9" s="2">
        <v>1</v>
      </c>
      <c r="H9" s="5">
        <v>11.93</v>
      </c>
      <c r="I9" s="10">
        <v>21.23</v>
      </c>
      <c r="J9" s="13">
        <f>G9*I9</f>
        <v>21.23</v>
      </c>
      <c r="K9" s="16">
        <f>G9*(10*20)</f>
        <v>200</v>
      </c>
      <c r="L9" s="13">
        <f>I9/10</f>
        <v>2.1230000000000002</v>
      </c>
    </row>
    <row r="11" spans="1:19" x14ac:dyDescent="0.25">
      <c r="A11" t="s">
        <v>247</v>
      </c>
      <c r="G11" s="2">
        <f>SUM(G9)</f>
        <v>1</v>
      </c>
      <c r="J11" s="5">
        <f t="shared" ref="J11:K11" si="0">SUM(J9)</f>
        <v>21.23</v>
      </c>
      <c r="K11" s="16">
        <f t="shared" si="0"/>
        <v>200</v>
      </c>
      <c r="L11" s="13">
        <f>AVERAGE(L9)</f>
        <v>2.1230000000000002</v>
      </c>
    </row>
  </sheetData>
  <mergeCells count="10">
    <mergeCell ref="J4:K4"/>
    <mergeCell ref="L4:M4"/>
    <mergeCell ref="N4:O4"/>
    <mergeCell ref="P4:Q4"/>
    <mergeCell ref="R4:S4"/>
    <mergeCell ref="J1:K3"/>
    <mergeCell ref="L1:M3"/>
    <mergeCell ref="N1:O3"/>
    <mergeCell ref="P1:Q3"/>
    <mergeCell ref="R1:S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72AC3-A786-403B-823E-4C19497E1D12}">
  <dimension ref="A1:S41"/>
  <sheetViews>
    <sheetView workbookViewId="0"/>
  </sheetViews>
  <sheetFormatPr defaultRowHeight="15" x14ac:dyDescent="0.25"/>
  <cols>
    <col min="1" max="1" width="10.7109375" bestFit="1" customWidth="1"/>
    <col min="2" max="2" width="5.5703125" bestFit="1" customWidth="1"/>
    <col min="3" max="3" width="8.5703125" bestFit="1" customWidth="1"/>
    <col min="4" max="4" width="7.140625" bestFit="1" customWidth="1"/>
    <col min="5" max="5" width="11.140625" bestFit="1" customWidth="1"/>
    <col min="6" max="6" width="20.42578125" bestFit="1" customWidth="1"/>
    <col min="7" max="7" width="8.7109375" bestFit="1" customWidth="1"/>
    <col min="8" max="8" width="10.28515625" bestFit="1" customWidth="1"/>
    <col min="9" max="9" width="11" bestFit="1" customWidth="1"/>
    <col min="10" max="10" width="10.5703125" bestFit="1" customWidth="1"/>
  </cols>
  <sheetData>
    <row r="1" spans="1:19" x14ac:dyDescent="0.25">
      <c r="A1" t="s">
        <v>0</v>
      </c>
      <c r="G1" t="s">
        <v>1</v>
      </c>
      <c r="H1" s="1">
        <v>44581</v>
      </c>
      <c r="J1" s="27" t="s">
        <v>253</v>
      </c>
      <c r="K1" s="27"/>
      <c r="L1" s="27" t="s">
        <v>255</v>
      </c>
      <c r="M1" s="27"/>
      <c r="N1" s="28" t="s">
        <v>256</v>
      </c>
      <c r="O1" s="28"/>
      <c r="P1" s="28" t="s">
        <v>257</v>
      </c>
      <c r="Q1" s="28"/>
      <c r="R1" s="28" t="s">
        <v>258</v>
      </c>
      <c r="S1" s="28"/>
    </row>
    <row r="2" spans="1:19" x14ac:dyDescent="0.25">
      <c r="G2" t="s">
        <v>2</v>
      </c>
      <c r="H2">
        <v>1</v>
      </c>
      <c r="J2" s="27"/>
      <c r="K2" s="27"/>
      <c r="L2" s="27"/>
      <c r="M2" s="27"/>
      <c r="N2" s="28"/>
      <c r="O2" s="28"/>
      <c r="P2" s="28"/>
      <c r="Q2" s="28"/>
      <c r="R2" s="28"/>
      <c r="S2" s="28"/>
    </row>
    <row r="3" spans="1:19" x14ac:dyDescent="0.25">
      <c r="F3" t="s">
        <v>3</v>
      </c>
      <c r="J3" s="27"/>
      <c r="K3" s="27"/>
      <c r="L3" s="27"/>
      <c r="M3" s="27"/>
      <c r="N3" s="28"/>
      <c r="O3" s="28"/>
      <c r="P3" s="28"/>
      <c r="Q3" s="28"/>
      <c r="R3" s="28"/>
      <c r="S3" s="28"/>
    </row>
    <row r="4" spans="1:19" x14ac:dyDescent="0.25">
      <c r="A4" t="s">
        <v>107</v>
      </c>
      <c r="D4" t="s">
        <v>4</v>
      </c>
      <c r="J4" s="24" t="s">
        <v>272</v>
      </c>
      <c r="K4" s="24"/>
      <c r="L4" s="24" t="s">
        <v>263</v>
      </c>
      <c r="M4" s="24"/>
      <c r="N4" s="24">
        <v>20</v>
      </c>
      <c r="O4" s="24"/>
      <c r="P4" s="25">
        <f>K41</f>
        <v>119600</v>
      </c>
      <c r="Q4" s="24"/>
      <c r="R4" s="26">
        <f>L41</f>
        <v>1.5789032258064517</v>
      </c>
      <c r="S4" s="24"/>
    </row>
    <row r="5" spans="1:19" x14ac:dyDescent="0.25">
      <c r="A5" t="s">
        <v>108</v>
      </c>
      <c r="D5" t="s">
        <v>4</v>
      </c>
    </row>
    <row r="6" spans="1:19" x14ac:dyDescent="0.25">
      <c r="A6" t="s">
        <v>109</v>
      </c>
      <c r="C6" t="s">
        <v>221</v>
      </c>
      <c r="E6" t="s">
        <v>222</v>
      </c>
      <c r="L6" s="14" t="s">
        <v>250</v>
      </c>
    </row>
    <row r="7" spans="1:19" x14ac:dyDescent="0.25">
      <c r="A7">
        <v>132126</v>
      </c>
      <c r="I7" s="8" t="s">
        <v>243</v>
      </c>
      <c r="J7" s="11" t="s">
        <v>245</v>
      </c>
      <c r="K7" s="14" t="s">
        <v>248</v>
      </c>
      <c r="L7" s="17" t="s">
        <v>251</v>
      </c>
    </row>
    <row r="8" spans="1:19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9" t="s">
        <v>244</v>
      </c>
      <c r="J8" s="12" t="s">
        <v>246</v>
      </c>
      <c r="K8" s="15" t="s">
        <v>249</v>
      </c>
      <c r="L8" s="15" t="s">
        <v>252</v>
      </c>
    </row>
    <row r="9" spans="1:19" x14ac:dyDescent="0.25">
      <c r="A9" s="4">
        <v>44540</v>
      </c>
      <c r="B9" s="2" t="s">
        <v>15</v>
      </c>
      <c r="C9" s="2">
        <v>177532</v>
      </c>
      <c r="D9" s="2" t="s">
        <v>16</v>
      </c>
      <c r="E9" s="2" t="s">
        <v>20</v>
      </c>
      <c r="F9" s="2" t="s">
        <v>74</v>
      </c>
      <c r="G9" s="2">
        <v>0</v>
      </c>
      <c r="H9" s="5">
        <v>9.1999999999999993</v>
      </c>
      <c r="I9" s="10">
        <v>15.72</v>
      </c>
      <c r="J9" s="13">
        <f>G9*I9</f>
        <v>0</v>
      </c>
      <c r="K9" s="16">
        <f>G9*(10*20)</f>
        <v>0</v>
      </c>
      <c r="L9" s="13">
        <f>I9/10</f>
        <v>1.5720000000000001</v>
      </c>
    </row>
    <row r="10" spans="1:19" x14ac:dyDescent="0.25">
      <c r="A10" s="4">
        <v>44538</v>
      </c>
      <c r="B10" s="2" t="s">
        <v>15</v>
      </c>
      <c r="C10" s="2">
        <v>177508</v>
      </c>
      <c r="D10" s="2" t="s">
        <v>16</v>
      </c>
      <c r="E10" s="2" t="s">
        <v>18</v>
      </c>
      <c r="F10" s="2" t="s">
        <v>164</v>
      </c>
      <c r="G10" s="2">
        <v>0</v>
      </c>
      <c r="H10" s="5">
        <v>9.1999999999999993</v>
      </c>
      <c r="I10" s="10">
        <v>17.61</v>
      </c>
      <c r="J10" s="13">
        <f t="shared" ref="J10:J39" si="0">G10*I10</f>
        <v>0</v>
      </c>
      <c r="K10" s="16">
        <f t="shared" ref="K10:K39" si="1">G10*(10*20)</f>
        <v>0</v>
      </c>
      <c r="L10" s="13">
        <f t="shared" ref="L10:L39" si="2">I10/10</f>
        <v>1.7609999999999999</v>
      </c>
    </row>
    <row r="11" spans="1:19" x14ac:dyDescent="0.25">
      <c r="A11" s="4">
        <v>44529</v>
      </c>
      <c r="B11" s="2" t="s">
        <v>15</v>
      </c>
      <c r="C11" s="2">
        <v>177293</v>
      </c>
      <c r="D11" s="2" t="s">
        <v>16</v>
      </c>
      <c r="E11" s="2" t="s">
        <v>94</v>
      </c>
      <c r="F11" s="2" t="s">
        <v>158</v>
      </c>
      <c r="G11" s="2">
        <v>20</v>
      </c>
      <c r="H11" s="5">
        <v>9.1999999999999993</v>
      </c>
      <c r="I11" s="10">
        <v>15.72</v>
      </c>
      <c r="J11" s="13">
        <f t="shared" si="0"/>
        <v>314.40000000000003</v>
      </c>
      <c r="K11" s="16">
        <f t="shared" si="1"/>
        <v>4000</v>
      </c>
      <c r="L11" s="13">
        <f t="shared" si="2"/>
        <v>1.5720000000000001</v>
      </c>
    </row>
    <row r="12" spans="1:19" x14ac:dyDescent="0.25">
      <c r="A12" s="4">
        <v>44529</v>
      </c>
      <c r="B12" s="2" t="s">
        <v>15</v>
      </c>
      <c r="C12" s="2">
        <v>177221</v>
      </c>
      <c r="D12" s="2" t="s">
        <v>16</v>
      </c>
      <c r="E12" s="2" t="s">
        <v>129</v>
      </c>
      <c r="F12" s="2" t="s">
        <v>162</v>
      </c>
      <c r="G12" s="2">
        <v>17</v>
      </c>
      <c r="H12" s="5">
        <v>9.1999999999999993</v>
      </c>
      <c r="I12" s="10">
        <v>16.190000000000001</v>
      </c>
      <c r="J12" s="13">
        <f t="shared" si="0"/>
        <v>275.23</v>
      </c>
      <c r="K12" s="16">
        <f t="shared" si="1"/>
        <v>3400</v>
      </c>
      <c r="L12" s="13">
        <f t="shared" si="2"/>
        <v>1.6190000000000002</v>
      </c>
    </row>
    <row r="13" spans="1:19" x14ac:dyDescent="0.25">
      <c r="A13" s="4">
        <v>44517</v>
      </c>
      <c r="B13" s="2" t="s">
        <v>15</v>
      </c>
      <c r="C13" s="2">
        <v>177065</v>
      </c>
      <c r="D13" s="2" t="s">
        <v>16</v>
      </c>
      <c r="E13" s="2" t="s">
        <v>20</v>
      </c>
      <c r="F13" s="2" t="s">
        <v>55</v>
      </c>
      <c r="G13" s="2">
        <v>32</v>
      </c>
      <c r="H13" s="5">
        <v>9.1999999999999993</v>
      </c>
      <c r="I13" s="10">
        <v>15.72</v>
      </c>
      <c r="J13" s="13">
        <f t="shared" si="0"/>
        <v>503.04</v>
      </c>
      <c r="K13" s="16">
        <f t="shared" si="1"/>
        <v>6400</v>
      </c>
      <c r="L13" s="13">
        <f t="shared" si="2"/>
        <v>1.5720000000000001</v>
      </c>
    </row>
    <row r="14" spans="1:19" x14ac:dyDescent="0.25">
      <c r="A14" s="4">
        <v>44512</v>
      </c>
      <c r="B14" s="2" t="s">
        <v>15</v>
      </c>
      <c r="C14" s="2">
        <v>176805</v>
      </c>
      <c r="D14" s="2" t="s">
        <v>16</v>
      </c>
      <c r="E14" s="2" t="s">
        <v>223</v>
      </c>
      <c r="F14" s="2" t="s">
        <v>224</v>
      </c>
      <c r="G14" s="2">
        <v>100</v>
      </c>
      <c r="H14" s="5">
        <v>9.1999999999999993</v>
      </c>
      <c r="I14" s="10">
        <v>15.72</v>
      </c>
      <c r="J14" s="13">
        <f t="shared" si="0"/>
        <v>1572</v>
      </c>
      <c r="K14" s="16">
        <f t="shared" si="1"/>
        <v>20000</v>
      </c>
      <c r="L14" s="13">
        <f t="shared" si="2"/>
        <v>1.5720000000000001</v>
      </c>
    </row>
    <row r="15" spans="1:19" x14ac:dyDescent="0.25">
      <c r="A15" s="4">
        <v>44509</v>
      </c>
      <c r="B15" s="2" t="s">
        <v>15</v>
      </c>
      <c r="C15" s="2">
        <v>176764</v>
      </c>
      <c r="D15" s="2" t="s">
        <v>16</v>
      </c>
      <c r="E15" s="2" t="s">
        <v>18</v>
      </c>
      <c r="F15" s="2" t="s">
        <v>164</v>
      </c>
      <c r="G15" s="2">
        <v>0</v>
      </c>
      <c r="H15" s="5">
        <v>9.1999999999999993</v>
      </c>
      <c r="I15" s="10">
        <v>17.29</v>
      </c>
      <c r="J15" s="13">
        <f t="shared" si="0"/>
        <v>0</v>
      </c>
      <c r="K15" s="16">
        <f t="shared" si="1"/>
        <v>0</v>
      </c>
      <c r="L15" s="13">
        <f t="shared" si="2"/>
        <v>1.7289999999999999</v>
      </c>
    </row>
    <row r="16" spans="1:19" x14ac:dyDescent="0.25">
      <c r="A16" s="4">
        <v>44504</v>
      </c>
      <c r="B16" s="2" t="s">
        <v>15</v>
      </c>
      <c r="C16" s="2">
        <v>176819</v>
      </c>
      <c r="D16" s="2" t="s">
        <v>16</v>
      </c>
      <c r="E16" s="2" t="s">
        <v>25</v>
      </c>
      <c r="F16" s="2" t="s">
        <v>140</v>
      </c>
      <c r="G16" s="2">
        <v>20</v>
      </c>
      <c r="H16" s="5">
        <v>9.1999999999999993</v>
      </c>
      <c r="I16" s="10">
        <v>15.72</v>
      </c>
      <c r="J16" s="13">
        <f t="shared" si="0"/>
        <v>314.40000000000003</v>
      </c>
      <c r="K16" s="16">
        <f t="shared" si="1"/>
        <v>4000</v>
      </c>
      <c r="L16" s="13">
        <f t="shared" si="2"/>
        <v>1.5720000000000001</v>
      </c>
    </row>
    <row r="17" spans="1:12" x14ac:dyDescent="0.25">
      <c r="A17" s="4">
        <v>44503</v>
      </c>
      <c r="B17" s="2" t="s">
        <v>15</v>
      </c>
      <c r="C17" s="2">
        <v>176638</v>
      </c>
      <c r="D17" s="2" t="s">
        <v>16</v>
      </c>
      <c r="E17" s="2" t="s">
        <v>129</v>
      </c>
      <c r="F17" s="2" t="s">
        <v>162</v>
      </c>
      <c r="G17" s="2">
        <v>17</v>
      </c>
      <c r="H17" s="5">
        <v>9.1999999999999993</v>
      </c>
      <c r="I17" s="10">
        <v>16.190000000000001</v>
      </c>
      <c r="J17" s="13">
        <f t="shared" si="0"/>
        <v>275.23</v>
      </c>
      <c r="K17" s="16">
        <f t="shared" si="1"/>
        <v>3400</v>
      </c>
      <c r="L17" s="13">
        <f t="shared" si="2"/>
        <v>1.6190000000000002</v>
      </c>
    </row>
    <row r="18" spans="1:12" x14ac:dyDescent="0.25">
      <c r="A18" s="4">
        <v>44501</v>
      </c>
      <c r="B18" s="2" t="s">
        <v>15</v>
      </c>
      <c r="C18" s="2">
        <v>176713</v>
      </c>
      <c r="D18" s="2" t="s">
        <v>16</v>
      </c>
      <c r="E18" s="2" t="s">
        <v>20</v>
      </c>
      <c r="F18" s="2" t="s">
        <v>74</v>
      </c>
      <c r="G18" s="2">
        <v>15</v>
      </c>
      <c r="H18" s="5">
        <v>9.1999999999999993</v>
      </c>
      <c r="I18" s="10">
        <v>15.72</v>
      </c>
      <c r="J18" s="13">
        <f t="shared" si="0"/>
        <v>235.8</v>
      </c>
      <c r="K18" s="16">
        <f t="shared" si="1"/>
        <v>3000</v>
      </c>
      <c r="L18" s="13">
        <f t="shared" si="2"/>
        <v>1.5720000000000001</v>
      </c>
    </row>
    <row r="19" spans="1:12" x14ac:dyDescent="0.25">
      <c r="A19" s="4">
        <v>44498</v>
      </c>
      <c r="B19" s="2" t="s">
        <v>15</v>
      </c>
      <c r="C19" s="2">
        <v>176594</v>
      </c>
      <c r="D19" s="2" t="s">
        <v>16</v>
      </c>
      <c r="E19" s="2" t="s">
        <v>18</v>
      </c>
      <c r="F19" s="2" t="s">
        <v>99</v>
      </c>
      <c r="G19" s="2">
        <v>12</v>
      </c>
      <c r="H19" s="5">
        <v>9.1999999999999993</v>
      </c>
      <c r="I19" s="10">
        <v>15.6</v>
      </c>
      <c r="J19" s="13">
        <f t="shared" si="0"/>
        <v>187.2</v>
      </c>
      <c r="K19" s="16">
        <f t="shared" si="1"/>
        <v>2400</v>
      </c>
      <c r="L19" s="13">
        <f t="shared" si="2"/>
        <v>1.56</v>
      </c>
    </row>
    <row r="20" spans="1:12" x14ac:dyDescent="0.25">
      <c r="A20" s="4">
        <v>44498</v>
      </c>
      <c r="B20" s="2" t="s">
        <v>15</v>
      </c>
      <c r="C20" s="2">
        <v>176398</v>
      </c>
      <c r="D20" s="2" t="s">
        <v>16</v>
      </c>
      <c r="E20" s="2" t="s">
        <v>17</v>
      </c>
      <c r="F20" s="2" t="s">
        <v>225</v>
      </c>
      <c r="G20" s="2">
        <v>20</v>
      </c>
      <c r="H20" s="5">
        <v>9.1999999999999993</v>
      </c>
      <c r="I20" s="10">
        <v>15.72</v>
      </c>
      <c r="J20" s="13">
        <f t="shared" si="0"/>
        <v>314.40000000000003</v>
      </c>
      <c r="K20" s="16">
        <f t="shared" si="1"/>
        <v>4000</v>
      </c>
      <c r="L20" s="13">
        <f t="shared" si="2"/>
        <v>1.5720000000000001</v>
      </c>
    </row>
    <row r="21" spans="1:12" x14ac:dyDescent="0.25">
      <c r="A21" s="4">
        <v>44489</v>
      </c>
      <c r="B21" s="2" t="s">
        <v>15</v>
      </c>
      <c r="C21" s="2">
        <v>176452</v>
      </c>
      <c r="D21" s="2" t="s">
        <v>16</v>
      </c>
      <c r="E21" s="2" t="s">
        <v>20</v>
      </c>
      <c r="F21" s="2" t="s">
        <v>197</v>
      </c>
      <c r="G21" s="2">
        <v>25</v>
      </c>
      <c r="H21" s="5">
        <v>9.1999999999999993</v>
      </c>
      <c r="I21" s="10">
        <v>15.72</v>
      </c>
      <c r="J21" s="13">
        <f t="shared" si="0"/>
        <v>393</v>
      </c>
      <c r="K21" s="16">
        <f t="shared" si="1"/>
        <v>5000</v>
      </c>
      <c r="L21" s="13">
        <f t="shared" si="2"/>
        <v>1.5720000000000001</v>
      </c>
    </row>
    <row r="22" spans="1:12" x14ac:dyDescent="0.25">
      <c r="A22" s="4">
        <v>44484</v>
      </c>
      <c r="B22" s="2" t="s">
        <v>15</v>
      </c>
      <c r="C22" s="2">
        <v>176362</v>
      </c>
      <c r="D22" s="2" t="s">
        <v>16</v>
      </c>
      <c r="E22" s="2" t="s">
        <v>20</v>
      </c>
      <c r="F22" s="2" t="s">
        <v>55</v>
      </c>
      <c r="G22" s="2">
        <v>39</v>
      </c>
      <c r="H22" s="5">
        <v>9.1999999999999993</v>
      </c>
      <c r="I22" s="10">
        <v>15.72</v>
      </c>
      <c r="J22" s="13">
        <f t="shared" si="0"/>
        <v>613.08000000000004</v>
      </c>
      <c r="K22" s="16">
        <f t="shared" si="1"/>
        <v>7800</v>
      </c>
      <c r="L22" s="13">
        <f t="shared" si="2"/>
        <v>1.5720000000000001</v>
      </c>
    </row>
    <row r="23" spans="1:12" x14ac:dyDescent="0.25">
      <c r="A23" s="4">
        <v>44477</v>
      </c>
      <c r="B23" s="2" t="s">
        <v>15</v>
      </c>
      <c r="C23" s="2">
        <v>175869</v>
      </c>
      <c r="D23" s="2" t="s">
        <v>16</v>
      </c>
      <c r="E23" s="2" t="s">
        <v>20</v>
      </c>
      <c r="F23" s="2" t="s">
        <v>84</v>
      </c>
      <c r="G23" s="2">
        <v>21</v>
      </c>
      <c r="H23" s="5">
        <v>9.1999999999999993</v>
      </c>
      <c r="I23" s="10">
        <v>15.72</v>
      </c>
      <c r="J23" s="13">
        <f t="shared" si="0"/>
        <v>330.12</v>
      </c>
      <c r="K23" s="16">
        <f t="shared" si="1"/>
        <v>4200</v>
      </c>
      <c r="L23" s="13">
        <f t="shared" si="2"/>
        <v>1.5720000000000001</v>
      </c>
    </row>
    <row r="24" spans="1:12" x14ac:dyDescent="0.25">
      <c r="A24" s="4">
        <v>44476</v>
      </c>
      <c r="B24" s="2" t="s">
        <v>15</v>
      </c>
      <c r="C24" s="2">
        <v>176021</v>
      </c>
      <c r="D24" s="2" t="s">
        <v>16</v>
      </c>
      <c r="E24" s="2" t="s">
        <v>25</v>
      </c>
      <c r="F24" s="2" t="s">
        <v>127</v>
      </c>
      <c r="G24" s="2">
        <v>1</v>
      </c>
      <c r="H24" s="5">
        <v>9.1999999999999993</v>
      </c>
      <c r="I24" s="10">
        <v>16.190000000000001</v>
      </c>
      <c r="J24" s="13">
        <f t="shared" si="0"/>
        <v>16.190000000000001</v>
      </c>
      <c r="K24" s="16">
        <f t="shared" si="1"/>
        <v>200</v>
      </c>
      <c r="L24" s="13">
        <f t="shared" si="2"/>
        <v>1.6190000000000002</v>
      </c>
    </row>
    <row r="25" spans="1:12" x14ac:dyDescent="0.25">
      <c r="A25" s="4">
        <v>44466</v>
      </c>
      <c r="B25" s="2" t="s">
        <v>15</v>
      </c>
      <c r="C25" s="2">
        <v>175918</v>
      </c>
      <c r="D25" s="2" t="s">
        <v>16</v>
      </c>
      <c r="E25" s="2" t="s">
        <v>20</v>
      </c>
      <c r="F25" s="2" t="s">
        <v>100</v>
      </c>
      <c r="G25" s="2">
        <v>9</v>
      </c>
      <c r="H25" s="5">
        <v>9.1999999999999993</v>
      </c>
      <c r="I25" s="10">
        <v>17.29</v>
      </c>
      <c r="J25" s="13">
        <f t="shared" si="0"/>
        <v>155.60999999999999</v>
      </c>
      <c r="K25" s="16">
        <f t="shared" si="1"/>
        <v>1800</v>
      </c>
      <c r="L25" s="13">
        <f t="shared" si="2"/>
        <v>1.7289999999999999</v>
      </c>
    </row>
    <row r="26" spans="1:12" x14ac:dyDescent="0.25">
      <c r="A26" s="4">
        <v>44466</v>
      </c>
      <c r="B26" s="2" t="s">
        <v>15</v>
      </c>
      <c r="C26" s="2">
        <v>175875</v>
      </c>
      <c r="D26" s="2" t="s">
        <v>16</v>
      </c>
      <c r="E26" s="2" t="s">
        <v>20</v>
      </c>
      <c r="F26" s="2" t="s">
        <v>74</v>
      </c>
      <c r="G26" s="2">
        <v>20</v>
      </c>
      <c r="H26" s="5">
        <v>9.1999999999999993</v>
      </c>
      <c r="I26" s="10">
        <v>15.72</v>
      </c>
      <c r="J26" s="13">
        <f t="shared" si="0"/>
        <v>314.40000000000003</v>
      </c>
      <c r="K26" s="16">
        <f t="shared" si="1"/>
        <v>4000</v>
      </c>
      <c r="L26" s="13">
        <f t="shared" si="2"/>
        <v>1.5720000000000001</v>
      </c>
    </row>
    <row r="27" spans="1:12" x14ac:dyDescent="0.25">
      <c r="A27" s="4">
        <v>44463</v>
      </c>
      <c r="B27" s="2" t="s">
        <v>15</v>
      </c>
      <c r="C27" s="2">
        <v>175434</v>
      </c>
      <c r="D27" s="2" t="s">
        <v>16</v>
      </c>
      <c r="E27" s="2" t="s">
        <v>17</v>
      </c>
      <c r="F27" s="2" t="s">
        <v>226</v>
      </c>
      <c r="G27" s="2">
        <v>10</v>
      </c>
      <c r="H27" s="5">
        <v>9.1999999999999993</v>
      </c>
      <c r="I27" s="10">
        <v>11.4</v>
      </c>
      <c r="J27" s="13">
        <f t="shared" si="0"/>
        <v>114</v>
      </c>
      <c r="K27" s="16">
        <f t="shared" si="1"/>
        <v>2000</v>
      </c>
      <c r="L27" s="13">
        <f t="shared" si="2"/>
        <v>1.1400000000000001</v>
      </c>
    </row>
    <row r="28" spans="1:12" x14ac:dyDescent="0.25">
      <c r="A28" s="4">
        <v>44461</v>
      </c>
      <c r="B28" s="2" t="s">
        <v>15</v>
      </c>
      <c r="C28" s="2">
        <v>175897</v>
      </c>
      <c r="D28" s="2" t="s">
        <v>16</v>
      </c>
      <c r="E28" s="2" t="s">
        <v>20</v>
      </c>
      <c r="F28" s="2" t="s">
        <v>140</v>
      </c>
      <c r="G28" s="2">
        <v>20</v>
      </c>
      <c r="H28" s="5">
        <v>9.1999999999999993</v>
      </c>
      <c r="I28" s="10">
        <v>15.72</v>
      </c>
      <c r="J28" s="13">
        <f t="shared" si="0"/>
        <v>314.40000000000003</v>
      </c>
      <c r="K28" s="16">
        <f t="shared" si="1"/>
        <v>4000</v>
      </c>
      <c r="L28" s="13">
        <f t="shared" si="2"/>
        <v>1.5720000000000001</v>
      </c>
    </row>
    <row r="29" spans="1:12" x14ac:dyDescent="0.25">
      <c r="A29" s="4">
        <v>44460</v>
      </c>
      <c r="B29" s="2" t="s">
        <v>15</v>
      </c>
      <c r="C29" s="2">
        <v>175893</v>
      </c>
      <c r="D29" s="2" t="s">
        <v>16</v>
      </c>
      <c r="E29" s="2" t="s">
        <v>20</v>
      </c>
      <c r="F29" s="2" t="s">
        <v>205</v>
      </c>
      <c r="G29" s="2">
        <v>0</v>
      </c>
      <c r="H29" s="5">
        <v>9.1999999999999993</v>
      </c>
      <c r="I29" s="10">
        <v>15.72</v>
      </c>
      <c r="J29" s="13">
        <f t="shared" si="0"/>
        <v>0</v>
      </c>
      <c r="K29" s="16">
        <f t="shared" si="1"/>
        <v>0</v>
      </c>
      <c r="L29" s="13">
        <f t="shared" si="2"/>
        <v>1.5720000000000001</v>
      </c>
    </row>
    <row r="30" spans="1:12" x14ac:dyDescent="0.25">
      <c r="A30" s="4">
        <v>44460</v>
      </c>
      <c r="B30" s="2" t="s">
        <v>15</v>
      </c>
      <c r="C30" s="2">
        <v>175893</v>
      </c>
      <c r="D30" s="2" t="s">
        <v>16</v>
      </c>
      <c r="E30" s="2" t="s">
        <v>20</v>
      </c>
      <c r="F30" s="2" t="s">
        <v>205</v>
      </c>
      <c r="G30" s="2">
        <v>0</v>
      </c>
      <c r="H30" s="5">
        <v>9.1999999999999993</v>
      </c>
      <c r="I30" s="10">
        <v>15.72</v>
      </c>
      <c r="J30" s="13">
        <f t="shared" si="0"/>
        <v>0</v>
      </c>
      <c r="K30" s="16">
        <f t="shared" si="1"/>
        <v>0</v>
      </c>
      <c r="L30" s="13">
        <f t="shared" si="2"/>
        <v>1.5720000000000001</v>
      </c>
    </row>
    <row r="31" spans="1:12" x14ac:dyDescent="0.25">
      <c r="A31" s="4">
        <v>44449</v>
      </c>
      <c r="B31" s="2" t="s">
        <v>15</v>
      </c>
      <c r="C31" s="2">
        <v>175601</v>
      </c>
      <c r="D31" s="2" t="s">
        <v>16</v>
      </c>
      <c r="E31" s="2" t="s">
        <v>20</v>
      </c>
      <c r="F31" s="2" t="s">
        <v>55</v>
      </c>
      <c r="G31" s="2">
        <v>20</v>
      </c>
      <c r="H31" s="5">
        <v>9.1999999999999993</v>
      </c>
      <c r="I31" s="10">
        <v>15.72</v>
      </c>
      <c r="J31" s="13">
        <f t="shared" si="0"/>
        <v>314.40000000000003</v>
      </c>
      <c r="K31" s="16">
        <f t="shared" si="1"/>
        <v>4000</v>
      </c>
      <c r="L31" s="13">
        <f t="shared" si="2"/>
        <v>1.5720000000000001</v>
      </c>
    </row>
    <row r="32" spans="1:12" x14ac:dyDescent="0.25">
      <c r="A32" s="4">
        <v>44437</v>
      </c>
      <c r="B32" s="2" t="s">
        <v>15</v>
      </c>
      <c r="C32" s="2">
        <v>175430</v>
      </c>
      <c r="D32" s="2" t="s">
        <v>16</v>
      </c>
      <c r="E32" s="2" t="s">
        <v>20</v>
      </c>
      <c r="F32" s="2" t="s">
        <v>32</v>
      </c>
      <c r="G32" s="2">
        <v>5</v>
      </c>
      <c r="H32" s="5">
        <v>9.1999999999999993</v>
      </c>
      <c r="I32" s="10">
        <v>15.72</v>
      </c>
      <c r="J32" s="13">
        <f t="shared" si="0"/>
        <v>78.600000000000009</v>
      </c>
      <c r="K32" s="16">
        <f t="shared" si="1"/>
        <v>1000</v>
      </c>
      <c r="L32" s="13">
        <f t="shared" si="2"/>
        <v>1.5720000000000001</v>
      </c>
    </row>
    <row r="33" spans="1:12" x14ac:dyDescent="0.25">
      <c r="A33" s="4">
        <v>44437</v>
      </c>
      <c r="B33" s="2" t="s">
        <v>15</v>
      </c>
      <c r="C33" s="2">
        <v>175395</v>
      </c>
      <c r="D33" s="2" t="s">
        <v>16</v>
      </c>
      <c r="E33" s="2" t="s">
        <v>20</v>
      </c>
      <c r="F33" s="2" t="s">
        <v>76</v>
      </c>
      <c r="G33" s="2">
        <v>5</v>
      </c>
      <c r="H33" s="5">
        <v>9.1999999999999993</v>
      </c>
      <c r="I33" s="10">
        <v>15.72</v>
      </c>
      <c r="J33" s="13">
        <f t="shared" si="0"/>
        <v>78.600000000000009</v>
      </c>
      <c r="K33" s="16">
        <f t="shared" si="1"/>
        <v>1000</v>
      </c>
      <c r="L33" s="13">
        <f t="shared" si="2"/>
        <v>1.5720000000000001</v>
      </c>
    </row>
    <row r="34" spans="1:12" x14ac:dyDescent="0.25">
      <c r="A34" s="4">
        <v>44431</v>
      </c>
      <c r="B34" s="2" t="s">
        <v>15</v>
      </c>
      <c r="C34" s="2">
        <v>175321</v>
      </c>
      <c r="D34" s="2" t="s">
        <v>16</v>
      </c>
      <c r="E34" s="2" t="s">
        <v>20</v>
      </c>
      <c r="F34" s="2" t="s">
        <v>74</v>
      </c>
      <c r="G34" s="2">
        <v>10</v>
      </c>
      <c r="H34" s="5">
        <v>9.1999999999999993</v>
      </c>
      <c r="I34" s="10">
        <v>15.72</v>
      </c>
      <c r="J34" s="13">
        <f t="shared" si="0"/>
        <v>157.20000000000002</v>
      </c>
      <c r="K34" s="16">
        <f t="shared" si="1"/>
        <v>2000</v>
      </c>
      <c r="L34" s="13">
        <f t="shared" si="2"/>
        <v>1.5720000000000001</v>
      </c>
    </row>
    <row r="35" spans="1:12" x14ac:dyDescent="0.25">
      <c r="A35" s="4">
        <v>44420</v>
      </c>
      <c r="B35" s="2" t="s">
        <v>15</v>
      </c>
      <c r="C35" s="2">
        <v>175055</v>
      </c>
      <c r="D35" s="2" t="s">
        <v>16</v>
      </c>
      <c r="E35" s="2" t="s">
        <v>20</v>
      </c>
      <c r="F35" s="2" t="s">
        <v>55</v>
      </c>
      <c r="G35" s="2">
        <v>10</v>
      </c>
      <c r="H35" s="5">
        <v>9.1999999999999993</v>
      </c>
      <c r="I35" s="10">
        <v>15.72</v>
      </c>
      <c r="J35" s="13">
        <f t="shared" si="0"/>
        <v>157.20000000000002</v>
      </c>
      <c r="K35" s="16">
        <f t="shared" si="1"/>
        <v>2000</v>
      </c>
      <c r="L35" s="13">
        <f t="shared" si="2"/>
        <v>1.5720000000000001</v>
      </c>
    </row>
    <row r="36" spans="1:12" x14ac:dyDescent="0.25">
      <c r="A36" s="4">
        <v>44418</v>
      </c>
      <c r="B36" s="2" t="s">
        <v>15</v>
      </c>
      <c r="C36" s="2">
        <v>175024</v>
      </c>
      <c r="D36" s="2" t="s">
        <v>16</v>
      </c>
      <c r="E36" s="2" t="s">
        <v>56</v>
      </c>
      <c r="F36" s="2" t="s">
        <v>66</v>
      </c>
      <c r="G36" s="2">
        <v>100</v>
      </c>
      <c r="H36" s="5">
        <v>9.1999999999999993</v>
      </c>
      <c r="I36" s="10">
        <v>17.29</v>
      </c>
      <c r="J36" s="13">
        <f t="shared" si="0"/>
        <v>1729</v>
      </c>
      <c r="K36" s="16">
        <f t="shared" si="1"/>
        <v>20000</v>
      </c>
      <c r="L36" s="13">
        <f t="shared" si="2"/>
        <v>1.7289999999999999</v>
      </c>
    </row>
    <row r="37" spans="1:12" x14ac:dyDescent="0.25">
      <c r="A37" s="4">
        <v>44407</v>
      </c>
      <c r="B37" s="2" t="s">
        <v>15</v>
      </c>
      <c r="C37" s="2">
        <v>174568</v>
      </c>
      <c r="D37" s="2" t="s">
        <v>16</v>
      </c>
      <c r="E37" s="2" t="s">
        <v>18</v>
      </c>
      <c r="F37" s="2" t="s">
        <v>19</v>
      </c>
      <c r="G37" s="2">
        <v>0</v>
      </c>
      <c r="H37" s="5">
        <v>9.1999999999999993</v>
      </c>
      <c r="I37" s="10">
        <v>16.82</v>
      </c>
      <c r="J37" s="13">
        <f t="shared" si="0"/>
        <v>0</v>
      </c>
      <c r="K37" s="16">
        <f t="shared" si="1"/>
        <v>0</v>
      </c>
      <c r="L37" s="13">
        <f t="shared" si="2"/>
        <v>1.6819999999999999</v>
      </c>
    </row>
    <row r="38" spans="1:12" x14ac:dyDescent="0.25">
      <c r="A38" s="4">
        <v>44398</v>
      </c>
      <c r="B38" s="2" t="s">
        <v>15</v>
      </c>
      <c r="C38" s="2">
        <v>174436</v>
      </c>
      <c r="D38" s="2" t="s">
        <v>16</v>
      </c>
      <c r="E38" s="2" t="s">
        <v>129</v>
      </c>
      <c r="F38" s="2" t="s">
        <v>162</v>
      </c>
      <c r="G38" s="2">
        <v>50</v>
      </c>
      <c r="H38" s="5">
        <v>9.1999999999999993</v>
      </c>
      <c r="I38" s="10">
        <v>15.55</v>
      </c>
      <c r="J38" s="13">
        <f t="shared" si="0"/>
        <v>777.5</v>
      </c>
      <c r="K38" s="16">
        <f t="shared" si="1"/>
        <v>10000</v>
      </c>
      <c r="L38" s="13">
        <f t="shared" si="2"/>
        <v>1.5550000000000002</v>
      </c>
    </row>
    <row r="39" spans="1:12" x14ac:dyDescent="0.25">
      <c r="A39" s="4">
        <v>44347</v>
      </c>
      <c r="B39" s="2" t="s">
        <v>15</v>
      </c>
      <c r="C39" s="2">
        <v>173233</v>
      </c>
      <c r="D39" s="2" t="s">
        <v>16</v>
      </c>
      <c r="E39" s="2" t="s">
        <v>198</v>
      </c>
      <c r="F39" s="2" t="s">
        <v>227</v>
      </c>
      <c r="G39" s="2">
        <v>0</v>
      </c>
      <c r="H39" s="5">
        <v>10</v>
      </c>
      <c r="I39" s="10">
        <v>13.36</v>
      </c>
      <c r="J39" s="13">
        <f t="shared" si="0"/>
        <v>0</v>
      </c>
      <c r="K39" s="16">
        <f t="shared" si="1"/>
        <v>0</v>
      </c>
      <c r="L39" s="13">
        <f t="shared" si="2"/>
        <v>1.3359999999999999</v>
      </c>
    </row>
    <row r="41" spans="1:12" x14ac:dyDescent="0.25">
      <c r="A41" t="s">
        <v>247</v>
      </c>
      <c r="G41" s="2">
        <f>SUM(G9:G39)</f>
        <v>598</v>
      </c>
      <c r="J41" s="5">
        <f t="shared" ref="J41:K41" si="3">SUM(J9:J39)</f>
        <v>9535</v>
      </c>
      <c r="K41" s="16">
        <f t="shared" si="3"/>
        <v>119600</v>
      </c>
      <c r="L41" s="13">
        <f>AVERAGE(L9:L39)</f>
        <v>1.5789032258064517</v>
      </c>
    </row>
  </sheetData>
  <mergeCells count="10">
    <mergeCell ref="J4:K4"/>
    <mergeCell ref="L4:M4"/>
    <mergeCell ref="N4:O4"/>
    <mergeCell ref="P4:Q4"/>
    <mergeCell ref="R4:S4"/>
    <mergeCell ref="J1:K3"/>
    <mergeCell ref="L1:M3"/>
    <mergeCell ref="N1:O3"/>
    <mergeCell ref="P1:Q3"/>
    <mergeCell ref="R1:S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3529F-6061-46EF-8F00-54187D796AF8}">
  <dimension ref="A1:S33"/>
  <sheetViews>
    <sheetView workbookViewId="0"/>
  </sheetViews>
  <sheetFormatPr defaultRowHeight="15" x14ac:dyDescent="0.25"/>
  <cols>
    <col min="1" max="1" width="10.7109375" bestFit="1" customWidth="1"/>
    <col min="2" max="2" width="5.5703125" bestFit="1" customWidth="1"/>
    <col min="3" max="3" width="8.5703125" bestFit="1" customWidth="1"/>
    <col min="4" max="4" width="7.140625" bestFit="1" customWidth="1"/>
    <col min="5" max="5" width="11.140625" bestFit="1" customWidth="1"/>
    <col min="6" max="6" width="20.42578125" bestFit="1" customWidth="1"/>
    <col min="7" max="7" width="8.7109375" bestFit="1" customWidth="1"/>
    <col min="8" max="8" width="10.28515625" bestFit="1" customWidth="1"/>
    <col min="9" max="9" width="11" bestFit="1" customWidth="1"/>
    <col min="10" max="10" width="10.5703125" bestFit="1" customWidth="1"/>
  </cols>
  <sheetData>
    <row r="1" spans="1:19" x14ac:dyDescent="0.25">
      <c r="A1" t="s">
        <v>0</v>
      </c>
      <c r="G1" t="s">
        <v>1</v>
      </c>
      <c r="H1" s="1">
        <v>44581</v>
      </c>
      <c r="J1" s="27" t="s">
        <v>253</v>
      </c>
      <c r="K1" s="27"/>
      <c r="L1" s="27" t="s">
        <v>255</v>
      </c>
      <c r="M1" s="27"/>
      <c r="N1" s="28" t="s">
        <v>256</v>
      </c>
      <c r="O1" s="28"/>
      <c r="P1" s="28" t="s">
        <v>257</v>
      </c>
      <c r="Q1" s="28"/>
      <c r="R1" s="28" t="s">
        <v>258</v>
      </c>
      <c r="S1" s="28"/>
    </row>
    <row r="2" spans="1:19" x14ac:dyDescent="0.25">
      <c r="G2" t="s">
        <v>2</v>
      </c>
      <c r="H2">
        <v>1</v>
      </c>
      <c r="J2" s="27"/>
      <c r="K2" s="27"/>
      <c r="L2" s="27"/>
      <c r="M2" s="27"/>
      <c r="N2" s="28"/>
      <c r="O2" s="28"/>
      <c r="P2" s="28"/>
      <c r="Q2" s="28"/>
      <c r="R2" s="28"/>
      <c r="S2" s="28"/>
    </row>
    <row r="3" spans="1:19" x14ac:dyDescent="0.25">
      <c r="F3" t="s">
        <v>3</v>
      </c>
      <c r="J3" s="27"/>
      <c r="K3" s="27"/>
      <c r="L3" s="27"/>
      <c r="M3" s="27"/>
      <c r="N3" s="28"/>
      <c r="O3" s="28"/>
      <c r="P3" s="28"/>
      <c r="Q3" s="28"/>
      <c r="R3" s="28"/>
      <c r="S3" s="28"/>
    </row>
    <row r="4" spans="1:19" x14ac:dyDescent="0.25">
      <c r="A4" t="s">
        <v>107</v>
      </c>
      <c r="D4" t="s">
        <v>4</v>
      </c>
      <c r="J4" s="24" t="s">
        <v>272</v>
      </c>
      <c r="K4" s="24"/>
      <c r="L4" s="24" t="s">
        <v>260</v>
      </c>
      <c r="M4" s="24"/>
      <c r="N4" s="24">
        <v>20</v>
      </c>
      <c r="O4" s="24"/>
      <c r="P4" s="25">
        <f>K33</f>
        <v>69600</v>
      </c>
      <c r="Q4" s="24"/>
      <c r="R4" s="26">
        <f>L33</f>
        <v>1.5589130434782603</v>
      </c>
      <c r="S4" s="24"/>
    </row>
    <row r="5" spans="1:19" x14ac:dyDescent="0.25">
      <c r="A5" t="s">
        <v>108</v>
      </c>
      <c r="D5" t="s">
        <v>4</v>
      </c>
    </row>
    <row r="6" spans="1:19" x14ac:dyDescent="0.25">
      <c r="A6" t="s">
        <v>109</v>
      </c>
      <c r="C6" t="s">
        <v>228</v>
      </c>
      <c r="E6" t="s">
        <v>229</v>
      </c>
      <c r="L6" s="14" t="s">
        <v>250</v>
      </c>
    </row>
    <row r="7" spans="1:19" x14ac:dyDescent="0.25">
      <c r="A7">
        <v>132127</v>
      </c>
      <c r="I7" s="8" t="s">
        <v>243</v>
      </c>
      <c r="J7" s="11" t="s">
        <v>245</v>
      </c>
      <c r="K7" s="14" t="s">
        <v>248</v>
      </c>
      <c r="L7" s="17" t="s">
        <v>251</v>
      </c>
    </row>
    <row r="8" spans="1:19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9" t="s">
        <v>244</v>
      </c>
      <c r="J8" s="12" t="s">
        <v>246</v>
      </c>
      <c r="K8" s="15" t="s">
        <v>249</v>
      </c>
      <c r="L8" s="15" t="s">
        <v>252</v>
      </c>
    </row>
    <row r="9" spans="1:19" x14ac:dyDescent="0.25">
      <c r="A9" s="4">
        <v>44538</v>
      </c>
      <c r="B9" s="2" t="s">
        <v>15</v>
      </c>
      <c r="C9" s="2">
        <v>177508</v>
      </c>
      <c r="D9" s="2" t="s">
        <v>16</v>
      </c>
      <c r="E9" s="2" t="s">
        <v>18</v>
      </c>
      <c r="F9" s="2" t="s">
        <v>164</v>
      </c>
      <c r="G9" s="2">
        <v>0</v>
      </c>
      <c r="H9" s="5">
        <v>9.1999999999999993</v>
      </c>
      <c r="I9" s="10">
        <v>17.61</v>
      </c>
      <c r="J9" s="13">
        <f>G9*I9</f>
        <v>0</v>
      </c>
      <c r="K9" s="16">
        <f>G9*(10*20)</f>
        <v>0</v>
      </c>
      <c r="L9" s="13">
        <f>I9/10</f>
        <v>1.7609999999999999</v>
      </c>
    </row>
    <row r="10" spans="1:19" x14ac:dyDescent="0.25">
      <c r="A10" s="4">
        <v>44498</v>
      </c>
      <c r="B10" s="2" t="s">
        <v>15</v>
      </c>
      <c r="C10" s="2">
        <v>176525</v>
      </c>
      <c r="D10" s="2" t="s">
        <v>16</v>
      </c>
      <c r="E10" s="2" t="s">
        <v>25</v>
      </c>
      <c r="F10" s="2" t="s">
        <v>203</v>
      </c>
      <c r="G10" s="2">
        <v>0</v>
      </c>
      <c r="H10" s="5">
        <v>9.1999999999999993</v>
      </c>
      <c r="I10" s="10">
        <v>15.72</v>
      </c>
      <c r="J10" s="13">
        <f t="shared" ref="J10:J31" si="0">G10*I10</f>
        <v>0</v>
      </c>
      <c r="K10" s="16">
        <f t="shared" ref="K10:K31" si="1">G10*(10*20)</f>
        <v>0</v>
      </c>
      <c r="L10" s="13">
        <f t="shared" ref="L10:L31" si="2">I10/10</f>
        <v>1.5720000000000001</v>
      </c>
    </row>
    <row r="11" spans="1:19" x14ac:dyDescent="0.25">
      <c r="A11" s="4">
        <v>44496</v>
      </c>
      <c r="B11" s="2" t="s">
        <v>15</v>
      </c>
      <c r="C11" s="2">
        <v>176650</v>
      </c>
      <c r="D11" s="2" t="s">
        <v>16</v>
      </c>
      <c r="E11" s="2" t="s">
        <v>25</v>
      </c>
      <c r="F11" s="2" t="s">
        <v>169</v>
      </c>
      <c r="G11" s="2">
        <v>10</v>
      </c>
      <c r="H11" s="5">
        <v>9.1999999999999993</v>
      </c>
      <c r="I11" s="10">
        <v>15.72</v>
      </c>
      <c r="J11" s="13">
        <f t="shared" si="0"/>
        <v>157.20000000000002</v>
      </c>
      <c r="K11" s="16">
        <f t="shared" si="1"/>
        <v>2000</v>
      </c>
      <c r="L11" s="13">
        <f t="shared" si="2"/>
        <v>1.5720000000000001</v>
      </c>
    </row>
    <row r="12" spans="1:19" x14ac:dyDescent="0.25">
      <c r="A12" s="4">
        <v>44477</v>
      </c>
      <c r="B12" s="2" t="s">
        <v>15</v>
      </c>
      <c r="C12" s="2">
        <v>176253</v>
      </c>
      <c r="D12" s="2" t="s">
        <v>16</v>
      </c>
      <c r="E12" s="2" t="s">
        <v>20</v>
      </c>
      <c r="F12" s="2" t="s">
        <v>148</v>
      </c>
      <c r="G12" s="2">
        <v>4</v>
      </c>
      <c r="H12" s="5">
        <v>9.1999999999999993</v>
      </c>
      <c r="I12" s="10">
        <v>15.72</v>
      </c>
      <c r="J12" s="13">
        <f t="shared" si="0"/>
        <v>62.88</v>
      </c>
      <c r="K12" s="16">
        <f t="shared" si="1"/>
        <v>800</v>
      </c>
      <c r="L12" s="13">
        <f t="shared" si="2"/>
        <v>1.5720000000000001</v>
      </c>
    </row>
    <row r="13" spans="1:19" x14ac:dyDescent="0.25">
      <c r="A13" s="4">
        <v>44474</v>
      </c>
      <c r="B13" s="2" t="s">
        <v>15</v>
      </c>
      <c r="C13" s="2">
        <v>176062</v>
      </c>
      <c r="D13" s="2" t="s">
        <v>16</v>
      </c>
      <c r="E13" s="2" t="s">
        <v>129</v>
      </c>
      <c r="F13" s="2" t="s">
        <v>162</v>
      </c>
      <c r="G13" s="2">
        <v>20</v>
      </c>
      <c r="H13" s="5">
        <v>9.1999999999999993</v>
      </c>
      <c r="I13" s="10">
        <v>16.190000000000001</v>
      </c>
      <c r="J13" s="13">
        <f t="shared" si="0"/>
        <v>323.8</v>
      </c>
      <c r="K13" s="16">
        <f t="shared" si="1"/>
        <v>4000</v>
      </c>
      <c r="L13" s="13">
        <f t="shared" si="2"/>
        <v>1.6190000000000002</v>
      </c>
    </row>
    <row r="14" spans="1:19" x14ac:dyDescent="0.25">
      <c r="A14" s="4">
        <v>44473</v>
      </c>
      <c r="B14" s="2" t="s">
        <v>15</v>
      </c>
      <c r="C14" s="2">
        <v>175981</v>
      </c>
      <c r="D14" s="2" t="s">
        <v>16</v>
      </c>
      <c r="E14" s="2" t="s">
        <v>136</v>
      </c>
      <c r="F14" s="2" t="s">
        <v>137</v>
      </c>
      <c r="G14" s="2">
        <v>50</v>
      </c>
      <c r="H14" s="5">
        <v>9.1999999999999993</v>
      </c>
      <c r="I14" s="10">
        <v>17.29</v>
      </c>
      <c r="J14" s="13">
        <f t="shared" si="0"/>
        <v>864.5</v>
      </c>
      <c r="K14" s="16">
        <f t="shared" si="1"/>
        <v>10000</v>
      </c>
      <c r="L14" s="13">
        <f t="shared" si="2"/>
        <v>1.7289999999999999</v>
      </c>
    </row>
    <row r="15" spans="1:19" x14ac:dyDescent="0.25">
      <c r="A15" s="4">
        <v>44468</v>
      </c>
      <c r="B15" s="2" t="s">
        <v>15</v>
      </c>
      <c r="C15" s="2">
        <v>175990</v>
      </c>
      <c r="D15" s="2" t="s">
        <v>16</v>
      </c>
      <c r="E15" s="2" t="s">
        <v>25</v>
      </c>
      <c r="F15" s="2" t="s">
        <v>230</v>
      </c>
      <c r="G15" s="2">
        <v>20</v>
      </c>
      <c r="H15" s="5">
        <v>9.1999999999999993</v>
      </c>
      <c r="I15" s="10">
        <v>15.72</v>
      </c>
      <c r="J15" s="13">
        <f t="shared" si="0"/>
        <v>314.40000000000003</v>
      </c>
      <c r="K15" s="16">
        <f t="shared" si="1"/>
        <v>4000</v>
      </c>
      <c r="L15" s="13">
        <f t="shared" si="2"/>
        <v>1.5720000000000001</v>
      </c>
    </row>
    <row r="16" spans="1:19" x14ac:dyDescent="0.25">
      <c r="A16" s="4">
        <v>44463</v>
      </c>
      <c r="B16" s="2" t="s">
        <v>15</v>
      </c>
      <c r="C16" s="2">
        <v>175927</v>
      </c>
      <c r="D16" s="2" t="s">
        <v>16</v>
      </c>
      <c r="E16" s="2" t="s">
        <v>20</v>
      </c>
      <c r="F16" s="2" t="s">
        <v>178</v>
      </c>
      <c r="G16" s="2">
        <v>20</v>
      </c>
      <c r="H16" s="5">
        <v>9.1999999999999993</v>
      </c>
      <c r="I16" s="10">
        <v>15.72</v>
      </c>
      <c r="J16" s="13">
        <f t="shared" si="0"/>
        <v>314.40000000000003</v>
      </c>
      <c r="K16" s="16">
        <f t="shared" si="1"/>
        <v>4000</v>
      </c>
      <c r="L16" s="13">
        <f t="shared" si="2"/>
        <v>1.5720000000000001</v>
      </c>
    </row>
    <row r="17" spans="1:12" x14ac:dyDescent="0.25">
      <c r="A17" s="4">
        <v>44463</v>
      </c>
      <c r="B17" s="2" t="s">
        <v>15</v>
      </c>
      <c r="C17" s="2">
        <v>175434</v>
      </c>
      <c r="D17" s="2" t="s">
        <v>16</v>
      </c>
      <c r="E17" s="2" t="s">
        <v>17</v>
      </c>
      <c r="F17" s="2" t="s">
        <v>226</v>
      </c>
      <c r="G17" s="2">
        <v>10</v>
      </c>
      <c r="H17" s="5">
        <v>9.1999999999999993</v>
      </c>
      <c r="I17" s="10">
        <v>11.4</v>
      </c>
      <c r="J17" s="13">
        <f t="shared" si="0"/>
        <v>114</v>
      </c>
      <c r="K17" s="16">
        <f t="shared" si="1"/>
        <v>2000</v>
      </c>
      <c r="L17" s="13">
        <f t="shared" si="2"/>
        <v>1.1400000000000001</v>
      </c>
    </row>
    <row r="18" spans="1:12" x14ac:dyDescent="0.25">
      <c r="A18" s="4">
        <v>44460</v>
      </c>
      <c r="B18" s="2" t="s">
        <v>15</v>
      </c>
      <c r="C18" s="2">
        <v>175893</v>
      </c>
      <c r="D18" s="2" t="s">
        <v>16</v>
      </c>
      <c r="E18" s="2" t="s">
        <v>20</v>
      </c>
      <c r="F18" s="2" t="s">
        <v>205</v>
      </c>
      <c r="G18" s="2">
        <v>0</v>
      </c>
      <c r="H18" s="5">
        <v>9.1999999999999993</v>
      </c>
      <c r="I18" s="10">
        <v>15.72</v>
      </c>
      <c r="J18" s="13">
        <f t="shared" si="0"/>
        <v>0</v>
      </c>
      <c r="K18" s="16">
        <f t="shared" si="1"/>
        <v>0</v>
      </c>
      <c r="L18" s="13">
        <f t="shared" si="2"/>
        <v>1.5720000000000001</v>
      </c>
    </row>
    <row r="19" spans="1:12" x14ac:dyDescent="0.25">
      <c r="A19" s="4">
        <v>44460</v>
      </c>
      <c r="B19" s="2" t="s">
        <v>15</v>
      </c>
      <c r="C19" s="2">
        <v>175893</v>
      </c>
      <c r="D19" s="2" t="s">
        <v>16</v>
      </c>
      <c r="E19" s="2" t="s">
        <v>20</v>
      </c>
      <c r="F19" s="2" t="s">
        <v>205</v>
      </c>
      <c r="G19" s="2">
        <v>0</v>
      </c>
      <c r="H19" s="5">
        <v>9.1999999999999993</v>
      </c>
      <c r="I19" s="10">
        <v>15.72</v>
      </c>
      <c r="J19" s="13">
        <f t="shared" si="0"/>
        <v>0</v>
      </c>
      <c r="K19" s="16">
        <f t="shared" si="1"/>
        <v>0</v>
      </c>
      <c r="L19" s="13">
        <f t="shared" si="2"/>
        <v>1.5720000000000001</v>
      </c>
    </row>
    <row r="20" spans="1:12" x14ac:dyDescent="0.25">
      <c r="A20" s="4">
        <v>44453</v>
      </c>
      <c r="B20" s="2" t="s">
        <v>15</v>
      </c>
      <c r="C20" s="2">
        <v>175647</v>
      </c>
      <c r="D20" s="2" t="s">
        <v>16</v>
      </c>
      <c r="E20" s="2" t="s">
        <v>20</v>
      </c>
      <c r="F20" s="2" t="s">
        <v>118</v>
      </c>
      <c r="G20" s="2">
        <v>75</v>
      </c>
      <c r="H20" s="5">
        <v>9.1999999999999993</v>
      </c>
      <c r="I20" s="10">
        <v>15.72</v>
      </c>
      <c r="J20" s="13">
        <f t="shared" si="0"/>
        <v>1179</v>
      </c>
      <c r="K20" s="16">
        <f t="shared" si="1"/>
        <v>15000</v>
      </c>
      <c r="L20" s="13">
        <f t="shared" si="2"/>
        <v>1.5720000000000001</v>
      </c>
    </row>
    <row r="21" spans="1:12" x14ac:dyDescent="0.25">
      <c r="A21" s="4">
        <v>44449</v>
      </c>
      <c r="B21" s="2" t="s">
        <v>15</v>
      </c>
      <c r="C21" s="2">
        <v>175601</v>
      </c>
      <c r="D21" s="2" t="s">
        <v>16</v>
      </c>
      <c r="E21" s="2" t="s">
        <v>20</v>
      </c>
      <c r="F21" s="2" t="s">
        <v>55</v>
      </c>
      <c r="G21" s="2">
        <v>15</v>
      </c>
      <c r="H21" s="5">
        <v>9.1999999999999993</v>
      </c>
      <c r="I21" s="10">
        <v>15.72</v>
      </c>
      <c r="J21" s="13">
        <f t="shared" si="0"/>
        <v>235.8</v>
      </c>
      <c r="K21" s="16">
        <f t="shared" si="1"/>
        <v>3000</v>
      </c>
      <c r="L21" s="13">
        <f t="shared" si="2"/>
        <v>1.5720000000000001</v>
      </c>
    </row>
    <row r="22" spans="1:12" x14ac:dyDescent="0.25">
      <c r="A22" s="4">
        <v>44437</v>
      </c>
      <c r="B22" s="2" t="s">
        <v>15</v>
      </c>
      <c r="C22" s="2">
        <v>175390</v>
      </c>
      <c r="D22" s="2" t="s">
        <v>16</v>
      </c>
      <c r="E22" s="2" t="s">
        <v>20</v>
      </c>
      <c r="F22" s="2" t="s">
        <v>231</v>
      </c>
      <c r="G22" s="2">
        <v>0</v>
      </c>
      <c r="H22" s="5">
        <v>9.1999999999999993</v>
      </c>
      <c r="I22" s="10">
        <v>15.72</v>
      </c>
      <c r="J22" s="13">
        <f t="shared" si="0"/>
        <v>0</v>
      </c>
      <c r="K22" s="16">
        <f t="shared" si="1"/>
        <v>0</v>
      </c>
      <c r="L22" s="13">
        <f t="shared" si="2"/>
        <v>1.5720000000000001</v>
      </c>
    </row>
    <row r="23" spans="1:12" x14ac:dyDescent="0.25">
      <c r="A23" s="4">
        <v>44434</v>
      </c>
      <c r="B23" s="2" t="s">
        <v>15</v>
      </c>
      <c r="C23" s="2">
        <v>175363</v>
      </c>
      <c r="D23" s="2" t="s">
        <v>16</v>
      </c>
      <c r="E23" s="2" t="s">
        <v>20</v>
      </c>
      <c r="F23" s="2" t="s">
        <v>176</v>
      </c>
      <c r="G23" s="2">
        <v>21</v>
      </c>
      <c r="H23" s="5">
        <v>9.1999999999999993</v>
      </c>
      <c r="I23" s="10">
        <v>15.72</v>
      </c>
      <c r="J23" s="13">
        <f t="shared" si="0"/>
        <v>330.12</v>
      </c>
      <c r="K23" s="16">
        <f t="shared" si="1"/>
        <v>4200</v>
      </c>
      <c r="L23" s="13">
        <f t="shared" si="2"/>
        <v>1.5720000000000001</v>
      </c>
    </row>
    <row r="24" spans="1:12" x14ac:dyDescent="0.25">
      <c r="A24" s="4">
        <v>44425</v>
      </c>
      <c r="B24" s="2" t="s">
        <v>15</v>
      </c>
      <c r="C24" s="2">
        <v>174902</v>
      </c>
      <c r="D24" s="2" t="s">
        <v>16</v>
      </c>
      <c r="E24" s="2" t="s">
        <v>136</v>
      </c>
      <c r="F24" s="2" t="s">
        <v>137</v>
      </c>
      <c r="G24" s="2">
        <v>39</v>
      </c>
      <c r="H24" s="5">
        <v>9.1999999999999993</v>
      </c>
      <c r="I24" s="10">
        <v>17.29</v>
      </c>
      <c r="J24" s="13">
        <f t="shared" si="0"/>
        <v>674.31</v>
      </c>
      <c r="K24" s="16">
        <f t="shared" si="1"/>
        <v>7800</v>
      </c>
      <c r="L24" s="13">
        <f t="shared" si="2"/>
        <v>1.7289999999999999</v>
      </c>
    </row>
    <row r="25" spans="1:12" x14ac:dyDescent="0.25">
      <c r="A25" s="4">
        <v>44421</v>
      </c>
      <c r="B25" s="2" t="s">
        <v>15</v>
      </c>
      <c r="C25" s="2">
        <v>175112</v>
      </c>
      <c r="D25" s="2" t="s">
        <v>16</v>
      </c>
      <c r="E25" s="2" t="s">
        <v>20</v>
      </c>
      <c r="F25" s="2" t="s">
        <v>178</v>
      </c>
      <c r="G25" s="2">
        <v>1</v>
      </c>
      <c r="H25" s="5">
        <v>9.1999999999999993</v>
      </c>
      <c r="I25" s="10">
        <v>15.72</v>
      </c>
      <c r="J25" s="13">
        <f t="shared" si="0"/>
        <v>15.72</v>
      </c>
      <c r="K25" s="16">
        <f t="shared" si="1"/>
        <v>200</v>
      </c>
      <c r="L25" s="13">
        <f t="shared" si="2"/>
        <v>1.5720000000000001</v>
      </c>
    </row>
    <row r="26" spans="1:12" x14ac:dyDescent="0.25">
      <c r="A26" s="4">
        <v>44421</v>
      </c>
      <c r="B26" s="2" t="s">
        <v>15</v>
      </c>
      <c r="C26" s="2">
        <v>174957</v>
      </c>
      <c r="D26" s="2" t="s">
        <v>16</v>
      </c>
      <c r="E26" s="2" t="s">
        <v>20</v>
      </c>
      <c r="F26" s="2" t="s">
        <v>104</v>
      </c>
      <c r="G26" s="2">
        <v>18</v>
      </c>
      <c r="H26" s="5">
        <v>9.1999999999999993</v>
      </c>
      <c r="I26" s="10">
        <v>15.72</v>
      </c>
      <c r="J26" s="13">
        <f t="shared" si="0"/>
        <v>282.96000000000004</v>
      </c>
      <c r="K26" s="16">
        <f t="shared" si="1"/>
        <v>3600</v>
      </c>
      <c r="L26" s="13">
        <f t="shared" si="2"/>
        <v>1.5720000000000001</v>
      </c>
    </row>
    <row r="27" spans="1:12" x14ac:dyDescent="0.25">
      <c r="A27" s="4">
        <v>44420</v>
      </c>
      <c r="B27" s="2" t="s">
        <v>15</v>
      </c>
      <c r="C27" s="2">
        <v>175055</v>
      </c>
      <c r="D27" s="2" t="s">
        <v>16</v>
      </c>
      <c r="E27" s="2" t="s">
        <v>20</v>
      </c>
      <c r="F27" s="2" t="s">
        <v>55</v>
      </c>
      <c r="G27" s="2">
        <v>10</v>
      </c>
      <c r="H27" s="5">
        <v>9.1999999999999993</v>
      </c>
      <c r="I27" s="10">
        <v>15.72</v>
      </c>
      <c r="J27" s="13">
        <f t="shared" si="0"/>
        <v>157.20000000000002</v>
      </c>
      <c r="K27" s="16">
        <f t="shared" si="1"/>
        <v>2000</v>
      </c>
      <c r="L27" s="13">
        <f t="shared" si="2"/>
        <v>1.5720000000000001</v>
      </c>
    </row>
    <row r="28" spans="1:12" x14ac:dyDescent="0.25">
      <c r="A28" s="4">
        <v>44407</v>
      </c>
      <c r="B28" s="2" t="s">
        <v>15</v>
      </c>
      <c r="C28" s="2">
        <v>174615</v>
      </c>
      <c r="D28" s="2" t="s">
        <v>16</v>
      </c>
      <c r="E28" s="2" t="s">
        <v>20</v>
      </c>
      <c r="F28" s="2" t="s">
        <v>27</v>
      </c>
      <c r="G28" s="2">
        <v>1</v>
      </c>
      <c r="H28" s="5">
        <v>9.1999999999999993</v>
      </c>
      <c r="I28" s="10">
        <v>15.72</v>
      </c>
      <c r="J28" s="13">
        <f t="shared" si="0"/>
        <v>15.72</v>
      </c>
      <c r="K28" s="16">
        <f t="shared" si="1"/>
        <v>200</v>
      </c>
      <c r="L28" s="13">
        <f t="shared" si="2"/>
        <v>1.5720000000000001</v>
      </c>
    </row>
    <row r="29" spans="1:12" x14ac:dyDescent="0.25">
      <c r="A29" s="4">
        <v>44405</v>
      </c>
      <c r="B29" s="2" t="s">
        <v>15</v>
      </c>
      <c r="C29" s="2">
        <v>174510</v>
      </c>
      <c r="D29" s="2" t="s">
        <v>16</v>
      </c>
      <c r="E29" s="2" t="s">
        <v>20</v>
      </c>
      <c r="F29" s="2" t="s">
        <v>96</v>
      </c>
      <c r="G29" s="2">
        <v>10</v>
      </c>
      <c r="H29" s="5">
        <v>9.1999999999999993</v>
      </c>
      <c r="I29" s="10">
        <v>15.72</v>
      </c>
      <c r="J29" s="13">
        <f t="shared" si="0"/>
        <v>157.20000000000002</v>
      </c>
      <c r="K29" s="16">
        <f t="shared" si="1"/>
        <v>2000</v>
      </c>
      <c r="L29" s="13">
        <f t="shared" si="2"/>
        <v>1.5720000000000001</v>
      </c>
    </row>
    <row r="30" spans="1:12" x14ac:dyDescent="0.25">
      <c r="A30" s="4">
        <v>44404</v>
      </c>
      <c r="B30" s="2" t="s">
        <v>15</v>
      </c>
      <c r="C30" s="2">
        <v>174591</v>
      </c>
      <c r="D30" s="2" t="s">
        <v>16</v>
      </c>
      <c r="E30" s="2" t="s">
        <v>53</v>
      </c>
      <c r="F30" s="2" t="s">
        <v>79</v>
      </c>
      <c r="G30" s="2">
        <v>13</v>
      </c>
      <c r="H30" s="5">
        <v>9.1999999999999993</v>
      </c>
      <c r="I30" s="10">
        <v>14.15</v>
      </c>
      <c r="J30" s="13">
        <f t="shared" si="0"/>
        <v>183.95000000000002</v>
      </c>
      <c r="K30" s="16">
        <f t="shared" si="1"/>
        <v>2600</v>
      </c>
      <c r="L30" s="13">
        <f t="shared" si="2"/>
        <v>1.415</v>
      </c>
    </row>
    <row r="31" spans="1:12" x14ac:dyDescent="0.25">
      <c r="A31" s="4">
        <v>44400</v>
      </c>
      <c r="B31" s="2" t="s">
        <v>15</v>
      </c>
      <c r="C31" s="2">
        <v>174366</v>
      </c>
      <c r="D31" s="2" t="s">
        <v>16</v>
      </c>
      <c r="E31" s="2" t="s">
        <v>20</v>
      </c>
      <c r="F31" s="2" t="s">
        <v>74</v>
      </c>
      <c r="G31" s="2">
        <v>11</v>
      </c>
      <c r="H31" s="5">
        <v>9.1999999999999993</v>
      </c>
      <c r="I31" s="10">
        <v>13.1</v>
      </c>
      <c r="J31" s="13">
        <f t="shared" si="0"/>
        <v>144.1</v>
      </c>
      <c r="K31" s="16">
        <f t="shared" si="1"/>
        <v>2200</v>
      </c>
      <c r="L31" s="13">
        <f t="shared" si="2"/>
        <v>1.31</v>
      </c>
    </row>
    <row r="33" spans="1:12" x14ac:dyDescent="0.25">
      <c r="A33" t="s">
        <v>247</v>
      </c>
      <c r="G33" s="2">
        <f>SUM(G9:G31)</f>
        <v>348</v>
      </c>
      <c r="J33" s="5">
        <f t="shared" ref="J33:K33" si="3">SUM(J9:J31)</f>
        <v>5527.26</v>
      </c>
      <c r="K33" s="16">
        <f t="shared" si="3"/>
        <v>69600</v>
      </c>
      <c r="L33" s="13">
        <f>AVERAGE(L9:L31)</f>
        <v>1.5589130434782603</v>
      </c>
    </row>
  </sheetData>
  <mergeCells count="10">
    <mergeCell ref="J4:K4"/>
    <mergeCell ref="L4:M4"/>
    <mergeCell ref="N4:O4"/>
    <mergeCell ref="P4:Q4"/>
    <mergeCell ref="R4:S4"/>
    <mergeCell ref="J1:K3"/>
    <mergeCell ref="L1:M3"/>
    <mergeCell ref="N1:O3"/>
    <mergeCell ref="P1:Q3"/>
    <mergeCell ref="R1:S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206AB-ABFC-4602-9535-008949398BBB}">
  <dimension ref="A1:S37"/>
  <sheetViews>
    <sheetView workbookViewId="0"/>
  </sheetViews>
  <sheetFormatPr defaultRowHeight="15" x14ac:dyDescent="0.25"/>
  <cols>
    <col min="1" max="1" width="10.7109375" bestFit="1" customWidth="1"/>
    <col min="2" max="2" width="5.5703125" bestFit="1" customWidth="1"/>
    <col min="3" max="3" width="8.5703125" bestFit="1" customWidth="1"/>
    <col min="4" max="4" width="7.140625" bestFit="1" customWidth="1"/>
    <col min="5" max="5" width="11.140625" bestFit="1" customWidth="1"/>
    <col min="6" max="6" width="20.42578125" bestFit="1" customWidth="1"/>
    <col min="7" max="7" width="8.7109375" bestFit="1" customWidth="1"/>
    <col min="8" max="8" width="10.28515625" bestFit="1" customWidth="1"/>
    <col min="9" max="9" width="11" bestFit="1" customWidth="1"/>
    <col min="10" max="10" width="10.5703125" bestFit="1" customWidth="1"/>
  </cols>
  <sheetData>
    <row r="1" spans="1:19" x14ac:dyDescent="0.25">
      <c r="A1" t="s">
        <v>0</v>
      </c>
      <c r="G1" t="s">
        <v>1</v>
      </c>
      <c r="H1" s="1">
        <v>44581</v>
      </c>
      <c r="J1" s="27" t="s">
        <v>253</v>
      </c>
      <c r="K1" s="27"/>
      <c r="L1" s="27" t="s">
        <v>255</v>
      </c>
      <c r="M1" s="27"/>
      <c r="N1" s="28" t="s">
        <v>256</v>
      </c>
      <c r="O1" s="28"/>
      <c r="P1" s="28" t="s">
        <v>257</v>
      </c>
      <c r="Q1" s="28"/>
      <c r="R1" s="28" t="s">
        <v>258</v>
      </c>
      <c r="S1" s="28"/>
    </row>
    <row r="2" spans="1:19" x14ac:dyDescent="0.25">
      <c r="G2" t="s">
        <v>2</v>
      </c>
      <c r="H2">
        <v>1</v>
      </c>
      <c r="J2" s="27"/>
      <c r="K2" s="27"/>
      <c r="L2" s="27"/>
      <c r="M2" s="27"/>
      <c r="N2" s="28"/>
      <c r="O2" s="28"/>
      <c r="P2" s="28"/>
      <c r="Q2" s="28"/>
      <c r="R2" s="28"/>
      <c r="S2" s="28"/>
    </row>
    <row r="3" spans="1:19" x14ac:dyDescent="0.25">
      <c r="F3" t="s">
        <v>3</v>
      </c>
      <c r="J3" s="27"/>
      <c r="K3" s="27"/>
      <c r="L3" s="27"/>
      <c r="M3" s="27"/>
      <c r="N3" s="28"/>
      <c r="O3" s="28"/>
      <c r="P3" s="28"/>
      <c r="Q3" s="28"/>
      <c r="R3" s="28"/>
      <c r="S3" s="28"/>
    </row>
    <row r="4" spans="1:19" x14ac:dyDescent="0.25">
      <c r="A4" t="s">
        <v>107</v>
      </c>
      <c r="D4" t="s">
        <v>4</v>
      </c>
      <c r="J4" s="24" t="s">
        <v>272</v>
      </c>
      <c r="K4" s="24"/>
      <c r="L4" s="24" t="s">
        <v>273</v>
      </c>
      <c r="M4" s="24"/>
      <c r="N4" s="24">
        <v>20</v>
      </c>
      <c r="O4" s="24"/>
      <c r="P4" s="25">
        <f>K37</f>
        <v>49800</v>
      </c>
      <c r="Q4" s="24"/>
      <c r="R4" s="26">
        <f>L37</f>
        <v>1.5737407407407409</v>
      </c>
      <c r="S4" s="24"/>
    </row>
    <row r="5" spans="1:19" x14ac:dyDescent="0.25">
      <c r="A5" t="s">
        <v>108</v>
      </c>
      <c r="D5" t="s">
        <v>4</v>
      </c>
    </row>
    <row r="6" spans="1:19" x14ac:dyDescent="0.25">
      <c r="A6" t="s">
        <v>109</v>
      </c>
      <c r="C6" t="s">
        <v>232</v>
      </c>
      <c r="E6" t="s">
        <v>233</v>
      </c>
      <c r="L6" s="14" t="s">
        <v>250</v>
      </c>
    </row>
    <row r="7" spans="1:19" x14ac:dyDescent="0.25">
      <c r="A7">
        <v>132128</v>
      </c>
      <c r="I7" s="8" t="s">
        <v>243</v>
      </c>
      <c r="J7" s="11" t="s">
        <v>245</v>
      </c>
      <c r="K7" s="14" t="s">
        <v>248</v>
      </c>
      <c r="L7" s="17" t="s">
        <v>251</v>
      </c>
    </row>
    <row r="8" spans="1:19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9" t="s">
        <v>244</v>
      </c>
      <c r="J8" s="12" t="s">
        <v>246</v>
      </c>
      <c r="K8" s="15" t="s">
        <v>249</v>
      </c>
      <c r="L8" s="15" t="s">
        <v>252</v>
      </c>
    </row>
    <row r="9" spans="1:19" x14ac:dyDescent="0.25">
      <c r="A9" s="4">
        <v>44560</v>
      </c>
      <c r="B9" s="2" t="s">
        <v>15</v>
      </c>
      <c r="C9" s="2">
        <v>177985</v>
      </c>
      <c r="D9" s="2" t="s">
        <v>16</v>
      </c>
      <c r="E9" s="2" t="s">
        <v>20</v>
      </c>
      <c r="F9" s="2" t="s">
        <v>55</v>
      </c>
      <c r="G9" s="2">
        <v>7</v>
      </c>
      <c r="H9" s="5">
        <v>9.1999999999999993</v>
      </c>
      <c r="I9" s="10">
        <v>15.72</v>
      </c>
      <c r="J9" s="13">
        <f>G9*I9</f>
        <v>110.04</v>
      </c>
      <c r="K9" s="16">
        <f>G9*(10*20)</f>
        <v>1400</v>
      </c>
      <c r="L9" s="13">
        <f>I9/10</f>
        <v>1.5720000000000001</v>
      </c>
    </row>
    <row r="10" spans="1:19" x14ac:dyDescent="0.25">
      <c r="A10" s="4">
        <v>44553</v>
      </c>
      <c r="B10" s="2" t="s">
        <v>15</v>
      </c>
      <c r="C10" s="2">
        <v>177752</v>
      </c>
      <c r="D10" s="2" t="s">
        <v>16</v>
      </c>
      <c r="E10" s="2" t="s">
        <v>129</v>
      </c>
      <c r="F10" s="2" t="s">
        <v>162</v>
      </c>
      <c r="G10" s="2">
        <v>23</v>
      </c>
      <c r="H10" s="5">
        <v>9.1999999999999993</v>
      </c>
      <c r="I10" s="10">
        <v>16.190000000000001</v>
      </c>
      <c r="J10" s="13">
        <f t="shared" ref="J10:J35" si="0">G10*I10</f>
        <v>372.37</v>
      </c>
      <c r="K10" s="16">
        <f t="shared" ref="K10:K35" si="1">G10*(10*20)</f>
        <v>4600</v>
      </c>
      <c r="L10" s="13">
        <f t="shared" ref="L10:L35" si="2">I10/10</f>
        <v>1.6190000000000002</v>
      </c>
    </row>
    <row r="11" spans="1:19" x14ac:dyDescent="0.25">
      <c r="A11" s="4">
        <v>44551</v>
      </c>
      <c r="B11" s="2" t="s">
        <v>15</v>
      </c>
      <c r="C11" s="2">
        <v>177915</v>
      </c>
      <c r="D11" s="2" t="s">
        <v>16</v>
      </c>
      <c r="E11" s="2" t="s">
        <v>20</v>
      </c>
      <c r="F11" s="2" t="s">
        <v>140</v>
      </c>
      <c r="G11" s="2">
        <v>15</v>
      </c>
      <c r="H11" s="5">
        <v>9.1999999999999993</v>
      </c>
      <c r="I11" s="10">
        <v>15.72</v>
      </c>
      <c r="J11" s="13">
        <f t="shared" si="0"/>
        <v>235.8</v>
      </c>
      <c r="K11" s="16">
        <f t="shared" si="1"/>
        <v>3000</v>
      </c>
      <c r="L11" s="13">
        <f t="shared" si="2"/>
        <v>1.5720000000000001</v>
      </c>
    </row>
    <row r="12" spans="1:19" x14ac:dyDescent="0.25">
      <c r="A12" s="4">
        <v>44550</v>
      </c>
      <c r="B12" s="2" t="s">
        <v>15</v>
      </c>
      <c r="C12" s="2">
        <v>177800</v>
      </c>
      <c r="D12" s="2" t="s">
        <v>16</v>
      </c>
      <c r="E12" s="2" t="s">
        <v>23</v>
      </c>
      <c r="F12" s="2" t="s">
        <v>24</v>
      </c>
      <c r="G12" s="2">
        <v>15</v>
      </c>
      <c r="H12" s="5">
        <v>9.1999999999999993</v>
      </c>
      <c r="I12" s="10">
        <v>18.47</v>
      </c>
      <c r="J12" s="13">
        <f t="shared" si="0"/>
        <v>277.04999999999995</v>
      </c>
      <c r="K12" s="16">
        <f t="shared" si="1"/>
        <v>3000</v>
      </c>
      <c r="L12" s="13">
        <f t="shared" si="2"/>
        <v>1.847</v>
      </c>
    </row>
    <row r="13" spans="1:19" x14ac:dyDescent="0.25">
      <c r="A13" s="4">
        <v>44547</v>
      </c>
      <c r="B13" s="2" t="s">
        <v>15</v>
      </c>
      <c r="C13" s="2">
        <v>177859</v>
      </c>
      <c r="D13" s="2" t="s">
        <v>16</v>
      </c>
      <c r="E13" s="2" t="s">
        <v>20</v>
      </c>
      <c r="F13" s="2" t="s">
        <v>234</v>
      </c>
      <c r="G13" s="2">
        <v>0</v>
      </c>
      <c r="H13" s="5">
        <v>9.1999999999999993</v>
      </c>
      <c r="I13" s="10">
        <v>15.72</v>
      </c>
      <c r="J13" s="13">
        <f t="shared" si="0"/>
        <v>0</v>
      </c>
      <c r="K13" s="16">
        <f t="shared" si="1"/>
        <v>0</v>
      </c>
      <c r="L13" s="13">
        <f t="shared" si="2"/>
        <v>1.5720000000000001</v>
      </c>
    </row>
    <row r="14" spans="1:19" x14ac:dyDescent="0.25">
      <c r="A14" s="4">
        <v>44547</v>
      </c>
      <c r="B14" s="2" t="s">
        <v>15</v>
      </c>
      <c r="C14" s="2">
        <v>177810</v>
      </c>
      <c r="D14" s="2" t="s">
        <v>16</v>
      </c>
      <c r="E14" s="2" t="s">
        <v>18</v>
      </c>
      <c r="F14" s="2" t="s">
        <v>164</v>
      </c>
      <c r="G14" s="2">
        <v>2</v>
      </c>
      <c r="H14" s="5">
        <v>9.1999999999999993</v>
      </c>
      <c r="I14" s="10">
        <v>15.72</v>
      </c>
      <c r="J14" s="13">
        <f t="shared" si="0"/>
        <v>31.44</v>
      </c>
      <c r="K14" s="16">
        <f t="shared" si="1"/>
        <v>400</v>
      </c>
      <c r="L14" s="13">
        <f t="shared" si="2"/>
        <v>1.5720000000000001</v>
      </c>
    </row>
    <row r="15" spans="1:19" x14ac:dyDescent="0.25">
      <c r="A15" s="4">
        <v>44547</v>
      </c>
      <c r="B15" s="2" t="s">
        <v>15</v>
      </c>
      <c r="C15" s="2">
        <v>177631</v>
      </c>
      <c r="D15" s="2" t="s">
        <v>16</v>
      </c>
      <c r="E15" s="2" t="s">
        <v>53</v>
      </c>
      <c r="F15" s="2" t="s">
        <v>165</v>
      </c>
      <c r="G15" s="2">
        <v>10</v>
      </c>
      <c r="H15" s="5">
        <v>9.1999999999999993</v>
      </c>
      <c r="I15" s="10">
        <v>14.15</v>
      </c>
      <c r="J15" s="13">
        <f t="shared" si="0"/>
        <v>141.5</v>
      </c>
      <c r="K15" s="16">
        <f t="shared" si="1"/>
        <v>2000</v>
      </c>
      <c r="L15" s="13">
        <f t="shared" si="2"/>
        <v>1.415</v>
      </c>
    </row>
    <row r="16" spans="1:19" x14ac:dyDescent="0.25">
      <c r="A16" s="4">
        <v>44540</v>
      </c>
      <c r="B16" s="2" t="s">
        <v>15</v>
      </c>
      <c r="C16" s="2">
        <v>177532</v>
      </c>
      <c r="D16" s="2" t="s">
        <v>16</v>
      </c>
      <c r="E16" s="2" t="s">
        <v>20</v>
      </c>
      <c r="F16" s="2" t="s">
        <v>74</v>
      </c>
      <c r="G16" s="2">
        <v>30</v>
      </c>
      <c r="H16" s="5">
        <v>9.1999999999999993</v>
      </c>
      <c r="I16" s="10">
        <v>15.72</v>
      </c>
      <c r="J16" s="13">
        <f t="shared" si="0"/>
        <v>471.6</v>
      </c>
      <c r="K16" s="16">
        <f t="shared" si="1"/>
        <v>6000</v>
      </c>
      <c r="L16" s="13">
        <f t="shared" si="2"/>
        <v>1.5720000000000001</v>
      </c>
    </row>
    <row r="17" spans="1:12" x14ac:dyDescent="0.25">
      <c r="A17" s="4">
        <v>44539</v>
      </c>
      <c r="B17" s="2" t="s">
        <v>15</v>
      </c>
      <c r="C17" s="2">
        <v>177558</v>
      </c>
      <c r="D17" s="2" t="s">
        <v>16</v>
      </c>
      <c r="E17" s="2" t="s">
        <v>20</v>
      </c>
      <c r="F17" s="2" t="s">
        <v>178</v>
      </c>
      <c r="G17" s="2">
        <v>20</v>
      </c>
      <c r="H17" s="5">
        <v>9.1999999999999993</v>
      </c>
      <c r="I17" s="10">
        <v>15.72</v>
      </c>
      <c r="J17" s="13">
        <f t="shared" si="0"/>
        <v>314.40000000000003</v>
      </c>
      <c r="K17" s="16">
        <f t="shared" si="1"/>
        <v>4000</v>
      </c>
      <c r="L17" s="13">
        <f t="shared" si="2"/>
        <v>1.5720000000000001</v>
      </c>
    </row>
    <row r="18" spans="1:12" x14ac:dyDescent="0.25">
      <c r="A18" s="4">
        <v>44529</v>
      </c>
      <c r="B18" s="2" t="s">
        <v>15</v>
      </c>
      <c r="C18" s="2">
        <v>177293</v>
      </c>
      <c r="D18" s="2" t="s">
        <v>16</v>
      </c>
      <c r="E18" s="2" t="s">
        <v>94</v>
      </c>
      <c r="F18" s="2" t="s">
        <v>158</v>
      </c>
      <c r="G18" s="2">
        <v>20</v>
      </c>
      <c r="H18" s="5">
        <v>9.1999999999999993</v>
      </c>
      <c r="I18" s="10">
        <v>15.72</v>
      </c>
      <c r="J18" s="13">
        <f t="shared" si="0"/>
        <v>314.40000000000003</v>
      </c>
      <c r="K18" s="16">
        <f t="shared" si="1"/>
        <v>4000</v>
      </c>
      <c r="L18" s="13">
        <f t="shared" si="2"/>
        <v>1.5720000000000001</v>
      </c>
    </row>
    <row r="19" spans="1:12" x14ac:dyDescent="0.25">
      <c r="A19" s="4">
        <v>44509</v>
      </c>
      <c r="B19" s="2" t="s">
        <v>15</v>
      </c>
      <c r="C19" s="2">
        <v>176764</v>
      </c>
      <c r="D19" s="2" t="s">
        <v>16</v>
      </c>
      <c r="E19" s="2" t="s">
        <v>18</v>
      </c>
      <c r="F19" s="2" t="s">
        <v>164</v>
      </c>
      <c r="G19" s="2">
        <v>0</v>
      </c>
      <c r="H19" s="5">
        <v>9.1999999999999993</v>
      </c>
      <c r="I19" s="10">
        <v>17.29</v>
      </c>
      <c r="J19" s="13">
        <f t="shared" si="0"/>
        <v>0</v>
      </c>
      <c r="K19" s="16">
        <f t="shared" si="1"/>
        <v>0</v>
      </c>
      <c r="L19" s="13">
        <f t="shared" si="2"/>
        <v>1.7289999999999999</v>
      </c>
    </row>
    <row r="20" spans="1:12" x14ac:dyDescent="0.25">
      <c r="A20" s="4">
        <v>44501</v>
      </c>
      <c r="B20" s="2" t="s">
        <v>15</v>
      </c>
      <c r="C20" s="2">
        <v>176713</v>
      </c>
      <c r="D20" s="2" t="s">
        <v>16</v>
      </c>
      <c r="E20" s="2" t="s">
        <v>20</v>
      </c>
      <c r="F20" s="2" t="s">
        <v>74</v>
      </c>
      <c r="G20" s="2">
        <v>15</v>
      </c>
      <c r="H20" s="5">
        <v>9.1999999999999993</v>
      </c>
      <c r="I20" s="10">
        <v>15.72</v>
      </c>
      <c r="J20" s="13">
        <f t="shared" si="0"/>
        <v>235.8</v>
      </c>
      <c r="K20" s="16">
        <f t="shared" si="1"/>
        <v>3000</v>
      </c>
      <c r="L20" s="13">
        <f t="shared" si="2"/>
        <v>1.5720000000000001</v>
      </c>
    </row>
    <row r="21" spans="1:12" x14ac:dyDescent="0.25">
      <c r="A21" s="4">
        <v>44498</v>
      </c>
      <c r="B21" s="2" t="s">
        <v>15</v>
      </c>
      <c r="C21" s="2">
        <v>176398</v>
      </c>
      <c r="D21" s="2" t="s">
        <v>16</v>
      </c>
      <c r="E21" s="2" t="s">
        <v>17</v>
      </c>
      <c r="F21" s="2" t="s">
        <v>225</v>
      </c>
      <c r="G21" s="2">
        <v>20</v>
      </c>
      <c r="H21" s="5">
        <v>9.1999999999999993</v>
      </c>
      <c r="I21" s="10">
        <v>15.72</v>
      </c>
      <c r="J21" s="13">
        <f t="shared" si="0"/>
        <v>314.40000000000003</v>
      </c>
      <c r="K21" s="16">
        <f t="shared" si="1"/>
        <v>4000</v>
      </c>
      <c r="L21" s="13">
        <f t="shared" si="2"/>
        <v>1.5720000000000001</v>
      </c>
    </row>
    <row r="22" spans="1:12" x14ac:dyDescent="0.25">
      <c r="A22" s="4">
        <v>44487</v>
      </c>
      <c r="B22" s="2" t="s">
        <v>15</v>
      </c>
      <c r="C22" s="2">
        <v>176424</v>
      </c>
      <c r="D22" s="2" t="s">
        <v>16</v>
      </c>
      <c r="E22" s="2" t="s">
        <v>20</v>
      </c>
      <c r="F22" s="2" t="s">
        <v>29</v>
      </c>
      <c r="G22" s="2">
        <v>3</v>
      </c>
      <c r="H22" s="5">
        <v>9.1999999999999993</v>
      </c>
      <c r="I22" s="10">
        <v>15.72</v>
      </c>
      <c r="J22" s="13">
        <f t="shared" si="0"/>
        <v>47.160000000000004</v>
      </c>
      <c r="K22" s="16">
        <f t="shared" si="1"/>
        <v>600</v>
      </c>
      <c r="L22" s="13">
        <f t="shared" si="2"/>
        <v>1.5720000000000001</v>
      </c>
    </row>
    <row r="23" spans="1:12" x14ac:dyDescent="0.25">
      <c r="A23" s="4">
        <v>44483</v>
      </c>
      <c r="B23" s="2" t="s">
        <v>15</v>
      </c>
      <c r="C23" s="2">
        <v>176308</v>
      </c>
      <c r="D23" s="2" t="s">
        <v>16</v>
      </c>
      <c r="E23" s="2" t="s">
        <v>25</v>
      </c>
      <c r="F23" s="2" t="s">
        <v>104</v>
      </c>
      <c r="G23" s="2">
        <v>12</v>
      </c>
      <c r="H23" s="5">
        <v>9.1999999999999993</v>
      </c>
      <c r="I23" s="10">
        <v>15.72</v>
      </c>
      <c r="J23" s="13">
        <f t="shared" si="0"/>
        <v>188.64000000000001</v>
      </c>
      <c r="K23" s="16">
        <f t="shared" si="1"/>
        <v>2400</v>
      </c>
      <c r="L23" s="13">
        <f t="shared" si="2"/>
        <v>1.5720000000000001</v>
      </c>
    </row>
    <row r="24" spans="1:12" x14ac:dyDescent="0.25">
      <c r="A24" s="4">
        <v>44482</v>
      </c>
      <c r="B24" s="2" t="s">
        <v>15</v>
      </c>
      <c r="C24" s="2">
        <v>176307</v>
      </c>
      <c r="D24" s="2" t="s">
        <v>16</v>
      </c>
      <c r="E24" s="2" t="s">
        <v>25</v>
      </c>
      <c r="F24" s="2" t="s">
        <v>104</v>
      </c>
      <c r="G24" s="2">
        <v>8</v>
      </c>
      <c r="H24" s="5">
        <v>9.1999999999999993</v>
      </c>
      <c r="I24" s="10">
        <v>15.72</v>
      </c>
      <c r="J24" s="13">
        <f t="shared" si="0"/>
        <v>125.76</v>
      </c>
      <c r="K24" s="16">
        <f t="shared" si="1"/>
        <v>1600</v>
      </c>
      <c r="L24" s="13">
        <f t="shared" si="2"/>
        <v>1.5720000000000001</v>
      </c>
    </row>
    <row r="25" spans="1:12" x14ac:dyDescent="0.25">
      <c r="A25" s="4">
        <v>44466</v>
      </c>
      <c r="B25" s="2" t="s">
        <v>15</v>
      </c>
      <c r="C25" s="2">
        <v>175918</v>
      </c>
      <c r="D25" s="2" t="s">
        <v>16</v>
      </c>
      <c r="E25" s="2" t="s">
        <v>20</v>
      </c>
      <c r="F25" s="2" t="s">
        <v>100</v>
      </c>
      <c r="G25" s="2">
        <v>0</v>
      </c>
      <c r="H25" s="5">
        <v>9.1999999999999993</v>
      </c>
      <c r="I25" s="10">
        <v>17.29</v>
      </c>
      <c r="J25" s="13">
        <f t="shared" si="0"/>
        <v>0</v>
      </c>
      <c r="K25" s="16">
        <f t="shared" si="1"/>
        <v>0</v>
      </c>
      <c r="L25" s="13">
        <f t="shared" si="2"/>
        <v>1.7289999999999999</v>
      </c>
    </row>
    <row r="26" spans="1:12" x14ac:dyDescent="0.25">
      <c r="A26" s="4">
        <v>44466</v>
      </c>
      <c r="B26" s="2" t="s">
        <v>15</v>
      </c>
      <c r="C26" s="2">
        <v>175875</v>
      </c>
      <c r="D26" s="2" t="s">
        <v>16</v>
      </c>
      <c r="E26" s="2" t="s">
        <v>20</v>
      </c>
      <c r="F26" s="2" t="s">
        <v>74</v>
      </c>
      <c r="G26" s="2">
        <v>5</v>
      </c>
      <c r="H26" s="5">
        <v>9.1999999999999993</v>
      </c>
      <c r="I26" s="10">
        <v>15.72</v>
      </c>
      <c r="J26" s="13">
        <f t="shared" si="0"/>
        <v>78.600000000000009</v>
      </c>
      <c r="K26" s="16">
        <f t="shared" si="1"/>
        <v>1000</v>
      </c>
      <c r="L26" s="13">
        <f t="shared" si="2"/>
        <v>1.5720000000000001</v>
      </c>
    </row>
    <row r="27" spans="1:12" x14ac:dyDescent="0.25">
      <c r="A27" s="4">
        <v>44463</v>
      </c>
      <c r="B27" s="2" t="s">
        <v>15</v>
      </c>
      <c r="C27" s="2">
        <v>175434</v>
      </c>
      <c r="D27" s="2" t="s">
        <v>16</v>
      </c>
      <c r="E27" s="2" t="s">
        <v>17</v>
      </c>
      <c r="F27" s="2" t="s">
        <v>226</v>
      </c>
      <c r="G27" s="2">
        <v>10</v>
      </c>
      <c r="H27" s="5">
        <v>9.1999999999999993</v>
      </c>
      <c r="I27" s="10">
        <v>11.4</v>
      </c>
      <c r="J27" s="13">
        <f t="shared" si="0"/>
        <v>114</v>
      </c>
      <c r="K27" s="16">
        <f t="shared" si="1"/>
        <v>2000</v>
      </c>
      <c r="L27" s="13">
        <f t="shared" si="2"/>
        <v>1.1400000000000001</v>
      </c>
    </row>
    <row r="28" spans="1:12" x14ac:dyDescent="0.25">
      <c r="A28" s="4">
        <v>44460</v>
      </c>
      <c r="B28" s="2" t="s">
        <v>15</v>
      </c>
      <c r="C28" s="2">
        <v>175893</v>
      </c>
      <c r="D28" s="2" t="s">
        <v>16</v>
      </c>
      <c r="E28" s="2" t="s">
        <v>20</v>
      </c>
      <c r="F28" s="2" t="s">
        <v>205</v>
      </c>
      <c r="G28" s="2">
        <v>0</v>
      </c>
      <c r="H28" s="5">
        <v>9.1999999999999993</v>
      </c>
      <c r="I28" s="10">
        <v>15.72</v>
      </c>
      <c r="J28" s="13">
        <f t="shared" si="0"/>
        <v>0</v>
      </c>
      <c r="K28" s="16">
        <f t="shared" si="1"/>
        <v>0</v>
      </c>
      <c r="L28" s="13">
        <f t="shared" si="2"/>
        <v>1.5720000000000001</v>
      </c>
    </row>
    <row r="29" spans="1:12" x14ac:dyDescent="0.25">
      <c r="A29" s="4">
        <v>44460</v>
      </c>
      <c r="B29" s="2" t="s">
        <v>15</v>
      </c>
      <c r="C29" s="2">
        <v>175893</v>
      </c>
      <c r="D29" s="2" t="s">
        <v>16</v>
      </c>
      <c r="E29" s="2" t="s">
        <v>20</v>
      </c>
      <c r="F29" s="2" t="s">
        <v>205</v>
      </c>
      <c r="G29" s="2">
        <v>0</v>
      </c>
      <c r="H29" s="5">
        <v>9.1999999999999993</v>
      </c>
      <c r="I29" s="10">
        <v>15.72</v>
      </c>
      <c r="J29" s="13">
        <f t="shared" si="0"/>
        <v>0</v>
      </c>
      <c r="K29" s="16">
        <f t="shared" si="1"/>
        <v>0</v>
      </c>
      <c r="L29" s="13">
        <f t="shared" si="2"/>
        <v>1.5720000000000001</v>
      </c>
    </row>
    <row r="30" spans="1:12" x14ac:dyDescent="0.25">
      <c r="A30" s="4">
        <v>44454</v>
      </c>
      <c r="B30" s="2" t="s">
        <v>15</v>
      </c>
      <c r="C30" s="2">
        <v>175673</v>
      </c>
      <c r="D30" s="2" t="s">
        <v>16</v>
      </c>
      <c r="E30" s="2" t="s">
        <v>20</v>
      </c>
      <c r="F30" s="2" t="s">
        <v>96</v>
      </c>
      <c r="G30" s="2">
        <v>8</v>
      </c>
      <c r="H30" s="5">
        <v>9.1999999999999993</v>
      </c>
      <c r="I30" s="10">
        <v>15.72</v>
      </c>
      <c r="J30" s="13">
        <f t="shared" si="0"/>
        <v>125.76</v>
      </c>
      <c r="K30" s="16">
        <f t="shared" si="1"/>
        <v>1600</v>
      </c>
      <c r="L30" s="13">
        <f t="shared" si="2"/>
        <v>1.5720000000000001</v>
      </c>
    </row>
    <row r="31" spans="1:12" x14ac:dyDescent="0.25">
      <c r="A31" s="4">
        <v>44437</v>
      </c>
      <c r="B31" s="2" t="s">
        <v>15</v>
      </c>
      <c r="C31" s="2">
        <v>175390</v>
      </c>
      <c r="D31" s="2" t="s">
        <v>16</v>
      </c>
      <c r="E31" s="2" t="s">
        <v>20</v>
      </c>
      <c r="F31" s="2" t="s">
        <v>231</v>
      </c>
      <c r="G31" s="2">
        <v>0</v>
      </c>
      <c r="H31" s="5">
        <v>9.1999999999999993</v>
      </c>
      <c r="I31" s="10">
        <v>15.72</v>
      </c>
      <c r="J31" s="13">
        <f t="shared" si="0"/>
        <v>0</v>
      </c>
      <c r="K31" s="16">
        <f t="shared" si="1"/>
        <v>0</v>
      </c>
      <c r="L31" s="13">
        <f t="shared" si="2"/>
        <v>1.5720000000000001</v>
      </c>
    </row>
    <row r="32" spans="1:12" x14ac:dyDescent="0.25">
      <c r="A32" s="4">
        <v>44431</v>
      </c>
      <c r="B32" s="2" t="s">
        <v>15</v>
      </c>
      <c r="C32" s="2">
        <v>175321</v>
      </c>
      <c r="D32" s="2" t="s">
        <v>16</v>
      </c>
      <c r="E32" s="2" t="s">
        <v>20</v>
      </c>
      <c r="F32" s="2" t="s">
        <v>74</v>
      </c>
      <c r="G32" s="2">
        <v>5</v>
      </c>
      <c r="H32" s="5">
        <v>9.1999999999999993</v>
      </c>
      <c r="I32" s="10">
        <v>15.72</v>
      </c>
      <c r="J32" s="13">
        <f t="shared" si="0"/>
        <v>78.600000000000009</v>
      </c>
      <c r="K32" s="16">
        <f t="shared" si="1"/>
        <v>1000</v>
      </c>
      <c r="L32" s="13">
        <f t="shared" si="2"/>
        <v>1.5720000000000001</v>
      </c>
    </row>
    <row r="33" spans="1:12" x14ac:dyDescent="0.25">
      <c r="A33" s="4">
        <v>44421</v>
      </c>
      <c r="B33" s="2" t="s">
        <v>15</v>
      </c>
      <c r="C33" s="2">
        <v>174957</v>
      </c>
      <c r="D33" s="2" t="s">
        <v>16</v>
      </c>
      <c r="E33" s="2" t="s">
        <v>20</v>
      </c>
      <c r="F33" s="2" t="s">
        <v>104</v>
      </c>
      <c r="G33" s="2">
        <v>6</v>
      </c>
      <c r="H33" s="5">
        <v>9.1999999999999993</v>
      </c>
      <c r="I33" s="10">
        <v>15.72</v>
      </c>
      <c r="J33" s="13">
        <f t="shared" si="0"/>
        <v>94.320000000000007</v>
      </c>
      <c r="K33" s="16">
        <f t="shared" si="1"/>
        <v>1200</v>
      </c>
      <c r="L33" s="13">
        <f t="shared" si="2"/>
        <v>1.5720000000000001</v>
      </c>
    </row>
    <row r="34" spans="1:12" x14ac:dyDescent="0.25">
      <c r="A34" s="4">
        <v>44420</v>
      </c>
      <c r="B34" s="2" t="s">
        <v>15</v>
      </c>
      <c r="C34" s="2">
        <v>175055</v>
      </c>
      <c r="D34" s="2" t="s">
        <v>16</v>
      </c>
      <c r="E34" s="2" t="s">
        <v>20</v>
      </c>
      <c r="F34" s="2" t="s">
        <v>55</v>
      </c>
      <c r="G34" s="2">
        <v>10</v>
      </c>
      <c r="H34" s="5">
        <v>9.1999999999999993</v>
      </c>
      <c r="I34" s="10">
        <v>15.72</v>
      </c>
      <c r="J34" s="13">
        <f t="shared" si="0"/>
        <v>157.20000000000002</v>
      </c>
      <c r="K34" s="16">
        <f t="shared" si="1"/>
        <v>2000</v>
      </c>
      <c r="L34" s="13">
        <f t="shared" si="2"/>
        <v>1.5720000000000001</v>
      </c>
    </row>
    <row r="35" spans="1:12" x14ac:dyDescent="0.25">
      <c r="A35" s="4">
        <v>44406</v>
      </c>
      <c r="B35" s="2" t="s">
        <v>15</v>
      </c>
      <c r="C35" s="2">
        <v>174570</v>
      </c>
      <c r="D35" s="2" t="s">
        <v>16</v>
      </c>
      <c r="E35" s="2" t="s">
        <v>20</v>
      </c>
      <c r="F35" s="2" t="s">
        <v>76</v>
      </c>
      <c r="G35" s="2">
        <v>5</v>
      </c>
      <c r="H35" s="5">
        <v>9.1999999999999993</v>
      </c>
      <c r="I35" s="10">
        <v>15.72</v>
      </c>
      <c r="J35" s="13">
        <f t="shared" si="0"/>
        <v>78.600000000000009</v>
      </c>
      <c r="K35" s="16">
        <f t="shared" si="1"/>
        <v>1000</v>
      </c>
      <c r="L35" s="13">
        <f t="shared" si="2"/>
        <v>1.5720000000000001</v>
      </c>
    </row>
    <row r="37" spans="1:12" x14ac:dyDescent="0.25">
      <c r="A37" t="s">
        <v>247</v>
      </c>
      <c r="G37" s="2">
        <f>SUM(G9:G35)</f>
        <v>249</v>
      </c>
      <c r="J37" s="5">
        <f t="shared" ref="J37:K37" si="3">SUM(J9:J35)</f>
        <v>3907.4400000000005</v>
      </c>
      <c r="K37" s="16">
        <f t="shared" si="3"/>
        <v>49800</v>
      </c>
      <c r="L37" s="13">
        <f>AVERAGE(L9:L35)</f>
        <v>1.5737407407407409</v>
      </c>
    </row>
  </sheetData>
  <mergeCells count="10">
    <mergeCell ref="J4:K4"/>
    <mergeCell ref="L4:M4"/>
    <mergeCell ref="N4:O4"/>
    <mergeCell ref="P4:Q4"/>
    <mergeCell ref="R4:S4"/>
    <mergeCell ref="J1:K3"/>
    <mergeCell ref="L1:M3"/>
    <mergeCell ref="N1:O3"/>
    <mergeCell ref="P1:Q3"/>
    <mergeCell ref="R1:S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7325E-6A21-4AF3-AAE7-4F469F279F7A}">
  <dimension ref="A1:S36"/>
  <sheetViews>
    <sheetView workbookViewId="0"/>
  </sheetViews>
  <sheetFormatPr defaultRowHeight="15" x14ac:dyDescent="0.25"/>
  <cols>
    <col min="1" max="1" width="10.7109375" bestFit="1" customWidth="1"/>
    <col min="2" max="2" width="5.5703125" bestFit="1" customWidth="1"/>
    <col min="3" max="3" width="8.5703125" bestFit="1" customWidth="1"/>
    <col min="4" max="4" width="7.140625" bestFit="1" customWidth="1"/>
    <col min="5" max="5" width="11.140625" bestFit="1" customWidth="1"/>
    <col min="6" max="6" width="20.42578125" bestFit="1" customWidth="1"/>
    <col min="7" max="7" width="8.7109375" bestFit="1" customWidth="1"/>
    <col min="8" max="8" width="10.28515625" bestFit="1" customWidth="1"/>
    <col min="9" max="9" width="11" bestFit="1" customWidth="1"/>
    <col min="10" max="10" width="10.5703125" bestFit="1" customWidth="1"/>
  </cols>
  <sheetData>
    <row r="1" spans="1:19" x14ac:dyDescent="0.25">
      <c r="A1" t="s">
        <v>0</v>
      </c>
      <c r="G1" t="s">
        <v>1</v>
      </c>
      <c r="H1" s="1">
        <v>44581</v>
      </c>
      <c r="J1" s="27" t="s">
        <v>253</v>
      </c>
      <c r="K1" s="27"/>
      <c r="L1" s="27" t="s">
        <v>255</v>
      </c>
      <c r="M1" s="27"/>
      <c r="N1" s="28" t="s">
        <v>256</v>
      </c>
      <c r="O1" s="28"/>
      <c r="P1" s="28" t="s">
        <v>257</v>
      </c>
      <c r="Q1" s="28"/>
      <c r="R1" s="28" t="s">
        <v>258</v>
      </c>
      <c r="S1" s="28"/>
    </row>
    <row r="2" spans="1:19" x14ac:dyDescent="0.25">
      <c r="G2" t="s">
        <v>2</v>
      </c>
      <c r="H2">
        <v>1</v>
      </c>
      <c r="J2" s="27"/>
      <c r="K2" s="27"/>
      <c r="L2" s="27"/>
      <c r="M2" s="27"/>
      <c r="N2" s="28"/>
      <c r="O2" s="28"/>
      <c r="P2" s="28"/>
      <c r="Q2" s="28"/>
      <c r="R2" s="28"/>
      <c r="S2" s="28"/>
    </row>
    <row r="3" spans="1:19" x14ac:dyDescent="0.25">
      <c r="F3" t="s">
        <v>3</v>
      </c>
      <c r="J3" s="27"/>
      <c r="K3" s="27"/>
      <c r="L3" s="27"/>
      <c r="M3" s="27"/>
      <c r="N3" s="28"/>
      <c r="O3" s="28"/>
      <c r="P3" s="28"/>
      <c r="Q3" s="28"/>
      <c r="R3" s="28"/>
      <c r="S3" s="28"/>
    </row>
    <row r="4" spans="1:19" x14ac:dyDescent="0.25">
      <c r="A4" t="s">
        <v>107</v>
      </c>
      <c r="D4" t="s">
        <v>4</v>
      </c>
      <c r="J4" s="24" t="s">
        <v>274</v>
      </c>
      <c r="K4" s="24"/>
      <c r="L4" s="24"/>
      <c r="M4" s="24"/>
      <c r="N4" s="24">
        <v>20</v>
      </c>
      <c r="O4" s="24"/>
      <c r="P4" s="25">
        <f>K36</f>
        <v>82800</v>
      </c>
      <c r="Q4" s="24"/>
      <c r="R4" s="26">
        <f>L36</f>
        <v>1.3110769230769228</v>
      </c>
      <c r="S4" s="24"/>
    </row>
    <row r="5" spans="1:19" x14ac:dyDescent="0.25">
      <c r="A5" t="s">
        <v>108</v>
      </c>
      <c r="D5" t="s">
        <v>4</v>
      </c>
    </row>
    <row r="6" spans="1:19" x14ac:dyDescent="0.25">
      <c r="A6" t="s">
        <v>109</v>
      </c>
      <c r="C6" t="s">
        <v>235</v>
      </c>
      <c r="E6" t="s">
        <v>236</v>
      </c>
      <c r="L6" s="14" t="s">
        <v>250</v>
      </c>
    </row>
    <row r="7" spans="1:19" x14ac:dyDescent="0.25">
      <c r="A7">
        <v>102821</v>
      </c>
      <c r="I7" s="8" t="s">
        <v>243</v>
      </c>
      <c r="J7" s="11" t="s">
        <v>245</v>
      </c>
      <c r="K7" s="14" t="s">
        <v>248</v>
      </c>
      <c r="L7" s="17" t="s">
        <v>251</v>
      </c>
    </row>
    <row r="8" spans="1:19" x14ac:dyDescent="0.25">
      <c r="A8" s="6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6" t="s">
        <v>14</v>
      </c>
      <c r="I8" s="9" t="s">
        <v>244</v>
      </c>
      <c r="J8" s="12" t="s">
        <v>246</v>
      </c>
      <c r="K8" s="15" t="s">
        <v>249</v>
      </c>
      <c r="L8" s="15" t="s">
        <v>252</v>
      </c>
    </row>
    <row r="9" spans="1:19" x14ac:dyDescent="0.25">
      <c r="A9" s="4">
        <v>44372</v>
      </c>
      <c r="B9" s="2" t="s">
        <v>15</v>
      </c>
      <c r="C9" s="2">
        <v>173811</v>
      </c>
      <c r="D9" s="2" t="s">
        <v>16</v>
      </c>
      <c r="E9" s="2" t="s">
        <v>20</v>
      </c>
      <c r="F9" s="2" t="s">
        <v>104</v>
      </c>
      <c r="G9" s="2">
        <v>35</v>
      </c>
      <c r="H9" s="5">
        <v>8.6999999999999993</v>
      </c>
      <c r="I9" s="10">
        <v>13.1</v>
      </c>
      <c r="J9" s="13">
        <f>G9*I9</f>
        <v>458.5</v>
      </c>
      <c r="K9" s="16">
        <f>G9*(10*20)</f>
        <v>7000</v>
      </c>
      <c r="L9" s="13">
        <f>I9/10</f>
        <v>1.31</v>
      </c>
    </row>
    <row r="10" spans="1:19" x14ac:dyDescent="0.25">
      <c r="A10" s="4">
        <v>44364</v>
      </c>
      <c r="B10" s="2" t="s">
        <v>15</v>
      </c>
      <c r="C10" s="2">
        <v>173654</v>
      </c>
      <c r="D10" s="2" t="s">
        <v>16</v>
      </c>
      <c r="E10" s="2" t="s">
        <v>53</v>
      </c>
      <c r="F10" s="2" t="s">
        <v>79</v>
      </c>
      <c r="G10" s="2">
        <v>18</v>
      </c>
      <c r="H10" s="5">
        <v>8.6999999999999993</v>
      </c>
      <c r="I10" s="10">
        <v>11.79</v>
      </c>
      <c r="J10" s="13">
        <f t="shared" ref="J10:J34" si="0">G10*I10</f>
        <v>212.21999999999997</v>
      </c>
      <c r="K10" s="16">
        <f t="shared" ref="K10:K34" si="1">G10*(10*20)</f>
        <v>3600</v>
      </c>
      <c r="L10" s="13">
        <f t="shared" ref="L10:L34" si="2">I10/10</f>
        <v>1.1789999999999998</v>
      </c>
    </row>
    <row r="11" spans="1:19" x14ac:dyDescent="0.25">
      <c r="A11" s="4">
        <v>44358</v>
      </c>
      <c r="B11" s="2" t="s">
        <v>15</v>
      </c>
      <c r="C11" s="2">
        <v>173589</v>
      </c>
      <c r="D11" s="2" t="s">
        <v>16</v>
      </c>
      <c r="E11" s="2" t="s">
        <v>20</v>
      </c>
      <c r="F11" s="2" t="s">
        <v>74</v>
      </c>
      <c r="G11" s="2">
        <v>10</v>
      </c>
      <c r="H11" s="5">
        <v>8.6999999999999993</v>
      </c>
      <c r="I11" s="10">
        <v>13.1</v>
      </c>
      <c r="J11" s="13">
        <f t="shared" si="0"/>
        <v>131</v>
      </c>
      <c r="K11" s="16">
        <f t="shared" si="1"/>
        <v>2000</v>
      </c>
      <c r="L11" s="13">
        <f t="shared" si="2"/>
        <v>1.31</v>
      </c>
    </row>
    <row r="12" spans="1:19" x14ac:dyDescent="0.25">
      <c r="A12" s="4">
        <v>44355</v>
      </c>
      <c r="B12" s="2" t="s">
        <v>15</v>
      </c>
      <c r="C12" s="2">
        <v>173442</v>
      </c>
      <c r="D12" s="2" t="s">
        <v>16</v>
      </c>
      <c r="E12" s="2" t="s">
        <v>20</v>
      </c>
      <c r="F12" s="2" t="s">
        <v>55</v>
      </c>
      <c r="G12" s="2">
        <v>27</v>
      </c>
      <c r="H12" s="5">
        <v>8.6999999999999993</v>
      </c>
      <c r="I12" s="10">
        <v>13.1</v>
      </c>
      <c r="J12" s="13">
        <f t="shared" si="0"/>
        <v>353.7</v>
      </c>
      <c r="K12" s="16">
        <f t="shared" si="1"/>
        <v>5400</v>
      </c>
      <c r="L12" s="13">
        <f t="shared" si="2"/>
        <v>1.31</v>
      </c>
    </row>
    <row r="13" spans="1:19" x14ac:dyDescent="0.25">
      <c r="A13" s="4">
        <v>44344</v>
      </c>
      <c r="B13" s="2" t="s">
        <v>15</v>
      </c>
      <c r="C13" s="2">
        <v>173278</v>
      </c>
      <c r="D13" s="2" t="s">
        <v>16</v>
      </c>
      <c r="E13" s="2" t="s">
        <v>20</v>
      </c>
      <c r="F13" s="2" t="s">
        <v>42</v>
      </c>
      <c r="G13" s="2">
        <v>25</v>
      </c>
      <c r="H13" s="5">
        <v>8.6999999999999993</v>
      </c>
      <c r="I13" s="10">
        <v>12.45</v>
      </c>
      <c r="J13" s="13">
        <f t="shared" si="0"/>
        <v>311.25</v>
      </c>
      <c r="K13" s="16">
        <f t="shared" si="1"/>
        <v>5000</v>
      </c>
      <c r="L13" s="13">
        <f t="shared" si="2"/>
        <v>1.2449999999999999</v>
      </c>
    </row>
    <row r="14" spans="1:19" x14ac:dyDescent="0.25">
      <c r="A14" s="4">
        <v>44341</v>
      </c>
      <c r="B14" s="2" t="s">
        <v>15</v>
      </c>
      <c r="C14" s="2">
        <v>173142</v>
      </c>
      <c r="D14" s="2" t="s">
        <v>16</v>
      </c>
      <c r="E14" s="2" t="s">
        <v>53</v>
      </c>
      <c r="F14" s="2" t="s">
        <v>79</v>
      </c>
      <c r="G14" s="2">
        <v>16</v>
      </c>
      <c r="H14" s="5">
        <v>8.6999999999999993</v>
      </c>
      <c r="I14" s="10">
        <v>11.79</v>
      </c>
      <c r="J14" s="13">
        <f t="shared" si="0"/>
        <v>188.64</v>
      </c>
      <c r="K14" s="16">
        <f t="shared" si="1"/>
        <v>3200</v>
      </c>
      <c r="L14" s="13">
        <f t="shared" si="2"/>
        <v>1.1789999999999998</v>
      </c>
    </row>
    <row r="15" spans="1:19" x14ac:dyDescent="0.25">
      <c r="A15" s="4">
        <v>44340</v>
      </c>
      <c r="B15" s="2" t="s">
        <v>15</v>
      </c>
      <c r="C15" s="2">
        <v>173263</v>
      </c>
      <c r="D15" s="2" t="s">
        <v>16</v>
      </c>
      <c r="E15" s="2" t="s">
        <v>56</v>
      </c>
      <c r="F15" s="2" t="s">
        <v>66</v>
      </c>
      <c r="G15" s="2">
        <v>5</v>
      </c>
      <c r="H15" s="5">
        <v>8.6999999999999993</v>
      </c>
      <c r="I15" s="10">
        <v>14.41</v>
      </c>
      <c r="J15" s="13">
        <f t="shared" si="0"/>
        <v>72.05</v>
      </c>
      <c r="K15" s="16">
        <f t="shared" si="1"/>
        <v>1000</v>
      </c>
      <c r="L15" s="13">
        <f t="shared" si="2"/>
        <v>1.4410000000000001</v>
      </c>
    </row>
    <row r="16" spans="1:19" x14ac:dyDescent="0.25">
      <c r="A16" s="4">
        <v>44336</v>
      </c>
      <c r="B16" s="2" t="s">
        <v>15</v>
      </c>
      <c r="C16" s="2">
        <v>173036</v>
      </c>
      <c r="D16" s="2" t="s">
        <v>16</v>
      </c>
      <c r="E16" s="2" t="s">
        <v>25</v>
      </c>
      <c r="F16" s="2" t="s">
        <v>146</v>
      </c>
      <c r="G16" s="2">
        <v>2</v>
      </c>
      <c r="H16" s="5">
        <v>8.6999999999999993</v>
      </c>
      <c r="I16" s="10">
        <v>13.1</v>
      </c>
      <c r="J16" s="13">
        <f t="shared" si="0"/>
        <v>26.2</v>
      </c>
      <c r="K16" s="16">
        <f t="shared" si="1"/>
        <v>400</v>
      </c>
      <c r="L16" s="13">
        <f t="shared" si="2"/>
        <v>1.31</v>
      </c>
    </row>
    <row r="17" spans="1:12" x14ac:dyDescent="0.25">
      <c r="A17" s="4">
        <v>44336</v>
      </c>
      <c r="B17" s="2" t="s">
        <v>15</v>
      </c>
      <c r="C17" s="2">
        <v>173036</v>
      </c>
      <c r="D17" s="2" t="s">
        <v>16</v>
      </c>
      <c r="E17" s="2" t="s">
        <v>25</v>
      </c>
      <c r="F17" s="2" t="s">
        <v>146</v>
      </c>
      <c r="G17" s="2">
        <v>5</v>
      </c>
      <c r="H17" s="5">
        <v>8.6999999999999993</v>
      </c>
      <c r="I17" s="10">
        <v>13.1</v>
      </c>
      <c r="J17" s="13">
        <f t="shared" si="0"/>
        <v>65.5</v>
      </c>
      <c r="K17" s="16">
        <f t="shared" si="1"/>
        <v>1000</v>
      </c>
      <c r="L17" s="13">
        <f t="shared" si="2"/>
        <v>1.31</v>
      </c>
    </row>
    <row r="18" spans="1:12" x14ac:dyDescent="0.25">
      <c r="A18" s="4">
        <v>44336</v>
      </c>
      <c r="B18" s="2" t="s">
        <v>15</v>
      </c>
      <c r="C18" s="2">
        <v>173036</v>
      </c>
      <c r="D18" s="2" t="s">
        <v>16</v>
      </c>
      <c r="E18" s="2" t="s">
        <v>25</v>
      </c>
      <c r="F18" s="2" t="s">
        <v>146</v>
      </c>
      <c r="G18" s="2">
        <v>1</v>
      </c>
      <c r="H18" s="5">
        <v>8.6999999999999993</v>
      </c>
      <c r="I18" s="10">
        <v>13.1</v>
      </c>
      <c r="J18" s="13">
        <f t="shared" si="0"/>
        <v>13.1</v>
      </c>
      <c r="K18" s="16">
        <f t="shared" si="1"/>
        <v>200</v>
      </c>
      <c r="L18" s="13">
        <f t="shared" si="2"/>
        <v>1.31</v>
      </c>
    </row>
    <row r="19" spans="1:12" x14ac:dyDescent="0.25">
      <c r="A19" s="4">
        <v>44336</v>
      </c>
      <c r="B19" s="2" t="s">
        <v>15</v>
      </c>
      <c r="C19" s="2">
        <v>173036</v>
      </c>
      <c r="D19" s="2" t="s">
        <v>16</v>
      </c>
      <c r="E19" s="2" t="s">
        <v>25</v>
      </c>
      <c r="F19" s="2" t="s">
        <v>146</v>
      </c>
      <c r="G19" s="2">
        <v>2</v>
      </c>
      <c r="H19" s="5">
        <v>8.6999999999999993</v>
      </c>
      <c r="I19" s="10">
        <v>13.1</v>
      </c>
      <c r="J19" s="13">
        <f t="shared" si="0"/>
        <v>26.2</v>
      </c>
      <c r="K19" s="16">
        <f t="shared" si="1"/>
        <v>400</v>
      </c>
      <c r="L19" s="13">
        <f t="shared" si="2"/>
        <v>1.31</v>
      </c>
    </row>
    <row r="20" spans="1:12" x14ac:dyDescent="0.25">
      <c r="A20" s="4">
        <v>44336</v>
      </c>
      <c r="B20" s="2" t="s">
        <v>15</v>
      </c>
      <c r="C20" s="2">
        <v>173034</v>
      </c>
      <c r="D20" s="2" t="s">
        <v>16</v>
      </c>
      <c r="E20" s="2" t="s">
        <v>20</v>
      </c>
      <c r="F20" s="2" t="s">
        <v>146</v>
      </c>
      <c r="G20" s="2">
        <v>10</v>
      </c>
      <c r="H20" s="5">
        <v>8.6999999999999993</v>
      </c>
      <c r="I20" s="10">
        <v>13.1</v>
      </c>
      <c r="J20" s="13">
        <f t="shared" si="0"/>
        <v>131</v>
      </c>
      <c r="K20" s="16">
        <f t="shared" si="1"/>
        <v>2000</v>
      </c>
      <c r="L20" s="13">
        <f t="shared" si="2"/>
        <v>1.31</v>
      </c>
    </row>
    <row r="21" spans="1:12" x14ac:dyDescent="0.25">
      <c r="A21" s="4">
        <v>44334</v>
      </c>
      <c r="B21" s="2" t="s">
        <v>15</v>
      </c>
      <c r="C21" s="2">
        <v>172975</v>
      </c>
      <c r="D21" s="2" t="s">
        <v>16</v>
      </c>
      <c r="E21" s="2" t="s">
        <v>20</v>
      </c>
      <c r="F21" s="2" t="s">
        <v>104</v>
      </c>
      <c r="G21" s="2">
        <v>24</v>
      </c>
      <c r="H21" s="5">
        <v>8.6999999999999993</v>
      </c>
      <c r="I21" s="10">
        <v>13.1</v>
      </c>
      <c r="J21" s="13">
        <f t="shared" si="0"/>
        <v>314.39999999999998</v>
      </c>
      <c r="K21" s="16">
        <f t="shared" si="1"/>
        <v>4800</v>
      </c>
      <c r="L21" s="13">
        <f t="shared" si="2"/>
        <v>1.31</v>
      </c>
    </row>
    <row r="22" spans="1:12" x14ac:dyDescent="0.25">
      <c r="A22" s="4">
        <v>44326</v>
      </c>
      <c r="B22" s="2" t="s">
        <v>15</v>
      </c>
      <c r="C22" s="2">
        <v>172841</v>
      </c>
      <c r="D22" s="2" t="s">
        <v>16</v>
      </c>
      <c r="E22" s="2" t="s">
        <v>25</v>
      </c>
      <c r="F22" s="2" t="s">
        <v>78</v>
      </c>
      <c r="G22" s="2">
        <v>14</v>
      </c>
      <c r="H22" s="5">
        <v>8.6999999999999993</v>
      </c>
      <c r="I22" s="10">
        <v>13.1</v>
      </c>
      <c r="J22" s="13">
        <f t="shared" si="0"/>
        <v>183.4</v>
      </c>
      <c r="K22" s="16">
        <f t="shared" si="1"/>
        <v>2800</v>
      </c>
      <c r="L22" s="13">
        <f t="shared" si="2"/>
        <v>1.31</v>
      </c>
    </row>
    <row r="23" spans="1:12" x14ac:dyDescent="0.25">
      <c r="A23" s="4">
        <v>44326</v>
      </c>
      <c r="B23" s="2" t="s">
        <v>15</v>
      </c>
      <c r="C23" s="2">
        <v>16173</v>
      </c>
      <c r="D23" s="2" t="s">
        <v>16</v>
      </c>
      <c r="E23" s="2">
        <v>1050</v>
      </c>
      <c r="F23" s="2" t="s">
        <v>237</v>
      </c>
      <c r="G23" s="2">
        <v>25</v>
      </c>
      <c r="H23" s="5">
        <v>8.6999999999999993</v>
      </c>
      <c r="I23" s="10">
        <v>13.1</v>
      </c>
      <c r="J23" s="13">
        <f t="shared" si="0"/>
        <v>327.5</v>
      </c>
      <c r="K23" s="16">
        <f t="shared" si="1"/>
        <v>5000</v>
      </c>
      <c r="L23" s="13">
        <f t="shared" si="2"/>
        <v>1.31</v>
      </c>
    </row>
    <row r="24" spans="1:12" x14ac:dyDescent="0.25">
      <c r="A24" s="4">
        <v>44323</v>
      </c>
      <c r="B24" s="2" t="s">
        <v>15</v>
      </c>
      <c r="C24" s="2">
        <v>172944</v>
      </c>
      <c r="D24" s="2" t="s">
        <v>16</v>
      </c>
      <c r="E24" s="2" t="s">
        <v>20</v>
      </c>
      <c r="F24" s="2" t="s">
        <v>147</v>
      </c>
      <c r="G24" s="2">
        <v>25</v>
      </c>
      <c r="H24" s="5">
        <v>8.6999999999999993</v>
      </c>
      <c r="I24" s="10">
        <v>13.1</v>
      </c>
      <c r="J24" s="13">
        <f t="shared" si="0"/>
        <v>327.5</v>
      </c>
      <c r="K24" s="16">
        <f t="shared" si="1"/>
        <v>5000</v>
      </c>
      <c r="L24" s="13">
        <f t="shared" si="2"/>
        <v>1.31</v>
      </c>
    </row>
    <row r="25" spans="1:12" x14ac:dyDescent="0.25">
      <c r="A25" s="4">
        <v>44323</v>
      </c>
      <c r="B25" s="2" t="s">
        <v>15</v>
      </c>
      <c r="C25" s="2">
        <v>172825</v>
      </c>
      <c r="D25" s="2" t="s">
        <v>16</v>
      </c>
      <c r="E25" s="2" t="s">
        <v>20</v>
      </c>
      <c r="F25" s="2" t="s">
        <v>74</v>
      </c>
      <c r="G25" s="2">
        <v>20</v>
      </c>
      <c r="H25" s="5">
        <v>8.6999999999999993</v>
      </c>
      <c r="I25" s="10">
        <v>13.1</v>
      </c>
      <c r="J25" s="13">
        <f t="shared" si="0"/>
        <v>262</v>
      </c>
      <c r="K25" s="16">
        <f t="shared" si="1"/>
        <v>4000</v>
      </c>
      <c r="L25" s="13">
        <f t="shared" si="2"/>
        <v>1.31</v>
      </c>
    </row>
    <row r="26" spans="1:12" x14ac:dyDescent="0.25">
      <c r="A26" s="4">
        <v>44321</v>
      </c>
      <c r="B26" s="2" t="s">
        <v>15</v>
      </c>
      <c r="C26" s="2">
        <v>172774</v>
      </c>
      <c r="D26" s="2" t="s">
        <v>16</v>
      </c>
      <c r="E26" s="2" t="s">
        <v>53</v>
      </c>
      <c r="F26" s="2" t="s">
        <v>79</v>
      </c>
      <c r="G26" s="2">
        <v>14</v>
      </c>
      <c r="H26" s="5">
        <v>8.6999999999999993</v>
      </c>
      <c r="I26" s="10">
        <v>11.79</v>
      </c>
      <c r="J26" s="13">
        <f t="shared" si="0"/>
        <v>165.06</v>
      </c>
      <c r="K26" s="16">
        <f t="shared" si="1"/>
        <v>2800</v>
      </c>
      <c r="L26" s="13">
        <f t="shared" si="2"/>
        <v>1.1789999999999998</v>
      </c>
    </row>
    <row r="27" spans="1:12" x14ac:dyDescent="0.25">
      <c r="A27" s="4">
        <v>44300</v>
      </c>
      <c r="B27" s="2" t="s">
        <v>15</v>
      </c>
      <c r="C27" s="2">
        <v>172143</v>
      </c>
      <c r="D27" s="2" t="s">
        <v>16</v>
      </c>
      <c r="E27" s="2" t="s">
        <v>56</v>
      </c>
      <c r="F27" s="2" t="s">
        <v>66</v>
      </c>
      <c r="G27" s="2">
        <v>25</v>
      </c>
      <c r="H27" s="5">
        <v>8.6999999999999993</v>
      </c>
      <c r="I27" s="10">
        <v>14.41</v>
      </c>
      <c r="J27" s="13">
        <f t="shared" si="0"/>
        <v>360.25</v>
      </c>
      <c r="K27" s="16">
        <f t="shared" si="1"/>
        <v>5000</v>
      </c>
      <c r="L27" s="13">
        <f t="shared" si="2"/>
        <v>1.4410000000000001</v>
      </c>
    </row>
    <row r="28" spans="1:12" x14ac:dyDescent="0.25">
      <c r="A28" s="4">
        <v>44298</v>
      </c>
      <c r="B28" s="2" t="s">
        <v>15</v>
      </c>
      <c r="C28" s="2">
        <v>172259</v>
      </c>
      <c r="D28" s="2" t="s">
        <v>16</v>
      </c>
      <c r="E28" s="2" t="s">
        <v>20</v>
      </c>
      <c r="F28" s="2" t="s">
        <v>42</v>
      </c>
      <c r="G28" s="2">
        <v>20</v>
      </c>
      <c r="H28" s="5">
        <v>8.6999999999999993</v>
      </c>
      <c r="I28" s="10">
        <v>12.45</v>
      </c>
      <c r="J28" s="13">
        <f t="shared" si="0"/>
        <v>249</v>
      </c>
      <c r="K28" s="16">
        <f t="shared" si="1"/>
        <v>4000</v>
      </c>
      <c r="L28" s="13">
        <f t="shared" si="2"/>
        <v>1.2449999999999999</v>
      </c>
    </row>
    <row r="29" spans="1:12" x14ac:dyDescent="0.25">
      <c r="A29" s="4">
        <v>44295</v>
      </c>
      <c r="B29" s="2" t="s">
        <v>15</v>
      </c>
      <c r="C29" s="2">
        <v>172234</v>
      </c>
      <c r="D29" s="2" t="s">
        <v>16</v>
      </c>
      <c r="E29" s="2" t="s">
        <v>20</v>
      </c>
      <c r="F29" s="2" t="s">
        <v>104</v>
      </c>
      <c r="G29" s="2">
        <v>24</v>
      </c>
      <c r="H29" s="5">
        <v>8.6999999999999993</v>
      </c>
      <c r="I29" s="10">
        <v>13.1</v>
      </c>
      <c r="J29" s="13">
        <f t="shared" si="0"/>
        <v>314.39999999999998</v>
      </c>
      <c r="K29" s="16">
        <f t="shared" si="1"/>
        <v>4800</v>
      </c>
      <c r="L29" s="13">
        <f t="shared" si="2"/>
        <v>1.31</v>
      </c>
    </row>
    <row r="30" spans="1:12" x14ac:dyDescent="0.25">
      <c r="A30" s="4">
        <v>44287</v>
      </c>
      <c r="B30" s="2" t="s">
        <v>15</v>
      </c>
      <c r="C30" s="2">
        <v>172068</v>
      </c>
      <c r="D30" s="2" t="s">
        <v>16</v>
      </c>
      <c r="E30" s="2" t="s">
        <v>105</v>
      </c>
      <c r="F30" s="2" t="s">
        <v>116</v>
      </c>
      <c r="G30" s="2">
        <v>7</v>
      </c>
      <c r="H30" s="5">
        <v>6</v>
      </c>
      <c r="I30" s="10">
        <v>14.02</v>
      </c>
      <c r="J30" s="13">
        <f t="shared" si="0"/>
        <v>98.14</v>
      </c>
      <c r="K30" s="16">
        <f t="shared" si="1"/>
        <v>1400</v>
      </c>
      <c r="L30" s="13">
        <f t="shared" si="2"/>
        <v>1.4019999999999999</v>
      </c>
    </row>
    <row r="31" spans="1:12" x14ac:dyDescent="0.25">
      <c r="A31" s="4">
        <v>44259</v>
      </c>
      <c r="B31" s="2" t="s">
        <v>15</v>
      </c>
      <c r="C31" s="2">
        <v>171495</v>
      </c>
      <c r="D31" s="2" t="s">
        <v>16</v>
      </c>
      <c r="E31" s="2" t="s">
        <v>17</v>
      </c>
      <c r="F31" s="2" t="s">
        <v>211</v>
      </c>
      <c r="G31" s="2">
        <v>10</v>
      </c>
      <c r="H31" s="5">
        <v>6</v>
      </c>
      <c r="I31" s="10">
        <v>13.1</v>
      </c>
      <c r="J31" s="13">
        <f t="shared" si="0"/>
        <v>131</v>
      </c>
      <c r="K31" s="16">
        <f t="shared" si="1"/>
        <v>2000</v>
      </c>
      <c r="L31" s="13">
        <f t="shared" si="2"/>
        <v>1.31</v>
      </c>
    </row>
    <row r="32" spans="1:12" x14ac:dyDescent="0.25">
      <c r="A32" s="4">
        <v>44232</v>
      </c>
      <c r="B32" s="2" t="s">
        <v>15</v>
      </c>
      <c r="C32" s="2">
        <v>170888</v>
      </c>
      <c r="D32" s="2" t="s">
        <v>16</v>
      </c>
      <c r="E32" s="2" t="s">
        <v>25</v>
      </c>
      <c r="F32" s="2" t="s">
        <v>151</v>
      </c>
      <c r="G32" s="2">
        <v>0</v>
      </c>
      <c r="H32" s="5">
        <v>6</v>
      </c>
      <c r="I32" s="10">
        <v>14.41</v>
      </c>
      <c r="J32" s="13">
        <f t="shared" si="0"/>
        <v>0</v>
      </c>
      <c r="K32" s="16">
        <f t="shared" si="1"/>
        <v>0</v>
      </c>
      <c r="L32" s="13">
        <f t="shared" si="2"/>
        <v>1.4410000000000001</v>
      </c>
    </row>
    <row r="33" spans="1:12" x14ac:dyDescent="0.25">
      <c r="A33" s="4">
        <v>44222</v>
      </c>
      <c r="B33" s="2" t="s">
        <v>15</v>
      </c>
      <c r="C33" s="2">
        <v>170560</v>
      </c>
      <c r="D33" s="2" t="s">
        <v>16</v>
      </c>
      <c r="E33" s="2" t="s">
        <v>39</v>
      </c>
      <c r="F33" s="2" t="s">
        <v>83</v>
      </c>
      <c r="G33" s="2">
        <v>25</v>
      </c>
      <c r="H33" s="5">
        <v>6</v>
      </c>
      <c r="I33" s="10">
        <v>13.76</v>
      </c>
      <c r="J33" s="13">
        <f t="shared" si="0"/>
        <v>344</v>
      </c>
      <c r="K33" s="16">
        <f t="shared" si="1"/>
        <v>5000</v>
      </c>
      <c r="L33" s="13">
        <f t="shared" si="2"/>
        <v>1.3759999999999999</v>
      </c>
    </row>
    <row r="34" spans="1:12" x14ac:dyDescent="0.25">
      <c r="A34" s="4">
        <v>44215</v>
      </c>
      <c r="B34" s="2" t="s">
        <v>15</v>
      </c>
      <c r="C34" s="2">
        <v>170634</v>
      </c>
      <c r="D34" s="2" t="s">
        <v>16</v>
      </c>
      <c r="E34" s="2" t="s">
        <v>20</v>
      </c>
      <c r="F34" s="2" t="s">
        <v>104</v>
      </c>
      <c r="G34" s="2">
        <v>25</v>
      </c>
      <c r="H34" s="5">
        <v>6</v>
      </c>
      <c r="I34" s="10">
        <v>13.1</v>
      </c>
      <c r="J34" s="13">
        <f t="shared" si="0"/>
        <v>327.5</v>
      </c>
      <c r="K34" s="16">
        <f t="shared" si="1"/>
        <v>5000</v>
      </c>
      <c r="L34" s="13">
        <f t="shared" si="2"/>
        <v>1.31</v>
      </c>
    </row>
    <row r="36" spans="1:12" x14ac:dyDescent="0.25">
      <c r="A36" t="s">
        <v>247</v>
      </c>
      <c r="G36" s="2">
        <f>SUM(G9:G34)</f>
        <v>414</v>
      </c>
      <c r="J36" s="5">
        <f t="shared" ref="J36:K36" si="3">SUM(J9:J34)</f>
        <v>5393.5099999999993</v>
      </c>
      <c r="K36" s="16">
        <f t="shared" si="3"/>
        <v>82800</v>
      </c>
      <c r="L36" s="13">
        <f>AVERAGE(L9:L34)</f>
        <v>1.3110769230769228</v>
      </c>
    </row>
  </sheetData>
  <mergeCells count="10">
    <mergeCell ref="J4:K4"/>
    <mergeCell ref="L4:M4"/>
    <mergeCell ref="N4:O4"/>
    <mergeCell ref="P4:Q4"/>
    <mergeCell ref="R4:S4"/>
    <mergeCell ref="J1:K3"/>
    <mergeCell ref="L1:M3"/>
    <mergeCell ref="N1:O3"/>
    <mergeCell ref="P1:Q3"/>
    <mergeCell ref="R1:S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BE8B4-95E0-4F81-9F1C-EF7CF21CE83B}">
  <dimension ref="A1:S23"/>
  <sheetViews>
    <sheetView workbookViewId="0"/>
  </sheetViews>
  <sheetFormatPr defaultRowHeight="15" x14ac:dyDescent="0.25"/>
  <cols>
    <col min="1" max="1" width="10.7109375" bestFit="1" customWidth="1"/>
    <col min="2" max="2" width="5.5703125" bestFit="1" customWidth="1"/>
    <col min="3" max="3" width="8.5703125" bestFit="1" customWidth="1"/>
    <col min="4" max="4" width="7.140625" bestFit="1" customWidth="1"/>
    <col min="5" max="5" width="11.140625" bestFit="1" customWidth="1"/>
    <col min="6" max="6" width="20.42578125" bestFit="1" customWidth="1"/>
    <col min="7" max="7" width="8.7109375" bestFit="1" customWidth="1"/>
    <col min="8" max="8" width="10.28515625" bestFit="1" customWidth="1"/>
    <col min="9" max="9" width="11" bestFit="1" customWidth="1"/>
    <col min="10" max="10" width="10.5703125" bestFit="1" customWidth="1"/>
  </cols>
  <sheetData>
    <row r="1" spans="1:19" x14ac:dyDescent="0.25">
      <c r="A1" t="s">
        <v>0</v>
      </c>
      <c r="G1" t="s">
        <v>1</v>
      </c>
      <c r="H1" s="1">
        <v>44581</v>
      </c>
      <c r="J1" s="27" t="s">
        <v>253</v>
      </c>
      <c r="K1" s="27"/>
      <c r="L1" s="27" t="s">
        <v>255</v>
      </c>
      <c r="M1" s="27"/>
      <c r="N1" s="28" t="s">
        <v>256</v>
      </c>
      <c r="O1" s="28"/>
      <c r="P1" s="28" t="s">
        <v>257</v>
      </c>
      <c r="Q1" s="28"/>
      <c r="R1" s="28" t="s">
        <v>258</v>
      </c>
      <c r="S1" s="28"/>
    </row>
    <row r="2" spans="1:19" x14ac:dyDescent="0.25">
      <c r="G2" t="s">
        <v>2</v>
      </c>
      <c r="H2">
        <v>1</v>
      </c>
      <c r="J2" s="27"/>
      <c r="K2" s="27"/>
      <c r="L2" s="27"/>
      <c r="M2" s="27"/>
      <c r="N2" s="28"/>
      <c r="O2" s="28"/>
      <c r="P2" s="28"/>
      <c r="Q2" s="28"/>
      <c r="R2" s="28"/>
      <c r="S2" s="28"/>
    </row>
    <row r="3" spans="1:19" x14ac:dyDescent="0.25">
      <c r="F3" t="s">
        <v>3</v>
      </c>
      <c r="J3" s="27"/>
      <c r="K3" s="27"/>
      <c r="L3" s="27"/>
      <c r="M3" s="27"/>
      <c r="N3" s="28"/>
      <c r="O3" s="28"/>
      <c r="P3" s="28"/>
      <c r="Q3" s="28"/>
      <c r="R3" s="28"/>
      <c r="S3" s="28"/>
    </row>
    <row r="4" spans="1:19" x14ac:dyDescent="0.25">
      <c r="A4" t="s">
        <v>107</v>
      </c>
      <c r="D4" t="s">
        <v>4</v>
      </c>
      <c r="J4" s="24" t="s">
        <v>275</v>
      </c>
      <c r="K4" s="24"/>
      <c r="L4" s="24"/>
      <c r="M4" s="24"/>
      <c r="N4" s="24">
        <v>20</v>
      </c>
      <c r="O4" s="24"/>
      <c r="P4" s="25">
        <f>K23</f>
        <v>26200</v>
      </c>
      <c r="Q4" s="24"/>
      <c r="R4" s="26">
        <f>L23</f>
        <v>2.2629230769230761</v>
      </c>
      <c r="S4" s="24"/>
    </row>
    <row r="5" spans="1:19" x14ac:dyDescent="0.25">
      <c r="A5" t="s">
        <v>108</v>
      </c>
      <c r="D5" t="s">
        <v>4</v>
      </c>
    </row>
    <row r="6" spans="1:19" x14ac:dyDescent="0.25">
      <c r="A6" t="s">
        <v>109</v>
      </c>
      <c r="C6" t="s">
        <v>238</v>
      </c>
      <c r="E6" t="s">
        <v>239</v>
      </c>
      <c r="L6" s="14" t="s">
        <v>250</v>
      </c>
    </row>
    <row r="7" spans="1:19" x14ac:dyDescent="0.25">
      <c r="A7">
        <v>126524</v>
      </c>
      <c r="I7" s="8" t="s">
        <v>243</v>
      </c>
      <c r="J7" s="11" t="s">
        <v>245</v>
      </c>
      <c r="K7" s="14" t="s">
        <v>248</v>
      </c>
      <c r="L7" s="17" t="s">
        <v>251</v>
      </c>
    </row>
    <row r="8" spans="1:19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9" t="s">
        <v>244</v>
      </c>
      <c r="J8" s="12" t="s">
        <v>246</v>
      </c>
      <c r="K8" s="15" t="s">
        <v>249</v>
      </c>
      <c r="L8" s="15" t="s">
        <v>252</v>
      </c>
    </row>
    <row r="9" spans="1:19" x14ac:dyDescent="0.25">
      <c r="A9" s="4">
        <v>44380</v>
      </c>
      <c r="B9" s="2" t="s">
        <v>15</v>
      </c>
      <c r="C9" s="2">
        <v>174107</v>
      </c>
      <c r="D9" s="2" t="s">
        <v>16</v>
      </c>
      <c r="E9" s="2" t="s">
        <v>80</v>
      </c>
      <c r="F9" s="2" t="s">
        <v>206</v>
      </c>
      <c r="G9" s="2">
        <v>2</v>
      </c>
      <c r="H9" s="5">
        <v>16</v>
      </c>
      <c r="I9" s="10">
        <v>23.83</v>
      </c>
      <c r="J9" s="13">
        <f>G9*I9</f>
        <v>47.66</v>
      </c>
      <c r="K9" s="16">
        <f>G9*(10*20)</f>
        <v>400</v>
      </c>
      <c r="L9" s="13">
        <f>I9/10</f>
        <v>2.383</v>
      </c>
    </row>
    <row r="10" spans="1:19" x14ac:dyDescent="0.25">
      <c r="A10" s="4">
        <v>44375</v>
      </c>
      <c r="B10" s="2" t="s">
        <v>15</v>
      </c>
      <c r="C10" s="2">
        <v>173836</v>
      </c>
      <c r="D10" s="2" t="s">
        <v>16</v>
      </c>
      <c r="E10" s="2" t="s">
        <v>17</v>
      </c>
      <c r="F10" s="2" t="s">
        <v>240</v>
      </c>
      <c r="G10" s="2">
        <v>0</v>
      </c>
      <c r="H10" s="5">
        <v>16</v>
      </c>
      <c r="I10" s="10">
        <v>22.27</v>
      </c>
      <c r="J10" s="13">
        <f t="shared" ref="J10:J21" si="0">G10*I10</f>
        <v>0</v>
      </c>
      <c r="K10" s="16">
        <f t="shared" ref="K10:K21" si="1">G10*(10*20)</f>
        <v>0</v>
      </c>
      <c r="L10" s="13">
        <f t="shared" ref="L10:L21" si="2">I10/10</f>
        <v>2.2269999999999999</v>
      </c>
    </row>
    <row r="11" spans="1:19" x14ac:dyDescent="0.25">
      <c r="A11" s="4">
        <v>44364</v>
      </c>
      <c r="B11" s="2" t="s">
        <v>15</v>
      </c>
      <c r="C11" s="2">
        <v>173540</v>
      </c>
      <c r="D11" s="2" t="s">
        <v>16</v>
      </c>
      <c r="E11" s="2" t="s">
        <v>25</v>
      </c>
      <c r="F11" s="2" t="s">
        <v>184</v>
      </c>
      <c r="G11" s="2">
        <v>0</v>
      </c>
      <c r="H11" s="5">
        <v>16</v>
      </c>
      <c r="I11" s="10">
        <v>22.27</v>
      </c>
      <c r="J11" s="13">
        <f t="shared" si="0"/>
        <v>0</v>
      </c>
      <c r="K11" s="16">
        <f t="shared" si="1"/>
        <v>0</v>
      </c>
      <c r="L11" s="13">
        <f t="shared" si="2"/>
        <v>2.2269999999999999</v>
      </c>
    </row>
    <row r="12" spans="1:19" x14ac:dyDescent="0.25">
      <c r="A12" s="4">
        <v>44316</v>
      </c>
      <c r="B12" s="2" t="s">
        <v>15</v>
      </c>
      <c r="C12" s="2">
        <v>172510</v>
      </c>
      <c r="D12" s="2" t="s">
        <v>16</v>
      </c>
      <c r="E12" s="2" t="s">
        <v>17</v>
      </c>
      <c r="F12" s="2" t="s">
        <v>128</v>
      </c>
      <c r="G12" s="2">
        <v>40</v>
      </c>
      <c r="H12" s="5">
        <v>16</v>
      </c>
      <c r="I12" s="10">
        <v>22.27</v>
      </c>
      <c r="J12" s="13">
        <f t="shared" si="0"/>
        <v>890.8</v>
      </c>
      <c r="K12" s="16">
        <f t="shared" si="1"/>
        <v>8000</v>
      </c>
      <c r="L12" s="13">
        <f t="shared" si="2"/>
        <v>2.2269999999999999</v>
      </c>
    </row>
    <row r="13" spans="1:19" x14ac:dyDescent="0.25">
      <c r="A13" s="4">
        <v>44302</v>
      </c>
      <c r="B13" s="2" t="s">
        <v>15</v>
      </c>
      <c r="C13" s="2">
        <v>172092</v>
      </c>
      <c r="D13" s="2" t="s">
        <v>16</v>
      </c>
      <c r="E13" s="2" t="s">
        <v>114</v>
      </c>
      <c r="F13" s="2" t="s">
        <v>115</v>
      </c>
      <c r="G13" s="2">
        <v>2</v>
      </c>
      <c r="H13" s="5">
        <v>16</v>
      </c>
      <c r="I13" s="10">
        <v>24.5</v>
      </c>
      <c r="J13" s="13">
        <f t="shared" si="0"/>
        <v>49</v>
      </c>
      <c r="K13" s="16">
        <f t="shared" si="1"/>
        <v>400</v>
      </c>
      <c r="L13" s="13">
        <f t="shared" si="2"/>
        <v>2.4500000000000002</v>
      </c>
    </row>
    <row r="14" spans="1:19" x14ac:dyDescent="0.25">
      <c r="A14" s="4">
        <v>44302</v>
      </c>
      <c r="B14" s="2" t="s">
        <v>15</v>
      </c>
      <c r="C14" s="2">
        <v>172092</v>
      </c>
      <c r="D14" s="2" t="s">
        <v>16</v>
      </c>
      <c r="E14" s="2" t="s">
        <v>114</v>
      </c>
      <c r="F14" s="2" t="s">
        <v>115</v>
      </c>
      <c r="G14" s="2">
        <v>2</v>
      </c>
      <c r="H14" s="5">
        <v>16</v>
      </c>
      <c r="I14" s="10">
        <v>24.5</v>
      </c>
      <c r="J14" s="13">
        <f t="shared" si="0"/>
        <v>49</v>
      </c>
      <c r="K14" s="16">
        <f t="shared" si="1"/>
        <v>400</v>
      </c>
      <c r="L14" s="13">
        <f t="shared" si="2"/>
        <v>2.4500000000000002</v>
      </c>
    </row>
    <row r="15" spans="1:19" x14ac:dyDescent="0.25">
      <c r="A15" s="4">
        <v>44302</v>
      </c>
      <c r="B15" s="2" t="s">
        <v>15</v>
      </c>
      <c r="C15" s="2">
        <v>172092</v>
      </c>
      <c r="D15" s="2" t="s">
        <v>16</v>
      </c>
      <c r="E15" s="2" t="s">
        <v>114</v>
      </c>
      <c r="F15" s="2" t="s">
        <v>115</v>
      </c>
      <c r="G15" s="2">
        <v>2</v>
      </c>
      <c r="H15" s="5">
        <v>16</v>
      </c>
      <c r="I15" s="10">
        <v>24.5</v>
      </c>
      <c r="J15" s="13">
        <f t="shared" si="0"/>
        <v>49</v>
      </c>
      <c r="K15" s="16">
        <f t="shared" si="1"/>
        <v>400</v>
      </c>
      <c r="L15" s="13">
        <f t="shared" si="2"/>
        <v>2.4500000000000002</v>
      </c>
    </row>
    <row r="16" spans="1:19" x14ac:dyDescent="0.25">
      <c r="A16" s="4">
        <v>44302</v>
      </c>
      <c r="B16" s="2" t="s">
        <v>15</v>
      </c>
      <c r="C16" s="2">
        <v>172092</v>
      </c>
      <c r="D16" s="2" t="s">
        <v>16</v>
      </c>
      <c r="E16" s="2" t="s">
        <v>114</v>
      </c>
      <c r="F16" s="2" t="s">
        <v>115</v>
      </c>
      <c r="G16" s="2">
        <v>2</v>
      </c>
      <c r="H16" s="5">
        <v>16</v>
      </c>
      <c r="I16" s="10">
        <v>24.5</v>
      </c>
      <c r="J16" s="13">
        <f t="shared" si="0"/>
        <v>49</v>
      </c>
      <c r="K16" s="16">
        <f t="shared" si="1"/>
        <v>400</v>
      </c>
      <c r="L16" s="13">
        <f t="shared" si="2"/>
        <v>2.4500000000000002</v>
      </c>
    </row>
    <row r="17" spans="1:12" x14ac:dyDescent="0.25">
      <c r="A17" s="4">
        <v>44284</v>
      </c>
      <c r="B17" s="2" t="s">
        <v>15</v>
      </c>
      <c r="C17" s="2">
        <v>171848</v>
      </c>
      <c r="D17" s="2" t="s">
        <v>16</v>
      </c>
      <c r="E17" s="2" t="s">
        <v>119</v>
      </c>
      <c r="F17" s="2" t="s">
        <v>241</v>
      </c>
      <c r="G17" s="2">
        <v>50</v>
      </c>
      <c r="H17" s="5">
        <v>16</v>
      </c>
      <c r="I17" s="10">
        <v>22.27</v>
      </c>
      <c r="J17" s="13">
        <f t="shared" si="0"/>
        <v>1113.5</v>
      </c>
      <c r="K17" s="16">
        <f t="shared" si="1"/>
        <v>10000</v>
      </c>
      <c r="L17" s="13">
        <f t="shared" si="2"/>
        <v>2.2269999999999999</v>
      </c>
    </row>
    <row r="18" spans="1:12" x14ac:dyDescent="0.25">
      <c r="A18" s="4">
        <v>44249</v>
      </c>
      <c r="B18" s="2" t="s">
        <v>15</v>
      </c>
      <c r="C18" s="2">
        <v>171201</v>
      </c>
      <c r="D18" s="2" t="s">
        <v>16</v>
      </c>
      <c r="E18" s="2" t="s">
        <v>85</v>
      </c>
      <c r="F18" s="2" t="s">
        <v>242</v>
      </c>
      <c r="G18" s="2">
        <v>13</v>
      </c>
      <c r="H18" s="5">
        <v>14.6</v>
      </c>
      <c r="I18" s="10">
        <v>22.34</v>
      </c>
      <c r="J18" s="13">
        <f t="shared" si="0"/>
        <v>290.42</v>
      </c>
      <c r="K18" s="16">
        <f t="shared" si="1"/>
        <v>2600</v>
      </c>
      <c r="L18" s="13">
        <f t="shared" si="2"/>
        <v>2.234</v>
      </c>
    </row>
    <row r="19" spans="1:12" x14ac:dyDescent="0.25">
      <c r="A19" s="4">
        <v>44225</v>
      </c>
      <c r="B19" s="2" t="s">
        <v>15</v>
      </c>
      <c r="C19" s="2">
        <v>170791</v>
      </c>
      <c r="D19" s="2" t="s">
        <v>16</v>
      </c>
      <c r="E19" s="2" t="s">
        <v>20</v>
      </c>
      <c r="F19" s="2" t="s">
        <v>123</v>
      </c>
      <c r="G19" s="2">
        <v>5</v>
      </c>
      <c r="H19" s="5">
        <v>13.32</v>
      </c>
      <c r="I19" s="10">
        <v>20.309999999999999</v>
      </c>
      <c r="J19" s="13">
        <f t="shared" si="0"/>
        <v>101.55</v>
      </c>
      <c r="K19" s="16">
        <f t="shared" si="1"/>
        <v>1000</v>
      </c>
      <c r="L19" s="13">
        <f t="shared" si="2"/>
        <v>2.0309999999999997</v>
      </c>
    </row>
    <row r="20" spans="1:12" x14ac:dyDescent="0.25">
      <c r="A20" s="4">
        <v>44215</v>
      </c>
      <c r="B20" s="2" t="s">
        <v>15</v>
      </c>
      <c r="C20" s="2">
        <v>170752</v>
      </c>
      <c r="D20" s="2" t="s">
        <v>16</v>
      </c>
      <c r="E20" s="2" t="s">
        <v>17</v>
      </c>
      <c r="F20" s="2" t="s">
        <v>130</v>
      </c>
      <c r="G20" s="2">
        <v>0</v>
      </c>
      <c r="H20" s="5">
        <v>13.32</v>
      </c>
      <c r="I20" s="10">
        <v>20.309999999999999</v>
      </c>
      <c r="J20" s="13">
        <f t="shared" si="0"/>
        <v>0</v>
      </c>
      <c r="K20" s="16">
        <f t="shared" si="1"/>
        <v>0</v>
      </c>
      <c r="L20" s="13">
        <f t="shared" si="2"/>
        <v>2.0309999999999997</v>
      </c>
    </row>
    <row r="21" spans="1:12" x14ac:dyDescent="0.25">
      <c r="A21" s="4">
        <v>44210</v>
      </c>
      <c r="B21" s="2" t="s">
        <v>15</v>
      </c>
      <c r="C21" s="2">
        <v>170685</v>
      </c>
      <c r="D21" s="2" t="s">
        <v>16</v>
      </c>
      <c r="E21" s="2" t="s">
        <v>25</v>
      </c>
      <c r="F21" s="2" t="s">
        <v>125</v>
      </c>
      <c r="G21" s="2">
        <v>13</v>
      </c>
      <c r="H21" s="5">
        <v>13.32</v>
      </c>
      <c r="I21" s="10">
        <v>20.309999999999999</v>
      </c>
      <c r="J21" s="13">
        <f t="shared" si="0"/>
        <v>264.02999999999997</v>
      </c>
      <c r="K21" s="16">
        <f t="shared" si="1"/>
        <v>2600</v>
      </c>
      <c r="L21" s="13">
        <f t="shared" si="2"/>
        <v>2.0309999999999997</v>
      </c>
    </row>
    <row r="23" spans="1:12" x14ac:dyDescent="0.25">
      <c r="A23" t="s">
        <v>247</v>
      </c>
      <c r="G23" s="2">
        <f>SUM(G9:G21)</f>
        <v>131</v>
      </c>
      <c r="J23" s="5">
        <f t="shared" ref="J23:K23" si="3">SUM(J9:J21)</f>
        <v>2903.96</v>
      </c>
      <c r="K23" s="16">
        <f t="shared" si="3"/>
        <v>26200</v>
      </c>
      <c r="L23" s="13">
        <f>AVERAGE(L9:L21)</f>
        <v>2.2629230769230761</v>
      </c>
    </row>
  </sheetData>
  <mergeCells count="10">
    <mergeCell ref="J4:K4"/>
    <mergeCell ref="L4:M4"/>
    <mergeCell ref="N4:O4"/>
    <mergeCell ref="P4:Q4"/>
    <mergeCell ref="R4:S4"/>
    <mergeCell ref="J1:K3"/>
    <mergeCell ref="L1:M3"/>
    <mergeCell ref="N1:O3"/>
    <mergeCell ref="P1:Q3"/>
    <mergeCell ref="R1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5346-5F46-463B-B0A7-D078058E5065}">
  <dimension ref="A1:S49"/>
  <sheetViews>
    <sheetView workbookViewId="0">
      <selection activeCell="J1" sqref="J1:S4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8.5703125" bestFit="1" customWidth="1"/>
    <col min="4" max="4" width="7.140625" bestFit="1" customWidth="1"/>
    <col min="5" max="5" width="11.140625" bestFit="1" customWidth="1"/>
    <col min="6" max="6" width="20.42578125" bestFit="1" customWidth="1"/>
    <col min="7" max="7" width="8.7109375" bestFit="1" customWidth="1"/>
    <col min="8" max="8" width="10.28515625" bestFit="1" customWidth="1"/>
    <col min="9" max="9" width="11" bestFit="1" customWidth="1"/>
    <col min="10" max="10" width="10.5703125" bestFit="1" customWidth="1"/>
    <col min="11" max="11" width="9" bestFit="1" customWidth="1"/>
    <col min="12" max="12" width="9.85546875" bestFit="1" customWidth="1"/>
  </cols>
  <sheetData>
    <row r="1" spans="1:19" ht="15" customHeight="1" x14ac:dyDescent="0.25">
      <c r="A1" t="s">
        <v>0</v>
      </c>
      <c r="G1" t="s">
        <v>1</v>
      </c>
      <c r="H1" s="1">
        <v>44581</v>
      </c>
      <c r="J1" s="27" t="s">
        <v>253</v>
      </c>
      <c r="K1" s="27"/>
      <c r="L1" s="27" t="s">
        <v>255</v>
      </c>
      <c r="M1" s="27"/>
      <c r="N1" s="28" t="s">
        <v>256</v>
      </c>
      <c r="O1" s="28"/>
      <c r="P1" s="28" t="s">
        <v>257</v>
      </c>
      <c r="Q1" s="28"/>
      <c r="R1" s="28" t="s">
        <v>258</v>
      </c>
      <c r="S1" s="28"/>
    </row>
    <row r="2" spans="1:19" x14ac:dyDescent="0.25">
      <c r="G2" t="s">
        <v>2</v>
      </c>
      <c r="H2">
        <v>1</v>
      </c>
      <c r="J2" s="27"/>
      <c r="K2" s="27"/>
      <c r="L2" s="27"/>
      <c r="M2" s="27"/>
      <c r="N2" s="28"/>
      <c r="O2" s="28"/>
      <c r="P2" s="28"/>
      <c r="Q2" s="28"/>
      <c r="R2" s="28"/>
      <c r="S2" s="28"/>
    </row>
    <row r="3" spans="1:19" x14ac:dyDescent="0.25">
      <c r="F3" t="s">
        <v>3</v>
      </c>
      <c r="J3" s="27"/>
      <c r="K3" s="27"/>
      <c r="L3" s="27"/>
      <c r="M3" s="27"/>
      <c r="N3" s="28"/>
      <c r="O3" s="28"/>
      <c r="P3" s="28"/>
      <c r="Q3" s="28"/>
      <c r="R3" s="28"/>
      <c r="S3" s="28"/>
    </row>
    <row r="4" spans="1:19" x14ac:dyDescent="0.25">
      <c r="A4" t="s">
        <v>107</v>
      </c>
      <c r="D4" t="s">
        <v>4</v>
      </c>
      <c r="J4" s="24" t="s">
        <v>254</v>
      </c>
      <c r="K4" s="24"/>
      <c r="L4" s="24"/>
      <c r="M4" s="24"/>
      <c r="N4" s="24">
        <v>20</v>
      </c>
      <c r="O4" s="24"/>
      <c r="P4" s="25">
        <f>K49</f>
        <v>107600</v>
      </c>
      <c r="Q4" s="24"/>
      <c r="R4" s="26">
        <f>L49</f>
        <v>1.5217368421052642</v>
      </c>
      <c r="S4" s="24"/>
    </row>
    <row r="5" spans="1:19" x14ac:dyDescent="0.25">
      <c r="A5" t="s">
        <v>108</v>
      </c>
      <c r="D5" t="s">
        <v>4</v>
      </c>
    </row>
    <row r="6" spans="1:19" x14ac:dyDescent="0.25">
      <c r="A6" t="s">
        <v>109</v>
      </c>
      <c r="C6" t="s">
        <v>132</v>
      </c>
      <c r="E6" t="s">
        <v>133</v>
      </c>
    </row>
    <row r="7" spans="1:19" x14ac:dyDescent="0.25">
      <c r="A7">
        <v>97293</v>
      </c>
      <c r="L7" s="14" t="s">
        <v>250</v>
      </c>
    </row>
    <row r="8" spans="1:19" x14ac:dyDescent="0.25">
      <c r="I8" s="11" t="s">
        <v>243</v>
      </c>
      <c r="J8" s="11" t="s">
        <v>245</v>
      </c>
      <c r="K8" s="14" t="s">
        <v>248</v>
      </c>
      <c r="L8" s="17" t="s">
        <v>251</v>
      </c>
    </row>
    <row r="9" spans="1:19" x14ac:dyDescent="0.25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  <c r="H9" s="7" t="s">
        <v>14</v>
      </c>
      <c r="I9" s="12" t="s">
        <v>244</v>
      </c>
      <c r="J9" s="12" t="s">
        <v>246</v>
      </c>
      <c r="K9" s="15" t="s">
        <v>249</v>
      </c>
      <c r="L9" s="15" t="s">
        <v>252</v>
      </c>
    </row>
    <row r="10" spans="1:19" x14ac:dyDescent="0.25">
      <c r="A10" s="4">
        <v>44560</v>
      </c>
      <c r="B10" s="2" t="s">
        <v>15</v>
      </c>
      <c r="C10" s="2">
        <v>177985</v>
      </c>
      <c r="D10" s="2" t="s">
        <v>16</v>
      </c>
      <c r="E10" s="2" t="s">
        <v>20</v>
      </c>
      <c r="F10" s="2" t="s">
        <v>55</v>
      </c>
      <c r="G10" s="2">
        <v>23</v>
      </c>
      <c r="H10" s="5">
        <v>9.1999999999999993</v>
      </c>
      <c r="I10" s="10">
        <v>14.41</v>
      </c>
      <c r="J10" s="13">
        <f>G10*I10</f>
        <v>331.43</v>
      </c>
      <c r="K10" s="16">
        <f>G10*(10*20)</f>
        <v>4600</v>
      </c>
      <c r="L10" s="13">
        <f>I10/10</f>
        <v>1.4410000000000001</v>
      </c>
    </row>
    <row r="11" spans="1:19" x14ac:dyDescent="0.25">
      <c r="A11" s="4">
        <v>44553</v>
      </c>
      <c r="B11" s="2" t="s">
        <v>15</v>
      </c>
      <c r="C11" s="2">
        <v>177680</v>
      </c>
      <c r="D11" s="2" t="s">
        <v>16</v>
      </c>
      <c r="E11" s="2" t="s">
        <v>39</v>
      </c>
      <c r="F11" s="2" t="s">
        <v>40</v>
      </c>
      <c r="G11" s="2">
        <v>10</v>
      </c>
      <c r="H11" s="5">
        <v>9.1999999999999993</v>
      </c>
      <c r="I11" s="5">
        <v>15.13</v>
      </c>
      <c r="J11" s="13">
        <f t="shared" ref="J11:J47" si="0">G11*I11</f>
        <v>151.30000000000001</v>
      </c>
      <c r="K11" s="16">
        <f t="shared" ref="K11:K47" si="1">G11*(10*20)</f>
        <v>2000</v>
      </c>
      <c r="L11" s="13">
        <f t="shared" ref="L11:L47" si="2">I11/10</f>
        <v>1.5130000000000001</v>
      </c>
    </row>
    <row r="12" spans="1:19" x14ac:dyDescent="0.25">
      <c r="A12" s="4">
        <v>44544</v>
      </c>
      <c r="B12" s="2" t="s">
        <v>15</v>
      </c>
      <c r="C12" s="2">
        <v>177612</v>
      </c>
      <c r="D12" s="2" t="s">
        <v>16</v>
      </c>
      <c r="E12" s="2" t="s">
        <v>53</v>
      </c>
      <c r="F12" s="2" t="s">
        <v>79</v>
      </c>
      <c r="G12" s="2">
        <v>20</v>
      </c>
      <c r="H12" s="5">
        <v>9.1999999999999993</v>
      </c>
      <c r="I12" s="5">
        <v>12.97</v>
      </c>
      <c r="J12" s="13">
        <f t="shared" si="0"/>
        <v>259.40000000000003</v>
      </c>
      <c r="K12" s="16">
        <f t="shared" si="1"/>
        <v>4000</v>
      </c>
      <c r="L12" s="13">
        <f t="shared" si="2"/>
        <v>1.2970000000000002</v>
      </c>
    </row>
    <row r="13" spans="1:19" x14ac:dyDescent="0.25">
      <c r="A13" s="4">
        <v>44543</v>
      </c>
      <c r="B13" s="2" t="s">
        <v>15</v>
      </c>
      <c r="C13" s="2">
        <v>177710</v>
      </c>
      <c r="D13" s="2" t="s">
        <v>16</v>
      </c>
      <c r="E13" s="2" t="s">
        <v>20</v>
      </c>
      <c r="F13" s="2" t="s">
        <v>78</v>
      </c>
      <c r="G13" s="2">
        <v>40</v>
      </c>
      <c r="H13" s="5">
        <v>9.1999999999999993</v>
      </c>
      <c r="I13" s="5">
        <v>14.41</v>
      </c>
      <c r="J13" s="13">
        <f t="shared" si="0"/>
        <v>576.4</v>
      </c>
      <c r="K13" s="16">
        <f t="shared" si="1"/>
        <v>8000</v>
      </c>
      <c r="L13" s="13">
        <f t="shared" si="2"/>
        <v>1.4410000000000001</v>
      </c>
    </row>
    <row r="14" spans="1:19" x14ac:dyDescent="0.25">
      <c r="A14" s="4">
        <v>44543</v>
      </c>
      <c r="B14" s="2" t="s">
        <v>15</v>
      </c>
      <c r="C14" s="2">
        <v>177691</v>
      </c>
      <c r="D14" s="2" t="s">
        <v>16</v>
      </c>
      <c r="E14" s="2" t="s">
        <v>20</v>
      </c>
      <c r="F14" s="2" t="s">
        <v>111</v>
      </c>
      <c r="G14" s="2">
        <v>30</v>
      </c>
      <c r="H14" s="5">
        <v>9.1999999999999993</v>
      </c>
      <c r="I14" s="5">
        <v>14.41</v>
      </c>
      <c r="J14" s="13">
        <f t="shared" si="0"/>
        <v>432.3</v>
      </c>
      <c r="K14" s="16">
        <f t="shared" si="1"/>
        <v>6000</v>
      </c>
      <c r="L14" s="13">
        <f t="shared" si="2"/>
        <v>1.4410000000000001</v>
      </c>
    </row>
    <row r="15" spans="1:19" x14ac:dyDescent="0.25">
      <c r="A15" s="4">
        <v>44522</v>
      </c>
      <c r="B15" s="2" t="s">
        <v>15</v>
      </c>
      <c r="C15" s="2">
        <v>177012</v>
      </c>
      <c r="D15" s="2" t="s">
        <v>16</v>
      </c>
      <c r="E15" s="2" t="s">
        <v>20</v>
      </c>
      <c r="F15" s="2" t="s">
        <v>100</v>
      </c>
      <c r="G15" s="2">
        <v>15</v>
      </c>
      <c r="H15" s="5">
        <v>9.1999999999999993</v>
      </c>
      <c r="I15" s="5">
        <v>15.85</v>
      </c>
      <c r="J15" s="13">
        <f t="shared" si="0"/>
        <v>237.75</v>
      </c>
      <c r="K15" s="16">
        <f t="shared" si="1"/>
        <v>3000</v>
      </c>
      <c r="L15" s="13">
        <f t="shared" si="2"/>
        <v>1.585</v>
      </c>
    </row>
    <row r="16" spans="1:19" x14ac:dyDescent="0.25">
      <c r="A16" s="4">
        <v>44344</v>
      </c>
      <c r="B16" s="2" t="s">
        <v>15</v>
      </c>
      <c r="C16" s="2">
        <v>173205</v>
      </c>
      <c r="D16" s="2" t="s">
        <v>16</v>
      </c>
      <c r="E16" s="2" t="s">
        <v>85</v>
      </c>
      <c r="F16" s="2" t="s">
        <v>112</v>
      </c>
      <c r="G16" s="2">
        <v>3</v>
      </c>
      <c r="H16" s="5">
        <v>7.94</v>
      </c>
      <c r="I16" s="5">
        <v>17.29</v>
      </c>
      <c r="J16" s="13">
        <f t="shared" si="0"/>
        <v>51.87</v>
      </c>
      <c r="K16" s="16">
        <f t="shared" si="1"/>
        <v>600</v>
      </c>
      <c r="L16" s="13">
        <f t="shared" si="2"/>
        <v>1.7289999999999999</v>
      </c>
    </row>
    <row r="17" spans="1:12" x14ac:dyDescent="0.25">
      <c r="A17" s="4">
        <v>44341</v>
      </c>
      <c r="B17" s="2" t="s">
        <v>15</v>
      </c>
      <c r="C17" s="2">
        <v>173324</v>
      </c>
      <c r="D17" s="2" t="s">
        <v>16</v>
      </c>
      <c r="E17" s="2" t="s">
        <v>56</v>
      </c>
      <c r="F17" s="2" t="s">
        <v>66</v>
      </c>
      <c r="G17" s="2">
        <v>15</v>
      </c>
      <c r="H17" s="5">
        <v>7.94</v>
      </c>
      <c r="I17" s="5">
        <v>15.85</v>
      </c>
      <c r="J17" s="13">
        <f t="shared" si="0"/>
        <v>237.75</v>
      </c>
      <c r="K17" s="16">
        <f t="shared" si="1"/>
        <v>3000</v>
      </c>
      <c r="L17" s="13">
        <f t="shared" si="2"/>
        <v>1.585</v>
      </c>
    </row>
    <row r="18" spans="1:12" x14ac:dyDescent="0.25">
      <c r="A18" s="4">
        <v>44340</v>
      </c>
      <c r="B18" s="2" t="s">
        <v>15</v>
      </c>
      <c r="C18" s="2">
        <v>173263</v>
      </c>
      <c r="D18" s="2" t="s">
        <v>16</v>
      </c>
      <c r="E18" s="2" t="s">
        <v>56</v>
      </c>
      <c r="F18" s="2" t="s">
        <v>66</v>
      </c>
      <c r="G18" s="2">
        <v>25</v>
      </c>
      <c r="H18" s="5">
        <v>7.94</v>
      </c>
      <c r="I18" s="5">
        <v>15.85</v>
      </c>
      <c r="J18" s="13">
        <f t="shared" si="0"/>
        <v>396.25</v>
      </c>
      <c r="K18" s="16">
        <f t="shared" si="1"/>
        <v>5000</v>
      </c>
      <c r="L18" s="13">
        <f t="shared" si="2"/>
        <v>1.585</v>
      </c>
    </row>
    <row r="19" spans="1:12" x14ac:dyDescent="0.25">
      <c r="A19" s="4">
        <v>44311</v>
      </c>
      <c r="B19" s="2" t="s">
        <v>15</v>
      </c>
      <c r="C19" s="2">
        <v>172682</v>
      </c>
      <c r="D19" s="2" t="s">
        <v>16</v>
      </c>
      <c r="E19" s="2" t="s">
        <v>20</v>
      </c>
      <c r="F19" s="2" t="s">
        <v>113</v>
      </c>
      <c r="G19" s="2">
        <v>2</v>
      </c>
      <c r="H19" s="5">
        <v>7.94</v>
      </c>
      <c r="I19" s="5">
        <v>14.41</v>
      </c>
      <c r="J19" s="13">
        <f t="shared" si="0"/>
        <v>28.82</v>
      </c>
      <c r="K19" s="16">
        <f t="shared" si="1"/>
        <v>400</v>
      </c>
      <c r="L19" s="13">
        <f t="shared" si="2"/>
        <v>1.4410000000000001</v>
      </c>
    </row>
    <row r="20" spans="1:12" x14ac:dyDescent="0.25">
      <c r="A20" s="4">
        <v>44302</v>
      </c>
      <c r="B20" s="2" t="s">
        <v>15</v>
      </c>
      <c r="C20" s="2">
        <v>172092</v>
      </c>
      <c r="D20" s="2" t="s">
        <v>16</v>
      </c>
      <c r="E20" s="2" t="s">
        <v>114</v>
      </c>
      <c r="F20" s="2" t="s">
        <v>115</v>
      </c>
      <c r="G20" s="2">
        <v>40</v>
      </c>
      <c r="H20" s="5">
        <v>6</v>
      </c>
      <c r="I20" s="5">
        <v>15.85</v>
      </c>
      <c r="J20" s="13">
        <f t="shared" si="0"/>
        <v>634</v>
      </c>
      <c r="K20" s="16">
        <f t="shared" si="1"/>
        <v>8000</v>
      </c>
      <c r="L20" s="13">
        <f t="shared" si="2"/>
        <v>1.585</v>
      </c>
    </row>
    <row r="21" spans="1:12" x14ac:dyDescent="0.25">
      <c r="A21" s="4">
        <v>44302</v>
      </c>
      <c r="B21" s="2" t="s">
        <v>15</v>
      </c>
      <c r="C21" s="2">
        <v>172092</v>
      </c>
      <c r="D21" s="2" t="s">
        <v>16</v>
      </c>
      <c r="E21" s="2" t="s">
        <v>114</v>
      </c>
      <c r="F21" s="2" t="s">
        <v>115</v>
      </c>
      <c r="G21" s="2">
        <v>1</v>
      </c>
      <c r="H21" s="5">
        <v>6</v>
      </c>
      <c r="I21" s="5">
        <v>15.85</v>
      </c>
      <c r="J21" s="13">
        <f t="shared" si="0"/>
        <v>15.85</v>
      </c>
      <c r="K21" s="16">
        <f t="shared" si="1"/>
        <v>200</v>
      </c>
      <c r="L21" s="13">
        <f t="shared" si="2"/>
        <v>1.585</v>
      </c>
    </row>
    <row r="22" spans="1:12" x14ac:dyDescent="0.25">
      <c r="A22" s="4">
        <v>44302</v>
      </c>
      <c r="B22" s="2" t="s">
        <v>15</v>
      </c>
      <c r="C22" s="2">
        <v>172092</v>
      </c>
      <c r="D22" s="2" t="s">
        <v>16</v>
      </c>
      <c r="E22" s="2" t="s">
        <v>114</v>
      </c>
      <c r="F22" s="2" t="s">
        <v>115</v>
      </c>
      <c r="G22" s="2">
        <v>4</v>
      </c>
      <c r="H22" s="5">
        <v>6</v>
      </c>
      <c r="I22" s="5">
        <v>15.85</v>
      </c>
      <c r="J22" s="13">
        <f t="shared" si="0"/>
        <v>63.4</v>
      </c>
      <c r="K22" s="16">
        <f t="shared" si="1"/>
        <v>800</v>
      </c>
      <c r="L22" s="13">
        <f t="shared" si="2"/>
        <v>1.585</v>
      </c>
    </row>
    <row r="23" spans="1:12" x14ac:dyDescent="0.25">
      <c r="A23" s="4">
        <v>44298</v>
      </c>
      <c r="B23" s="2" t="s">
        <v>15</v>
      </c>
      <c r="C23" s="2">
        <v>172242</v>
      </c>
      <c r="D23" s="2" t="s">
        <v>16</v>
      </c>
      <c r="E23" s="2" t="s">
        <v>56</v>
      </c>
      <c r="F23" s="2" t="s">
        <v>73</v>
      </c>
      <c r="G23" s="2">
        <v>3</v>
      </c>
      <c r="H23" s="5">
        <v>7.94</v>
      </c>
      <c r="I23" s="5">
        <v>15.85</v>
      </c>
      <c r="J23" s="13">
        <f t="shared" si="0"/>
        <v>47.55</v>
      </c>
      <c r="K23" s="16">
        <f t="shared" si="1"/>
        <v>600</v>
      </c>
      <c r="L23" s="13">
        <f t="shared" si="2"/>
        <v>1.585</v>
      </c>
    </row>
    <row r="24" spans="1:12" x14ac:dyDescent="0.25">
      <c r="A24" s="4">
        <v>44298</v>
      </c>
      <c r="B24" s="2" t="s">
        <v>15</v>
      </c>
      <c r="C24" s="2">
        <v>172242</v>
      </c>
      <c r="D24" s="2" t="s">
        <v>16</v>
      </c>
      <c r="E24" s="2" t="s">
        <v>56</v>
      </c>
      <c r="F24" s="2" t="s">
        <v>73</v>
      </c>
      <c r="G24" s="2">
        <v>5</v>
      </c>
      <c r="H24" s="5">
        <v>7.94</v>
      </c>
      <c r="I24" s="5">
        <v>15.85</v>
      </c>
      <c r="J24" s="13">
        <f t="shared" si="0"/>
        <v>79.25</v>
      </c>
      <c r="K24" s="16">
        <f t="shared" si="1"/>
        <v>1000</v>
      </c>
      <c r="L24" s="13">
        <f t="shared" si="2"/>
        <v>1.585</v>
      </c>
    </row>
    <row r="25" spans="1:12" x14ac:dyDescent="0.25">
      <c r="A25" s="4">
        <v>44298</v>
      </c>
      <c r="B25" s="2" t="s">
        <v>15</v>
      </c>
      <c r="C25" s="2">
        <v>172242</v>
      </c>
      <c r="D25" s="2" t="s">
        <v>16</v>
      </c>
      <c r="E25" s="2" t="s">
        <v>56</v>
      </c>
      <c r="F25" s="2" t="s">
        <v>73</v>
      </c>
      <c r="G25" s="2">
        <v>8</v>
      </c>
      <c r="H25" s="5">
        <v>7.94</v>
      </c>
      <c r="I25" s="5">
        <v>15.85</v>
      </c>
      <c r="J25" s="13">
        <f t="shared" si="0"/>
        <v>126.8</v>
      </c>
      <c r="K25" s="16">
        <f t="shared" si="1"/>
        <v>1600</v>
      </c>
      <c r="L25" s="13">
        <f t="shared" si="2"/>
        <v>1.585</v>
      </c>
    </row>
    <row r="26" spans="1:12" x14ac:dyDescent="0.25">
      <c r="A26" s="4">
        <v>44298</v>
      </c>
      <c r="B26" s="2" t="s">
        <v>15</v>
      </c>
      <c r="C26" s="2">
        <v>172242</v>
      </c>
      <c r="D26" s="2" t="s">
        <v>16</v>
      </c>
      <c r="E26" s="2" t="s">
        <v>56</v>
      </c>
      <c r="F26" s="2" t="s">
        <v>73</v>
      </c>
      <c r="G26" s="2">
        <v>5</v>
      </c>
      <c r="H26" s="5">
        <v>7.94</v>
      </c>
      <c r="I26" s="5">
        <v>15.85</v>
      </c>
      <c r="J26" s="13">
        <f t="shared" si="0"/>
        <v>79.25</v>
      </c>
      <c r="K26" s="16">
        <f t="shared" si="1"/>
        <v>1000</v>
      </c>
      <c r="L26" s="13">
        <f t="shared" si="2"/>
        <v>1.585</v>
      </c>
    </row>
    <row r="27" spans="1:12" x14ac:dyDescent="0.25">
      <c r="A27" s="4">
        <v>44298</v>
      </c>
      <c r="B27" s="2" t="s">
        <v>15</v>
      </c>
      <c r="C27" s="2">
        <v>172242</v>
      </c>
      <c r="D27" s="2" t="s">
        <v>16</v>
      </c>
      <c r="E27" s="2" t="s">
        <v>56</v>
      </c>
      <c r="F27" s="2" t="s">
        <v>73</v>
      </c>
      <c r="G27" s="2">
        <v>10</v>
      </c>
      <c r="H27" s="5">
        <v>7.94</v>
      </c>
      <c r="I27" s="5">
        <v>15.85</v>
      </c>
      <c r="J27" s="13">
        <f t="shared" si="0"/>
        <v>158.5</v>
      </c>
      <c r="K27" s="16">
        <f t="shared" si="1"/>
        <v>2000</v>
      </c>
      <c r="L27" s="13">
        <f t="shared" si="2"/>
        <v>1.585</v>
      </c>
    </row>
    <row r="28" spans="1:12" x14ac:dyDescent="0.25">
      <c r="A28" s="4">
        <v>44298</v>
      </c>
      <c r="B28" s="2" t="s">
        <v>15</v>
      </c>
      <c r="C28" s="2">
        <v>172242</v>
      </c>
      <c r="D28" s="2" t="s">
        <v>16</v>
      </c>
      <c r="E28" s="2" t="s">
        <v>56</v>
      </c>
      <c r="F28" s="2" t="s">
        <v>73</v>
      </c>
      <c r="G28" s="2">
        <v>2</v>
      </c>
      <c r="H28" s="5">
        <v>7.94</v>
      </c>
      <c r="I28" s="5">
        <v>15.85</v>
      </c>
      <c r="J28" s="13">
        <f t="shared" si="0"/>
        <v>31.7</v>
      </c>
      <c r="K28" s="16">
        <f t="shared" si="1"/>
        <v>400</v>
      </c>
      <c r="L28" s="13">
        <f t="shared" si="2"/>
        <v>1.585</v>
      </c>
    </row>
    <row r="29" spans="1:12" x14ac:dyDescent="0.25">
      <c r="A29" s="4">
        <v>44298</v>
      </c>
      <c r="B29" s="2" t="s">
        <v>15</v>
      </c>
      <c r="C29" s="2">
        <v>172242</v>
      </c>
      <c r="D29" s="2" t="s">
        <v>16</v>
      </c>
      <c r="E29" s="2" t="s">
        <v>56</v>
      </c>
      <c r="F29" s="2" t="s">
        <v>73</v>
      </c>
      <c r="G29" s="2">
        <v>5</v>
      </c>
      <c r="H29" s="5">
        <v>7.94</v>
      </c>
      <c r="I29" s="5">
        <v>15.85</v>
      </c>
      <c r="J29" s="13">
        <f t="shared" si="0"/>
        <v>79.25</v>
      </c>
      <c r="K29" s="16">
        <f t="shared" si="1"/>
        <v>1000</v>
      </c>
      <c r="L29" s="13">
        <f t="shared" si="2"/>
        <v>1.585</v>
      </c>
    </row>
    <row r="30" spans="1:12" x14ac:dyDescent="0.25">
      <c r="A30" s="4">
        <v>44298</v>
      </c>
      <c r="B30" s="2" t="s">
        <v>15</v>
      </c>
      <c r="C30" s="2">
        <v>172242</v>
      </c>
      <c r="D30" s="2" t="s">
        <v>16</v>
      </c>
      <c r="E30" s="2" t="s">
        <v>56</v>
      </c>
      <c r="F30" s="2" t="s">
        <v>73</v>
      </c>
      <c r="G30" s="2">
        <v>10</v>
      </c>
      <c r="H30" s="5">
        <v>7.94</v>
      </c>
      <c r="I30" s="5">
        <v>15.85</v>
      </c>
      <c r="J30" s="13">
        <f t="shared" si="0"/>
        <v>158.5</v>
      </c>
      <c r="K30" s="16">
        <f t="shared" si="1"/>
        <v>2000</v>
      </c>
      <c r="L30" s="13">
        <f t="shared" si="2"/>
        <v>1.585</v>
      </c>
    </row>
    <row r="31" spans="1:12" x14ac:dyDescent="0.25">
      <c r="A31" s="4">
        <v>44298</v>
      </c>
      <c r="B31" s="2" t="s">
        <v>15</v>
      </c>
      <c r="C31" s="2">
        <v>172242</v>
      </c>
      <c r="D31" s="2" t="s">
        <v>16</v>
      </c>
      <c r="E31" s="2" t="s">
        <v>56</v>
      </c>
      <c r="F31" s="2" t="s">
        <v>73</v>
      </c>
      <c r="G31" s="2">
        <v>3</v>
      </c>
      <c r="H31" s="5">
        <v>7.94</v>
      </c>
      <c r="I31" s="5">
        <v>15.85</v>
      </c>
      <c r="J31" s="13">
        <f t="shared" si="0"/>
        <v>47.55</v>
      </c>
      <c r="K31" s="16">
        <f t="shared" si="1"/>
        <v>600</v>
      </c>
      <c r="L31" s="13">
        <f t="shared" si="2"/>
        <v>1.585</v>
      </c>
    </row>
    <row r="32" spans="1:12" x14ac:dyDescent="0.25">
      <c r="A32" s="4">
        <v>44298</v>
      </c>
      <c r="B32" s="2" t="s">
        <v>15</v>
      </c>
      <c r="C32" s="2">
        <v>172242</v>
      </c>
      <c r="D32" s="2" t="s">
        <v>16</v>
      </c>
      <c r="E32" s="2" t="s">
        <v>56</v>
      </c>
      <c r="F32" s="2" t="s">
        <v>73</v>
      </c>
      <c r="G32" s="2">
        <v>7</v>
      </c>
      <c r="H32" s="5">
        <v>7.94</v>
      </c>
      <c r="I32" s="5">
        <v>15.85</v>
      </c>
      <c r="J32" s="13">
        <f t="shared" si="0"/>
        <v>110.95</v>
      </c>
      <c r="K32" s="16">
        <f t="shared" si="1"/>
        <v>1400</v>
      </c>
      <c r="L32" s="13">
        <f t="shared" si="2"/>
        <v>1.585</v>
      </c>
    </row>
    <row r="33" spans="1:12" x14ac:dyDescent="0.25">
      <c r="A33" s="4">
        <v>44298</v>
      </c>
      <c r="B33" s="2" t="s">
        <v>15</v>
      </c>
      <c r="C33" s="2">
        <v>172242</v>
      </c>
      <c r="D33" s="2" t="s">
        <v>16</v>
      </c>
      <c r="E33" s="2" t="s">
        <v>56</v>
      </c>
      <c r="F33" s="2" t="s">
        <v>73</v>
      </c>
      <c r="G33" s="2">
        <v>3</v>
      </c>
      <c r="H33" s="5">
        <v>7.94</v>
      </c>
      <c r="I33" s="5">
        <v>15.85</v>
      </c>
      <c r="J33" s="13">
        <f t="shared" si="0"/>
        <v>47.55</v>
      </c>
      <c r="K33" s="16">
        <f t="shared" si="1"/>
        <v>600</v>
      </c>
      <c r="L33" s="13">
        <f t="shared" si="2"/>
        <v>1.585</v>
      </c>
    </row>
    <row r="34" spans="1:12" x14ac:dyDescent="0.25">
      <c r="A34" s="4">
        <v>44298</v>
      </c>
      <c r="B34" s="2" t="s">
        <v>15</v>
      </c>
      <c r="C34" s="2">
        <v>172242</v>
      </c>
      <c r="D34" s="2" t="s">
        <v>16</v>
      </c>
      <c r="E34" s="2" t="s">
        <v>56</v>
      </c>
      <c r="F34" s="2" t="s">
        <v>73</v>
      </c>
      <c r="G34" s="2">
        <v>5</v>
      </c>
      <c r="H34" s="5">
        <v>7.94</v>
      </c>
      <c r="I34" s="5">
        <v>15.85</v>
      </c>
      <c r="J34" s="13">
        <f t="shared" si="0"/>
        <v>79.25</v>
      </c>
      <c r="K34" s="16">
        <f t="shared" si="1"/>
        <v>1000</v>
      </c>
      <c r="L34" s="13">
        <f t="shared" si="2"/>
        <v>1.585</v>
      </c>
    </row>
    <row r="35" spans="1:12" x14ac:dyDescent="0.25">
      <c r="A35" s="4">
        <v>44295</v>
      </c>
      <c r="B35" s="2" t="s">
        <v>15</v>
      </c>
      <c r="C35" s="2">
        <v>172221</v>
      </c>
      <c r="D35" s="2" t="s">
        <v>16</v>
      </c>
      <c r="E35" s="2" t="s">
        <v>20</v>
      </c>
      <c r="F35" s="2" t="s">
        <v>101</v>
      </c>
      <c r="G35" s="2">
        <v>2</v>
      </c>
      <c r="H35" s="5">
        <v>7.94</v>
      </c>
      <c r="I35" s="5">
        <v>14.41</v>
      </c>
      <c r="J35" s="13">
        <f t="shared" si="0"/>
        <v>28.82</v>
      </c>
      <c r="K35" s="16">
        <f t="shared" si="1"/>
        <v>400</v>
      </c>
      <c r="L35" s="13">
        <f t="shared" si="2"/>
        <v>1.4410000000000001</v>
      </c>
    </row>
    <row r="36" spans="1:12" x14ac:dyDescent="0.25">
      <c r="A36" s="4">
        <v>44287</v>
      </c>
      <c r="B36" s="2" t="s">
        <v>15</v>
      </c>
      <c r="C36" s="2">
        <v>172068</v>
      </c>
      <c r="D36" s="2" t="s">
        <v>16</v>
      </c>
      <c r="E36" s="2" t="s">
        <v>105</v>
      </c>
      <c r="F36" s="2" t="s">
        <v>116</v>
      </c>
      <c r="G36" s="2">
        <v>7</v>
      </c>
      <c r="H36" s="5">
        <v>6</v>
      </c>
      <c r="I36" s="5">
        <v>15.42</v>
      </c>
      <c r="J36" s="13">
        <f t="shared" si="0"/>
        <v>107.94</v>
      </c>
      <c r="K36" s="16">
        <f t="shared" si="1"/>
        <v>1400</v>
      </c>
      <c r="L36" s="13">
        <f t="shared" si="2"/>
        <v>1.542</v>
      </c>
    </row>
    <row r="37" spans="1:12" x14ac:dyDescent="0.25">
      <c r="A37" s="4">
        <v>44281</v>
      </c>
      <c r="B37" s="2" t="s">
        <v>15</v>
      </c>
      <c r="C37" s="2">
        <v>171873</v>
      </c>
      <c r="D37" s="2" t="s">
        <v>16</v>
      </c>
      <c r="E37" s="2" t="s">
        <v>20</v>
      </c>
      <c r="F37" s="2" t="s">
        <v>75</v>
      </c>
      <c r="G37" s="2">
        <v>24</v>
      </c>
      <c r="H37" s="5">
        <v>6</v>
      </c>
      <c r="I37" s="5">
        <v>15.42</v>
      </c>
      <c r="J37" s="13">
        <f t="shared" si="0"/>
        <v>370.08</v>
      </c>
      <c r="K37" s="16">
        <f t="shared" si="1"/>
        <v>4800</v>
      </c>
      <c r="L37" s="13">
        <f t="shared" si="2"/>
        <v>1.542</v>
      </c>
    </row>
    <row r="38" spans="1:12" x14ac:dyDescent="0.25">
      <c r="A38" s="4">
        <v>44278</v>
      </c>
      <c r="B38" s="2" t="s">
        <v>15</v>
      </c>
      <c r="C38" s="2">
        <v>171872</v>
      </c>
      <c r="D38" s="2" t="s">
        <v>16</v>
      </c>
      <c r="E38" s="2" t="s">
        <v>39</v>
      </c>
      <c r="F38" s="2" t="s">
        <v>117</v>
      </c>
      <c r="G38" s="2">
        <v>50</v>
      </c>
      <c r="H38" s="5">
        <v>6</v>
      </c>
      <c r="I38" s="5">
        <v>14.41</v>
      </c>
      <c r="J38" s="13">
        <f t="shared" si="0"/>
        <v>720.5</v>
      </c>
      <c r="K38" s="16">
        <f t="shared" si="1"/>
        <v>10000</v>
      </c>
      <c r="L38" s="13">
        <f t="shared" si="2"/>
        <v>1.4410000000000001</v>
      </c>
    </row>
    <row r="39" spans="1:12" x14ac:dyDescent="0.25">
      <c r="A39" s="4">
        <v>44274</v>
      </c>
      <c r="B39" s="2" t="s">
        <v>15</v>
      </c>
      <c r="C39" s="2">
        <v>171839</v>
      </c>
      <c r="D39" s="2" t="s">
        <v>16</v>
      </c>
      <c r="E39" s="2" t="s">
        <v>20</v>
      </c>
      <c r="F39" s="2" t="s">
        <v>76</v>
      </c>
      <c r="G39" s="2">
        <v>6</v>
      </c>
      <c r="H39" s="5">
        <v>6</v>
      </c>
      <c r="I39" s="5">
        <v>14.41</v>
      </c>
      <c r="J39" s="13">
        <f t="shared" si="0"/>
        <v>86.460000000000008</v>
      </c>
      <c r="K39" s="16">
        <f t="shared" si="1"/>
        <v>1200</v>
      </c>
      <c r="L39" s="13">
        <f t="shared" si="2"/>
        <v>1.4410000000000001</v>
      </c>
    </row>
    <row r="40" spans="1:12" x14ac:dyDescent="0.25">
      <c r="A40" s="4">
        <v>44265</v>
      </c>
      <c r="B40" s="2" t="s">
        <v>15</v>
      </c>
      <c r="C40" s="2">
        <v>171636</v>
      </c>
      <c r="D40" s="2" t="s">
        <v>16</v>
      </c>
      <c r="E40" s="2" t="s">
        <v>20</v>
      </c>
      <c r="F40" s="2" t="s">
        <v>118</v>
      </c>
      <c r="G40" s="2">
        <v>25</v>
      </c>
      <c r="H40" s="5">
        <v>6</v>
      </c>
      <c r="I40" s="5">
        <v>14.41</v>
      </c>
      <c r="J40" s="13">
        <f t="shared" si="0"/>
        <v>360.25</v>
      </c>
      <c r="K40" s="16">
        <f t="shared" si="1"/>
        <v>5000</v>
      </c>
      <c r="L40" s="13">
        <f t="shared" si="2"/>
        <v>1.4410000000000001</v>
      </c>
    </row>
    <row r="41" spans="1:12" x14ac:dyDescent="0.25">
      <c r="A41" s="4">
        <v>44246</v>
      </c>
      <c r="B41" s="2" t="s">
        <v>15</v>
      </c>
      <c r="C41" s="2">
        <v>171289</v>
      </c>
      <c r="D41" s="2" t="s">
        <v>16</v>
      </c>
      <c r="E41" s="2" t="s">
        <v>119</v>
      </c>
      <c r="F41" s="2" t="s">
        <v>120</v>
      </c>
      <c r="G41" s="2">
        <v>47</v>
      </c>
      <c r="H41" s="5">
        <v>6</v>
      </c>
      <c r="I41" s="5">
        <v>14.41</v>
      </c>
      <c r="J41" s="13">
        <f t="shared" si="0"/>
        <v>677.27</v>
      </c>
      <c r="K41" s="16">
        <f t="shared" si="1"/>
        <v>9400</v>
      </c>
      <c r="L41" s="13">
        <f t="shared" si="2"/>
        <v>1.4410000000000001</v>
      </c>
    </row>
    <row r="42" spans="1:12" x14ac:dyDescent="0.25">
      <c r="A42" s="4">
        <v>44242</v>
      </c>
      <c r="B42" s="2" t="s">
        <v>15</v>
      </c>
      <c r="C42" s="2">
        <v>171166</v>
      </c>
      <c r="D42" s="2" t="s">
        <v>16</v>
      </c>
      <c r="E42" s="2" t="s">
        <v>20</v>
      </c>
      <c r="F42" s="2" t="s">
        <v>121</v>
      </c>
      <c r="G42" s="2">
        <v>7</v>
      </c>
      <c r="H42" s="5">
        <v>6</v>
      </c>
      <c r="I42" s="5">
        <v>14.41</v>
      </c>
      <c r="J42" s="13">
        <f t="shared" si="0"/>
        <v>100.87</v>
      </c>
      <c r="K42" s="16">
        <f t="shared" si="1"/>
        <v>1400</v>
      </c>
      <c r="L42" s="13">
        <f t="shared" si="2"/>
        <v>1.4410000000000001</v>
      </c>
    </row>
    <row r="43" spans="1:12" x14ac:dyDescent="0.25">
      <c r="A43" s="4">
        <v>44239</v>
      </c>
      <c r="B43" s="2" t="s">
        <v>15</v>
      </c>
      <c r="C43" s="2">
        <v>170363</v>
      </c>
      <c r="D43" s="2" t="s">
        <v>16</v>
      </c>
      <c r="E43" s="2" t="s">
        <v>20</v>
      </c>
      <c r="F43" s="2" t="s">
        <v>76</v>
      </c>
      <c r="G43" s="2">
        <v>5</v>
      </c>
      <c r="H43" s="5">
        <v>6</v>
      </c>
      <c r="I43" s="5">
        <v>14.41</v>
      </c>
      <c r="J43" s="13">
        <f t="shared" si="0"/>
        <v>72.05</v>
      </c>
      <c r="K43" s="16">
        <f t="shared" si="1"/>
        <v>1000</v>
      </c>
      <c r="L43" s="13">
        <f t="shared" si="2"/>
        <v>1.4410000000000001</v>
      </c>
    </row>
    <row r="44" spans="1:12" x14ac:dyDescent="0.25">
      <c r="A44" s="4">
        <v>44232</v>
      </c>
      <c r="B44" s="2" t="s">
        <v>15</v>
      </c>
      <c r="C44" s="2">
        <v>171121</v>
      </c>
      <c r="D44" s="2" t="s">
        <v>16</v>
      </c>
      <c r="E44" s="2" t="s">
        <v>20</v>
      </c>
      <c r="F44" s="2" t="s">
        <v>122</v>
      </c>
      <c r="G44" s="2">
        <v>10</v>
      </c>
      <c r="H44" s="5">
        <v>6</v>
      </c>
      <c r="I44" s="5">
        <v>15.71</v>
      </c>
      <c r="J44" s="13">
        <f t="shared" si="0"/>
        <v>157.10000000000002</v>
      </c>
      <c r="K44" s="16">
        <f t="shared" si="1"/>
        <v>2000</v>
      </c>
      <c r="L44" s="13">
        <f t="shared" si="2"/>
        <v>1.5710000000000002</v>
      </c>
    </row>
    <row r="45" spans="1:12" x14ac:dyDescent="0.25">
      <c r="A45" s="4">
        <v>44225</v>
      </c>
      <c r="B45" s="2" t="s">
        <v>15</v>
      </c>
      <c r="C45" s="2">
        <v>170791</v>
      </c>
      <c r="D45" s="2" t="s">
        <v>16</v>
      </c>
      <c r="E45" s="2" t="s">
        <v>20</v>
      </c>
      <c r="F45" s="2" t="s">
        <v>123</v>
      </c>
      <c r="G45" s="2">
        <v>50</v>
      </c>
      <c r="H45" s="5">
        <v>6</v>
      </c>
      <c r="I45" s="5">
        <v>14.41</v>
      </c>
      <c r="J45" s="13">
        <f t="shared" si="0"/>
        <v>720.5</v>
      </c>
      <c r="K45" s="16">
        <f t="shared" si="1"/>
        <v>10000</v>
      </c>
      <c r="L45" s="13">
        <f t="shared" si="2"/>
        <v>1.4410000000000001</v>
      </c>
    </row>
    <row r="46" spans="1:12" x14ac:dyDescent="0.25">
      <c r="A46" s="4">
        <v>44224</v>
      </c>
      <c r="B46" s="2" t="s">
        <v>15</v>
      </c>
      <c r="C46" s="2">
        <v>170869</v>
      </c>
      <c r="D46" s="2" t="s">
        <v>16</v>
      </c>
      <c r="E46" s="2" t="s">
        <v>80</v>
      </c>
      <c r="F46" s="2" t="s">
        <v>124</v>
      </c>
      <c r="G46" s="2">
        <v>11</v>
      </c>
      <c r="H46" s="5">
        <v>6</v>
      </c>
      <c r="I46" s="5">
        <v>13.69</v>
      </c>
      <c r="J46" s="13">
        <f t="shared" si="0"/>
        <v>150.59</v>
      </c>
      <c r="K46" s="16">
        <f t="shared" si="1"/>
        <v>2200</v>
      </c>
      <c r="L46" s="13">
        <f t="shared" si="2"/>
        <v>1.369</v>
      </c>
    </row>
    <row r="47" spans="1:12" x14ac:dyDescent="0.25">
      <c r="A47" s="4">
        <v>44210</v>
      </c>
      <c r="B47" s="2" t="s">
        <v>15</v>
      </c>
      <c r="C47" s="2">
        <v>170685</v>
      </c>
      <c r="D47" s="2" t="s">
        <v>16</v>
      </c>
      <c r="E47" s="2" t="s">
        <v>25</v>
      </c>
      <c r="F47" s="2" t="s">
        <v>125</v>
      </c>
      <c r="G47" s="2">
        <v>0</v>
      </c>
      <c r="H47" s="5">
        <v>6</v>
      </c>
      <c r="I47" s="5">
        <v>14.41</v>
      </c>
      <c r="J47" s="13">
        <f t="shared" si="0"/>
        <v>0</v>
      </c>
      <c r="K47" s="16">
        <f t="shared" si="1"/>
        <v>0</v>
      </c>
      <c r="L47" s="13">
        <f t="shared" si="2"/>
        <v>1.4410000000000001</v>
      </c>
    </row>
    <row r="49" spans="1:12" x14ac:dyDescent="0.25">
      <c r="A49" t="s">
        <v>247</v>
      </c>
      <c r="G49" s="2">
        <f>SUM(G10:G47)</f>
        <v>538</v>
      </c>
      <c r="J49" s="5">
        <f>SUM(J10:J47)</f>
        <v>8015.0499999999993</v>
      </c>
      <c r="K49" s="16">
        <f>SUM(K10:K47)</f>
        <v>107600</v>
      </c>
      <c r="L49" s="13">
        <f>AVERAGE(L10:L47)</f>
        <v>1.5217368421052642</v>
      </c>
    </row>
  </sheetData>
  <mergeCells count="10">
    <mergeCell ref="J4:K4"/>
    <mergeCell ref="L4:M4"/>
    <mergeCell ref="N4:O4"/>
    <mergeCell ref="P4:Q4"/>
    <mergeCell ref="R1:S3"/>
    <mergeCell ref="R4:S4"/>
    <mergeCell ref="P1:Q3"/>
    <mergeCell ref="J1:K3"/>
    <mergeCell ref="L1:M3"/>
    <mergeCell ref="N1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09254-739E-4DA5-807B-7DAFD0303657}">
  <dimension ref="A1:S24"/>
  <sheetViews>
    <sheetView workbookViewId="0"/>
  </sheetViews>
  <sheetFormatPr defaultRowHeight="15" x14ac:dyDescent="0.25"/>
  <cols>
    <col min="1" max="1" width="10.7109375" bestFit="1" customWidth="1"/>
    <col min="2" max="2" width="5.5703125" bestFit="1" customWidth="1"/>
    <col min="3" max="3" width="8.5703125" bestFit="1" customWidth="1"/>
    <col min="4" max="4" width="7.140625" bestFit="1" customWidth="1"/>
    <col min="5" max="5" width="11.140625" bestFit="1" customWidth="1"/>
    <col min="6" max="6" width="20.42578125" bestFit="1" customWidth="1"/>
    <col min="7" max="7" width="8.7109375" bestFit="1" customWidth="1"/>
    <col min="8" max="8" width="10.28515625" bestFit="1" customWidth="1"/>
    <col min="9" max="9" width="11" bestFit="1" customWidth="1"/>
    <col min="10" max="10" width="10.5703125" bestFit="1" customWidth="1"/>
  </cols>
  <sheetData>
    <row r="1" spans="1:19" x14ac:dyDescent="0.25">
      <c r="A1" t="s">
        <v>0</v>
      </c>
      <c r="G1" t="s">
        <v>1</v>
      </c>
      <c r="H1" s="1">
        <v>44581</v>
      </c>
      <c r="J1" s="27" t="s">
        <v>253</v>
      </c>
      <c r="K1" s="27"/>
      <c r="L1" s="27" t="s">
        <v>255</v>
      </c>
      <c r="M1" s="27"/>
      <c r="N1" s="28" t="s">
        <v>256</v>
      </c>
      <c r="O1" s="28"/>
      <c r="P1" s="28" t="s">
        <v>257</v>
      </c>
      <c r="Q1" s="28"/>
      <c r="R1" s="28" t="s">
        <v>258</v>
      </c>
      <c r="S1" s="28"/>
    </row>
    <row r="2" spans="1:19" x14ac:dyDescent="0.25">
      <c r="G2" t="s">
        <v>2</v>
      </c>
      <c r="H2">
        <v>1</v>
      </c>
      <c r="J2" s="27"/>
      <c r="K2" s="27"/>
      <c r="L2" s="27"/>
      <c r="M2" s="27"/>
      <c r="N2" s="28"/>
      <c r="O2" s="28"/>
      <c r="P2" s="28"/>
      <c r="Q2" s="28"/>
      <c r="R2" s="28"/>
      <c r="S2" s="28"/>
    </row>
    <row r="3" spans="1:19" x14ac:dyDescent="0.25">
      <c r="F3" t="s">
        <v>3</v>
      </c>
      <c r="J3" s="27"/>
      <c r="K3" s="27"/>
      <c r="L3" s="27"/>
      <c r="M3" s="27"/>
      <c r="N3" s="28"/>
      <c r="O3" s="28"/>
      <c r="P3" s="28"/>
      <c r="Q3" s="28"/>
      <c r="R3" s="28"/>
      <c r="S3" s="28"/>
    </row>
    <row r="4" spans="1:19" x14ac:dyDescent="0.25">
      <c r="A4" t="s">
        <v>107</v>
      </c>
      <c r="D4" t="s">
        <v>4</v>
      </c>
      <c r="J4" s="24" t="s">
        <v>259</v>
      </c>
      <c r="K4" s="24"/>
      <c r="L4" s="24" t="s">
        <v>260</v>
      </c>
      <c r="M4" s="24"/>
      <c r="N4" s="24">
        <v>20</v>
      </c>
      <c r="O4" s="24"/>
      <c r="P4" s="25">
        <f>K24</f>
        <v>60800</v>
      </c>
      <c r="Q4" s="24"/>
      <c r="R4" s="26">
        <f>L24</f>
        <v>1.337142857142857</v>
      </c>
      <c r="S4" s="24"/>
    </row>
    <row r="5" spans="1:19" x14ac:dyDescent="0.25">
      <c r="A5" t="s">
        <v>108</v>
      </c>
      <c r="D5" t="s">
        <v>4</v>
      </c>
    </row>
    <row r="6" spans="1:19" x14ac:dyDescent="0.25">
      <c r="A6" t="s">
        <v>109</v>
      </c>
      <c r="C6" t="s">
        <v>134</v>
      </c>
      <c r="E6" t="s">
        <v>135</v>
      </c>
      <c r="L6" s="14" t="s">
        <v>250</v>
      </c>
    </row>
    <row r="7" spans="1:19" x14ac:dyDescent="0.25">
      <c r="A7">
        <v>102774</v>
      </c>
      <c r="I7" s="8" t="s">
        <v>243</v>
      </c>
      <c r="J7" s="11" t="s">
        <v>245</v>
      </c>
      <c r="K7" s="14" t="s">
        <v>248</v>
      </c>
      <c r="L7" s="17" t="s">
        <v>251</v>
      </c>
    </row>
    <row r="8" spans="1:19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9" t="s">
        <v>244</v>
      </c>
      <c r="J8" s="12" t="s">
        <v>246</v>
      </c>
      <c r="K8" s="15" t="s">
        <v>249</v>
      </c>
      <c r="L8" s="15" t="s">
        <v>252</v>
      </c>
    </row>
    <row r="9" spans="1:19" x14ac:dyDescent="0.25">
      <c r="A9" s="4">
        <v>44323</v>
      </c>
      <c r="B9" s="2" t="s">
        <v>15</v>
      </c>
      <c r="C9" s="2">
        <v>172570</v>
      </c>
      <c r="D9" s="2" t="s">
        <v>16</v>
      </c>
      <c r="E9" s="2" t="s">
        <v>136</v>
      </c>
      <c r="F9" s="2" t="s">
        <v>137</v>
      </c>
      <c r="G9" s="2">
        <v>20</v>
      </c>
      <c r="H9" s="5">
        <v>9.1999999999999993</v>
      </c>
      <c r="I9" s="10">
        <v>14.41</v>
      </c>
      <c r="J9" s="13">
        <f>G9*I9</f>
        <v>288.2</v>
      </c>
      <c r="K9" s="16">
        <f>G9*(10*20)</f>
        <v>4000</v>
      </c>
      <c r="L9" s="13">
        <f>I9/10</f>
        <v>1.4410000000000001</v>
      </c>
    </row>
    <row r="10" spans="1:19" x14ac:dyDescent="0.25">
      <c r="A10" s="4">
        <v>44299</v>
      </c>
      <c r="B10" s="2" t="s">
        <v>15</v>
      </c>
      <c r="C10" s="2">
        <v>172303</v>
      </c>
      <c r="D10" s="2" t="s">
        <v>16</v>
      </c>
      <c r="E10" s="2" t="s">
        <v>53</v>
      </c>
      <c r="F10" s="2" t="s">
        <v>79</v>
      </c>
      <c r="G10" s="2">
        <v>18</v>
      </c>
      <c r="H10" s="5">
        <v>9.1999999999999993</v>
      </c>
      <c r="I10" s="10">
        <v>11.79</v>
      </c>
      <c r="J10" s="13">
        <f t="shared" ref="J10:J22" si="0">G10*I10</f>
        <v>212.21999999999997</v>
      </c>
      <c r="K10" s="16">
        <f t="shared" ref="K10:K22" si="1">G10*(10*20)</f>
        <v>3600</v>
      </c>
      <c r="L10" s="13">
        <f t="shared" ref="L10:L22" si="2">I10/10</f>
        <v>1.1789999999999998</v>
      </c>
    </row>
    <row r="11" spans="1:19" x14ac:dyDescent="0.25">
      <c r="A11" s="4">
        <v>44296</v>
      </c>
      <c r="B11" s="2" t="s">
        <v>15</v>
      </c>
      <c r="C11" s="2">
        <v>172307</v>
      </c>
      <c r="D11" s="2" t="s">
        <v>16</v>
      </c>
      <c r="E11" s="2" t="s">
        <v>53</v>
      </c>
      <c r="F11" s="2" t="s">
        <v>54</v>
      </c>
      <c r="G11" s="2">
        <v>30</v>
      </c>
      <c r="H11" s="5">
        <v>9.1999999999999993</v>
      </c>
      <c r="I11" s="10">
        <v>11.79</v>
      </c>
      <c r="J11" s="13">
        <f t="shared" si="0"/>
        <v>353.7</v>
      </c>
      <c r="K11" s="16">
        <f t="shared" si="1"/>
        <v>6000</v>
      </c>
      <c r="L11" s="13">
        <f t="shared" si="2"/>
        <v>1.1789999999999998</v>
      </c>
    </row>
    <row r="12" spans="1:19" x14ac:dyDescent="0.25">
      <c r="A12" s="4">
        <v>44287</v>
      </c>
      <c r="B12" s="2" t="s">
        <v>15</v>
      </c>
      <c r="C12" s="2">
        <v>172048</v>
      </c>
      <c r="D12" s="2" t="s">
        <v>16</v>
      </c>
      <c r="E12" s="2" t="s">
        <v>136</v>
      </c>
      <c r="F12" s="2" t="s">
        <v>137</v>
      </c>
      <c r="G12" s="2">
        <v>30</v>
      </c>
      <c r="H12" s="5">
        <v>6.02</v>
      </c>
      <c r="I12" s="10">
        <v>14.41</v>
      </c>
      <c r="J12" s="13">
        <f t="shared" si="0"/>
        <v>432.3</v>
      </c>
      <c r="K12" s="16">
        <f t="shared" si="1"/>
        <v>6000</v>
      </c>
      <c r="L12" s="13">
        <f t="shared" si="2"/>
        <v>1.4410000000000001</v>
      </c>
    </row>
    <row r="13" spans="1:19" x14ac:dyDescent="0.25">
      <c r="A13" s="4">
        <v>44253</v>
      </c>
      <c r="B13" s="2" t="s">
        <v>15</v>
      </c>
      <c r="C13" s="2">
        <v>171396</v>
      </c>
      <c r="D13" s="2" t="s">
        <v>16</v>
      </c>
      <c r="E13" s="2" t="s">
        <v>80</v>
      </c>
      <c r="F13" s="2" t="s">
        <v>138</v>
      </c>
      <c r="G13" s="2">
        <v>23</v>
      </c>
      <c r="H13" s="5">
        <v>6.02</v>
      </c>
      <c r="I13" s="10">
        <v>14.15</v>
      </c>
      <c r="J13" s="13">
        <f t="shared" si="0"/>
        <v>325.45</v>
      </c>
      <c r="K13" s="16">
        <f t="shared" si="1"/>
        <v>4600</v>
      </c>
      <c r="L13" s="13">
        <f t="shared" si="2"/>
        <v>1.415</v>
      </c>
    </row>
    <row r="14" spans="1:19" x14ac:dyDescent="0.25">
      <c r="A14" s="4">
        <v>44253</v>
      </c>
      <c r="B14" s="2" t="s">
        <v>15</v>
      </c>
      <c r="C14" s="2">
        <v>171234</v>
      </c>
      <c r="D14" s="2" t="s">
        <v>16</v>
      </c>
      <c r="E14" s="2" t="s">
        <v>136</v>
      </c>
      <c r="F14" s="2" t="s">
        <v>137</v>
      </c>
      <c r="G14" s="2">
        <v>30</v>
      </c>
      <c r="H14" s="5">
        <v>6.02</v>
      </c>
      <c r="I14" s="10">
        <v>14.41</v>
      </c>
      <c r="J14" s="13">
        <f t="shared" si="0"/>
        <v>432.3</v>
      </c>
      <c r="K14" s="16">
        <f t="shared" si="1"/>
        <v>6000</v>
      </c>
      <c r="L14" s="13">
        <f t="shared" si="2"/>
        <v>1.4410000000000001</v>
      </c>
    </row>
    <row r="15" spans="1:19" x14ac:dyDescent="0.25">
      <c r="A15" s="4">
        <v>44239</v>
      </c>
      <c r="B15" s="2" t="s">
        <v>15</v>
      </c>
      <c r="C15" s="2">
        <v>171223</v>
      </c>
      <c r="D15" s="2" t="s">
        <v>16</v>
      </c>
      <c r="E15" s="2" t="s">
        <v>92</v>
      </c>
      <c r="F15" s="2" t="s">
        <v>50</v>
      </c>
      <c r="G15" s="2">
        <v>0</v>
      </c>
      <c r="H15" s="5">
        <v>6.02</v>
      </c>
      <c r="I15" s="10">
        <v>13.1</v>
      </c>
      <c r="J15" s="13">
        <f t="shared" si="0"/>
        <v>0</v>
      </c>
      <c r="K15" s="16">
        <f t="shared" si="1"/>
        <v>0</v>
      </c>
      <c r="L15" s="13">
        <f t="shared" si="2"/>
        <v>1.31</v>
      </c>
    </row>
    <row r="16" spans="1:19" x14ac:dyDescent="0.25">
      <c r="A16" s="4">
        <v>44238</v>
      </c>
      <c r="B16" s="2" t="s">
        <v>15</v>
      </c>
      <c r="C16" s="2">
        <v>171156</v>
      </c>
      <c r="D16" s="2" t="s">
        <v>16</v>
      </c>
      <c r="E16" s="2" t="s">
        <v>25</v>
      </c>
      <c r="F16" s="2" t="s">
        <v>106</v>
      </c>
      <c r="G16" s="2">
        <v>2</v>
      </c>
      <c r="H16" s="5">
        <v>6.02</v>
      </c>
      <c r="I16" s="10">
        <v>13.49</v>
      </c>
      <c r="J16" s="13">
        <f t="shared" si="0"/>
        <v>26.98</v>
      </c>
      <c r="K16" s="16">
        <f t="shared" si="1"/>
        <v>400</v>
      </c>
      <c r="L16" s="13">
        <f t="shared" si="2"/>
        <v>1.349</v>
      </c>
    </row>
    <row r="17" spans="1:12" x14ac:dyDescent="0.25">
      <c r="A17" s="4">
        <v>44238</v>
      </c>
      <c r="B17" s="2" t="s">
        <v>15</v>
      </c>
      <c r="C17" s="2">
        <v>171155</v>
      </c>
      <c r="D17" s="2" t="s">
        <v>16</v>
      </c>
      <c r="E17" s="2" t="s">
        <v>20</v>
      </c>
      <c r="F17" s="2" t="s">
        <v>106</v>
      </c>
      <c r="G17" s="2">
        <v>20</v>
      </c>
      <c r="H17" s="5">
        <v>6.02</v>
      </c>
      <c r="I17" s="10">
        <v>13.49</v>
      </c>
      <c r="J17" s="13">
        <f t="shared" si="0"/>
        <v>269.8</v>
      </c>
      <c r="K17" s="16">
        <f t="shared" si="1"/>
        <v>4000</v>
      </c>
      <c r="L17" s="13">
        <f t="shared" si="2"/>
        <v>1.349</v>
      </c>
    </row>
    <row r="18" spans="1:12" x14ac:dyDescent="0.25">
      <c r="A18" s="4">
        <v>44237</v>
      </c>
      <c r="B18" s="2" t="s">
        <v>15</v>
      </c>
      <c r="C18" s="2">
        <v>171083</v>
      </c>
      <c r="D18" s="2" t="s">
        <v>16</v>
      </c>
      <c r="E18" s="2" t="s">
        <v>53</v>
      </c>
      <c r="F18" s="2" t="s">
        <v>54</v>
      </c>
      <c r="G18" s="2">
        <v>30</v>
      </c>
      <c r="H18" s="5">
        <v>6.02</v>
      </c>
      <c r="I18" s="10">
        <v>11.79</v>
      </c>
      <c r="J18" s="13">
        <f t="shared" si="0"/>
        <v>353.7</v>
      </c>
      <c r="K18" s="16">
        <f t="shared" si="1"/>
        <v>6000</v>
      </c>
      <c r="L18" s="13">
        <f t="shared" si="2"/>
        <v>1.1789999999999998</v>
      </c>
    </row>
    <row r="19" spans="1:12" x14ac:dyDescent="0.25">
      <c r="A19" s="4">
        <v>44222</v>
      </c>
      <c r="B19" s="2" t="s">
        <v>15</v>
      </c>
      <c r="C19" s="2">
        <v>170560</v>
      </c>
      <c r="D19" s="2" t="s">
        <v>16</v>
      </c>
      <c r="E19" s="2" t="s">
        <v>39</v>
      </c>
      <c r="F19" s="2" t="s">
        <v>83</v>
      </c>
      <c r="G19" s="2">
        <v>25</v>
      </c>
      <c r="H19" s="5">
        <v>6.02</v>
      </c>
      <c r="I19" s="10">
        <v>13.76</v>
      </c>
      <c r="J19" s="13">
        <f t="shared" si="0"/>
        <v>344</v>
      </c>
      <c r="K19" s="16">
        <f t="shared" si="1"/>
        <v>5000</v>
      </c>
      <c r="L19" s="13">
        <f t="shared" si="2"/>
        <v>1.3759999999999999</v>
      </c>
    </row>
    <row r="20" spans="1:12" x14ac:dyDescent="0.25">
      <c r="A20" s="4">
        <v>44218</v>
      </c>
      <c r="B20" s="2" t="s">
        <v>15</v>
      </c>
      <c r="C20" s="2">
        <v>170641</v>
      </c>
      <c r="D20" s="2" t="s">
        <v>16</v>
      </c>
      <c r="E20" s="2" t="s">
        <v>136</v>
      </c>
      <c r="F20" s="2" t="s">
        <v>137</v>
      </c>
      <c r="G20" s="2">
        <v>21</v>
      </c>
      <c r="H20" s="5">
        <v>6.02</v>
      </c>
      <c r="I20" s="10">
        <v>14.41</v>
      </c>
      <c r="J20" s="13">
        <f t="shared" si="0"/>
        <v>302.61</v>
      </c>
      <c r="K20" s="16">
        <f t="shared" si="1"/>
        <v>4200</v>
      </c>
      <c r="L20" s="13">
        <f t="shared" si="2"/>
        <v>1.4410000000000001</v>
      </c>
    </row>
    <row r="21" spans="1:12" x14ac:dyDescent="0.25">
      <c r="A21" s="4">
        <v>44214</v>
      </c>
      <c r="B21" s="2" t="s">
        <v>15</v>
      </c>
      <c r="C21" s="2">
        <v>170658</v>
      </c>
      <c r="D21" s="2" t="s">
        <v>16</v>
      </c>
      <c r="E21" s="2" t="s">
        <v>53</v>
      </c>
      <c r="F21" s="2" t="s">
        <v>54</v>
      </c>
      <c r="G21" s="2">
        <v>30</v>
      </c>
      <c r="H21" s="5">
        <v>6.02</v>
      </c>
      <c r="I21" s="10">
        <v>13.1</v>
      </c>
      <c r="J21" s="13">
        <f t="shared" si="0"/>
        <v>393</v>
      </c>
      <c r="K21" s="16">
        <f t="shared" si="1"/>
        <v>6000</v>
      </c>
      <c r="L21" s="13">
        <f t="shared" si="2"/>
        <v>1.31</v>
      </c>
    </row>
    <row r="22" spans="1:12" x14ac:dyDescent="0.25">
      <c r="A22" s="4">
        <v>44211</v>
      </c>
      <c r="B22" s="2" t="s">
        <v>15</v>
      </c>
      <c r="C22" s="2">
        <v>170702</v>
      </c>
      <c r="D22" s="2" t="s">
        <v>16</v>
      </c>
      <c r="E22" s="2" t="s">
        <v>20</v>
      </c>
      <c r="F22" s="2" t="s">
        <v>139</v>
      </c>
      <c r="G22" s="2">
        <v>25</v>
      </c>
      <c r="H22" s="5">
        <v>6.02</v>
      </c>
      <c r="I22" s="10">
        <v>13.1</v>
      </c>
      <c r="J22" s="13">
        <f t="shared" si="0"/>
        <v>327.5</v>
      </c>
      <c r="K22" s="16">
        <f t="shared" si="1"/>
        <v>5000</v>
      </c>
      <c r="L22" s="13">
        <f t="shared" si="2"/>
        <v>1.31</v>
      </c>
    </row>
    <row r="24" spans="1:12" x14ac:dyDescent="0.25">
      <c r="A24" t="s">
        <v>247</v>
      </c>
      <c r="G24" s="2">
        <f>SUM(G9:G22)</f>
        <v>304</v>
      </c>
      <c r="J24" s="5">
        <f>SUM(J9:J22)</f>
        <v>4061.7599999999998</v>
      </c>
      <c r="K24" s="16">
        <f>SUM(K9:K22)</f>
        <v>60800</v>
      </c>
      <c r="L24" s="13">
        <f>AVERAGE(L9:L22)</f>
        <v>1.337142857142857</v>
      </c>
    </row>
  </sheetData>
  <mergeCells count="10">
    <mergeCell ref="J4:K4"/>
    <mergeCell ref="L4:M4"/>
    <mergeCell ref="N4:O4"/>
    <mergeCell ref="P4:Q4"/>
    <mergeCell ref="R4:S4"/>
    <mergeCell ref="J1:K3"/>
    <mergeCell ref="L1:M3"/>
    <mergeCell ref="N1:O3"/>
    <mergeCell ref="P1:Q3"/>
    <mergeCell ref="R1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5C009-7C98-438A-A9D3-1F5E34D6DF13}">
  <dimension ref="A1:S52"/>
  <sheetViews>
    <sheetView workbookViewId="0"/>
  </sheetViews>
  <sheetFormatPr defaultRowHeight="15" x14ac:dyDescent="0.25"/>
  <cols>
    <col min="1" max="1" width="10.7109375" bestFit="1" customWidth="1"/>
    <col min="2" max="2" width="5.5703125" bestFit="1" customWidth="1"/>
    <col min="3" max="3" width="8.5703125" bestFit="1" customWidth="1"/>
    <col min="4" max="4" width="7.140625" bestFit="1" customWidth="1"/>
    <col min="5" max="5" width="11.140625" bestFit="1" customWidth="1"/>
    <col min="6" max="6" width="20.42578125" bestFit="1" customWidth="1"/>
    <col min="7" max="7" width="8.7109375" bestFit="1" customWidth="1"/>
    <col min="8" max="8" width="10.28515625" bestFit="1" customWidth="1"/>
    <col min="9" max="9" width="11" bestFit="1" customWidth="1"/>
    <col min="10" max="10" width="10.5703125" bestFit="1" customWidth="1"/>
  </cols>
  <sheetData>
    <row r="1" spans="1:19" x14ac:dyDescent="0.25">
      <c r="A1" t="s">
        <v>0</v>
      </c>
      <c r="G1" t="s">
        <v>1</v>
      </c>
      <c r="H1" s="1">
        <v>44581</v>
      </c>
      <c r="J1" s="27" t="s">
        <v>253</v>
      </c>
      <c r="K1" s="27"/>
      <c r="L1" s="27" t="s">
        <v>255</v>
      </c>
      <c r="M1" s="27"/>
      <c r="N1" s="28" t="s">
        <v>256</v>
      </c>
      <c r="O1" s="28"/>
      <c r="P1" s="28" t="s">
        <v>257</v>
      </c>
      <c r="Q1" s="28"/>
      <c r="R1" s="28" t="s">
        <v>258</v>
      </c>
      <c r="S1" s="28"/>
    </row>
    <row r="2" spans="1:19" x14ac:dyDescent="0.25">
      <c r="G2" t="s">
        <v>2</v>
      </c>
      <c r="H2">
        <v>1</v>
      </c>
      <c r="J2" s="27"/>
      <c r="K2" s="27"/>
      <c r="L2" s="27"/>
      <c r="M2" s="27"/>
      <c r="N2" s="28"/>
      <c r="O2" s="28"/>
      <c r="P2" s="28"/>
      <c r="Q2" s="28"/>
      <c r="R2" s="28"/>
      <c r="S2" s="28"/>
    </row>
    <row r="3" spans="1:19" x14ac:dyDescent="0.25">
      <c r="F3" t="s">
        <v>3</v>
      </c>
      <c r="J3" s="27"/>
      <c r="K3" s="27"/>
      <c r="L3" s="27"/>
      <c r="M3" s="27"/>
      <c r="N3" s="28"/>
      <c r="O3" s="28"/>
      <c r="P3" s="28"/>
      <c r="Q3" s="28"/>
      <c r="R3" s="28"/>
      <c r="S3" s="28"/>
    </row>
    <row r="4" spans="1:19" x14ac:dyDescent="0.25">
      <c r="A4" t="s">
        <v>107</v>
      </c>
      <c r="D4" t="s">
        <v>4</v>
      </c>
      <c r="J4" s="24" t="s">
        <v>261</v>
      </c>
      <c r="K4" s="24"/>
      <c r="L4" s="24" t="s">
        <v>262</v>
      </c>
      <c r="M4" s="24"/>
      <c r="N4" s="24">
        <v>20</v>
      </c>
      <c r="O4" s="24"/>
      <c r="P4" s="25">
        <f>K52</f>
        <v>75200</v>
      </c>
      <c r="Q4" s="24"/>
      <c r="R4" s="26">
        <f>L52</f>
        <v>1.2998095238095242</v>
      </c>
      <c r="S4" s="24"/>
    </row>
    <row r="5" spans="1:19" x14ac:dyDescent="0.25">
      <c r="A5" t="s">
        <v>108</v>
      </c>
      <c r="D5" t="s">
        <v>4</v>
      </c>
    </row>
    <row r="6" spans="1:19" x14ac:dyDescent="0.25">
      <c r="A6" t="s">
        <v>109</v>
      </c>
      <c r="C6" t="s">
        <v>143</v>
      </c>
      <c r="E6" t="s">
        <v>144</v>
      </c>
      <c r="L6" s="14" t="s">
        <v>250</v>
      </c>
    </row>
    <row r="7" spans="1:19" x14ac:dyDescent="0.25">
      <c r="A7">
        <v>102775</v>
      </c>
      <c r="I7" s="8" t="s">
        <v>243</v>
      </c>
      <c r="J7" s="11" t="s">
        <v>245</v>
      </c>
      <c r="K7" s="14" t="s">
        <v>248</v>
      </c>
      <c r="L7" s="17" t="s">
        <v>251</v>
      </c>
    </row>
    <row r="8" spans="1:19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9" t="s">
        <v>244</v>
      </c>
      <c r="J8" s="12" t="s">
        <v>246</v>
      </c>
      <c r="K8" s="15" t="s">
        <v>249</v>
      </c>
      <c r="L8" s="15" t="s">
        <v>252</v>
      </c>
    </row>
    <row r="9" spans="1:19" x14ac:dyDescent="0.25">
      <c r="A9" s="4">
        <v>44406</v>
      </c>
      <c r="B9" s="2" t="s">
        <v>15</v>
      </c>
      <c r="C9" s="2">
        <v>173829</v>
      </c>
      <c r="D9" s="2" t="s">
        <v>16</v>
      </c>
      <c r="E9" s="2" t="s">
        <v>17</v>
      </c>
      <c r="F9" s="2" t="s">
        <v>113</v>
      </c>
      <c r="G9" s="2">
        <v>0</v>
      </c>
      <c r="H9" s="5">
        <v>8.64</v>
      </c>
      <c r="I9" s="10">
        <v>13.1</v>
      </c>
      <c r="J9" s="13">
        <f>G9*I9</f>
        <v>0</v>
      </c>
      <c r="K9" s="16">
        <f>G9*(10*20)</f>
        <v>0</v>
      </c>
      <c r="L9" s="13">
        <f>I9/10</f>
        <v>1.31</v>
      </c>
    </row>
    <row r="10" spans="1:19" x14ac:dyDescent="0.25">
      <c r="A10" s="4">
        <v>44400</v>
      </c>
      <c r="B10" s="2" t="s">
        <v>15</v>
      </c>
      <c r="C10" s="2">
        <v>174366</v>
      </c>
      <c r="D10" s="2" t="s">
        <v>16</v>
      </c>
      <c r="E10" s="2" t="s">
        <v>20</v>
      </c>
      <c r="F10" s="2" t="s">
        <v>74</v>
      </c>
      <c r="G10" s="2">
        <v>9</v>
      </c>
      <c r="H10" s="5">
        <v>8.64</v>
      </c>
      <c r="I10" s="10">
        <v>13.1</v>
      </c>
      <c r="J10" s="13">
        <f t="shared" ref="J10:J50" si="0">G10*I10</f>
        <v>117.89999999999999</v>
      </c>
      <c r="K10" s="16">
        <f t="shared" ref="K10:K50" si="1">G10*(10*20)</f>
        <v>1800</v>
      </c>
      <c r="L10" s="13">
        <f t="shared" ref="L10:L50" si="2">I10/10</f>
        <v>1.31</v>
      </c>
    </row>
    <row r="11" spans="1:19" x14ac:dyDescent="0.25">
      <c r="A11" s="4">
        <v>44396</v>
      </c>
      <c r="B11" s="2" t="s">
        <v>15</v>
      </c>
      <c r="C11" s="2">
        <v>174345</v>
      </c>
      <c r="D11" s="2" t="s">
        <v>16</v>
      </c>
      <c r="E11" s="2" t="s">
        <v>20</v>
      </c>
      <c r="F11" s="2" t="s">
        <v>127</v>
      </c>
      <c r="G11" s="2">
        <v>2</v>
      </c>
      <c r="H11" s="5">
        <v>8.64</v>
      </c>
      <c r="I11" s="10">
        <v>13.49</v>
      </c>
      <c r="J11" s="13">
        <f t="shared" si="0"/>
        <v>26.98</v>
      </c>
      <c r="K11" s="16">
        <f t="shared" si="1"/>
        <v>400</v>
      </c>
      <c r="L11" s="13">
        <f t="shared" si="2"/>
        <v>1.349</v>
      </c>
    </row>
    <row r="12" spans="1:19" x14ac:dyDescent="0.25">
      <c r="A12" s="4">
        <v>44396</v>
      </c>
      <c r="B12" s="2" t="s">
        <v>15</v>
      </c>
      <c r="C12" s="2">
        <v>174345</v>
      </c>
      <c r="D12" s="2" t="s">
        <v>16</v>
      </c>
      <c r="E12" s="2" t="s">
        <v>20</v>
      </c>
      <c r="F12" s="2" t="s">
        <v>127</v>
      </c>
      <c r="G12" s="2">
        <v>1</v>
      </c>
      <c r="H12" s="5">
        <v>8.64</v>
      </c>
      <c r="I12" s="10">
        <v>13.49</v>
      </c>
      <c r="J12" s="13">
        <f t="shared" si="0"/>
        <v>13.49</v>
      </c>
      <c r="K12" s="16">
        <f t="shared" si="1"/>
        <v>200</v>
      </c>
      <c r="L12" s="13">
        <f t="shared" si="2"/>
        <v>1.349</v>
      </c>
    </row>
    <row r="13" spans="1:19" x14ac:dyDescent="0.25">
      <c r="A13" s="4">
        <v>44391</v>
      </c>
      <c r="B13" s="2" t="s">
        <v>15</v>
      </c>
      <c r="C13" s="2">
        <v>174211</v>
      </c>
      <c r="D13" s="2" t="s">
        <v>16</v>
      </c>
      <c r="E13" s="2" t="s">
        <v>17</v>
      </c>
      <c r="F13" s="2" t="s">
        <v>145</v>
      </c>
      <c r="G13" s="2">
        <v>10</v>
      </c>
      <c r="H13" s="5">
        <v>8.64</v>
      </c>
      <c r="I13" s="10">
        <v>13.1</v>
      </c>
      <c r="J13" s="13">
        <f t="shared" si="0"/>
        <v>131</v>
      </c>
      <c r="K13" s="16">
        <f t="shared" si="1"/>
        <v>2000</v>
      </c>
      <c r="L13" s="13">
        <f t="shared" si="2"/>
        <v>1.31</v>
      </c>
    </row>
    <row r="14" spans="1:19" x14ac:dyDescent="0.25">
      <c r="A14" s="4">
        <v>44390</v>
      </c>
      <c r="B14" s="2" t="s">
        <v>15</v>
      </c>
      <c r="C14" s="2">
        <v>174284</v>
      </c>
      <c r="D14" s="2" t="s">
        <v>16</v>
      </c>
      <c r="E14" s="2" t="s">
        <v>20</v>
      </c>
      <c r="F14" s="2" t="s">
        <v>29</v>
      </c>
      <c r="G14" s="2">
        <v>8</v>
      </c>
      <c r="H14" s="5">
        <v>8.64</v>
      </c>
      <c r="I14" s="10">
        <v>13.1</v>
      </c>
      <c r="J14" s="13">
        <f t="shared" si="0"/>
        <v>104.8</v>
      </c>
      <c r="K14" s="16">
        <f t="shared" si="1"/>
        <v>1600</v>
      </c>
      <c r="L14" s="13">
        <f t="shared" si="2"/>
        <v>1.31</v>
      </c>
    </row>
    <row r="15" spans="1:19" x14ac:dyDescent="0.25">
      <c r="A15" s="4">
        <v>44384</v>
      </c>
      <c r="B15" s="2" t="s">
        <v>15</v>
      </c>
      <c r="C15" s="2">
        <v>174248</v>
      </c>
      <c r="D15" s="2" t="s">
        <v>16</v>
      </c>
      <c r="E15" s="2" t="s">
        <v>20</v>
      </c>
      <c r="F15" s="2" t="s">
        <v>141</v>
      </c>
      <c r="G15" s="2">
        <v>2</v>
      </c>
      <c r="H15" s="5">
        <v>8.64</v>
      </c>
      <c r="I15" s="10">
        <v>13.1</v>
      </c>
      <c r="J15" s="13">
        <f t="shared" si="0"/>
        <v>26.2</v>
      </c>
      <c r="K15" s="16">
        <f t="shared" si="1"/>
        <v>400</v>
      </c>
      <c r="L15" s="13">
        <f t="shared" si="2"/>
        <v>1.31</v>
      </c>
    </row>
    <row r="16" spans="1:19" x14ac:dyDescent="0.25">
      <c r="A16" s="4">
        <v>44379</v>
      </c>
      <c r="B16" s="2" t="s">
        <v>15</v>
      </c>
      <c r="C16" s="2">
        <v>173955</v>
      </c>
      <c r="D16" s="2" t="s">
        <v>16</v>
      </c>
      <c r="E16" s="2" t="s">
        <v>56</v>
      </c>
      <c r="F16" s="2" t="s">
        <v>57</v>
      </c>
      <c r="G16" s="2">
        <v>7</v>
      </c>
      <c r="H16" s="5">
        <v>8.64</v>
      </c>
      <c r="I16" s="10">
        <v>14.41</v>
      </c>
      <c r="J16" s="13">
        <f t="shared" si="0"/>
        <v>100.87</v>
      </c>
      <c r="K16" s="16">
        <f t="shared" si="1"/>
        <v>1400</v>
      </c>
      <c r="L16" s="13">
        <f t="shared" si="2"/>
        <v>1.4410000000000001</v>
      </c>
    </row>
    <row r="17" spans="1:12" x14ac:dyDescent="0.25">
      <c r="A17" s="4">
        <v>44377</v>
      </c>
      <c r="B17" s="2" t="s">
        <v>15</v>
      </c>
      <c r="C17" s="2">
        <v>173988</v>
      </c>
      <c r="D17" s="2" t="s">
        <v>16</v>
      </c>
      <c r="E17" s="2" t="s">
        <v>25</v>
      </c>
      <c r="F17" s="2" t="s">
        <v>50</v>
      </c>
      <c r="G17" s="2">
        <v>3</v>
      </c>
      <c r="H17" s="5">
        <v>8.64</v>
      </c>
      <c r="I17" s="10">
        <v>13.1</v>
      </c>
      <c r="J17" s="13">
        <f t="shared" si="0"/>
        <v>39.299999999999997</v>
      </c>
      <c r="K17" s="16">
        <f t="shared" si="1"/>
        <v>600</v>
      </c>
      <c r="L17" s="13">
        <f t="shared" si="2"/>
        <v>1.31</v>
      </c>
    </row>
    <row r="18" spans="1:12" x14ac:dyDescent="0.25">
      <c r="A18" s="4">
        <v>44369</v>
      </c>
      <c r="B18" s="2" t="s">
        <v>15</v>
      </c>
      <c r="C18" s="2">
        <v>173584</v>
      </c>
      <c r="D18" s="2" t="s">
        <v>16</v>
      </c>
      <c r="E18" s="2" t="s">
        <v>136</v>
      </c>
      <c r="F18" s="2" t="s">
        <v>137</v>
      </c>
      <c r="G18" s="2">
        <v>38</v>
      </c>
      <c r="H18" s="5">
        <v>8.64</v>
      </c>
      <c r="I18" s="10">
        <v>14.41</v>
      </c>
      <c r="J18" s="13">
        <f t="shared" si="0"/>
        <v>547.58000000000004</v>
      </c>
      <c r="K18" s="16">
        <f t="shared" si="1"/>
        <v>7600</v>
      </c>
      <c r="L18" s="13">
        <f t="shared" si="2"/>
        <v>1.4410000000000001</v>
      </c>
    </row>
    <row r="19" spans="1:12" x14ac:dyDescent="0.25">
      <c r="A19" s="4">
        <v>44364</v>
      </c>
      <c r="B19" s="2" t="s">
        <v>15</v>
      </c>
      <c r="C19" s="2">
        <v>173654</v>
      </c>
      <c r="D19" s="2" t="s">
        <v>16</v>
      </c>
      <c r="E19" s="2" t="s">
        <v>53</v>
      </c>
      <c r="F19" s="2" t="s">
        <v>79</v>
      </c>
      <c r="G19" s="2">
        <v>2</v>
      </c>
      <c r="H19" s="5">
        <v>8.64</v>
      </c>
      <c r="I19" s="10">
        <v>11.79</v>
      </c>
      <c r="J19" s="13">
        <f t="shared" si="0"/>
        <v>23.58</v>
      </c>
      <c r="K19" s="16">
        <f t="shared" si="1"/>
        <v>400</v>
      </c>
      <c r="L19" s="13">
        <f t="shared" si="2"/>
        <v>1.1789999999999998</v>
      </c>
    </row>
    <row r="20" spans="1:12" x14ac:dyDescent="0.25">
      <c r="A20" s="4">
        <v>44364</v>
      </c>
      <c r="B20" s="2" t="s">
        <v>15</v>
      </c>
      <c r="C20" s="2">
        <v>16203</v>
      </c>
      <c r="D20" s="2" t="s">
        <v>16</v>
      </c>
      <c r="E20" s="2" t="s">
        <v>70</v>
      </c>
      <c r="F20" s="2" t="s">
        <v>71</v>
      </c>
      <c r="G20" s="2">
        <v>50</v>
      </c>
      <c r="H20" s="5">
        <v>8.64</v>
      </c>
      <c r="I20" s="10">
        <v>12.5</v>
      </c>
      <c r="J20" s="13">
        <f t="shared" si="0"/>
        <v>625</v>
      </c>
      <c r="K20" s="16">
        <f t="shared" si="1"/>
        <v>10000</v>
      </c>
      <c r="L20" s="13">
        <f t="shared" si="2"/>
        <v>1.25</v>
      </c>
    </row>
    <row r="21" spans="1:12" x14ac:dyDescent="0.25">
      <c r="A21" s="4">
        <v>44358</v>
      </c>
      <c r="B21" s="2" t="s">
        <v>15</v>
      </c>
      <c r="C21" s="2">
        <v>173589</v>
      </c>
      <c r="D21" s="2" t="s">
        <v>16</v>
      </c>
      <c r="E21" s="2" t="s">
        <v>20</v>
      </c>
      <c r="F21" s="2" t="s">
        <v>74</v>
      </c>
      <c r="G21" s="2">
        <v>10</v>
      </c>
      <c r="H21" s="5">
        <v>8.64</v>
      </c>
      <c r="I21" s="10">
        <v>13.1</v>
      </c>
      <c r="J21" s="13">
        <f t="shared" si="0"/>
        <v>131</v>
      </c>
      <c r="K21" s="16">
        <f t="shared" si="1"/>
        <v>2000</v>
      </c>
      <c r="L21" s="13">
        <f t="shared" si="2"/>
        <v>1.31</v>
      </c>
    </row>
    <row r="22" spans="1:12" x14ac:dyDescent="0.25">
      <c r="A22" s="4">
        <v>44355</v>
      </c>
      <c r="B22" s="2" t="s">
        <v>15</v>
      </c>
      <c r="C22" s="2">
        <v>173394</v>
      </c>
      <c r="D22" s="2" t="s">
        <v>16</v>
      </c>
      <c r="E22" s="2" t="s">
        <v>20</v>
      </c>
      <c r="F22" s="2" t="s">
        <v>50</v>
      </c>
      <c r="G22" s="2">
        <v>1</v>
      </c>
      <c r="H22" s="5">
        <v>8.64</v>
      </c>
      <c r="I22" s="10">
        <v>13.1</v>
      </c>
      <c r="J22" s="13">
        <f t="shared" si="0"/>
        <v>13.1</v>
      </c>
      <c r="K22" s="16">
        <f t="shared" si="1"/>
        <v>200</v>
      </c>
      <c r="L22" s="13">
        <f t="shared" si="2"/>
        <v>1.31</v>
      </c>
    </row>
    <row r="23" spans="1:12" x14ac:dyDescent="0.25">
      <c r="A23" s="4">
        <v>44349</v>
      </c>
      <c r="B23" s="2" t="s">
        <v>15</v>
      </c>
      <c r="C23" s="2">
        <v>173347</v>
      </c>
      <c r="D23" s="2" t="s">
        <v>16</v>
      </c>
      <c r="E23" s="2" t="s">
        <v>25</v>
      </c>
      <c r="F23" s="2" t="s">
        <v>127</v>
      </c>
      <c r="G23" s="2">
        <v>1</v>
      </c>
      <c r="H23" s="5">
        <v>8.64</v>
      </c>
      <c r="I23" s="10">
        <v>13.49</v>
      </c>
      <c r="J23" s="13">
        <f t="shared" si="0"/>
        <v>13.49</v>
      </c>
      <c r="K23" s="16">
        <f t="shared" si="1"/>
        <v>200</v>
      </c>
      <c r="L23" s="13">
        <f t="shared" si="2"/>
        <v>1.349</v>
      </c>
    </row>
    <row r="24" spans="1:12" x14ac:dyDescent="0.25">
      <c r="A24" s="4">
        <v>44343</v>
      </c>
      <c r="B24" s="2" t="s">
        <v>15</v>
      </c>
      <c r="C24" s="2">
        <v>173109</v>
      </c>
      <c r="D24" s="2" t="s">
        <v>16</v>
      </c>
      <c r="E24" s="2" t="s">
        <v>20</v>
      </c>
      <c r="F24" s="2" t="s">
        <v>118</v>
      </c>
      <c r="G24" s="2">
        <v>10</v>
      </c>
      <c r="H24" s="5">
        <v>8.64</v>
      </c>
      <c r="I24" s="10">
        <v>13.1</v>
      </c>
      <c r="J24" s="13">
        <f t="shared" si="0"/>
        <v>131</v>
      </c>
      <c r="K24" s="16">
        <f t="shared" si="1"/>
        <v>2000</v>
      </c>
      <c r="L24" s="13">
        <f t="shared" si="2"/>
        <v>1.31</v>
      </c>
    </row>
    <row r="25" spans="1:12" x14ac:dyDescent="0.25">
      <c r="A25" s="4">
        <v>44336</v>
      </c>
      <c r="B25" s="2" t="s">
        <v>15</v>
      </c>
      <c r="C25" s="2">
        <v>173036</v>
      </c>
      <c r="D25" s="2" t="s">
        <v>16</v>
      </c>
      <c r="E25" s="2" t="s">
        <v>25</v>
      </c>
      <c r="F25" s="2" t="s">
        <v>146</v>
      </c>
      <c r="G25" s="2">
        <v>1</v>
      </c>
      <c r="H25" s="5">
        <v>8.64</v>
      </c>
      <c r="I25" s="10">
        <v>13.1</v>
      </c>
      <c r="J25" s="13">
        <f t="shared" si="0"/>
        <v>13.1</v>
      </c>
      <c r="K25" s="16">
        <f t="shared" si="1"/>
        <v>200</v>
      </c>
      <c r="L25" s="13">
        <f t="shared" si="2"/>
        <v>1.31</v>
      </c>
    </row>
    <row r="26" spans="1:12" x14ac:dyDescent="0.25">
      <c r="A26" s="4">
        <v>44336</v>
      </c>
      <c r="B26" s="2" t="s">
        <v>15</v>
      </c>
      <c r="C26" s="2">
        <v>173036</v>
      </c>
      <c r="D26" s="2" t="s">
        <v>16</v>
      </c>
      <c r="E26" s="2" t="s">
        <v>25</v>
      </c>
      <c r="F26" s="2" t="s">
        <v>146</v>
      </c>
      <c r="G26" s="2">
        <v>5</v>
      </c>
      <c r="H26" s="5">
        <v>8.64</v>
      </c>
      <c r="I26" s="10">
        <v>13.1</v>
      </c>
      <c r="J26" s="13">
        <f t="shared" si="0"/>
        <v>65.5</v>
      </c>
      <c r="K26" s="16">
        <f t="shared" si="1"/>
        <v>1000</v>
      </c>
      <c r="L26" s="13">
        <f t="shared" si="2"/>
        <v>1.31</v>
      </c>
    </row>
    <row r="27" spans="1:12" x14ac:dyDescent="0.25">
      <c r="A27" s="4">
        <v>44326</v>
      </c>
      <c r="B27" s="2" t="s">
        <v>15</v>
      </c>
      <c r="C27" s="2">
        <v>172841</v>
      </c>
      <c r="D27" s="2" t="s">
        <v>16</v>
      </c>
      <c r="E27" s="2" t="s">
        <v>25</v>
      </c>
      <c r="F27" s="2" t="s">
        <v>78</v>
      </c>
      <c r="G27" s="2">
        <v>20</v>
      </c>
      <c r="H27" s="5">
        <v>8.64</v>
      </c>
      <c r="I27" s="10">
        <v>13.1</v>
      </c>
      <c r="J27" s="13">
        <f t="shared" si="0"/>
        <v>262</v>
      </c>
      <c r="K27" s="16">
        <f t="shared" si="1"/>
        <v>4000</v>
      </c>
      <c r="L27" s="13">
        <f t="shared" si="2"/>
        <v>1.31</v>
      </c>
    </row>
    <row r="28" spans="1:12" x14ac:dyDescent="0.25">
      <c r="A28" s="4">
        <v>44323</v>
      </c>
      <c r="B28" s="2" t="s">
        <v>15</v>
      </c>
      <c r="C28" s="2">
        <v>172944</v>
      </c>
      <c r="D28" s="2" t="s">
        <v>16</v>
      </c>
      <c r="E28" s="2" t="s">
        <v>20</v>
      </c>
      <c r="F28" s="2" t="s">
        <v>147</v>
      </c>
      <c r="G28" s="2">
        <v>25</v>
      </c>
      <c r="H28" s="5">
        <v>8.64</v>
      </c>
      <c r="I28" s="10">
        <v>13.1</v>
      </c>
      <c r="J28" s="13">
        <f t="shared" si="0"/>
        <v>327.5</v>
      </c>
      <c r="K28" s="16">
        <f t="shared" si="1"/>
        <v>5000</v>
      </c>
      <c r="L28" s="13">
        <f t="shared" si="2"/>
        <v>1.31</v>
      </c>
    </row>
    <row r="29" spans="1:12" x14ac:dyDescent="0.25">
      <c r="A29" s="4">
        <v>44323</v>
      </c>
      <c r="B29" s="2" t="s">
        <v>15</v>
      </c>
      <c r="C29" s="2">
        <v>172825</v>
      </c>
      <c r="D29" s="2" t="s">
        <v>16</v>
      </c>
      <c r="E29" s="2" t="s">
        <v>20</v>
      </c>
      <c r="F29" s="2" t="s">
        <v>74</v>
      </c>
      <c r="G29" s="2">
        <v>8</v>
      </c>
      <c r="H29" s="5">
        <v>8.64</v>
      </c>
      <c r="I29" s="10">
        <v>13.1</v>
      </c>
      <c r="J29" s="13">
        <f t="shared" si="0"/>
        <v>104.8</v>
      </c>
      <c r="K29" s="16">
        <f t="shared" si="1"/>
        <v>1600</v>
      </c>
      <c r="L29" s="13">
        <f t="shared" si="2"/>
        <v>1.31</v>
      </c>
    </row>
    <row r="30" spans="1:12" x14ac:dyDescent="0.25">
      <c r="A30" s="4">
        <v>44323</v>
      </c>
      <c r="B30" s="2" t="s">
        <v>15</v>
      </c>
      <c r="C30" s="2">
        <v>172714</v>
      </c>
      <c r="D30" s="2" t="s">
        <v>16</v>
      </c>
      <c r="E30" s="2" t="s">
        <v>20</v>
      </c>
      <c r="F30" s="2" t="s">
        <v>147</v>
      </c>
      <c r="G30" s="2">
        <v>48</v>
      </c>
      <c r="H30" s="5">
        <v>8.64</v>
      </c>
      <c r="I30" s="10">
        <v>13.1</v>
      </c>
      <c r="J30" s="13">
        <f t="shared" si="0"/>
        <v>628.79999999999995</v>
      </c>
      <c r="K30" s="16">
        <f t="shared" si="1"/>
        <v>9600</v>
      </c>
      <c r="L30" s="13">
        <f t="shared" si="2"/>
        <v>1.31</v>
      </c>
    </row>
    <row r="31" spans="1:12" x14ac:dyDescent="0.25">
      <c r="A31" s="4">
        <v>44321</v>
      </c>
      <c r="B31" s="2" t="s">
        <v>15</v>
      </c>
      <c r="C31" s="2">
        <v>172774</v>
      </c>
      <c r="D31" s="2" t="s">
        <v>16</v>
      </c>
      <c r="E31" s="2" t="s">
        <v>53</v>
      </c>
      <c r="F31" s="2" t="s">
        <v>79</v>
      </c>
      <c r="G31" s="2">
        <v>3</v>
      </c>
      <c r="H31" s="5">
        <v>8.64</v>
      </c>
      <c r="I31" s="10">
        <v>11.79</v>
      </c>
      <c r="J31" s="13">
        <f t="shared" si="0"/>
        <v>35.369999999999997</v>
      </c>
      <c r="K31" s="16">
        <f t="shared" si="1"/>
        <v>600</v>
      </c>
      <c r="L31" s="13">
        <f t="shared" si="2"/>
        <v>1.1789999999999998</v>
      </c>
    </row>
    <row r="32" spans="1:12" x14ac:dyDescent="0.25">
      <c r="A32" s="4">
        <v>44311</v>
      </c>
      <c r="B32" s="2" t="s">
        <v>15</v>
      </c>
      <c r="C32" s="2">
        <v>172682</v>
      </c>
      <c r="D32" s="2" t="s">
        <v>16</v>
      </c>
      <c r="E32" s="2" t="s">
        <v>20</v>
      </c>
      <c r="F32" s="2" t="s">
        <v>113</v>
      </c>
      <c r="G32" s="2">
        <v>1</v>
      </c>
      <c r="H32" s="5">
        <v>8.64</v>
      </c>
      <c r="I32" s="10">
        <v>13.1</v>
      </c>
      <c r="J32" s="13">
        <f t="shared" si="0"/>
        <v>13.1</v>
      </c>
      <c r="K32" s="16">
        <f t="shared" si="1"/>
        <v>200</v>
      </c>
      <c r="L32" s="13">
        <f t="shared" si="2"/>
        <v>1.31</v>
      </c>
    </row>
    <row r="33" spans="1:12" x14ac:dyDescent="0.25">
      <c r="A33" s="4">
        <v>44309</v>
      </c>
      <c r="B33" s="2" t="s">
        <v>15</v>
      </c>
      <c r="C33" s="2">
        <v>172541</v>
      </c>
      <c r="D33" s="2" t="s">
        <v>16</v>
      </c>
      <c r="E33" s="2" t="s">
        <v>20</v>
      </c>
      <c r="F33" s="2" t="s">
        <v>148</v>
      </c>
      <c r="G33" s="2">
        <v>1</v>
      </c>
      <c r="H33" s="5">
        <v>8.64</v>
      </c>
      <c r="I33" s="10">
        <v>13.1</v>
      </c>
      <c r="J33" s="13">
        <f t="shared" si="0"/>
        <v>13.1</v>
      </c>
      <c r="K33" s="16">
        <f t="shared" si="1"/>
        <v>200</v>
      </c>
      <c r="L33" s="13">
        <f t="shared" si="2"/>
        <v>1.31</v>
      </c>
    </row>
    <row r="34" spans="1:12" x14ac:dyDescent="0.25">
      <c r="A34" s="4">
        <v>44302</v>
      </c>
      <c r="B34" s="2" t="s">
        <v>15</v>
      </c>
      <c r="C34" s="2">
        <v>172092</v>
      </c>
      <c r="D34" s="2" t="s">
        <v>16</v>
      </c>
      <c r="E34" s="2" t="s">
        <v>114</v>
      </c>
      <c r="F34" s="2" t="s">
        <v>115</v>
      </c>
      <c r="G34" s="2">
        <v>1</v>
      </c>
      <c r="H34" s="5">
        <v>8.64</v>
      </c>
      <c r="I34" s="10">
        <v>14.41</v>
      </c>
      <c r="J34" s="13">
        <f t="shared" si="0"/>
        <v>14.41</v>
      </c>
      <c r="K34" s="16">
        <f t="shared" si="1"/>
        <v>200</v>
      </c>
      <c r="L34" s="13">
        <f t="shared" si="2"/>
        <v>1.4410000000000001</v>
      </c>
    </row>
    <row r="35" spans="1:12" x14ac:dyDescent="0.25">
      <c r="A35" s="4">
        <v>44299</v>
      </c>
      <c r="B35" s="2" t="s">
        <v>15</v>
      </c>
      <c r="C35" s="2">
        <v>172303</v>
      </c>
      <c r="D35" s="2" t="s">
        <v>16</v>
      </c>
      <c r="E35" s="2" t="s">
        <v>53</v>
      </c>
      <c r="F35" s="2" t="s">
        <v>79</v>
      </c>
      <c r="G35" s="2">
        <v>2</v>
      </c>
      <c r="H35" s="5">
        <v>8.64</v>
      </c>
      <c r="I35" s="10">
        <v>11.79</v>
      </c>
      <c r="J35" s="13">
        <f t="shared" si="0"/>
        <v>23.58</v>
      </c>
      <c r="K35" s="16">
        <f t="shared" si="1"/>
        <v>400</v>
      </c>
      <c r="L35" s="13">
        <f t="shared" si="2"/>
        <v>1.1789999999999998</v>
      </c>
    </row>
    <row r="36" spans="1:12" x14ac:dyDescent="0.25">
      <c r="A36" s="4">
        <v>44295</v>
      </c>
      <c r="B36" s="2" t="s">
        <v>15</v>
      </c>
      <c r="C36" s="2">
        <v>172221</v>
      </c>
      <c r="D36" s="2" t="s">
        <v>16</v>
      </c>
      <c r="E36" s="2" t="s">
        <v>20</v>
      </c>
      <c r="F36" s="2" t="s">
        <v>101</v>
      </c>
      <c r="G36" s="2">
        <v>6</v>
      </c>
      <c r="H36" s="5">
        <v>8.64</v>
      </c>
      <c r="I36" s="10">
        <v>13.1</v>
      </c>
      <c r="J36" s="13">
        <f t="shared" si="0"/>
        <v>78.599999999999994</v>
      </c>
      <c r="K36" s="16">
        <f t="shared" si="1"/>
        <v>1200</v>
      </c>
      <c r="L36" s="13">
        <f t="shared" si="2"/>
        <v>1.31</v>
      </c>
    </row>
    <row r="37" spans="1:12" x14ac:dyDescent="0.25">
      <c r="A37" s="4">
        <v>44289</v>
      </c>
      <c r="B37" s="2" t="s">
        <v>15</v>
      </c>
      <c r="C37" s="2">
        <v>172096</v>
      </c>
      <c r="D37" s="2" t="s">
        <v>16</v>
      </c>
      <c r="E37" s="2" t="s">
        <v>20</v>
      </c>
      <c r="F37" s="2" t="s">
        <v>74</v>
      </c>
      <c r="G37" s="2">
        <v>10</v>
      </c>
      <c r="H37" s="5">
        <v>8.64</v>
      </c>
      <c r="I37" s="10">
        <v>13.1</v>
      </c>
      <c r="J37" s="13">
        <f t="shared" si="0"/>
        <v>131</v>
      </c>
      <c r="K37" s="16">
        <f t="shared" si="1"/>
        <v>2000</v>
      </c>
      <c r="L37" s="13">
        <f t="shared" si="2"/>
        <v>1.31</v>
      </c>
    </row>
    <row r="38" spans="1:12" x14ac:dyDescent="0.25">
      <c r="A38" s="4">
        <v>44287</v>
      </c>
      <c r="B38" s="2" t="s">
        <v>15</v>
      </c>
      <c r="C38" s="2">
        <v>172018</v>
      </c>
      <c r="D38" s="2" t="s">
        <v>16</v>
      </c>
      <c r="E38" s="2" t="s">
        <v>20</v>
      </c>
      <c r="F38" s="2" t="s">
        <v>78</v>
      </c>
      <c r="G38" s="2">
        <v>15</v>
      </c>
      <c r="H38" s="5">
        <v>8.64</v>
      </c>
      <c r="I38" s="10">
        <v>13.1</v>
      </c>
      <c r="J38" s="13">
        <f t="shared" si="0"/>
        <v>196.5</v>
      </c>
      <c r="K38" s="16">
        <f t="shared" si="1"/>
        <v>3000</v>
      </c>
      <c r="L38" s="13">
        <f t="shared" si="2"/>
        <v>1.31</v>
      </c>
    </row>
    <row r="39" spans="1:12" x14ac:dyDescent="0.25">
      <c r="A39" s="4">
        <v>44280</v>
      </c>
      <c r="B39" s="2" t="s">
        <v>15</v>
      </c>
      <c r="C39" s="2">
        <v>171944</v>
      </c>
      <c r="D39" s="2" t="s">
        <v>16</v>
      </c>
      <c r="E39" s="2" t="s">
        <v>53</v>
      </c>
      <c r="F39" s="2" t="s">
        <v>79</v>
      </c>
      <c r="G39" s="2">
        <v>4</v>
      </c>
      <c r="H39" s="5">
        <v>8.64</v>
      </c>
      <c r="I39" s="10">
        <v>11.79</v>
      </c>
      <c r="J39" s="13">
        <f t="shared" si="0"/>
        <v>47.16</v>
      </c>
      <c r="K39" s="16">
        <f t="shared" si="1"/>
        <v>800</v>
      </c>
      <c r="L39" s="13">
        <f t="shared" si="2"/>
        <v>1.1789999999999998</v>
      </c>
    </row>
    <row r="40" spans="1:12" x14ac:dyDescent="0.25">
      <c r="A40" s="4">
        <v>44274</v>
      </c>
      <c r="B40" s="2" t="s">
        <v>15</v>
      </c>
      <c r="C40" s="2">
        <v>171839</v>
      </c>
      <c r="D40" s="2" t="s">
        <v>16</v>
      </c>
      <c r="E40" s="2" t="s">
        <v>20</v>
      </c>
      <c r="F40" s="2" t="s">
        <v>76</v>
      </c>
      <c r="G40" s="2">
        <v>5</v>
      </c>
      <c r="H40" s="5">
        <v>8.64</v>
      </c>
      <c r="I40" s="10">
        <v>13.1</v>
      </c>
      <c r="J40" s="13">
        <f t="shared" si="0"/>
        <v>65.5</v>
      </c>
      <c r="K40" s="16">
        <f t="shared" si="1"/>
        <v>1000</v>
      </c>
      <c r="L40" s="13">
        <f t="shared" si="2"/>
        <v>1.31</v>
      </c>
    </row>
    <row r="41" spans="1:12" x14ac:dyDescent="0.25">
      <c r="A41" s="4">
        <v>44263</v>
      </c>
      <c r="B41" s="2" t="s">
        <v>15</v>
      </c>
      <c r="C41" s="2">
        <v>171646</v>
      </c>
      <c r="D41" s="2" t="s">
        <v>16</v>
      </c>
      <c r="E41" s="2" t="s">
        <v>53</v>
      </c>
      <c r="F41" s="2" t="s">
        <v>79</v>
      </c>
      <c r="G41" s="2">
        <v>6</v>
      </c>
      <c r="H41" s="5">
        <v>8.64</v>
      </c>
      <c r="I41" s="10">
        <v>11.79</v>
      </c>
      <c r="J41" s="13">
        <f t="shared" si="0"/>
        <v>70.739999999999995</v>
      </c>
      <c r="K41" s="16">
        <f t="shared" si="1"/>
        <v>1200</v>
      </c>
      <c r="L41" s="13">
        <f t="shared" si="2"/>
        <v>1.1789999999999998</v>
      </c>
    </row>
    <row r="42" spans="1:12" x14ac:dyDescent="0.25">
      <c r="A42" s="4">
        <v>44263</v>
      </c>
      <c r="B42" s="2" t="s">
        <v>15</v>
      </c>
      <c r="C42" s="2">
        <v>16075</v>
      </c>
      <c r="D42" s="2" t="s">
        <v>16</v>
      </c>
      <c r="E42" s="2">
        <v>1050</v>
      </c>
      <c r="F42" s="2" t="s">
        <v>149</v>
      </c>
      <c r="G42" s="2">
        <v>1</v>
      </c>
      <c r="H42" s="5">
        <v>8.64</v>
      </c>
      <c r="I42" s="10">
        <v>13.1</v>
      </c>
      <c r="J42" s="13">
        <f t="shared" si="0"/>
        <v>13.1</v>
      </c>
      <c r="K42" s="16">
        <f t="shared" si="1"/>
        <v>200</v>
      </c>
      <c r="L42" s="13">
        <f t="shared" si="2"/>
        <v>1.31</v>
      </c>
    </row>
    <row r="43" spans="1:12" x14ac:dyDescent="0.25">
      <c r="A43" s="4">
        <v>44252</v>
      </c>
      <c r="B43" s="2" t="s">
        <v>15</v>
      </c>
      <c r="C43" s="2">
        <v>171435</v>
      </c>
      <c r="D43" s="2" t="s">
        <v>16</v>
      </c>
      <c r="E43" s="2" t="s">
        <v>20</v>
      </c>
      <c r="F43" s="2" t="s">
        <v>78</v>
      </c>
      <c r="G43" s="2">
        <v>15</v>
      </c>
      <c r="H43" s="5">
        <v>8.64</v>
      </c>
      <c r="I43" s="10">
        <v>13.1</v>
      </c>
      <c r="J43" s="13">
        <f t="shared" si="0"/>
        <v>196.5</v>
      </c>
      <c r="K43" s="16">
        <f t="shared" si="1"/>
        <v>3000</v>
      </c>
      <c r="L43" s="13">
        <f t="shared" si="2"/>
        <v>1.31</v>
      </c>
    </row>
    <row r="44" spans="1:12" x14ac:dyDescent="0.25">
      <c r="A44" s="4">
        <v>44250</v>
      </c>
      <c r="B44" s="2" t="s">
        <v>15</v>
      </c>
      <c r="C44" s="2">
        <v>171410</v>
      </c>
      <c r="D44" s="2" t="s">
        <v>16</v>
      </c>
      <c r="E44" s="2" t="s">
        <v>80</v>
      </c>
      <c r="F44" s="2" t="s">
        <v>150</v>
      </c>
      <c r="G44" s="2">
        <v>25</v>
      </c>
      <c r="H44" s="5">
        <v>8.64</v>
      </c>
      <c r="I44" s="10">
        <v>13.1</v>
      </c>
      <c r="J44" s="13">
        <f t="shared" si="0"/>
        <v>327.5</v>
      </c>
      <c r="K44" s="16">
        <f t="shared" si="1"/>
        <v>5000</v>
      </c>
      <c r="L44" s="13">
        <f t="shared" si="2"/>
        <v>1.31</v>
      </c>
    </row>
    <row r="45" spans="1:12" x14ac:dyDescent="0.25">
      <c r="A45" s="4">
        <v>44243</v>
      </c>
      <c r="B45" s="2" t="s">
        <v>15</v>
      </c>
      <c r="C45" s="2">
        <v>171247</v>
      </c>
      <c r="D45" s="2" t="s">
        <v>16</v>
      </c>
      <c r="E45" s="2" t="s">
        <v>53</v>
      </c>
      <c r="F45" s="2" t="s">
        <v>79</v>
      </c>
      <c r="G45" s="2">
        <v>5</v>
      </c>
      <c r="H45" s="5">
        <v>8.64</v>
      </c>
      <c r="I45" s="10">
        <v>11.79</v>
      </c>
      <c r="J45" s="13">
        <f t="shared" si="0"/>
        <v>58.949999999999996</v>
      </c>
      <c r="K45" s="16">
        <f t="shared" si="1"/>
        <v>1000</v>
      </c>
      <c r="L45" s="13">
        <f t="shared" si="2"/>
        <v>1.1789999999999998</v>
      </c>
    </row>
    <row r="46" spans="1:12" x14ac:dyDescent="0.25">
      <c r="A46" s="4">
        <v>44239</v>
      </c>
      <c r="B46" s="2" t="s">
        <v>15</v>
      </c>
      <c r="C46" s="2">
        <v>170363</v>
      </c>
      <c r="D46" s="2" t="s">
        <v>16</v>
      </c>
      <c r="E46" s="2" t="s">
        <v>20</v>
      </c>
      <c r="F46" s="2" t="s">
        <v>76</v>
      </c>
      <c r="G46" s="2">
        <v>5</v>
      </c>
      <c r="H46" s="5">
        <v>8.64</v>
      </c>
      <c r="I46" s="10">
        <v>13.1</v>
      </c>
      <c r="J46" s="13">
        <f t="shared" si="0"/>
        <v>65.5</v>
      </c>
      <c r="K46" s="16">
        <f t="shared" si="1"/>
        <v>1000</v>
      </c>
      <c r="L46" s="13">
        <f t="shared" si="2"/>
        <v>1.31</v>
      </c>
    </row>
    <row r="47" spans="1:12" x14ac:dyDescent="0.25">
      <c r="A47" s="4">
        <v>44238</v>
      </c>
      <c r="B47" s="2" t="s">
        <v>15</v>
      </c>
      <c r="C47" s="2">
        <v>171156</v>
      </c>
      <c r="D47" s="2" t="s">
        <v>16</v>
      </c>
      <c r="E47" s="2" t="s">
        <v>25</v>
      </c>
      <c r="F47" s="2" t="s">
        <v>106</v>
      </c>
      <c r="G47" s="2">
        <v>3</v>
      </c>
      <c r="H47" s="5">
        <v>8.64</v>
      </c>
      <c r="I47" s="10">
        <v>13.49</v>
      </c>
      <c r="J47" s="13">
        <f t="shared" si="0"/>
        <v>40.47</v>
      </c>
      <c r="K47" s="16">
        <f t="shared" si="1"/>
        <v>600</v>
      </c>
      <c r="L47" s="13">
        <f t="shared" si="2"/>
        <v>1.349</v>
      </c>
    </row>
    <row r="48" spans="1:12" x14ac:dyDescent="0.25">
      <c r="A48" s="4">
        <v>44232</v>
      </c>
      <c r="B48" s="2" t="s">
        <v>15</v>
      </c>
      <c r="C48" s="2">
        <v>170888</v>
      </c>
      <c r="D48" s="2" t="s">
        <v>16</v>
      </c>
      <c r="E48" s="2" t="s">
        <v>25</v>
      </c>
      <c r="F48" s="2" t="s">
        <v>151</v>
      </c>
      <c r="G48" s="2">
        <v>0</v>
      </c>
      <c r="H48" s="5">
        <v>8.64</v>
      </c>
      <c r="I48" s="10">
        <v>14.41</v>
      </c>
      <c r="J48" s="13">
        <f t="shared" si="0"/>
        <v>0</v>
      </c>
      <c r="K48" s="16">
        <f t="shared" si="1"/>
        <v>0</v>
      </c>
      <c r="L48" s="13">
        <f t="shared" si="2"/>
        <v>1.4410000000000001</v>
      </c>
    </row>
    <row r="49" spans="1:12" x14ac:dyDescent="0.25">
      <c r="A49" s="4">
        <v>44222</v>
      </c>
      <c r="B49" s="2" t="s">
        <v>15</v>
      </c>
      <c r="C49" s="2">
        <v>170821</v>
      </c>
      <c r="D49" s="2" t="s">
        <v>16</v>
      </c>
      <c r="E49" s="2" t="s">
        <v>53</v>
      </c>
      <c r="F49" s="2" t="s">
        <v>79</v>
      </c>
      <c r="G49" s="2">
        <v>3</v>
      </c>
      <c r="H49" s="5">
        <v>8.64</v>
      </c>
      <c r="I49" s="10">
        <v>11.79</v>
      </c>
      <c r="J49" s="13">
        <f t="shared" si="0"/>
        <v>35.369999999999997</v>
      </c>
      <c r="K49" s="16">
        <f t="shared" si="1"/>
        <v>600</v>
      </c>
      <c r="L49" s="13">
        <f t="shared" si="2"/>
        <v>1.1789999999999998</v>
      </c>
    </row>
    <row r="50" spans="1:12" x14ac:dyDescent="0.25">
      <c r="A50" s="4">
        <v>44203</v>
      </c>
      <c r="B50" s="2" t="s">
        <v>15</v>
      </c>
      <c r="C50" s="2">
        <v>170484</v>
      </c>
      <c r="D50" s="2" t="s">
        <v>16</v>
      </c>
      <c r="E50" s="2" t="s">
        <v>53</v>
      </c>
      <c r="F50" s="2" t="s">
        <v>79</v>
      </c>
      <c r="G50" s="2">
        <v>4</v>
      </c>
      <c r="H50" s="5">
        <v>8.64</v>
      </c>
      <c r="I50" s="10">
        <v>11.79</v>
      </c>
      <c r="J50" s="13">
        <f t="shared" si="0"/>
        <v>47.16</v>
      </c>
      <c r="K50" s="16">
        <f t="shared" si="1"/>
        <v>800</v>
      </c>
      <c r="L50" s="13">
        <f t="shared" si="2"/>
        <v>1.1789999999999998</v>
      </c>
    </row>
    <row r="52" spans="1:12" x14ac:dyDescent="0.25">
      <c r="A52" t="s">
        <v>247</v>
      </c>
      <c r="G52" s="2">
        <f>SUM(G9:G50)</f>
        <v>376</v>
      </c>
      <c r="J52" s="5">
        <f t="shared" ref="J52:K52" si="3">SUM(J9:J50)</f>
        <v>4920.5999999999995</v>
      </c>
      <c r="K52" s="16">
        <f t="shared" si="3"/>
        <v>75200</v>
      </c>
      <c r="L52" s="13">
        <f>AVERAGE(L9:L50)</f>
        <v>1.2998095238095242</v>
      </c>
    </row>
  </sheetData>
  <mergeCells count="10">
    <mergeCell ref="J4:K4"/>
    <mergeCell ref="L4:M4"/>
    <mergeCell ref="N4:O4"/>
    <mergeCell ref="P4:Q4"/>
    <mergeCell ref="R4:S4"/>
    <mergeCell ref="J1:K3"/>
    <mergeCell ref="L1:M3"/>
    <mergeCell ref="N1:O3"/>
    <mergeCell ref="P1:Q3"/>
    <mergeCell ref="R1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EBE55-5D1F-4E3D-A6FA-B38B8C4E9029}">
  <dimension ref="A1:S23"/>
  <sheetViews>
    <sheetView workbookViewId="0"/>
  </sheetViews>
  <sheetFormatPr defaultRowHeight="15" x14ac:dyDescent="0.25"/>
  <cols>
    <col min="1" max="1" width="10.7109375" bestFit="1" customWidth="1"/>
    <col min="2" max="2" width="5.5703125" bestFit="1" customWidth="1"/>
    <col min="3" max="3" width="8.5703125" bestFit="1" customWidth="1"/>
    <col min="4" max="4" width="7.140625" bestFit="1" customWidth="1"/>
    <col min="5" max="5" width="11.140625" bestFit="1" customWidth="1"/>
    <col min="6" max="6" width="20.42578125" bestFit="1" customWidth="1"/>
    <col min="7" max="7" width="8.7109375" bestFit="1" customWidth="1"/>
    <col min="8" max="8" width="10.28515625" bestFit="1" customWidth="1"/>
    <col min="9" max="9" width="11" bestFit="1" customWidth="1"/>
    <col min="10" max="10" width="10.5703125" bestFit="1" customWidth="1"/>
  </cols>
  <sheetData>
    <row r="1" spans="1:19" x14ac:dyDescent="0.25">
      <c r="A1" t="s">
        <v>0</v>
      </c>
      <c r="G1" t="s">
        <v>1</v>
      </c>
      <c r="H1" s="1">
        <v>44581</v>
      </c>
      <c r="J1" s="27" t="s">
        <v>253</v>
      </c>
      <c r="K1" s="27"/>
      <c r="L1" s="27" t="s">
        <v>255</v>
      </c>
      <c r="M1" s="27"/>
      <c r="N1" s="28" t="s">
        <v>256</v>
      </c>
      <c r="O1" s="28"/>
      <c r="P1" s="28" t="s">
        <v>257</v>
      </c>
      <c r="Q1" s="28"/>
      <c r="R1" s="28" t="s">
        <v>258</v>
      </c>
      <c r="S1" s="28"/>
    </row>
    <row r="2" spans="1:19" x14ac:dyDescent="0.25">
      <c r="G2" t="s">
        <v>2</v>
      </c>
      <c r="H2">
        <v>1</v>
      </c>
      <c r="J2" s="27"/>
      <c r="K2" s="27"/>
      <c r="L2" s="27"/>
      <c r="M2" s="27"/>
      <c r="N2" s="28"/>
      <c r="O2" s="28"/>
      <c r="P2" s="28"/>
      <c r="Q2" s="28"/>
      <c r="R2" s="28"/>
      <c r="S2" s="28"/>
    </row>
    <row r="3" spans="1:19" x14ac:dyDescent="0.25">
      <c r="F3" t="s">
        <v>3</v>
      </c>
      <c r="J3" s="27"/>
      <c r="K3" s="27"/>
      <c r="L3" s="27"/>
      <c r="M3" s="27"/>
      <c r="N3" s="28"/>
      <c r="O3" s="28"/>
      <c r="P3" s="28"/>
      <c r="Q3" s="28"/>
      <c r="R3" s="28"/>
      <c r="S3" s="28"/>
    </row>
    <row r="4" spans="1:19" x14ac:dyDescent="0.25">
      <c r="A4" t="s">
        <v>107</v>
      </c>
      <c r="D4" t="s">
        <v>4</v>
      </c>
      <c r="J4" s="24" t="s">
        <v>261</v>
      </c>
      <c r="K4" s="24"/>
      <c r="L4" s="24" t="s">
        <v>263</v>
      </c>
      <c r="M4" s="24"/>
      <c r="N4" s="24">
        <v>20</v>
      </c>
      <c r="O4" s="24"/>
      <c r="P4" s="25">
        <f>K23</f>
        <v>27200</v>
      </c>
      <c r="Q4" s="24"/>
      <c r="R4" s="26">
        <f>L23</f>
        <v>1.2626153846153847</v>
      </c>
      <c r="S4" s="24"/>
    </row>
    <row r="5" spans="1:19" x14ac:dyDescent="0.25">
      <c r="A5" t="s">
        <v>108</v>
      </c>
      <c r="D5" t="s">
        <v>4</v>
      </c>
    </row>
    <row r="6" spans="1:19" x14ac:dyDescent="0.25">
      <c r="A6" t="s">
        <v>109</v>
      </c>
      <c r="C6" t="s">
        <v>155</v>
      </c>
      <c r="E6" t="s">
        <v>156</v>
      </c>
      <c r="L6" s="14" t="s">
        <v>250</v>
      </c>
    </row>
    <row r="7" spans="1:19" x14ac:dyDescent="0.25">
      <c r="A7">
        <v>102823</v>
      </c>
      <c r="I7" s="8" t="s">
        <v>243</v>
      </c>
      <c r="J7" s="11" t="s">
        <v>245</v>
      </c>
      <c r="K7" s="14" t="s">
        <v>248</v>
      </c>
      <c r="L7" s="17" t="s">
        <v>251</v>
      </c>
    </row>
    <row r="8" spans="1:19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9" t="s">
        <v>244</v>
      </c>
      <c r="J8" s="12" t="s">
        <v>246</v>
      </c>
      <c r="K8" s="15" t="s">
        <v>249</v>
      </c>
      <c r="L8" s="15" t="s">
        <v>252</v>
      </c>
    </row>
    <row r="9" spans="1:19" x14ac:dyDescent="0.25">
      <c r="A9" s="4">
        <v>44280</v>
      </c>
      <c r="B9" s="2" t="s">
        <v>15</v>
      </c>
      <c r="C9" s="2">
        <v>171944</v>
      </c>
      <c r="D9" s="2" t="s">
        <v>16</v>
      </c>
      <c r="E9" s="2" t="s">
        <v>53</v>
      </c>
      <c r="F9" s="2" t="s">
        <v>79</v>
      </c>
      <c r="G9" s="2">
        <v>0</v>
      </c>
      <c r="H9" s="5">
        <v>6</v>
      </c>
      <c r="I9" s="10">
        <v>11.79</v>
      </c>
      <c r="J9" s="13">
        <f>G9*I9</f>
        <v>0</v>
      </c>
      <c r="K9" s="16">
        <f>G9*(10*20)</f>
        <v>0</v>
      </c>
      <c r="L9" s="13">
        <f>I9/10</f>
        <v>1.1789999999999998</v>
      </c>
    </row>
    <row r="10" spans="1:19" x14ac:dyDescent="0.25">
      <c r="A10" s="4">
        <v>44263</v>
      </c>
      <c r="B10" s="2" t="s">
        <v>15</v>
      </c>
      <c r="C10" s="2">
        <v>171646</v>
      </c>
      <c r="D10" s="2" t="s">
        <v>16</v>
      </c>
      <c r="E10" s="2" t="s">
        <v>53</v>
      </c>
      <c r="F10" s="2" t="s">
        <v>79</v>
      </c>
      <c r="G10" s="2">
        <v>1</v>
      </c>
      <c r="H10" s="5">
        <v>6</v>
      </c>
      <c r="I10" s="10">
        <v>11.79</v>
      </c>
      <c r="J10" s="13">
        <f t="shared" ref="J10:J21" si="0">G10*I10</f>
        <v>11.79</v>
      </c>
      <c r="K10" s="16">
        <f t="shared" ref="K10:K21" si="1">G10*(10*20)</f>
        <v>200</v>
      </c>
      <c r="L10" s="13">
        <f t="shared" ref="L10:L21" si="2">I10/10</f>
        <v>1.1789999999999998</v>
      </c>
    </row>
    <row r="11" spans="1:19" x14ac:dyDescent="0.25">
      <c r="A11" s="4">
        <v>44260</v>
      </c>
      <c r="B11" s="2" t="s">
        <v>15</v>
      </c>
      <c r="C11" s="2">
        <v>171408</v>
      </c>
      <c r="D11" s="2" t="s">
        <v>16</v>
      </c>
      <c r="E11" s="2" t="s">
        <v>20</v>
      </c>
      <c r="F11" s="2" t="s">
        <v>157</v>
      </c>
      <c r="G11" s="2">
        <v>12</v>
      </c>
      <c r="H11" s="5">
        <v>6</v>
      </c>
      <c r="I11" s="10">
        <v>13.1</v>
      </c>
      <c r="J11" s="13">
        <f t="shared" si="0"/>
        <v>157.19999999999999</v>
      </c>
      <c r="K11" s="16">
        <f t="shared" si="1"/>
        <v>2400</v>
      </c>
      <c r="L11" s="13">
        <f t="shared" si="2"/>
        <v>1.31</v>
      </c>
    </row>
    <row r="12" spans="1:19" x14ac:dyDescent="0.25">
      <c r="A12" s="4">
        <v>44252</v>
      </c>
      <c r="B12" s="2" t="s">
        <v>15</v>
      </c>
      <c r="C12" s="2">
        <v>171435</v>
      </c>
      <c r="D12" s="2" t="s">
        <v>16</v>
      </c>
      <c r="E12" s="2" t="s">
        <v>20</v>
      </c>
      <c r="F12" s="2" t="s">
        <v>78</v>
      </c>
      <c r="G12" s="2">
        <v>15</v>
      </c>
      <c r="H12" s="5">
        <v>6</v>
      </c>
      <c r="I12" s="10">
        <v>13.1</v>
      </c>
      <c r="J12" s="13">
        <f t="shared" si="0"/>
        <v>196.5</v>
      </c>
      <c r="K12" s="16">
        <f t="shared" si="1"/>
        <v>3000</v>
      </c>
      <c r="L12" s="13">
        <f t="shared" si="2"/>
        <v>1.31</v>
      </c>
    </row>
    <row r="13" spans="1:19" x14ac:dyDescent="0.25">
      <c r="A13" s="4">
        <v>44243</v>
      </c>
      <c r="B13" s="2" t="s">
        <v>15</v>
      </c>
      <c r="C13" s="2">
        <v>171247</v>
      </c>
      <c r="D13" s="2" t="s">
        <v>16</v>
      </c>
      <c r="E13" s="2" t="s">
        <v>53</v>
      </c>
      <c r="F13" s="2" t="s">
        <v>79</v>
      </c>
      <c r="G13" s="2">
        <v>15</v>
      </c>
      <c r="H13" s="5">
        <v>6</v>
      </c>
      <c r="I13" s="10">
        <v>11.79</v>
      </c>
      <c r="J13" s="13">
        <f t="shared" si="0"/>
        <v>176.85</v>
      </c>
      <c r="K13" s="16">
        <f t="shared" si="1"/>
        <v>3000</v>
      </c>
      <c r="L13" s="13">
        <f t="shared" si="2"/>
        <v>1.1789999999999998</v>
      </c>
    </row>
    <row r="14" spans="1:19" x14ac:dyDescent="0.25">
      <c r="A14" s="4">
        <v>44242</v>
      </c>
      <c r="B14" s="2" t="s">
        <v>15</v>
      </c>
      <c r="C14" s="2">
        <v>171166</v>
      </c>
      <c r="D14" s="2" t="s">
        <v>16</v>
      </c>
      <c r="E14" s="2" t="s">
        <v>20</v>
      </c>
      <c r="F14" s="2" t="s">
        <v>121</v>
      </c>
      <c r="G14" s="2">
        <v>1</v>
      </c>
      <c r="H14" s="5">
        <v>6</v>
      </c>
      <c r="I14" s="10">
        <v>13.1</v>
      </c>
      <c r="J14" s="13">
        <f t="shared" si="0"/>
        <v>13.1</v>
      </c>
      <c r="K14" s="16">
        <f t="shared" si="1"/>
        <v>200</v>
      </c>
      <c r="L14" s="13">
        <f t="shared" si="2"/>
        <v>1.31</v>
      </c>
    </row>
    <row r="15" spans="1:19" x14ac:dyDescent="0.25">
      <c r="A15" s="4">
        <v>44239</v>
      </c>
      <c r="B15" s="2" t="s">
        <v>15</v>
      </c>
      <c r="C15" s="2">
        <v>171207</v>
      </c>
      <c r="D15" s="2" t="s">
        <v>16</v>
      </c>
      <c r="E15" s="2" t="s">
        <v>20</v>
      </c>
      <c r="F15" s="2" t="s">
        <v>50</v>
      </c>
      <c r="G15" s="2">
        <v>1</v>
      </c>
      <c r="H15" s="5">
        <v>6</v>
      </c>
      <c r="I15" s="10">
        <v>13.1</v>
      </c>
      <c r="J15" s="13">
        <f t="shared" si="0"/>
        <v>13.1</v>
      </c>
      <c r="K15" s="16">
        <f t="shared" si="1"/>
        <v>200</v>
      </c>
      <c r="L15" s="13">
        <f t="shared" si="2"/>
        <v>1.31</v>
      </c>
    </row>
    <row r="16" spans="1:19" x14ac:dyDescent="0.25">
      <c r="A16" s="4">
        <v>44238</v>
      </c>
      <c r="B16" s="2" t="s">
        <v>15</v>
      </c>
      <c r="C16" s="2">
        <v>171156</v>
      </c>
      <c r="D16" s="2" t="s">
        <v>16</v>
      </c>
      <c r="E16" s="2" t="s">
        <v>25</v>
      </c>
      <c r="F16" s="2" t="s">
        <v>106</v>
      </c>
      <c r="G16" s="2">
        <v>3</v>
      </c>
      <c r="H16" s="5">
        <v>6</v>
      </c>
      <c r="I16" s="10">
        <v>13.49</v>
      </c>
      <c r="J16" s="13">
        <f t="shared" si="0"/>
        <v>40.47</v>
      </c>
      <c r="K16" s="16">
        <f t="shared" si="1"/>
        <v>600</v>
      </c>
      <c r="L16" s="13">
        <f t="shared" si="2"/>
        <v>1.349</v>
      </c>
    </row>
    <row r="17" spans="1:12" x14ac:dyDescent="0.25">
      <c r="A17" s="4">
        <v>44238</v>
      </c>
      <c r="B17" s="2" t="s">
        <v>15</v>
      </c>
      <c r="C17" s="2">
        <v>171034</v>
      </c>
      <c r="D17" s="2" t="s">
        <v>16</v>
      </c>
      <c r="E17" s="2" t="s">
        <v>20</v>
      </c>
      <c r="F17" s="2" t="s">
        <v>147</v>
      </c>
      <c r="G17" s="2">
        <v>50</v>
      </c>
      <c r="H17" s="5">
        <v>6</v>
      </c>
      <c r="I17" s="10">
        <v>13.1</v>
      </c>
      <c r="J17" s="13">
        <f t="shared" si="0"/>
        <v>655</v>
      </c>
      <c r="K17" s="16">
        <f t="shared" si="1"/>
        <v>10000</v>
      </c>
      <c r="L17" s="13">
        <f t="shared" si="2"/>
        <v>1.31</v>
      </c>
    </row>
    <row r="18" spans="1:12" x14ac:dyDescent="0.25">
      <c r="A18" s="4">
        <v>44225</v>
      </c>
      <c r="B18" s="2" t="s">
        <v>15</v>
      </c>
      <c r="C18" s="2">
        <v>170947</v>
      </c>
      <c r="D18" s="2" t="s">
        <v>16</v>
      </c>
      <c r="E18" s="2" t="s">
        <v>20</v>
      </c>
      <c r="F18" s="2" t="s">
        <v>157</v>
      </c>
      <c r="G18" s="2">
        <v>8</v>
      </c>
      <c r="H18" s="5">
        <v>6</v>
      </c>
      <c r="I18" s="10">
        <v>13.1</v>
      </c>
      <c r="J18" s="13">
        <f t="shared" si="0"/>
        <v>104.8</v>
      </c>
      <c r="K18" s="16">
        <f t="shared" si="1"/>
        <v>1600</v>
      </c>
      <c r="L18" s="13">
        <f t="shared" si="2"/>
        <v>1.31</v>
      </c>
    </row>
    <row r="19" spans="1:12" x14ac:dyDescent="0.25">
      <c r="A19" s="4">
        <v>44222</v>
      </c>
      <c r="B19" s="2" t="s">
        <v>15</v>
      </c>
      <c r="C19" s="2">
        <v>170821</v>
      </c>
      <c r="D19" s="2" t="s">
        <v>16</v>
      </c>
      <c r="E19" s="2" t="s">
        <v>53</v>
      </c>
      <c r="F19" s="2" t="s">
        <v>79</v>
      </c>
      <c r="G19" s="2">
        <v>16</v>
      </c>
      <c r="H19" s="5">
        <v>6</v>
      </c>
      <c r="I19" s="10">
        <v>11.79</v>
      </c>
      <c r="J19" s="13">
        <f t="shared" si="0"/>
        <v>188.64</v>
      </c>
      <c r="K19" s="16">
        <f t="shared" si="1"/>
        <v>3200</v>
      </c>
      <c r="L19" s="13">
        <f t="shared" si="2"/>
        <v>1.1789999999999998</v>
      </c>
    </row>
    <row r="20" spans="1:12" x14ac:dyDescent="0.25">
      <c r="A20" s="4">
        <v>44204</v>
      </c>
      <c r="B20" s="2" t="s">
        <v>15</v>
      </c>
      <c r="C20" s="2">
        <v>170378</v>
      </c>
      <c r="D20" s="2" t="s">
        <v>16</v>
      </c>
      <c r="E20" s="2" t="s">
        <v>20</v>
      </c>
      <c r="F20" s="2" t="s">
        <v>157</v>
      </c>
      <c r="G20" s="2">
        <v>0</v>
      </c>
      <c r="H20" s="5">
        <v>6</v>
      </c>
      <c r="I20" s="10">
        <v>13.1</v>
      </c>
      <c r="J20" s="13">
        <f t="shared" si="0"/>
        <v>0</v>
      </c>
      <c r="K20" s="16">
        <f t="shared" si="1"/>
        <v>0</v>
      </c>
      <c r="L20" s="13">
        <f t="shared" si="2"/>
        <v>1.31</v>
      </c>
    </row>
    <row r="21" spans="1:12" x14ac:dyDescent="0.25">
      <c r="A21" s="4">
        <v>44203</v>
      </c>
      <c r="B21" s="2" t="s">
        <v>15</v>
      </c>
      <c r="C21" s="2">
        <v>170484</v>
      </c>
      <c r="D21" s="2" t="s">
        <v>16</v>
      </c>
      <c r="E21" s="2" t="s">
        <v>53</v>
      </c>
      <c r="F21" s="2" t="s">
        <v>79</v>
      </c>
      <c r="G21" s="2">
        <v>14</v>
      </c>
      <c r="H21" s="5">
        <v>6</v>
      </c>
      <c r="I21" s="10">
        <v>11.79</v>
      </c>
      <c r="J21" s="13">
        <f t="shared" si="0"/>
        <v>165.06</v>
      </c>
      <c r="K21" s="16">
        <f t="shared" si="1"/>
        <v>2800</v>
      </c>
      <c r="L21" s="13">
        <f t="shared" si="2"/>
        <v>1.1789999999999998</v>
      </c>
    </row>
    <row r="23" spans="1:12" x14ac:dyDescent="0.25">
      <c r="A23" t="s">
        <v>247</v>
      </c>
      <c r="G23" s="2">
        <f>SUM(G9:G21)</f>
        <v>136</v>
      </c>
      <c r="J23" s="5">
        <f t="shared" ref="J23:K23" si="3">SUM(J9:J21)</f>
        <v>1722.5100000000002</v>
      </c>
      <c r="K23" s="16">
        <f t="shared" si="3"/>
        <v>27200</v>
      </c>
      <c r="L23" s="13">
        <f>AVERAGE(L9:L21)</f>
        <v>1.2626153846153847</v>
      </c>
    </row>
  </sheetData>
  <mergeCells count="10">
    <mergeCell ref="J4:K4"/>
    <mergeCell ref="L4:M4"/>
    <mergeCell ref="N4:O4"/>
    <mergeCell ref="P4:Q4"/>
    <mergeCell ref="R4:S4"/>
    <mergeCell ref="J1:K3"/>
    <mergeCell ref="L1:M3"/>
    <mergeCell ref="N1:O3"/>
    <mergeCell ref="P1:Q3"/>
    <mergeCell ref="R1:S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961C7-C75E-4EDA-B995-7F6C66C7C94E}">
  <dimension ref="A1:S113"/>
  <sheetViews>
    <sheetView workbookViewId="0"/>
  </sheetViews>
  <sheetFormatPr defaultRowHeight="15" x14ac:dyDescent="0.25"/>
  <cols>
    <col min="1" max="1" width="10.7109375" bestFit="1" customWidth="1"/>
    <col min="2" max="2" width="5.5703125" bestFit="1" customWidth="1"/>
    <col min="3" max="3" width="8.5703125" bestFit="1" customWidth="1"/>
    <col min="4" max="4" width="7.140625" bestFit="1" customWidth="1"/>
    <col min="5" max="5" width="11.140625" bestFit="1" customWidth="1"/>
    <col min="6" max="6" width="20.42578125" bestFit="1" customWidth="1"/>
    <col min="7" max="7" width="8.7109375" bestFit="1" customWidth="1"/>
    <col min="8" max="8" width="10.28515625" bestFit="1" customWidth="1"/>
    <col min="9" max="9" width="11" bestFit="1" customWidth="1"/>
    <col min="10" max="10" width="11.5703125" bestFit="1" customWidth="1"/>
  </cols>
  <sheetData>
    <row r="1" spans="1:19" x14ac:dyDescent="0.25">
      <c r="A1" t="s">
        <v>0</v>
      </c>
      <c r="G1" t="s">
        <v>1</v>
      </c>
      <c r="H1" s="1">
        <v>44581</v>
      </c>
      <c r="J1" s="27" t="s">
        <v>253</v>
      </c>
      <c r="K1" s="27"/>
      <c r="L1" s="27" t="s">
        <v>255</v>
      </c>
      <c r="M1" s="27"/>
      <c r="N1" s="28" t="s">
        <v>256</v>
      </c>
      <c r="O1" s="28"/>
      <c r="P1" s="28" t="s">
        <v>257</v>
      </c>
      <c r="Q1" s="28"/>
      <c r="R1" s="28" t="s">
        <v>258</v>
      </c>
      <c r="S1" s="28"/>
    </row>
    <row r="2" spans="1:19" x14ac:dyDescent="0.25">
      <c r="G2" t="s">
        <v>2</v>
      </c>
      <c r="H2">
        <v>1</v>
      </c>
      <c r="J2" s="27"/>
      <c r="K2" s="27"/>
      <c r="L2" s="27"/>
      <c r="M2" s="27"/>
      <c r="N2" s="28"/>
      <c r="O2" s="28"/>
      <c r="P2" s="28"/>
      <c r="Q2" s="28"/>
      <c r="R2" s="28"/>
      <c r="S2" s="28"/>
    </row>
    <row r="3" spans="1:19" x14ac:dyDescent="0.25">
      <c r="F3" t="s">
        <v>3</v>
      </c>
      <c r="J3" s="27"/>
      <c r="K3" s="27"/>
      <c r="L3" s="27"/>
      <c r="M3" s="27"/>
      <c r="N3" s="28"/>
      <c r="O3" s="28"/>
      <c r="P3" s="28"/>
      <c r="Q3" s="28"/>
      <c r="R3" s="28"/>
      <c r="S3" s="28"/>
    </row>
    <row r="4" spans="1:19" x14ac:dyDescent="0.25">
      <c r="A4" t="s">
        <v>107</v>
      </c>
      <c r="D4" t="s">
        <v>4</v>
      </c>
      <c r="J4" s="24" t="s">
        <v>264</v>
      </c>
      <c r="K4" s="24"/>
      <c r="L4" s="24" t="s">
        <v>260</v>
      </c>
      <c r="M4" s="24"/>
      <c r="N4" s="24">
        <v>20</v>
      </c>
      <c r="O4" s="24"/>
      <c r="P4" s="25">
        <f>K113</f>
        <v>372800</v>
      </c>
      <c r="Q4" s="24"/>
      <c r="R4" s="26">
        <f>L113</f>
        <v>2.9821165048543712</v>
      </c>
      <c r="S4" s="24"/>
    </row>
    <row r="5" spans="1:19" x14ac:dyDescent="0.25">
      <c r="A5" t="s">
        <v>108</v>
      </c>
      <c r="D5" t="s">
        <v>4</v>
      </c>
    </row>
    <row r="6" spans="1:19" x14ac:dyDescent="0.25">
      <c r="A6" t="s">
        <v>109</v>
      </c>
      <c r="C6" t="s">
        <v>160</v>
      </c>
      <c r="E6" t="s">
        <v>161</v>
      </c>
      <c r="L6" s="14" t="s">
        <v>250</v>
      </c>
    </row>
    <row r="7" spans="1:19" x14ac:dyDescent="0.25">
      <c r="A7">
        <v>62804</v>
      </c>
      <c r="I7" s="8" t="s">
        <v>243</v>
      </c>
      <c r="J7" s="11" t="s">
        <v>245</v>
      </c>
      <c r="K7" s="14" t="s">
        <v>248</v>
      </c>
      <c r="L7" s="17" t="s">
        <v>251</v>
      </c>
    </row>
    <row r="8" spans="1:19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9" t="s">
        <v>244</v>
      </c>
      <c r="J8" s="12" t="s">
        <v>246</v>
      </c>
      <c r="K8" s="15" t="s">
        <v>249</v>
      </c>
      <c r="L8" s="15" t="s">
        <v>252</v>
      </c>
    </row>
    <row r="9" spans="1:19" x14ac:dyDescent="0.25">
      <c r="A9" s="4">
        <v>44561</v>
      </c>
      <c r="B9" s="2" t="s">
        <v>15</v>
      </c>
      <c r="C9" s="2">
        <v>178028</v>
      </c>
      <c r="D9" s="2" t="s">
        <v>16</v>
      </c>
      <c r="E9" s="2" t="s">
        <v>18</v>
      </c>
      <c r="F9" s="2" t="s">
        <v>19</v>
      </c>
      <c r="G9" s="2">
        <v>0</v>
      </c>
      <c r="H9" s="5">
        <v>21.15</v>
      </c>
      <c r="I9" s="10">
        <v>31.64</v>
      </c>
      <c r="J9" s="13">
        <f>G9*I9</f>
        <v>0</v>
      </c>
      <c r="K9" s="16">
        <f>G9*(10*20)</f>
        <v>0</v>
      </c>
      <c r="L9" s="13">
        <f>I9/10</f>
        <v>3.1640000000000001</v>
      </c>
    </row>
    <row r="10" spans="1:19" x14ac:dyDescent="0.25">
      <c r="A10" s="4">
        <v>44554</v>
      </c>
      <c r="B10" s="2" t="s">
        <v>15</v>
      </c>
      <c r="C10" s="2">
        <v>177901</v>
      </c>
      <c r="D10" s="2" t="s">
        <v>16</v>
      </c>
      <c r="E10" s="2" t="s">
        <v>129</v>
      </c>
      <c r="F10" s="2" t="s">
        <v>159</v>
      </c>
      <c r="G10" s="2">
        <v>50</v>
      </c>
      <c r="H10" s="5">
        <v>21.15</v>
      </c>
      <c r="I10" s="10">
        <v>31.03</v>
      </c>
      <c r="J10" s="13">
        <f t="shared" ref="J10:J73" si="0">G10*I10</f>
        <v>1551.5</v>
      </c>
      <c r="K10" s="16">
        <f t="shared" ref="K10:K73" si="1">G10*(10*20)</f>
        <v>10000</v>
      </c>
      <c r="L10" s="13">
        <f t="shared" ref="L10:L73" si="2">I10/10</f>
        <v>3.1030000000000002</v>
      </c>
    </row>
    <row r="11" spans="1:19" x14ac:dyDescent="0.25">
      <c r="A11" s="4">
        <v>44553</v>
      </c>
      <c r="B11" s="2" t="s">
        <v>15</v>
      </c>
      <c r="C11" s="2">
        <v>177852</v>
      </c>
      <c r="D11" s="2" t="s">
        <v>16</v>
      </c>
      <c r="E11" s="2" t="s">
        <v>18</v>
      </c>
      <c r="F11" s="2" t="s">
        <v>22</v>
      </c>
      <c r="G11" s="2">
        <v>29</v>
      </c>
      <c r="H11" s="5">
        <v>21.15</v>
      </c>
      <c r="I11" s="10">
        <v>33.75</v>
      </c>
      <c r="J11" s="13">
        <f t="shared" si="0"/>
        <v>978.75</v>
      </c>
      <c r="K11" s="16">
        <f t="shared" si="1"/>
        <v>5800</v>
      </c>
      <c r="L11" s="13">
        <f t="shared" si="2"/>
        <v>3.375</v>
      </c>
    </row>
    <row r="12" spans="1:19" x14ac:dyDescent="0.25">
      <c r="A12" s="4">
        <v>44553</v>
      </c>
      <c r="B12" s="2" t="s">
        <v>15</v>
      </c>
      <c r="C12" s="2">
        <v>177844</v>
      </c>
      <c r="D12" s="2" t="s">
        <v>16</v>
      </c>
      <c r="E12" s="2" t="s">
        <v>20</v>
      </c>
      <c r="F12" s="2" t="s">
        <v>76</v>
      </c>
      <c r="G12" s="2">
        <v>25</v>
      </c>
      <c r="H12" s="5">
        <v>21.15</v>
      </c>
      <c r="I12" s="10">
        <v>30.13</v>
      </c>
      <c r="J12" s="13">
        <f t="shared" si="0"/>
        <v>753.25</v>
      </c>
      <c r="K12" s="16">
        <f t="shared" si="1"/>
        <v>5000</v>
      </c>
      <c r="L12" s="13">
        <f t="shared" si="2"/>
        <v>3.0129999999999999</v>
      </c>
    </row>
    <row r="13" spans="1:19" x14ac:dyDescent="0.25">
      <c r="A13" s="4">
        <v>44553</v>
      </c>
      <c r="B13" s="2" t="s">
        <v>15</v>
      </c>
      <c r="C13" s="2">
        <v>177752</v>
      </c>
      <c r="D13" s="2" t="s">
        <v>16</v>
      </c>
      <c r="E13" s="2" t="s">
        <v>129</v>
      </c>
      <c r="F13" s="2" t="s">
        <v>162</v>
      </c>
      <c r="G13" s="2">
        <v>9</v>
      </c>
      <c r="H13" s="5">
        <v>21.15</v>
      </c>
      <c r="I13" s="10">
        <v>31.03</v>
      </c>
      <c r="J13" s="13">
        <f t="shared" si="0"/>
        <v>279.27</v>
      </c>
      <c r="K13" s="16">
        <f t="shared" si="1"/>
        <v>1800</v>
      </c>
      <c r="L13" s="13">
        <f t="shared" si="2"/>
        <v>3.1030000000000002</v>
      </c>
    </row>
    <row r="14" spans="1:19" x14ac:dyDescent="0.25">
      <c r="A14" s="4">
        <v>44552</v>
      </c>
      <c r="B14" s="2" t="s">
        <v>15</v>
      </c>
      <c r="C14" s="2">
        <v>177746</v>
      </c>
      <c r="D14" s="2" t="s">
        <v>16</v>
      </c>
      <c r="E14" s="2" t="s">
        <v>94</v>
      </c>
      <c r="F14" s="2" t="s">
        <v>95</v>
      </c>
      <c r="G14" s="2">
        <v>0</v>
      </c>
      <c r="H14" s="5">
        <v>21.15</v>
      </c>
      <c r="I14" s="10">
        <v>27.8</v>
      </c>
      <c r="J14" s="13">
        <f t="shared" si="0"/>
        <v>0</v>
      </c>
      <c r="K14" s="16">
        <f t="shared" si="1"/>
        <v>0</v>
      </c>
      <c r="L14" s="13">
        <f t="shared" si="2"/>
        <v>2.7800000000000002</v>
      </c>
    </row>
    <row r="15" spans="1:19" x14ac:dyDescent="0.25">
      <c r="A15" s="4">
        <v>44550</v>
      </c>
      <c r="B15" s="2" t="s">
        <v>15</v>
      </c>
      <c r="C15" s="2">
        <v>177800</v>
      </c>
      <c r="D15" s="2" t="s">
        <v>16</v>
      </c>
      <c r="E15" s="2" t="s">
        <v>23</v>
      </c>
      <c r="F15" s="2" t="s">
        <v>24</v>
      </c>
      <c r="G15" s="2">
        <v>10</v>
      </c>
      <c r="H15" s="5">
        <v>21.15</v>
      </c>
      <c r="I15" s="10">
        <v>35.4</v>
      </c>
      <c r="J15" s="13">
        <f t="shared" si="0"/>
        <v>354</v>
      </c>
      <c r="K15" s="16">
        <f t="shared" si="1"/>
        <v>2000</v>
      </c>
      <c r="L15" s="13">
        <f t="shared" si="2"/>
        <v>3.54</v>
      </c>
    </row>
    <row r="16" spans="1:19" x14ac:dyDescent="0.25">
      <c r="A16" s="4">
        <v>44547</v>
      </c>
      <c r="B16" s="2" t="s">
        <v>15</v>
      </c>
      <c r="C16" s="2">
        <v>177810</v>
      </c>
      <c r="D16" s="2" t="s">
        <v>16</v>
      </c>
      <c r="E16" s="2" t="s">
        <v>18</v>
      </c>
      <c r="F16" s="2" t="s">
        <v>164</v>
      </c>
      <c r="G16" s="2">
        <v>4</v>
      </c>
      <c r="H16" s="5">
        <v>21.15</v>
      </c>
      <c r="I16" s="10">
        <v>30.13</v>
      </c>
      <c r="J16" s="13">
        <f t="shared" si="0"/>
        <v>120.52</v>
      </c>
      <c r="K16" s="16">
        <f t="shared" si="1"/>
        <v>800</v>
      </c>
      <c r="L16" s="13">
        <f t="shared" si="2"/>
        <v>3.0129999999999999</v>
      </c>
    </row>
    <row r="17" spans="1:12" x14ac:dyDescent="0.25">
      <c r="A17" s="4">
        <v>44547</v>
      </c>
      <c r="B17" s="2" t="s">
        <v>15</v>
      </c>
      <c r="C17" s="2">
        <v>177631</v>
      </c>
      <c r="D17" s="2" t="s">
        <v>16</v>
      </c>
      <c r="E17" s="2" t="s">
        <v>53</v>
      </c>
      <c r="F17" s="2" t="s">
        <v>165</v>
      </c>
      <c r="G17" s="2">
        <v>20</v>
      </c>
      <c r="H17" s="5">
        <v>21.15</v>
      </c>
      <c r="I17" s="10">
        <v>27.12</v>
      </c>
      <c r="J17" s="13">
        <f t="shared" si="0"/>
        <v>542.4</v>
      </c>
      <c r="K17" s="16">
        <f t="shared" si="1"/>
        <v>4000</v>
      </c>
      <c r="L17" s="13">
        <f t="shared" si="2"/>
        <v>2.7120000000000002</v>
      </c>
    </row>
    <row r="18" spans="1:12" x14ac:dyDescent="0.25">
      <c r="A18" s="4">
        <v>44547</v>
      </c>
      <c r="B18" s="2" t="s">
        <v>15</v>
      </c>
      <c r="C18" s="2">
        <v>177623</v>
      </c>
      <c r="D18" s="2" t="s">
        <v>16</v>
      </c>
      <c r="E18" s="2" t="s">
        <v>39</v>
      </c>
      <c r="F18" s="2" t="s">
        <v>166</v>
      </c>
      <c r="G18" s="2">
        <v>50</v>
      </c>
      <c r="H18" s="5">
        <v>21.01</v>
      </c>
      <c r="I18" s="10">
        <v>30.13</v>
      </c>
      <c r="J18" s="13">
        <f t="shared" si="0"/>
        <v>1506.5</v>
      </c>
      <c r="K18" s="16">
        <f t="shared" si="1"/>
        <v>10000</v>
      </c>
      <c r="L18" s="13">
        <f t="shared" si="2"/>
        <v>3.0129999999999999</v>
      </c>
    </row>
    <row r="19" spans="1:12" x14ac:dyDescent="0.25">
      <c r="A19" s="4">
        <v>44540</v>
      </c>
      <c r="B19" s="2" t="s">
        <v>15</v>
      </c>
      <c r="C19" s="2">
        <v>177532</v>
      </c>
      <c r="D19" s="2" t="s">
        <v>16</v>
      </c>
      <c r="E19" s="2" t="s">
        <v>20</v>
      </c>
      <c r="F19" s="2" t="s">
        <v>74</v>
      </c>
      <c r="G19" s="2">
        <v>5</v>
      </c>
      <c r="H19" s="5">
        <v>21.02</v>
      </c>
      <c r="I19" s="10">
        <v>30.13</v>
      </c>
      <c r="J19" s="13">
        <f t="shared" si="0"/>
        <v>150.65</v>
      </c>
      <c r="K19" s="16">
        <f t="shared" si="1"/>
        <v>1000</v>
      </c>
      <c r="L19" s="13">
        <f t="shared" si="2"/>
        <v>3.0129999999999999</v>
      </c>
    </row>
    <row r="20" spans="1:12" x14ac:dyDescent="0.25">
      <c r="A20" s="4">
        <v>44538</v>
      </c>
      <c r="B20" s="2" t="s">
        <v>15</v>
      </c>
      <c r="C20" s="2">
        <v>177490</v>
      </c>
      <c r="D20" s="2" t="s">
        <v>16</v>
      </c>
      <c r="E20" s="2" t="s">
        <v>39</v>
      </c>
      <c r="F20" s="2" t="s">
        <v>126</v>
      </c>
      <c r="G20" s="2">
        <v>25</v>
      </c>
      <c r="H20" s="5">
        <v>21.02</v>
      </c>
      <c r="I20" s="10">
        <v>30.13</v>
      </c>
      <c r="J20" s="13">
        <f t="shared" si="0"/>
        <v>753.25</v>
      </c>
      <c r="K20" s="16">
        <f t="shared" si="1"/>
        <v>5000</v>
      </c>
      <c r="L20" s="13">
        <f t="shared" si="2"/>
        <v>3.0129999999999999</v>
      </c>
    </row>
    <row r="21" spans="1:12" x14ac:dyDescent="0.25">
      <c r="A21" s="4">
        <v>44536</v>
      </c>
      <c r="B21" s="2" t="s">
        <v>15</v>
      </c>
      <c r="C21" s="2">
        <v>177369</v>
      </c>
      <c r="D21" s="2" t="s">
        <v>16</v>
      </c>
      <c r="E21" s="2" t="s">
        <v>51</v>
      </c>
      <c r="F21" s="2" t="s">
        <v>163</v>
      </c>
      <c r="G21" s="2">
        <v>30</v>
      </c>
      <c r="H21" s="5">
        <v>21.02</v>
      </c>
      <c r="I21" s="10">
        <v>31.64</v>
      </c>
      <c r="J21" s="13">
        <f t="shared" si="0"/>
        <v>949.2</v>
      </c>
      <c r="K21" s="16">
        <f t="shared" si="1"/>
        <v>6000</v>
      </c>
      <c r="L21" s="13">
        <f t="shared" si="2"/>
        <v>3.1640000000000001</v>
      </c>
    </row>
    <row r="22" spans="1:12" x14ac:dyDescent="0.25">
      <c r="A22" s="4">
        <v>44529</v>
      </c>
      <c r="B22" s="2" t="s">
        <v>15</v>
      </c>
      <c r="C22" s="2">
        <v>177221</v>
      </c>
      <c r="D22" s="2" t="s">
        <v>16</v>
      </c>
      <c r="E22" s="2" t="s">
        <v>129</v>
      </c>
      <c r="F22" s="2" t="s">
        <v>162</v>
      </c>
      <c r="G22" s="2">
        <v>17</v>
      </c>
      <c r="H22" s="5">
        <v>21.02</v>
      </c>
      <c r="I22" s="10">
        <v>31.03</v>
      </c>
      <c r="J22" s="13">
        <f t="shared" si="0"/>
        <v>527.51</v>
      </c>
      <c r="K22" s="16">
        <f t="shared" si="1"/>
        <v>3400</v>
      </c>
      <c r="L22" s="13">
        <f t="shared" si="2"/>
        <v>3.1030000000000002</v>
      </c>
    </row>
    <row r="23" spans="1:12" x14ac:dyDescent="0.25">
      <c r="A23" s="4">
        <v>44523</v>
      </c>
      <c r="B23" s="2" t="s">
        <v>15</v>
      </c>
      <c r="C23" s="2">
        <v>177025</v>
      </c>
      <c r="D23" s="2" t="s">
        <v>16</v>
      </c>
      <c r="E23" s="2" t="s">
        <v>25</v>
      </c>
      <c r="F23" s="2" t="s">
        <v>22</v>
      </c>
      <c r="G23" s="2">
        <v>33</v>
      </c>
      <c r="H23" s="5">
        <v>21.02</v>
      </c>
      <c r="I23" s="10">
        <v>30.13</v>
      </c>
      <c r="J23" s="13">
        <f t="shared" si="0"/>
        <v>994.29</v>
      </c>
      <c r="K23" s="16">
        <f t="shared" si="1"/>
        <v>6600</v>
      </c>
      <c r="L23" s="13">
        <f t="shared" si="2"/>
        <v>3.0129999999999999</v>
      </c>
    </row>
    <row r="24" spans="1:12" x14ac:dyDescent="0.25">
      <c r="A24" s="4">
        <v>44504</v>
      </c>
      <c r="B24" s="2" t="s">
        <v>15</v>
      </c>
      <c r="C24" s="2">
        <v>176842</v>
      </c>
      <c r="D24" s="2" t="s">
        <v>16</v>
      </c>
      <c r="E24" s="2" t="s">
        <v>17</v>
      </c>
      <c r="F24" s="2" t="s">
        <v>142</v>
      </c>
      <c r="G24" s="2">
        <v>20</v>
      </c>
      <c r="H24" s="5">
        <v>21.02</v>
      </c>
      <c r="I24" s="10">
        <v>30.13</v>
      </c>
      <c r="J24" s="13">
        <f t="shared" si="0"/>
        <v>602.6</v>
      </c>
      <c r="K24" s="16">
        <f t="shared" si="1"/>
        <v>4000</v>
      </c>
      <c r="L24" s="13">
        <f t="shared" si="2"/>
        <v>3.0129999999999999</v>
      </c>
    </row>
    <row r="25" spans="1:12" x14ac:dyDescent="0.25">
      <c r="A25" s="4">
        <v>44503</v>
      </c>
      <c r="B25" s="2" t="s">
        <v>15</v>
      </c>
      <c r="C25" s="2">
        <v>176638</v>
      </c>
      <c r="D25" s="2" t="s">
        <v>16</v>
      </c>
      <c r="E25" s="2" t="s">
        <v>129</v>
      </c>
      <c r="F25" s="2" t="s">
        <v>162</v>
      </c>
      <c r="G25" s="2">
        <v>17</v>
      </c>
      <c r="H25" s="5">
        <v>21.03</v>
      </c>
      <c r="I25" s="10">
        <v>31.03</v>
      </c>
      <c r="J25" s="13">
        <f t="shared" si="0"/>
        <v>527.51</v>
      </c>
      <c r="K25" s="16">
        <f t="shared" si="1"/>
        <v>3400</v>
      </c>
      <c r="L25" s="13">
        <f t="shared" si="2"/>
        <v>3.1030000000000002</v>
      </c>
    </row>
    <row r="26" spans="1:12" x14ac:dyDescent="0.25">
      <c r="A26" s="4">
        <v>44498</v>
      </c>
      <c r="B26" s="2" t="s">
        <v>15</v>
      </c>
      <c r="C26" s="2">
        <v>176631</v>
      </c>
      <c r="D26" s="2" t="s">
        <v>16</v>
      </c>
      <c r="E26" s="2" t="s">
        <v>167</v>
      </c>
      <c r="F26" s="2" t="s">
        <v>168</v>
      </c>
      <c r="G26" s="2">
        <v>50</v>
      </c>
      <c r="H26" s="5">
        <v>21.03</v>
      </c>
      <c r="I26" s="10">
        <v>31.03</v>
      </c>
      <c r="J26" s="13">
        <f t="shared" si="0"/>
        <v>1551.5</v>
      </c>
      <c r="K26" s="16">
        <f t="shared" si="1"/>
        <v>10000</v>
      </c>
      <c r="L26" s="13">
        <f t="shared" si="2"/>
        <v>3.1030000000000002</v>
      </c>
    </row>
    <row r="27" spans="1:12" x14ac:dyDescent="0.25">
      <c r="A27" s="4">
        <v>44496</v>
      </c>
      <c r="B27" s="2" t="s">
        <v>15</v>
      </c>
      <c r="C27" s="2">
        <v>176650</v>
      </c>
      <c r="D27" s="2" t="s">
        <v>16</v>
      </c>
      <c r="E27" s="2" t="s">
        <v>25</v>
      </c>
      <c r="F27" s="2" t="s">
        <v>169</v>
      </c>
      <c r="G27" s="2">
        <v>15</v>
      </c>
      <c r="H27" s="5">
        <v>21.03</v>
      </c>
      <c r="I27" s="10">
        <v>30.13</v>
      </c>
      <c r="J27" s="13">
        <f t="shared" si="0"/>
        <v>451.95</v>
      </c>
      <c r="K27" s="16">
        <f t="shared" si="1"/>
        <v>3000</v>
      </c>
      <c r="L27" s="13">
        <f t="shared" si="2"/>
        <v>3.0129999999999999</v>
      </c>
    </row>
    <row r="28" spans="1:12" x14ac:dyDescent="0.25">
      <c r="A28" s="4">
        <v>44488</v>
      </c>
      <c r="B28" s="2" t="s">
        <v>15</v>
      </c>
      <c r="C28" s="2">
        <v>176301</v>
      </c>
      <c r="D28" s="2" t="s">
        <v>16</v>
      </c>
      <c r="E28" s="2" t="s">
        <v>170</v>
      </c>
      <c r="F28" s="2" t="s">
        <v>171</v>
      </c>
      <c r="G28" s="2">
        <v>50</v>
      </c>
      <c r="H28" s="5">
        <v>21.03</v>
      </c>
      <c r="I28" s="10">
        <v>31.64</v>
      </c>
      <c r="J28" s="13">
        <f t="shared" si="0"/>
        <v>1582</v>
      </c>
      <c r="K28" s="16">
        <f t="shared" si="1"/>
        <v>10000</v>
      </c>
      <c r="L28" s="13">
        <f t="shared" si="2"/>
        <v>3.1640000000000001</v>
      </c>
    </row>
    <row r="29" spans="1:12" x14ac:dyDescent="0.25">
      <c r="A29" s="4">
        <v>44487</v>
      </c>
      <c r="B29" s="2" t="s">
        <v>15</v>
      </c>
      <c r="C29" s="2">
        <v>176424</v>
      </c>
      <c r="D29" s="2" t="s">
        <v>16</v>
      </c>
      <c r="E29" s="2" t="s">
        <v>20</v>
      </c>
      <c r="F29" s="2" t="s">
        <v>29</v>
      </c>
      <c r="G29" s="2">
        <v>10</v>
      </c>
      <c r="H29" s="5">
        <v>21.03</v>
      </c>
      <c r="I29" s="10">
        <v>30.13</v>
      </c>
      <c r="J29" s="13">
        <f t="shared" si="0"/>
        <v>301.3</v>
      </c>
      <c r="K29" s="16">
        <f t="shared" si="1"/>
        <v>2000</v>
      </c>
      <c r="L29" s="13">
        <f t="shared" si="2"/>
        <v>3.0129999999999999</v>
      </c>
    </row>
    <row r="30" spans="1:12" x14ac:dyDescent="0.25">
      <c r="A30" s="4">
        <v>44484</v>
      </c>
      <c r="B30" s="2" t="s">
        <v>15</v>
      </c>
      <c r="C30" s="2">
        <v>176179</v>
      </c>
      <c r="D30" s="2" t="s">
        <v>16</v>
      </c>
      <c r="E30" s="2" t="s">
        <v>172</v>
      </c>
      <c r="F30" s="2" t="s">
        <v>173</v>
      </c>
      <c r="G30" s="2">
        <v>50</v>
      </c>
      <c r="H30" s="5">
        <v>21.03</v>
      </c>
      <c r="I30" s="10">
        <v>31.64</v>
      </c>
      <c r="J30" s="13">
        <f t="shared" si="0"/>
        <v>1582</v>
      </c>
      <c r="K30" s="16">
        <f t="shared" si="1"/>
        <v>10000</v>
      </c>
      <c r="L30" s="13">
        <f t="shared" si="2"/>
        <v>3.1640000000000001</v>
      </c>
    </row>
    <row r="31" spans="1:12" x14ac:dyDescent="0.25">
      <c r="A31" s="4">
        <v>44484</v>
      </c>
      <c r="B31" s="2" t="s">
        <v>15</v>
      </c>
      <c r="C31" s="2">
        <v>176176</v>
      </c>
      <c r="D31" s="2" t="s">
        <v>16</v>
      </c>
      <c r="E31" s="2" t="s">
        <v>174</v>
      </c>
      <c r="F31" s="2" t="s">
        <v>86</v>
      </c>
      <c r="G31" s="2">
        <v>3</v>
      </c>
      <c r="H31" s="5">
        <v>21.03</v>
      </c>
      <c r="I31" s="10">
        <v>33.14</v>
      </c>
      <c r="J31" s="13">
        <f t="shared" si="0"/>
        <v>99.42</v>
      </c>
      <c r="K31" s="16">
        <f t="shared" si="1"/>
        <v>600</v>
      </c>
      <c r="L31" s="13">
        <f t="shared" si="2"/>
        <v>3.3140000000000001</v>
      </c>
    </row>
    <row r="32" spans="1:12" x14ac:dyDescent="0.25">
      <c r="A32" s="4">
        <v>44484</v>
      </c>
      <c r="B32" s="2" t="s">
        <v>15</v>
      </c>
      <c r="C32" s="2">
        <v>175773</v>
      </c>
      <c r="D32" s="2" t="s">
        <v>16</v>
      </c>
      <c r="E32" s="2" t="s">
        <v>51</v>
      </c>
      <c r="F32" s="2" t="s">
        <v>163</v>
      </c>
      <c r="G32" s="2">
        <v>20</v>
      </c>
      <c r="H32" s="5">
        <v>21.03</v>
      </c>
      <c r="I32" s="10">
        <v>31.64</v>
      </c>
      <c r="J32" s="13">
        <f t="shared" si="0"/>
        <v>632.79999999999995</v>
      </c>
      <c r="K32" s="16">
        <f t="shared" si="1"/>
        <v>4000</v>
      </c>
      <c r="L32" s="13">
        <f t="shared" si="2"/>
        <v>3.1640000000000001</v>
      </c>
    </row>
    <row r="33" spans="1:12" x14ac:dyDescent="0.25">
      <c r="A33" s="4">
        <v>44476</v>
      </c>
      <c r="B33" s="2" t="s">
        <v>15</v>
      </c>
      <c r="C33" s="2">
        <v>176186</v>
      </c>
      <c r="D33" s="2" t="s">
        <v>16</v>
      </c>
      <c r="E33" s="2" t="s">
        <v>129</v>
      </c>
      <c r="F33" s="2" t="s">
        <v>159</v>
      </c>
      <c r="G33" s="2">
        <v>25</v>
      </c>
      <c r="H33" s="5">
        <v>21.03</v>
      </c>
      <c r="I33" s="10">
        <v>30.13</v>
      </c>
      <c r="J33" s="13">
        <f t="shared" si="0"/>
        <v>753.25</v>
      </c>
      <c r="K33" s="16">
        <f t="shared" si="1"/>
        <v>5000</v>
      </c>
      <c r="L33" s="13">
        <f t="shared" si="2"/>
        <v>3.0129999999999999</v>
      </c>
    </row>
    <row r="34" spans="1:12" x14ac:dyDescent="0.25">
      <c r="A34" s="4">
        <v>44463</v>
      </c>
      <c r="B34" s="2" t="s">
        <v>15</v>
      </c>
      <c r="C34" s="2">
        <v>175899</v>
      </c>
      <c r="D34" s="2" t="s">
        <v>16</v>
      </c>
      <c r="E34" s="2" t="s">
        <v>18</v>
      </c>
      <c r="F34" s="2" t="s">
        <v>19</v>
      </c>
      <c r="G34" s="2">
        <v>0</v>
      </c>
      <c r="H34" s="5">
        <v>21.03</v>
      </c>
      <c r="I34" s="10">
        <v>32.24</v>
      </c>
      <c r="J34" s="13">
        <f t="shared" si="0"/>
        <v>0</v>
      </c>
      <c r="K34" s="16">
        <f t="shared" si="1"/>
        <v>0</v>
      </c>
      <c r="L34" s="13">
        <f t="shared" si="2"/>
        <v>3.2240000000000002</v>
      </c>
    </row>
    <row r="35" spans="1:12" x14ac:dyDescent="0.25">
      <c r="A35" s="4">
        <v>44463</v>
      </c>
      <c r="B35" s="2" t="s">
        <v>15</v>
      </c>
      <c r="C35" s="2">
        <v>175852</v>
      </c>
      <c r="D35" s="2" t="s">
        <v>16</v>
      </c>
      <c r="E35" s="2" t="s">
        <v>20</v>
      </c>
      <c r="F35" s="2" t="s">
        <v>33</v>
      </c>
      <c r="G35" s="2">
        <v>50</v>
      </c>
      <c r="H35" s="5">
        <v>21.03</v>
      </c>
      <c r="I35" s="10">
        <v>30.13</v>
      </c>
      <c r="J35" s="13">
        <f t="shared" si="0"/>
        <v>1506.5</v>
      </c>
      <c r="K35" s="16">
        <f t="shared" si="1"/>
        <v>10000</v>
      </c>
      <c r="L35" s="13">
        <f t="shared" si="2"/>
        <v>3.0129999999999999</v>
      </c>
    </row>
    <row r="36" spans="1:12" x14ac:dyDescent="0.25">
      <c r="A36" s="4">
        <v>44454</v>
      </c>
      <c r="B36" s="2" t="s">
        <v>15</v>
      </c>
      <c r="C36" s="2">
        <v>175578</v>
      </c>
      <c r="D36" s="2" t="s">
        <v>16</v>
      </c>
      <c r="E36" s="2" t="s">
        <v>39</v>
      </c>
      <c r="F36" s="2" t="s">
        <v>40</v>
      </c>
      <c r="G36" s="2">
        <v>0</v>
      </c>
      <c r="H36" s="5">
        <v>21.08</v>
      </c>
      <c r="I36" s="10">
        <v>31.64</v>
      </c>
      <c r="J36" s="13">
        <f t="shared" si="0"/>
        <v>0</v>
      </c>
      <c r="K36" s="16">
        <f t="shared" si="1"/>
        <v>0</v>
      </c>
      <c r="L36" s="13">
        <f t="shared" si="2"/>
        <v>3.1640000000000001</v>
      </c>
    </row>
    <row r="37" spans="1:12" x14ac:dyDescent="0.25">
      <c r="A37" s="4">
        <v>44454</v>
      </c>
      <c r="B37" s="2" t="s">
        <v>15</v>
      </c>
      <c r="C37" s="2">
        <v>175578</v>
      </c>
      <c r="D37" s="2" t="s">
        <v>16</v>
      </c>
      <c r="E37" s="2" t="s">
        <v>39</v>
      </c>
      <c r="F37" s="2" t="s">
        <v>40</v>
      </c>
      <c r="G37" s="2">
        <v>0</v>
      </c>
      <c r="H37" s="5">
        <v>21.08</v>
      </c>
      <c r="I37" s="10">
        <v>31.64</v>
      </c>
      <c r="J37" s="13">
        <f t="shared" si="0"/>
        <v>0</v>
      </c>
      <c r="K37" s="16">
        <f t="shared" si="1"/>
        <v>0</v>
      </c>
      <c r="L37" s="13">
        <f t="shared" si="2"/>
        <v>3.1640000000000001</v>
      </c>
    </row>
    <row r="38" spans="1:12" x14ac:dyDescent="0.25">
      <c r="A38" s="4">
        <v>44454</v>
      </c>
      <c r="B38" s="2" t="s">
        <v>15</v>
      </c>
      <c r="C38" s="2">
        <v>175578</v>
      </c>
      <c r="D38" s="2" t="s">
        <v>16</v>
      </c>
      <c r="E38" s="2" t="s">
        <v>39</v>
      </c>
      <c r="F38" s="2" t="s">
        <v>40</v>
      </c>
      <c r="G38" s="2">
        <v>0</v>
      </c>
      <c r="H38" s="5">
        <v>21.08</v>
      </c>
      <c r="I38" s="10">
        <v>31.64</v>
      </c>
      <c r="J38" s="13">
        <f t="shared" si="0"/>
        <v>0</v>
      </c>
      <c r="K38" s="16">
        <f t="shared" si="1"/>
        <v>0</v>
      </c>
      <c r="L38" s="13">
        <f t="shared" si="2"/>
        <v>3.1640000000000001</v>
      </c>
    </row>
    <row r="39" spans="1:12" x14ac:dyDescent="0.25">
      <c r="A39" s="4">
        <v>44453</v>
      </c>
      <c r="B39" s="2" t="s">
        <v>15</v>
      </c>
      <c r="C39" s="2">
        <v>175564</v>
      </c>
      <c r="D39" s="2" t="s">
        <v>16</v>
      </c>
      <c r="E39" s="2" t="s">
        <v>129</v>
      </c>
      <c r="F39" s="2" t="s">
        <v>162</v>
      </c>
      <c r="G39" s="2">
        <v>26</v>
      </c>
      <c r="H39" s="5">
        <v>21.08</v>
      </c>
      <c r="I39" s="10">
        <v>31.03</v>
      </c>
      <c r="J39" s="13">
        <f t="shared" si="0"/>
        <v>806.78</v>
      </c>
      <c r="K39" s="16">
        <f t="shared" si="1"/>
        <v>5200</v>
      </c>
      <c r="L39" s="13">
        <f t="shared" si="2"/>
        <v>3.1030000000000002</v>
      </c>
    </row>
    <row r="40" spans="1:12" x14ac:dyDescent="0.25">
      <c r="A40" s="4">
        <v>44447</v>
      </c>
      <c r="B40" s="2" t="s">
        <v>15</v>
      </c>
      <c r="C40" s="2">
        <v>175593</v>
      </c>
      <c r="D40" s="2" t="s">
        <v>16</v>
      </c>
      <c r="E40" s="2" t="s">
        <v>20</v>
      </c>
      <c r="F40" s="2" t="s">
        <v>27</v>
      </c>
      <c r="G40" s="2">
        <v>9</v>
      </c>
      <c r="H40" s="5">
        <v>21.08</v>
      </c>
      <c r="I40" s="10">
        <v>30.13</v>
      </c>
      <c r="J40" s="13">
        <f t="shared" si="0"/>
        <v>271.17</v>
      </c>
      <c r="K40" s="16">
        <f t="shared" si="1"/>
        <v>1800</v>
      </c>
      <c r="L40" s="13">
        <f t="shared" si="2"/>
        <v>3.0129999999999999</v>
      </c>
    </row>
    <row r="41" spans="1:12" x14ac:dyDescent="0.25">
      <c r="A41" s="4">
        <v>44442</v>
      </c>
      <c r="B41" s="2" t="s">
        <v>15</v>
      </c>
      <c r="C41" s="2">
        <v>175487</v>
      </c>
      <c r="D41" s="2" t="s">
        <v>16</v>
      </c>
      <c r="E41" s="2" t="s">
        <v>39</v>
      </c>
      <c r="F41" s="2" t="s">
        <v>175</v>
      </c>
      <c r="G41" s="2">
        <v>1</v>
      </c>
      <c r="H41" s="5">
        <v>21.08</v>
      </c>
      <c r="I41" s="10">
        <v>31.64</v>
      </c>
      <c r="J41" s="13">
        <f t="shared" si="0"/>
        <v>31.64</v>
      </c>
      <c r="K41" s="16">
        <f t="shared" si="1"/>
        <v>200</v>
      </c>
      <c r="L41" s="13">
        <f t="shared" si="2"/>
        <v>3.1640000000000001</v>
      </c>
    </row>
    <row r="42" spans="1:12" x14ac:dyDescent="0.25">
      <c r="A42" s="4">
        <v>44442</v>
      </c>
      <c r="B42" s="2" t="s">
        <v>15</v>
      </c>
      <c r="C42" s="2">
        <v>175385</v>
      </c>
      <c r="D42" s="2" t="s">
        <v>16</v>
      </c>
      <c r="E42" s="2" t="s">
        <v>17</v>
      </c>
      <c r="F42" s="2" t="s">
        <v>41</v>
      </c>
      <c r="G42" s="2">
        <v>12</v>
      </c>
      <c r="H42" s="5">
        <v>20.79</v>
      </c>
      <c r="I42" s="10">
        <v>30.13</v>
      </c>
      <c r="J42" s="13">
        <f t="shared" si="0"/>
        <v>361.56</v>
      </c>
      <c r="K42" s="16">
        <f t="shared" si="1"/>
        <v>2400</v>
      </c>
      <c r="L42" s="13">
        <f t="shared" si="2"/>
        <v>3.0129999999999999</v>
      </c>
    </row>
    <row r="43" spans="1:12" x14ac:dyDescent="0.25">
      <c r="A43" s="4">
        <v>44439</v>
      </c>
      <c r="B43" s="2" t="s">
        <v>15</v>
      </c>
      <c r="C43" s="2">
        <v>175009</v>
      </c>
      <c r="D43" s="2" t="s">
        <v>16</v>
      </c>
      <c r="E43" s="2" t="s">
        <v>88</v>
      </c>
      <c r="F43" s="2" t="s">
        <v>89</v>
      </c>
      <c r="G43" s="2">
        <v>100</v>
      </c>
      <c r="H43" s="5">
        <v>20.79</v>
      </c>
      <c r="I43" s="10">
        <v>28.75</v>
      </c>
      <c r="J43" s="13">
        <f t="shared" si="0"/>
        <v>2875</v>
      </c>
      <c r="K43" s="16">
        <f t="shared" si="1"/>
        <v>20000</v>
      </c>
      <c r="L43" s="13">
        <f t="shared" si="2"/>
        <v>2.875</v>
      </c>
    </row>
    <row r="44" spans="1:12" x14ac:dyDescent="0.25">
      <c r="A44" s="4">
        <v>44437</v>
      </c>
      <c r="B44" s="2" t="s">
        <v>15</v>
      </c>
      <c r="C44" s="2">
        <v>175395</v>
      </c>
      <c r="D44" s="2" t="s">
        <v>16</v>
      </c>
      <c r="E44" s="2" t="s">
        <v>20</v>
      </c>
      <c r="F44" s="2" t="s">
        <v>76</v>
      </c>
      <c r="G44" s="2">
        <v>5</v>
      </c>
      <c r="H44" s="5">
        <v>20.79</v>
      </c>
      <c r="I44" s="10">
        <v>30.13</v>
      </c>
      <c r="J44" s="13">
        <f t="shared" si="0"/>
        <v>150.65</v>
      </c>
      <c r="K44" s="16">
        <f t="shared" si="1"/>
        <v>1000</v>
      </c>
      <c r="L44" s="13">
        <f t="shared" si="2"/>
        <v>3.0129999999999999</v>
      </c>
    </row>
    <row r="45" spans="1:12" x14ac:dyDescent="0.25">
      <c r="A45" s="4">
        <v>44434</v>
      </c>
      <c r="B45" s="2" t="s">
        <v>15</v>
      </c>
      <c r="C45" s="2">
        <v>175363</v>
      </c>
      <c r="D45" s="2" t="s">
        <v>16</v>
      </c>
      <c r="E45" s="2" t="s">
        <v>20</v>
      </c>
      <c r="F45" s="2" t="s">
        <v>176</v>
      </c>
      <c r="G45" s="2">
        <v>21</v>
      </c>
      <c r="H45" s="5">
        <v>20.79</v>
      </c>
      <c r="I45" s="10">
        <v>30.13</v>
      </c>
      <c r="J45" s="13">
        <f t="shared" si="0"/>
        <v>632.73</v>
      </c>
      <c r="K45" s="16">
        <f t="shared" si="1"/>
        <v>4200</v>
      </c>
      <c r="L45" s="13">
        <f t="shared" si="2"/>
        <v>3.0129999999999999</v>
      </c>
    </row>
    <row r="46" spans="1:12" x14ac:dyDescent="0.25">
      <c r="A46" s="4">
        <v>44431</v>
      </c>
      <c r="B46" s="2" t="s">
        <v>15</v>
      </c>
      <c r="C46" s="2">
        <v>174815</v>
      </c>
      <c r="D46" s="2" t="s">
        <v>16</v>
      </c>
      <c r="E46" s="2" t="s">
        <v>39</v>
      </c>
      <c r="F46" s="2" t="s">
        <v>177</v>
      </c>
      <c r="G46" s="2">
        <v>4</v>
      </c>
      <c r="H46" s="5">
        <v>20.79</v>
      </c>
      <c r="I46" s="10">
        <v>31.64</v>
      </c>
      <c r="J46" s="13">
        <f t="shared" si="0"/>
        <v>126.56</v>
      </c>
      <c r="K46" s="16">
        <f t="shared" si="1"/>
        <v>800</v>
      </c>
      <c r="L46" s="13">
        <f t="shared" si="2"/>
        <v>3.1640000000000001</v>
      </c>
    </row>
    <row r="47" spans="1:12" x14ac:dyDescent="0.25">
      <c r="A47" s="4">
        <v>44431</v>
      </c>
      <c r="B47" s="2" t="s">
        <v>15</v>
      </c>
      <c r="C47" s="2">
        <v>174815</v>
      </c>
      <c r="D47" s="2" t="s">
        <v>16</v>
      </c>
      <c r="E47" s="2" t="s">
        <v>39</v>
      </c>
      <c r="F47" s="2" t="s">
        <v>177</v>
      </c>
      <c r="G47" s="2">
        <v>2</v>
      </c>
      <c r="H47" s="5">
        <v>20.78</v>
      </c>
      <c r="I47" s="10">
        <v>31.64</v>
      </c>
      <c r="J47" s="13">
        <f t="shared" si="0"/>
        <v>63.28</v>
      </c>
      <c r="K47" s="16">
        <f t="shared" si="1"/>
        <v>400</v>
      </c>
      <c r="L47" s="13">
        <f t="shared" si="2"/>
        <v>3.1640000000000001</v>
      </c>
    </row>
    <row r="48" spans="1:12" x14ac:dyDescent="0.25">
      <c r="A48" s="4">
        <v>44431</v>
      </c>
      <c r="B48" s="2" t="s">
        <v>15</v>
      </c>
      <c r="C48" s="2">
        <v>174815</v>
      </c>
      <c r="D48" s="2" t="s">
        <v>16</v>
      </c>
      <c r="E48" s="2" t="s">
        <v>39</v>
      </c>
      <c r="F48" s="2" t="s">
        <v>177</v>
      </c>
      <c r="G48" s="2">
        <v>2</v>
      </c>
      <c r="H48" s="5">
        <v>20.79</v>
      </c>
      <c r="I48" s="10">
        <v>31.64</v>
      </c>
      <c r="J48" s="13">
        <f t="shared" si="0"/>
        <v>63.28</v>
      </c>
      <c r="K48" s="16">
        <f t="shared" si="1"/>
        <v>400</v>
      </c>
      <c r="L48" s="13">
        <f t="shared" si="2"/>
        <v>3.1640000000000001</v>
      </c>
    </row>
    <row r="49" spans="1:12" x14ac:dyDescent="0.25">
      <c r="A49" s="4">
        <v>44421</v>
      </c>
      <c r="B49" s="2" t="s">
        <v>15</v>
      </c>
      <c r="C49" s="2">
        <v>175112</v>
      </c>
      <c r="D49" s="2" t="s">
        <v>16</v>
      </c>
      <c r="E49" s="2" t="s">
        <v>20</v>
      </c>
      <c r="F49" s="2" t="s">
        <v>178</v>
      </c>
      <c r="G49" s="2">
        <v>5</v>
      </c>
      <c r="H49" s="5">
        <v>20.79</v>
      </c>
      <c r="I49" s="10">
        <v>30.13</v>
      </c>
      <c r="J49" s="13">
        <f t="shared" si="0"/>
        <v>150.65</v>
      </c>
      <c r="K49" s="16">
        <f t="shared" si="1"/>
        <v>1000</v>
      </c>
      <c r="L49" s="13">
        <f t="shared" si="2"/>
        <v>3.0129999999999999</v>
      </c>
    </row>
    <row r="50" spans="1:12" x14ac:dyDescent="0.25">
      <c r="A50" s="4">
        <v>44420</v>
      </c>
      <c r="B50" s="2" t="s">
        <v>15</v>
      </c>
      <c r="C50" s="2">
        <v>175063</v>
      </c>
      <c r="D50" s="2" t="s">
        <v>16</v>
      </c>
      <c r="E50" s="2" t="s">
        <v>20</v>
      </c>
      <c r="F50" s="2" t="s">
        <v>95</v>
      </c>
      <c r="G50" s="2">
        <v>25</v>
      </c>
      <c r="H50" s="5">
        <v>20.79</v>
      </c>
      <c r="I50" s="10">
        <v>30.13</v>
      </c>
      <c r="J50" s="13">
        <f t="shared" si="0"/>
        <v>753.25</v>
      </c>
      <c r="K50" s="16">
        <f t="shared" si="1"/>
        <v>5000</v>
      </c>
      <c r="L50" s="13">
        <f t="shared" si="2"/>
        <v>3.0129999999999999</v>
      </c>
    </row>
    <row r="51" spans="1:12" x14ac:dyDescent="0.25">
      <c r="A51" s="4">
        <v>44411</v>
      </c>
      <c r="B51" s="2" t="s">
        <v>15</v>
      </c>
      <c r="C51" s="2">
        <v>174840</v>
      </c>
      <c r="D51" s="2" t="s">
        <v>16</v>
      </c>
      <c r="E51" s="2" t="s">
        <v>20</v>
      </c>
      <c r="F51" s="2" t="s">
        <v>179</v>
      </c>
      <c r="G51" s="2">
        <v>25</v>
      </c>
      <c r="H51" s="5">
        <v>20.79</v>
      </c>
      <c r="I51" s="10">
        <v>30.13</v>
      </c>
      <c r="J51" s="13">
        <f t="shared" si="0"/>
        <v>753.25</v>
      </c>
      <c r="K51" s="16">
        <f t="shared" si="1"/>
        <v>5000</v>
      </c>
      <c r="L51" s="13">
        <f t="shared" si="2"/>
        <v>3.0129999999999999</v>
      </c>
    </row>
    <row r="52" spans="1:12" x14ac:dyDescent="0.25">
      <c r="A52" s="4">
        <v>44407</v>
      </c>
      <c r="B52" s="2" t="s">
        <v>15</v>
      </c>
      <c r="C52" s="2">
        <v>174554</v>
      </c>
      <c r="D52" s="2" t="s">
        <v>16</v>
      </c>
      <c r="E52" s="2" t="s">
        <v>80</v>
      </c>
      <c r="F52" s="2" t="s">
        <v>180</v>
      </c>
      <c r="G52" s="2">
        <v>31</v>
      </c>
      <c r="H52" s="5">
        <v>18.93</v>
      </c>
      <c r="I52" s="10">
        <v>32.24</v>
      </c>
      <c r="J52" s="13">
        <f t="shared" si="0"/>
        <v>999.44</v>
      </c>
      <c r="K52" s="16">
        <f t="shared" si="1"/>
        <v>6200</v>
      </c>
      <c r="L52" s="13">
        <f t="shared" si="2"/>
        <v>3.2240000000000002</v>
      </c>
    </row>
    <row r="53" spans="1:12" x14ac:dyDescent="0.25">
      <c r="A53" s="4">
        <v>44406</v>
      </c>
      <c r="B53" s="2" t="s">
        <v>15</v>
      </c>
      <c r="C53" s="2">
        <v>173829</v>
      </c>
      <c r="D53" s="2" t="s">
        <v>16</v>
      </c>
      <c r="E53" s="2" t="s">
        <v>17</v>
      </c>
      <c r="F53" s="2" t="s">
        <v>113</v>
      </c>
      <c r="G53" s="2">
        <v>19</v>
      </c>
      <c r="H53" s="5">
        <v>18.93</v>
      </c>
      <c r="I53" s="10">
        <v>28.17</v>
      </c>
      <c r="J53" s="13">
        <f t="shared" si="0"/>
        <v>535.23</v>
      </c>
      <c r="K53" s="16">
        <f t="shared" si="1"/>
        <v>3800</v>
      </c>
      <c r="L53" s="13">
        <f t="shared" si="2"/>
        <v>2.8170000000000002</v>
      </c>
    </row>
    <row r="54" spans="1:12" x14ac:dyDescent="0.25">
      <c r="A54" s="4">
        <v>44404</v>
      </c>
      <c r="B54" s="2" t="s">
        <v>15</v>
      </c>
      <c r="C54" s="2">
        <v>16275</v>
      </c>
      <c r="D54" s="2" t="s">
        <v>16</v>
      </c>
      <c r="E54" s="2" t="s">
        <v>70</v>
      </c>
      <c r="F54" s="2" t="s">
        <v>71</v>
      </c>
      <c r="G54" s="2">
        <v>25</v>
      </c>
      <c r="H54" s="5">
        <v>18.93</v>
      </c>
      <c r="I54" s="10">
        <v>26.88</v>
      </c>
      <c r="J54" s="13">
        <f t="shared" si="0"/>
        <v>672</v>
      </c>
      <c r="K54" s="16">
        <f t="shared" si="1"/>
        <v>5000</v>
      </c>
      <c r="L54" s="13">
        <f t="shared" si="2"/>
        <v>2.6879999999999997</v>
      </c>
    </row>
    <row r="55" spans="1:12" x14ac:dyDescent="0.25">
      <c r="A55" s="4">
        <v>44403</v>
      </c>
      <c r="B55" s="2" t="s">
        <v>15</v>
      </c>
      <c r="C55" s="2">
        <v>174662</v>
      </c>
      <c r="D55" s="2" t="s">
        <v>16</v>
      </c>
      <c r="E55" s="2" t="s">
        <v>20</v>
      </c>
      <c r="F55" s="2" t="s">
        <v>147</v>
      </c>
      <c r="G55" s="2">
        <v>30</v>
      </c>
      <c r="H55" s="5">
        <v>18.93</v>
      </c>
      <c r="I55" s="10">
        <v>28.17</v>
      </c>
      <c r="J55" s="13">
        <f t="shared" si="0"/>
        <v>845.1</v>
      </c>
      <c r="K55" s="16">
        <f t="shared" si="1"/>
        <v>6000</v>
      </c>
      <c r="L55" s="13">
        <f t="shared" si="2"/>
        <v>2.8170000000000002</v>
      </c>
    </row>
    <row r="56" spans="1:12" x14ac:dyDescent="0.25">
      <c r="A56" s="4">
        <v>44400</v>
      </c>
      <c r="B56" s="2" t="s">
        <v>15</v>
      </c>
      <c r="C56" s="2">
        <v>174473</v>
      </c>
      <c r="D56" s="2" t="s">
        <v>16</v>
      </c>
      <c r="E56" s="2" t="s">
        <v>20</v>
      </c>
      <c r="F56" s="2" t="s">
        <v>178</v>
      </c>
      <c r="G56" s="2">
        <v>10</v>
      </c>
      <c r="H56" s="5">
        <v>18.93</v>
      </c>
      <c r="I56" s="10">
        <v>28.17</v>
      </c>
      <c r="J56" s="13">
        <f t="shared" si="0"/>
        <v>281.70000000000005</v>
      </c>
      <c r="K56" s="16">
        <f t="shared" si="1"/>
        <v>2000</v>
      </c>
      <c r="L56" s="13">
        <f t="shared" si="2"/>
        <v>2.8170000000000002</v>
      </c>
    </row>
    <row r="57" spans="1:12" x14ac:dyDescent="0.25">
      <c r="A57" s="4">
        <v>44399</v>
      </c>
      <c r="B57" s="2" t="s">
        <v>15</v>
      </c>
      <c r="C57" s="2">
        <v>174579</v>
      </c>
      <c r="D57" s="2" t="s">
        <v>16</v>
      </c>
      <c r="E57" s="2" t="s">
        <v>25</v>
      </c>
      <c r="F57" s="2" t="s">
        <v>169</v>
      </c>
      <c r="G57" s="2">
        <v>20</v>
      </c>
      <c r="H57" s="5">
        <v>18.93</v>
      </c>
      <c r="I57" s="10">
        <v>30.13</v>
      </c>
      <c r="J57" s="13">
        <f t="shared" si="0"/>
        <v>602.6</v>
      </c>
      <c r="K57" s="16">
        <f t="shared" si="1"/>
        <v>4000</v>
      </c>
      <c r="L57" s="13">
        <f t="shared" si="2"/>
        <v>3.0129999999999999</v>
      </c>
    </row>
    <row r="58" spans="1:12" x14ac:dyDescent="0.25">
      <c r="A58" s="4">
        <v>44399</v>
      </c>
      <c r="B58" s="2" t="s">
        <v>15</v>
      </c>
      <c r="C58" s="2">
        <v>174520</v>
      </c>
      <c r="D58" s="2" t="s">
        <v>16</v>
      </c>
      <c r="E58" s="2" t="s">
        <v>119</v>
      </c>
      <c r="F58" s="2" t="s">
        <v>181</v>
      </c>
      <c r="G58" s="2">
        <v>30</v>
      </c>
      <c r="H58" s="5">
        <v>18.93</v>
      </c>
      <c r="I58" s="10">
        <v>28.17</v>
      </c>
      <c r="J58" s="13">
        <f t="shared" si="0"/>
        <v>845.1</v>
      </c>
      <c r="K58" s="16">
        <f t="shared" si="1"/>
        <v>6000</v>
      </c>
      <c r="L58" s="13">
        <f t="shared" si="2"/>
        <v>2.8170000000000002</v>
      </c>
    </row>
    <row r="59" spans="1:12" x14ac:dyDescent="0.25">
      <c r="A59" s="4">
        <v>44398</v>
      </c>
      <c r="B59" s="2" t="s">
        <v>15</v>
      </c>
      <c r="C59" s="2">
        <v>174436</v>
      </c>
      <c r="D59" s="2" t="s">
        <v>16</v>
      </c>
      <c r="E59" s="2" t="s">
        <v>129</v>
      </c>
      <c r="F59" s="2" t="s">
        <v>162</v>
      </c>
      <c r="G59" s="2">
        <v>50</v>
      </c>
      <c r="H59" s="5">
        <v>18.93</v>
      </c>
      <c r="I59" s="10">
        <v>29.02</v>
      </c>
      <c r="J59" s="13">
        <f t="shared" si="0"/>
        <v>1451</v>
      </c>
      <c r="K59" s="16">
        <f t="shared" si="1"/>
        <v>10000</v>
      </c>
      <c r="L59" s="13">
        <f t="shared" si="2"/>
        <v>2.9020000000000001</v>
      </c>
    </row>
    <row r="60" spans="1:12" x14ac:dyDescent="0.25">
      <c r="A60" s="4">
        <v>44396</v>
      </c>
      <c r="B60" s="2" t="s">
        <v>15</v>
      </c>
      <c r="C60" s="2">
        <v>174324</v>
      </c>
      <c r="D60" s="2" t="s">
        <v>16</v>
      </c>
      <c r="E60" s="2" t="s">
        <v>20</v>
      </c>
      <c r="F60" s="2" t="s">
        <v>154</v>
      </c>
      <c r="G60" s="2">
        <v>10</v>
      </c>
      <c r="H60" s="5">
        <v>18.93</v>
      </c>
      <c r="I60" s="10">
        <v>28.17</v>
      </c>
      <c r="J60" s="13">
        <f t="shared" si="0"/>
        <v>281.70000000000005</v>
      </c>
      <c r="K60" s="16">
        <f t="shared" si="1"/>
        <v>2000</v>
      </c>
      <c r="L60" s="13">
        <f t="shared" si="2"/>
        <v>2.8170000000000002</v>
      </c>
    </row>
    <row r="61" spans="1:12" x14ac:dyDescent="0.25">
      <c r="A61" s="4">
        <v>44396</v>
      </c>
      <c r="B61" s="2" t="s">
        <v>15</v>
      </c>
      <c r="C61" s="2">
        <v>173532</v>
      </c>
      <c r="D61" s="2" t="s">
        <v>16</v>
      </c>
      <c r="E61" s="2" t="s">
        <v>51</v>
      </c>
      <c r="F61" s="2" t="s">
        <v>163</v>
      </c>
      <c r="G61" s="2">
        <v>23</v>
      </c>
      <c r="H61" s="5">
        <v>19.03</v>
      </c>
      <c r="I61" s="10">
        <v>29.58</v>
      </c>
      <c r="J61" s="13">
        <f t="shared" si="0"/>
        <v>680.33999999999992</v>
      </c>
      <c r="K61" s="16">
        <f t="shared" si="1"/>
        <v>4600</v>
      </c>
      <c r="L61" s="13">
        <f t="shared" si="2"/>
        <v>2.9579999999999997</v>
      </c>
    </row>
    <row r="62" spans="1:12" x14ac:dyDescent="0.25">
      <c r="A62" s="4">
        <v>44393</v>
      </c>
      <c r="B62" s="2" t="s">
        <v>15</v>
      </c>
      <c r="C62" s="2">
        <v>174184</v>
      </c>
      <c r="D62" s="2" t="s">
        <v>16</v>
      </c>
      <c r="E62" s="2" t="s">
        <v>20</v>
      </c>
      <c r="F62" s="2" t="s">
        <v>81</v>
      </c>
      <c r="G62" s="2">
        <v>12</v>
      </c>
      <c r="H62" s="5">
        <v>18.93</v>
      </c>
      <c r="I62" s="10">
        <v>28.17</v>
      </c>
      <c r="J62" s="13">
        <f t="shared" si="0"/>
        <v>338.04</v>
      </c>
      <c r="K62" s="16">
        <f t="shared" si="1"/>
        <v>2400</v>
      </c>
      <c r="L62" s="13">
        <f t="shared" si="2"/>
        <v>2.8170000000000002</v>
      </c>
    </row>
    <row r="63" spans="1:12" x14ac:dyDescent="0.25">
      <c r="A63" s="4">
        <v>44390</v>
      </c>
      <c r="B63" s="2" t="s">
        <v>15</v>
      </c>
      <c r="C63" s="2">
        <v>174284</v>
      </c>
      <c r="D63" s="2" t="s">
        <v>16</v>
      </c>
      <c r="E63" s="2" t="s">
        <v>20</v>
      </c>
      <c r="F63" s="2" t="s">
        <v>29</v>
      </c>
      <c r="G63" s="2">
        <v>6</v>
      </c>
      <c r="H63" s="5">
        <v>18.93</v>
      </c>
      <c r="I63" s="10">
        <v>28.17</v>
      </c>
      <c r="J63" s="13">
        <f t="shared" si="0"/>
        <v>169.02</v>
      </c>
      <c r="K63" s="16">
        <f t="shared" si="1"/>
        <v>1200</v>
      </c>
      <c r="L63" s="13">
        <f t="shared" si="2"/>
        <v>2.8170000000000002</v>
      </c>
    </row>
    <row r="64" spans="1:12" x14ac:dyDescent="0.25">
      <c r="A64" s="4">
        <v>44384</v>
      </c>
      <c r="B64" s="2" t="s">
        <v>15</v>
      </c>
      <c r="C64" s="2">
        <v>174247</v>
      </c>
      <c r="D64" s="2" t="s">
        <v>16</v>
      </c>
      <c r="E64" s="2" t="s">
        <v>20</v>
      </c>
      <c r="F64" s="2" t="s">
        <v>141</v>
      </c>
      <c r="G64" s="2">
        <v>30</v>
      </c>
      <c r="H64" s="5">
        <v>18.93</v>
      </c>
      <c r="I64" s="10">
        <v>28.17</v>
      </c>
      <c r="J64" s="13">
        <f t="shared" si="0"/>
        <v>845.1</v>
      </c>
      <c r="K64" s="16">
        <f t="shared" si="1"/>
        <v>6000</v>
      </c>
      <c r="L64" s="13">
        <f t="shared" si="2"/>
        <v>2.8170000000000002</v>
      </c>
    </row>
    <row r="65" spans="1:12" x14ac:dyDescent="0.25">
      <c r="A65" s="4">
        <v>44383</v>
      </c>
      <c r="B65" s="2" t="s">
        <v>15</v>
      </c>
      <c r="C65" s="2">
        <v>174057</v>
      </c>
      <c r="D65" s="2" t="s">
        <v>16</v>
      </c>
      <c r="E65" s="2" t="s">
        <v>56</v>
      </c>
      <c r="F65" s="2" t="s">
        <v>87</v>
      </c>
      <c r="G65" s="2">
        <v>7</v>
      </c>
      <c r="H65" s="5">
        <v>19.05</v>
      </c>
      <c r="I65" s="10">
        <v>30.99</v>
      </c>
      <c r="J65" s="13">
        <f t="shared" si="0"/>
        <v>216.92999999999998</v>
      </c>
      <c r="K65" s="16">
        <f t="shared" si="1"/>
        <v>1400</v>
      </c>
      <c r="L65" s="13">
        <f t="shared" si="2"/>
        <v>3.0989999999999998</v>
      </c>
    </row>
    <row r="66" spans="1:12" x14ac:dyDescent="0.25">
      <c r="A66" s="4">
        <v>44383</v>
      </c>
      <c r="B66" s="2" t="s">
        <v>15</v>
      </c>
      <c r="C66" s="2">
        <v>173473</v>
      </c>
      <c r="D66" s="2" t="s">
        <v>16</v>
      </c>
      <c r="E66" s="2" t="s">
        <v>23</v>
      </c>
      <c r="F66" s="2" t="s">
        <v>182</v>
      </c>
      <c r="G66" s="2">
        <v>0</v>
      </c>
      <c r="H66" s="5">
        <v>19.03</v>
      </c>
      <c r="I66" s="10">
        <v>30.28</v>
      </c>
      <c r="J66" s="13">
        <f t="shared" si="0"/>
        <v>0</v>
      </c>
      <c r="K66" s="16">
        <f t="shared" si="1"/>
        <v>0</v>
      </c>
      <c r="L66" s="13">
        <f t="shared" si="2"/>
        <v>3.028</v>
      </c>
    </row>
    <row r="67" spans="1:12" x14ac:dyDescent="0.25">
      <c r="A67" s="4">
        <v>44382</v>
      </c>
      <c r="B67" s="2" t="s">
        <v>15</v>
      </c>
      <c r="C67" s="2">
        <v>174027</v>
      </c>
      <c r="D67" s="2" t="s">
        <v>16</v>
      </c>
      <c r="E67" s="2" t="s">
        <v>53</v>
      </c>
      <c r="F67" s="2" t="s">
        <v>165</v>
      </c>
      <c r="G67" s="2">
        <v>20</v>
      </c>
      <c r="H67" s="5">
        <v>19.05</v>
      </c>
      <c r="I67" s="10">
        <v>25.35</v>
      </c>
      <c r="J67" s="13">
        <f t="shared" si="0"/>
        <v>507</v>
      </c>
      <c r="K67" s="16">
        <f t="shared" si="1"/>
        <v>4000</v>
      </c>
      <c r="L67" s="13">
        <f t="shared" si="2"/>
        <v>2.5350000000000001</v>
      </c>
    </row>
    <row r="68" spans="1:12" x14ac:dyDescent="0.25">
      <c r="A68" s="4">
        <v>44379</v>
      </c>
      <c r="B68" s="2" t="s">
        <v>15</v>
      </c>
      <c r="C68" s="2">
        <v>173955</v>
      </c>
      <c r="D68" s="2" t="s">
        <v>16</v>
      </c>
      <c r="E68" s="2" t="s">
        <v>56</v>
      </c>
      <c r="F68" s="2" t="s">
        <v>57</v>
      </c>
      <c r="G68" s="2">
        <v>10</v>
      </c>
      <c r="H68" s="5">
        <v>19.05</v>
      </c>
      <c r="I68" s="10">
        <v>30.99</v>
      </c>
      <c r="J68" s="13">
        <f t="shared" si="0"/>
        <v>309.89999999999998</v>
      </c>
      <c r="K68" s="16">
        <f t="shared" si="1"/>
        <v>2000</v>
      </c>
      <c r="L68" s="13">
        <f t="shared" si="2"/>
        <v>3.0989999999999998</v>
      </c>
    </row>
    <row r="69" spans="1:12" x14ac:dyDescent="0.25">
      <c r="A69" s="4">
        <v>44377</v>
      </c>
      <c r="B69" s="2" t="s">
        <v>15</v>
      </c>
      <c r="C69" s="2">
        <v>174016</v>
      </c>
      <c r="D69" s="2" t="s">
        <v>16</v>
      </c>
      <c r="E69" s="2" t="s">
        <v>58</v>
      </c>
      <c r="F69" s="2" t="s">
        <v>59</v>
      </c>
      <c r="G69" s="2">
        <v>25</v>
      </c>
      <c r="H69" s="5">
        <v>19.05</v>
      </c>
      <c r="I69" s="10">
        <v>29.58</v>
      </c>
      <c r="J69" s="13">
        <f t="shared" si="0"/>
        <v>739.5</v>
      </c>
      <c r="K69" s="16">
        <f t="shared" si="1"/>
        <v>5000</v>
      </c>
      <c r="L69" s="13">
        <f t="shared" si="2"/>
        <v>2.9579999999999997</v>
      </c>
    </row>
    <row r="70" spans="1:12" x14ac:dyDescent="0.25">
      <c r="A70" s="4">
        <v>44370</v>
      </c>
      <c r="B70" s="2" t="s">
        <v>15</v>
      </c>
      <c r="C70" s="2">
        <v>173616</v>
      </c>
      <c r="D70" s="2" t="s">
        <v>16</v>
      </c>
      <c r="E70" s="2" t="s">
        <v>51</v>
      </c>
      <c r="F70" s="2" t="s">
        <v>163</v>
      </c>
      <c r="G70" s="2">
        <v>25</v>
      </c>
      <c r="H70" s="5">
        <v>19.03</v>
      </c>
      <c r="I70" s="10">
        <v>29.58</v>
      </c>
      <c r="J70" s="13">
        <f t="shared" si="0"/>
        <v>739.5</v>
      </c>
      <c r="K70" s="16">
        <f t="shared" si="1"/>
        <v>5000</v>
      </c>
      <c r="L70" s="13">
        <f t="shared" si="2"/>
        <v>2.9579999999999997</v>
      </c>
    </row>
    <row r="71" spans="1:12" x14ac:dyDescent="0.25">
      <c r="A71" s="4">
        <v>44368</v>
      </c>
      <c r="B71" s="2" t="s">
        <v>15</v>
      </c>
      <c r="C71" s="2">
        <v>173796</v>
      </c>
      <c r="D71" s="2" t="s">
        <v>16</v>
      </c>
      <c r="E71" s="2" t="s">
        <v>18</v>
      </c>
      <c r="F71" s="2" t="s">
        <v>183</v>
      </c>
      <c r="G71" s="2">
        <v>30</v>
      </c>
      <c r="H71" s="5">
        <v>19.03</v>
      </c>
      <c r="I71" s="10">
        <v>30.14</v>
      </c>
      <c r="J71" s="13">
        <f t="shared" si="0"/>
        <v>904.2</v>
      </c>
      <c r="K71" s="16">
        <f t="shared" si="1"/>
        <v>6000</v>
      </c>
      <c r="L71" s="13">
        <f t="shared" si="2"/>
        <v>3.0140000000000002</v>
      </c>
    </row>
    <row r="72" spans="1:12" x14ac:dyDescent="0.25">
      <c r="A72" s="4">
        <v>44364</v>
      </c>
      <c r="B72" s="2" t="s">
        <v>15</v>
      </c>
      <c r="C72" s="2">
        <v>173540</v>
      </c>
      <c r="D72" s="2" t="s">
        <v>16</v>
      </c>
      <c r="E72" s="2" t="s">
        <v>25</v>
      </c>
      <c r="F72" s="2" t="s">
        <v>184</v>
      </c>
      <c r="G72" s="2">
        <v>0</v>
      </c>
      <c r="H72" s="5">
        <v>19.03</v>
      </c>
      <c r="I72" s="10">
        <v>28.17</v>
      </c>
      <c r="J72" s="13">
        <f t="shared" si="0"/>
        <v>0</v>
      </c>
      <c r="K72" s="16">
        <f t="shared" si="1"/>
        <v>0</v>
      </c>
      <c r="L72" s="13">
        <f t="shared" si="2"/>
        <v>2.8170000000000002</v>
      </c>
    </row>
    <row r="73" spans="1:12" x14ac:dyDescent="0.25">
      <c r="A73" s="4">
        <v>44358</v>
      </c>
      <c r="B73" s="2" t="s">
        <v>15</v>
      </c>
      <c r="C73" s="2">
        <v>173648</v>
      </c>
      <c r="D73" s="2" t="s">
        <v>16</v>
      </c>
      <c r="E73" s="2" t="s">
        <v>17</v>
      </c>
      <c r="F73" s="2" t="s">
        <v>185</v>
      </c>
      <c r="G73" s="2">
        <v>7</v>
      </c>
      <c r="H73" s="5">
        <v>19.03</v>
      </c>
      <c r="I73" s="10">
        <v>28.17</v>
      </c>
      <c r="J73" s="13">
        <f t="shared" si="0"/>
        <v>197.19</v>
      </c>
      <c r="K73" s="16">
        <f t="shared" si="1"/>
        <v>1400</v>
      </c>
      <c r="L73" s="13">
        <f t="shared" si="2"/>
        <v>2.8170000000000002</v>
      </c>
    </row>
    <row r="74" spans="1:12" x14ac:dyDescent="0.25">
      <c r="A74" s="4">
        <v>44358</v>
      </c>
      <c r="B74" s="2" t="s">
        <v>15</v>
      </c>
      <c r="C74" s="2">
        <v>173415</v>
      </c>
      <c r="D74" s="2" t="s">
        <v>16</v>
      </c>
      <c r="E74" s="2" t="s">
        <v>25</v>
      </c>
      <c r="F74" s="2" t="s">
        <v>178</v>
      </c>
      <c r="G74" s="2">
        <v>20</v>
      </c>
      <c r="H74" s="5">
        <v>19.03</v>
      </c>
      <c r="I74" s="10">
        <v>28.17</v>
      </c>
      <c r="J74" s="13">
        <f t="shared" ref="J74:J111" si="3">G74*I74</f>
        <v>563.40000000000009</v>
      </c>
      <c r="K74" s="16">
        <f t="shared" ref="K74:K111" si="4">G74*(10*20)</f>
        <v>4000</v>
      </c>
      <c r="L74" s="13">
        <f t="shared" ref="L74:L111" si="5">I74/10</f>
        <v>2.8170000000000002</v>
      </c>
    </row>
    <row r="75" spans="1:12" x14ac:dyDescent="0.25">
      <c r="A75" s="4">
        <v>44357</v>
      </c>
      <c r="B75" s="2" t="s">
        <v>15</v>
      </c>
      <c r="C75" s="2">
        <v>173610</v>
      </c>
      <c r="D75" s="2" t="s">
        <v>16</v>
      </c>
      <c r="E75" s="2" t="s">
        <v>20</v>
      </c>
      <c r="F75" s="2" t="s">
        <v>186</v>
      </c>
      <c r="G75" s="2">
        <v>50</v>
      </c>
      <c r="H75" s="5">
        <v>19.03</v>
      </c>
      <c r="I75" s="10">
        <v>28.17</v>
      </c>
      <c r="J75" s="13">
        <f t="shared" si="3"/>
        <v>1408.5</v>
      </c>
      <c r="K75" s="16">
        <f t="shared" si="4"/>
        <v>10000</v>
      </c>
      <c r="L75" s="13">
        <f t="shared" si="5"/>
        <v>2.8170000000000002</v>
      </c>
    </row>
    <row r="76" spans="1:12" x14ac:dyDescent="0.25">
      <c r="A76" s="4">
        <v>44351</v>
      </c>
      <c r="B76" s="2" t="s">
        <v>15</v>
      </c>
      <c r="C76" s="2">
        <v>173424</v>
      </c>
      <c r="D76" s="2" t="s">
        <v>16</v>
      </c>
      <c r="E76" s="2" t="s">
        <v>20</v>
      </c>
      <c r="F76" s="2" t="s">
        <v>187</v>
      </c>
      <c r="G76" s="2">
        <v>18</v>
      </c>
      <c r="H76" s="5">
        <v>19.03</v>
      </c>
      <c r="I76" s="10">
        <v>28.17</v>
      </c>
      <c r="J76" s="13">
        <f t="shared" si="3"/>
        <v>507.06000000000006</v>
      </c>
      <c r="K76" s="16">
        <f t="shared" si="4"/>
        <v>3600</v>
      </c>
      <c r="L76" s="13">
        <f t="shared" si="5"/>
        <v>2.8170000000000002</v>
      </c>
    </row>
    <row r="77" spans="1:12" x14ac:dyDescent="0.25">
      <c r="A77" s="4">
        <v>44349</v>
      </c>
      <c r="B77" s="2" t="s">
        <v>15</v>
      </c>
      <c r="C77" s="2">
        <v>173367</v>
      </c>
      <c r="D77" s="2" t="s">
        <v>16</v>
      </c>
      <c r="E77" s="2" t="s">
        <v>20</v>
      </c>
      <c r="F77" s="2" t="s">
        <v>188</v>
      </c>
      <c r="G77" s="2">
        <v>12</v>
      </c>
      <c r="H77" s="5">
        <v>19.03</v>
      </c>
      <c r="I77" s="10">
        <v>29.58</v>
      </c>
      <c r="J77" s="13">
        <f t="shared" si="3"/>
        <v>354.96</v>
      </c>
      <c r="K77" s="16">
        <f t="shared" si="4"/>
        <v>2400</v>
      </c>
      <c r="L77" s="13">
        <f t="shared" si="5"/>
        <v>2.9579999999999997</v>
      </c>
    </row>
    <row r="78" spans="1:12" x14ac:dyDescent="0.25">
      <c r="A78" s="4">
        <v>44349</v>
      </c>
      <c r="B78" s="2" t="s">
        <v>15</v>
      </c>
      <c r="C78" s="2">
        <v>173304</v>
      </c>
      <c r="D78" s="2" t="s">
        <v>16</v>
      </c>
      <c r="E78" s="2" t="s">
        <v>80</v>
      </c>
      <c r="F78" s="2" t="s">
        <v>188</v>
      </c>
      <c r="G78" s="2">
        <v>10</v>
      </c>
      <c r="H78" s="5">
        <v>19.010000000000002</v>
      </c>
      <c r="I78" s="10">
        <v>29.58</v>
      </c>
      <c r="J78" s="13">
        <f t="shared" si="3"/>
        <v>295.79999999999995</v>
      </c>
      <c r="K78" s="16">
        <f t="shared" si="4"/>
        <v>2000</v>
      </c>
      <c r="L78" s="13">
        <f t="shared" si="5"/>
        <v>2.9579999999999997</v>
      </c>
    </row>
    <row r="79" spans="1:12" x14ac:dyDescent="0.25">
      <c r="A79" s="4">
        <v>44347</v>
      </c>
      <c r="B79" s="2" t="s">
        <v>15</v>
      </c>
      <c r="C79" s="2">
        <v>173352</v>
      </c>
      <c r="D79" s="2" t="s">
        <v>16</v>
      </c>
      <c r="E79" s="2" t="s">
        <v>20</v>
      </c>
      <c r="F79" s="2" t="s">
        <v>76</v>
      </c>
      <c r="G79" s="2">
        <v>10</v>
      </c>
      <c r="H79" s="5">
        <v>19.010000000000002</v>
      </c>
      <c r="I79" s="10">
        <v>28.17</v>
      </c>
      <c r="J79" s="13">
        <f t="shared" si="3"/>
        <v>281.70000000000005</v>
      </c>
      <c r="K79" s="16">
        <f t="shared" si="4"/>
        <v>2000</v>
      </c>
      <c r="L79" s="13">
        <f t="shared" si="5"/>
        <v>2.8170000000000002</v>
      </c>
    </row>
    <row r="80" spans="1:12" x14ac:dyDescent="0.25">
      <c r="A80" s="4">
        <v>44340</v>
      </c>
      <c r="B80" s="2" t="s">
        <v>15</v>
      </c>
      <c r="C80" s="2">
        <v>173104</v>
      </c>
      <c r="D80" s="2" t="s">
        <v>16</v>
      </c>
      <c r="E80" s="2" t="s">
        <v>51</v>
      </c>
      <c r="F80" s="2" t="s">
        <v>90</v>
      </c>
      <c r="G80" s="2">
        <v>0</v>
      </c>
      <c r="H80" s="5">
        <v>19.010000000000002</v>
      </c>
      <c r="I80" s="10">
        <v>28.1</v>
      </c>
      <c r="J80" s="13">
        <f t="shared" si="3"/>
        <v>0</v>
      </c>
      <c r="K80" s="16">
        <f t="shared" si="4"/>
        <v>0</v>
      </c>
      <c r="L80" s="13">
        <f t="shared" si="5"/>
        <v>2.81</v>
      </c>
    </row>
    <row r="81" spans="1:12" x14ac:dyDescent="0.25">
      <c r="A81" s="4">
        <v>44329</v>
      </c>
      <c r="B81" s="2" t="s">
        <v>15</v>
      </c>
      <c r="C81" s="2">
        <v>173033</v>
      </c>
      <c r="D81" s="2" t="s">
        <v>16</v>
      </c>
      <c r="E81" s="2" t="s">
        <v>25</v>
      </c>
      <c r="F81" s="2" t="s">
        <v>186</v>
      </c>
      <c r="G81" s="2">
        <v>50</v>
      </c>
      <c r="H81" s="5">
        <v>19.010000000000002</v>
      </c>
      <c r="I81" s="10">
        <v>28.17</v>
      </c>
      <c r="J81" s="13">
        <f t="shared" si="3"/>
        <v>1408.5</v>
      </c>
      <c r="K81" s="16">
        <f t="shared" si="4"/>
        <v>10000</v>
      </c>
      <c r="L81" s="13">
        <f t="shared" si="5"/>
        <v>2.8170000000000002</v>
      </c>
    </row>
    <row r="82" spans="1:12" x14ac:dyDescent="0.25">
      <c r="A82" s="4">
        <v>44323</v>
      </c>
      <c r="B82" s="2" t="s">
        <v>15</v>
      </c>
      <c r="C82" s="2">
        <v>172570</v>
      </c>
      <c r="D82" s="2" t="s">
        <v>16</v>
      </c>
      <c r="E82" s="2" t="s">
        <v>136</v>
      </c>
      <c r="F82" s="2" t="s">
        <v>137</v>
      </c>
      <c r="G82" s="2">
        <v>2</v>
      </c>
      <c r="H82" s="5">
        <v>18.97</v>
      </c>
      <c r="I82" s="10">
        <v>30.99</v>
      </c>
      <c r="J82" s="13">
        <f t="shared" si="3"/>
        <v>61.98</v>
      </c>
      <c r="K82" s="16">
        <f t="shared" si="4"/>
        <v>400</v>
      </c>
      <c r="L82" s="13">
        <f t="shared" si="5"/>
        <v>3.0989999999999998</v>
      </c>
    </row>
    <row r="83" spans="1:12" x14ac:dyDescent="0.25">
      <c r="A83" s="4">
        <v>44313</v>
      </c>
      <c r="B83" s="2" t="s">
        <v>15</v>
      </c>
      <c r="C83" s="2">
        <v>172702</v>
      </c>
      <c r="D83" s="2" t="s">
        <v>16</v>
      </c>
      <c r="E83" s="2" t="s">
        <v>23</v>
      </c>
      <c r="F83" s="2" t="s">
        <v>31</v>
      </c>
      <c r="G83" s="2">
        <v>10</v>
      </c>
      <c r="H83" s="5">
        <v>18.97</v>
      </c>
      <c r="I83" s="10">
        <v>33.1</v>
      </c>
      <c r="J83" s="13">
        <f t="shared" si="3"/>
        <v>331</v>
      </c>
      <c r="K83" s="16">
        <f t="shared" si="4"/>
        <v>2000</v>
      </c>
      <c r="L83" s="13">
        <f t="shared" si="5"/>
        <v>3.31</v>
      </c>
    </row>
    <row r="84" spans="1:12" x14ac:dyDescent="0.25">
      <c r="A84" s="4">
        <v>44311</v>
      </c>
      <c r="B84" s="2" t="s">
        <v>15</v>
      </c>
      <c r="C84" s="2">
        <v>172192</v>
      </c>
      <c r="D84" s="2" t="s">
        <v>16</v>
      </c>
      <c r="E84" s="2" t="s">
        <v>17</v>
      </c>
      <c r="F84" s="2" t="s">
        <v>113</v>
      </c>
      <c r="G84" s="2">
        <v>16</v>
      </c>
      <c r="H84" s="5">
        <v>18.97</v>
      </c>
      <c r="I84" s="10">
        <v>28.17</v>
      </c>
      <c r="J84" s="13">
        <f t="shared" si="3"/>
        <v>450.72</v>
      </c>
      <c r="K84" s="16">
        <f t="shared" si="4"/>
        <v>3200</v>
      </c>
      <c r="L84" s="13">
        <f t="shared" si="5"/>
        <v>2.8170000000000002</v>
      </c>
    </row>
    <row r="85" spans="1:12" x14ac:dyDescent="0.25">
      <c r="A85" s="4">
        <v>44310</v>
      </c>
      <c r="B85" s="2" t="s">
        <v>15</v>
      </c>
      <c r="C85" s="2">
        <v>172688</v>
      </c>
      <c r="D85" s="2" t="s">
        <v>16</v>
      </c>
      <c r="E85" s="2" t="s">
        <v>20</v>
      </c>
      <c r="F85" s="2" t="s">
        <v>176</v>
      </c>
      <c r="G85" s="2">
        <v>17</v>
      </c>
      <c r="H85" s="5">
        <v>18.97</v>
      </c>
      <c r="I85" s="10">
        <v>33.799999999999997</v>
      </c>
      <c r="J85" s="13">
        <f t="shared" si="3"/>
        <v>574.59999999999991</v>
      </c>
      <c r="K85" s="16">
        <f t="shared" si="4"/>
        <v>3400</v>
      </c>
      <c r="L85" s="13">
        <f t="shared" si="5"/>
        <v>3.38</v>
      </c>
    </row>
    <row r="86" spans="1:12" x14ac:dyDescent="0.25">
      <c r="A86" s="4">
        <v>44310</v>
      </c>
      <c r="B86" s="2" t="s">
        <v>15</v>
      </c>
      <c r="C86" s="2">
        <v>172611</v>
      </c>
      <c r="D86" s="2" t="s">
        <v>16</v>
      </c>
      <c r="E86" s="2" t="s">
        <v>20</v>
      </c>
      <c r="F86" s="2" t="s">
        <v>188</v>
      </c>
      <c r="G86" s="2">
        <v>1</v>
      </c>
      <c r="H86" s="5">
        <v>18.97</v>
      </c>
      <c r="I86" s="10">
        <v>29.58</v>
      </c>
      <c r="J86" s="13">
        <f t="shared" si="3"/>
        <v>29.58</v>
      </c>
      <c r="K86" s="16">
        <f t="shared" si="4"/>
        <v>200</v>
      </c>
      <c r="L86" s="13">
        <f t="shared" si="5"/>
        <v>2.9579999999999997</v>
      </c>
    </row>
    <row r="87" spans="1:12" x14ac:dyDescent="0.25">
      <c r="A87" s="4">
        <v>44310</v>
      </c>
      <c r="B87" s="2" t="s">
        <v>15</v>
      </c>
      <c r="C87" s="2">
        <v>172610</v>
      </c>
      <c r="D87" s="2" t="s">
        <v>16</v>
      </c>
      <c r="E87" s="2" t="s">
        <v>80</v>
      </c>
      <c r="F87" s="2" t="s">
        <v>188</v>
      </c>
      <c r="G87" s="2">
        <v>12</v>
      </c>
      <c r="H87" s="5">
        <v>18.97</v>
      </c>
      <c r="I87" s="10">
        <v>29.58</v>
      </c>
      <c r="J87" s="13">
        <f t="shared" si="3"/>
        <v>354.96</v>
      </c>
      <c r="K87" s="16">
        <f t="shared" si="4"/>
        <v>2400</v>
      </c>
      <c r="L87" s="13">
        <f t="shared" si="5"/>
        <v>2.9579999999999997</v>
      </c>
    </row>
    <row r="88" spans="1:12" x14ac:dyDescent="0.25">
      <c r="A88" s="4">
        <v>44309</v>
      </c>
      <c r="B88" s="2" t="s">
        <v>15</v>
      </c>
      <c r="C88" s="2">
        <v>172645</v>
      </c>
      <c r="D88" s="2" t="s">
        <v>16</v>
      </c>
      <c r="E88" s="2" t="s">
        <v>20</v>
      </c>
      <c r="F88" s="2" t="s">
        <v>178</v>
      </c>
      <c r="G88" s="2">
        <v>25</v>
      </c>
      <c r="H88" s="5">
        <v>18.97</v>
      </c>
      <c r="I88" s="10">
        <v>28.17</v>
      </c>
      <c r="J88" s="13">
        <f t="shared" si="3"/>
        <v>704.25</v>
      </c>
      <c r="K88" s="16">
        <f t="shared" si="4"/>
        <v>5000</v>
      </c>
      <c r="L88" s="13">
        <f t="shared" si="5"/>
        <v>2.8170000000000002</v>
      </c>
    </row>
    <row r="89" spans="1:12" x14ac:dyDescent="0.25">
      <c r="A89" s="4">
        <v>44308</v>
      </c>
      <c r="B89" s="2" t="s">
        <v>15</v>
      </c>
      <c r="C89" s="2">
        <v>172594</v>
      </c>
      <c r="D89" s="2" t="s">
        <v>16</v>
      </c>
      <c r="E89" s="2" t="s">
        <v>80</v>
      </c>
      <c r="F89" s="2" t="s">
        <v>189</v>
      </c>
      <c r="G89" s="2">
        <v>5</v>
      </c>
      <c r="H89" s="5">
        <v>18.97</v>
      </c>
      <c r="I89" s="10">
        <v>28.17</v>
      </c>
      <c r="J89" s="13">
        <f t="shared" si="3"/>
        <v>140.85000000000002</v>
      </c>
      <c r="K89" s="16">
        <f t="shared" si="4"/>
        <v>1000</v>
      </c>
      <c r="L89" s="13">
        <f t="shared" si="5"/>
        <v>2.8170000000000002</v>
      </c>
    </row>
    <row r="90" spans="1:12" x14ac:dyDescent="0.25">
      <c r="A90" s="4">
        <v>44308</v>
      </c>
      <c r="B90" s="2" t="s">
        <v>15</v>
      </c>
      <c r="C90" s="2">
        <v>172473</v>
      </c>
      <c r="D90" s="2" t="s">
        <v>16</v>
      </c>
      <c r="E90" s="2" t="s">
        <v>20</v>
      </c>
      <c r="F90" s="2" t="s">
        <v>82</v>
      </c>
      <c r="G90" s="2">
        <v>30</v>
      </c>
      <c r="H90" s="5">
        <v>18.97</v>
      </c>
      <c r="I90" s="10">
        <v>28.17</v>
      </c>
      <c r="J90" s="13">
        <f t="shared" si="3"/>
        <v>845.1</v>
      </c>
      <c r="K90" s="16">
        <f t="shared" si="4"/>
        <v>6000</v>
      </c>
      <c r="L90" s="13">
        <f t="shared" si="5"/>
        <v>2.8170000000000002</v>
      </c>
    </row>
    <row r="91" spans="1:12" x14ac:dyDescent="0.25">
      <c r="A91" s="4">
        <v>44302</v>
      </c>
      <c r="B91" s="2" t="s">
        <v>15</v>
      </c>
      <c r="C91" s="2">
        <v>172092</v>
      </c>
      <c r="D91" s="2" t="s">
        <v>16</v>
      </c>
      <c r="E91" s="2" t="s">
        <v>114</v>
      </c>
      <c r="F91" s="2" t="s">
        <v>115</v>
      </c>
      <c r="G91" s="2">
        <v>1</v>
      </c>
      <c r="H91" s="5">
        <v>18.97</v>
      </c>
      <c r="I91" s="10">
        <v>30.99</v>
      </c>
      <c r="J91" s="13">
        <f t="shared" si="3"/>
        <v>30.99</v>
      </c>
      <c r="K91" s="16">
        <f t="shared" si="4"/>
        <v>200</v>
      </c>
      <c r="L91" s="13">
        <f t="shared" si="5"/>
        <v>3.0989999999999998</v>
      </c>
    </row>
    <row r="92" spans="1:12" x14ac:dyDescent="0.25">
      <c r="A92" s="4">
        <v>44298</v>
      </c>
      <c r="B92" s="2" t="s">
        <v>15</v>
      </c>
      <c r="C92" s="2">
        <v>172259</v>
      </c>
      <c r="D92" s="2" t="s">
        <v>16</v>
      </c>
      <c r="E92" s="2" t="s">
        <v>20</v>
      </c>
      <c r="F92" s="2" t="s">
        <v>42</v>
      </c>
      <c r="G92" s="2">
        <v>20</v>
      </c>
      <c r="H92" s="5">
        <v>18.97</v>
      </c>
      <c r="I92" s="10">
        <v>26.76</v>
      </c>
      <c r="J92" s="13">
        <f t="shared" si="3"/>
        <v>535.20000000000005</v>
      </c>
      <c r="K92" s="16">
        <f t="shared" si="4"/>
        <v>4000</v>
      </c>
      <c r="L92" s="13">
        <f t="shared" si="5"/>
        <v>2.6760000000000002</v>
      </c>
    </row>
    <row r="93" spans="1:12" x14ac:dyDescent="0.25">
      <c r="A93" s="4">
        <v>44298</v>
      </c>
      <c r="B93" s="2" t="s">
        <v>15</v>
      </c>
      <c r="C93" s="2">
        <v>172254</v>
      </c>
      <c r="D93" s="2" t="s">
        <v>16</v>
      </c>
      <c r="E93" s="2" t="s">
        <v>190</v>
      </c>
      <c r="F93" s="2" t="s">
        <v>191</v>
      </c>
      <c r="G93" s="2">
        <v>14</v>
      </c>
      <c r="H93" s="5">
        <v>18.97</v>
      </c>
      <c r="I93" s="10">
        <v>28.17</v>
      </c>
      <c r="J93" s="13">
        <f t="shared" si="3"/>
        <v>394.38</v>
      </c>
      <c r="K93" s="16">
        <f t="shared" si="4"/>
        <v>2800</v>
      </c>
      <c r="L93" s="13">
        <f t="shared" si="5"/>
        <v>2.8170000000000002</v>
      </c>
    </row>
    <row r="94" spans="1:12" x14ac:dyDescent="0.25">
      <c r="A94" s="4">
        <v>44298</v>
      </c>
      <c r="B94" s="2" t="s">
        <v>15</v>
      </c>
      <c r="C94" s="2">
        <v>172242</v>
      </c>
      <c r="D94" s="2" t="s">
        <v>16</v>
      </c>
      <c r="E94" s="2" t="s">
        <v>56</v>
      </c>
      <c r="F94" s="2" t="s">
        <v>73</v>
      </c>
      <c r="G94" s="2">
        <v>1</v>
      </c>
      <c r="H94" s="5">
        <v>18.97</v>
      </c>
      <c r="I94" s="10">
        <v>30.99</v>
      </c>
      <c r="J94" s="13">
        <f t="shared" si="3"/>
        <v>30.99</v>
      </c>
      <c r="K94" s="16">
        <f t="shared" si="4"/>
        <v>200</v>
      </c>
      <c r="L94" s="13">
        <f t="shared" si="5"/>
        <v>3.0989999999999998</v>
      </c>
    </row>
    <row r="95" spans="1:12" x14ac:dyDescent="0.25">
      <c r="A95" s="4">
        <v>44298</v>
      </c>
      <c r="B95" s="2" t="s">
        <v>15</v>
      </c>
      <c r="C95" s="2">
        <v>172242</v>
      </c>
      <c r="D95" s="2" t="s">
        <v>16</v>
      </c>
      <c r="E95" s="2" t="s">
        <v>56</v>
      </c>
      <c r="F95" s="2" t="s">
        <v>73</v>
      </c>
      <c r="G95" s="2">
        <v>40</v>
      </c>
      <c r="H95" s="5">
        <v>18.97</v>
      </c>
      <c r="I95" s="10">
        <v>30.99</v>
      </c>
      <c r="J95" s="13">
        <f t="shared" si="3"/>
        <v>1239.5999999999999</v>
      </c>
      <c r="K95" s="16">
        <f t="shared" si="4"/>
        <v>8000</v>
      </c>
      <c r="L95" s="13">
        <f t="shared" si="5"/>
        <v>3.0989999999999998</v>
      </c>
    </row>
    <row r="96" spans="1:12" x14ac:dyDescent="0.25">
      <c r="A96" s="4">
        <v>44295</v>
      </c>
      <c r="B96" s="2" t="s">
        <v>15</v>
      </c>
      <c r="C96" s="2">
        <v>172271</v>
      </c>
      <c r="D96" s="2" t="s">
        <v>16</v>
      </c>
      <c r="E96" s="2" t="s">
        <v>102</v>
      </c>
      <c r="F96" s="2" t="s">
        <v>192</v>
      </c>
      <c r="G96" s="2">
        <v>40</v>
      </c>
      <c r="H96" s="5">
        <v>18.97</v>
      </c>
      <c r="I96" s="10">
        <v>28.17</v>
      </c>
      <c r="J96" s="13">
        <f t="shared" si="3"/>
        <v>1126.8000000000002</v>
      </c>
      <c r="K96" s="16">
        <f t="shared" si="4"/>
        <v>8000</v>
      </c>
      <c r="L96" s="13">
        <f t="shared" si="5"/>
        <v>2.8170000000000002</v>
      </c>
    </row>
    <row r="97" spans="1:12" x14ac:dyDescent="0.25">
      <c r="A97" s="4">
        <v>44289</v>
      </c>
      <c r="B97" s="2" t="s">
        <v>15</v>
      </c>
      <c r="C97" s="2">
        <v>16110</v>
      </c>
      <c r="D97" s="2" t="s">
        <v>16</v>
      </c>
      <c r="E97" s="2">
        <v>1050</v>
      </c>
      <c r="F97" s="2" t="s">
        <v>193</v>
      </c>
      <c r="G97" s="2">
        <v>0</v>
      </c>
      <c r="H97" s="5">
        <v>18.97</v>
      </c>
      <c r="I97" s="10">
        <v>28.17</v>
      </c>
      <c r="J97" s="13">
        <f t="shared" si="3"/>
        <v>0</v>
      </c>
      <c r="K97" s="16">
        <f t="shared" si="4"/>
        <v>0</v>
      </c>
      <c r="L97" s="13">
        <f t="shared" si="5"/>
        <v>2.8170000000000002</v>
      </c>
    </row>
    <row r="98" spans="1:12" x14ac:dyDescent="0.25">
      <c r="A98" s="4">
        <v>44274</v>
      </c>
      <c r="B98" s="2" t="s">
        <v>15</v>
      </c>
      <c r="C98" s="2">
        <v>171839</v>
      </c>
      <c r="D98" s="2" t="s">
        <v>16</v>
      </c>
      <c r="E98" s="2" t="s">
        <v>20</v>
      </c>
      <c r="F98" s="2" t="s">
        <v>76</v>
      </c>
      <c r="G98" s="2">
        <v>3</v>
      </c>
      <c r="H98" s="5">
        <v>18.97</v>
      </c>
      <c r="I98" s="10">
        <v>28.17</v>
      </c>
      <c r="J98" s="13">
        <f t="shared" si="3"/>
        <v>84.51</v>
      </c>
      <c r="K98" s="16">
        <f t="shared" si="4"/>
        <v>600</v>
      </c>
      <c r="L98" s="13">
        <f t="shared" si="5"/>
        <v>2.8170000000000002</v>
      </c>
    </row>
    <row r="99" spans="1:12" x14ac:dyDescent="0.25">
      <c r="A99" s="4">
        <v>44268</v>
      </c>
      <c r="B99" s="2" t="s">
        <v>15</v>
      </c>
      <c r="C99" s="2">
        <v>171680</v>
      </c>
      <c r="D99" s="2" t="s">
        <v>16</v>
      </c>
      <c r="E99" s="2" t="s">
        <v>20</v>
      </c>
      <c r="F99" s="2" t="s">
        <v>27</v>
      </c>
      <c r="G99" s="2">
        <v>2</v>
      </c>
      <c r="H99" s="5">
        <v>18.97</v>
      </c>
      <c r="I99" s="10">
        <v>26.48</v>
      </c>
      <c r="J99" s="13">
        <f t="shared" si="3"/>
        <v>52.96</v>
      </c>
      <c r="K99" s="16">
        <f t="shared" si="4"/>
        <v>400</v>
      </c>
      <c r="L99" s="13">
        <f t="shared" si="5"/>
        <v>2.6480000000000001</v>
      </c>
    </row>
    <row r="100" spans="1:12" x14ac:dyDescent="0.25">
      <c r="A100" s="4">
        <v>44267</v>
      </c>
      <c r="B100" s="2" t="s">
        <v>15</v>
      </c>
      <c r="C100" s="2">
        <v>171501</v>
      </c>
      <c r="D100" s="2" t="s">
        <v>16</v>
      </c>
      <c r="E100" s="2" t="s">
        <v>39</v>
      </c>
      <c r="F100" s="2" t="s">
        <v>194</v>
      </c>
      <c r="G100" s="2">
        <v>25</v>
      </c>
      <c r="H100" s="5">
        <v>18.97</v>
      </c>
      <c r="I100" s="10">
        <v>30.99</v>
      </c>
      <c r="J100" s="13">
        <f t="shared" si="3"/>
        <v>774.75</v>
      </c>
      <c r="K100" s="16">
        <f t="shared" si="4"/>
        <v>5000</v>
      </c>
      <c r="L100" s="13">
        <f t="shared" si="5"/>
        <v>3.0989999999999998</v>
      </c>
    </row>
    <row r="101" spans="1:12" x14ac:dyDescent="0.25">
      <c r="A101" s="4">
        <v>44263</v>
      </c>
      <c r="B101" s="2" t="s">
        <v>15</v>
      </c>
      <c r="C101" s="2">
        <v>16075</v>
      </c>
      <c r="D101" s="2" t="s">
        <v>16</v>
      </c>
      <c r="E101" s="2">
        <v>1050</v>
      </c>
      <c r="F101" s="2" t="s">
        <v>149</v>
      </c>
      <c r="G101" s="2">
        <v>5</v>
      </c>
      <c r="H101" s="5">
        <v>18.899999999999999</v>
      </c>
      <c r="I101" s="10">
        <v>28.17</v>
      </c>
      <c r="J101" s="13">
        <f t="shared" si="3"/>
        <v>140.85000000000002</v>
      </c>
      <c r="K101" s="16">
        <f t="shared" si="4"/>
        <v>1000</v>
      </c>
      <c r="L101" s="13">
        <f t="shared" si="5"/>
        <v>2.8170000000000002</v>
      </c>
    </row>
    <row r="102" spans="1:12" x14ac:dyDescent="0.25">
      <c r="A102" s="4">
        <v>44260</v>
      </c>
      <c r="B102" s="2" t="s">
        <v>15</v>
      </c>
      <c r="C102" s="2">
        <v>171544</v>
      </c>
      <c r="D102" s="2" t="s">
        <v>16</v>
      </c>
      <c r="E102" s="2" t="s">
        <v>20</v>
      </c>
      <c r="F102" s="2" t="s">
        <v>195</v>
      </c>
      <c r="G102" s="2">
        <v>26</v>
      </c>
      <c r="H102" s="5">
        <v>18.97</v>
      </c>
      <c r="I102" s="10">
        <v>30.14</v>
      </c>
      <c r="J102" s="13">
        <f t="shared" si="3"/>
        <v>783.64</v>
      </c>
      <c r="K102" s="16">
        <f t="shared" si="4"/>
        <v>5200</v>
      </c>
      <c r="L102" s="13">
        <f t="shared" si="5"/>
        <v>3.0140000000000002</v>
      </c>
    </row>
    <row r="103" spans="1:12" x14ac:dyDescent="0.25">
      <c r="A103" s="4">
        <v>44260</v>
      </c>
      <c r="B103" s="2" t="s">
        <v>15</v>
      </c>
      <c r="C103" s="2">
        <v>171408</v>
      </c>
      <c r="D103" s="2" t="s">
        <v>16</v>
      </c>
      <c r="E103" s="2" t="s">
        <v>20</v>
      </c>
      <c r="F103" s="2" t="s">
        <v>157</v>
      </c>
      <c r="G103" s="2">
        <v>10</v>
      </c>
      <c r="H103" s="5">
        <v>18.899999999999999</v>
      </c>
      <c r="I103" s="10">
        <v>28.17</v>
      </c>
      <c r="J103" s="13">
        <f t="shared" si="3"/>
        <v>281.70000000000005</v>
      </c>
      <c r="K103" s="16">
        <f t="shared" si="4"/>
        <v>2000</v>
      </c>
      <c r="L103" s="13">
        <f t="shared" si="5"/>
        <v>2.8170000000000002</v>
      </c>
    </row>
    <row r="104" spans="1:12" x14ac:dyDescent="0.25">
      <c r="A104" s="4">
        <v>44246</v>
      </c>
      <c r="B104" s="2" t="s">
        <v>15</v>
      </c>
      <c r="C104" s="2">
        <v>171258</v>
      </c>
      <c r="D104" s="2" t="s">
        <v>16</v>
      </c>
      <c r="E104" s="2" t="s">
        <v>80</v>
      </c>
      <c r="F104" s="2" t="s">
        <v>196</v>
      </c>
      <c r="G104" s="2">
        <v>25</v>
      </c>
      <c r="H104" s="5">
        <v>18.899999999999999</v>
      </c>
      <c r="I104" s="10">
        <v>29.58</v>
      </c>
      <c r="J104" s="13">
        <f t="shared" si="3"/>
        <v>739.5</v>
      </c>
      <c r="K104" s="16">
        <f t="shared" si="4"/>
        <v>5000</v>
      </c>
      <c r="L104" s="13">
        <f t="shared" si="5"/>
        <v>2.9579999999999997</v>
      </c>
    </row>
    <row r="105" spans="1:12" x14ac:dyDescent="0.25">
      <c r="A105" s="4">
        <v>44232</v>
      </c>
      <c r="B105" s="2" t="s">
        <v>15</v>
      </c>
      <c r="C105" s="2">
        <v>170871</v>
      </c>
      <c r="D105" s="2" t="s">
        <v>16</v>
      </c>
      <c r="E105" s="2" t="s">
        <v>20</v>
      </c>
      <c r="F105" s="2" t="s">
        <v>98</v>
      </c>
      <c r="G105" s="2">
        <v>13</v>
      </c>
      <c r="H105" s="5">
        <v>18.899999999999999</v>
      </c>
      <c r="I105" s="10">
        <v>28.17</v>
      </c>
      <c r="J105" s="13">
        <f t="shared" si="3"/>
        <v>366.21000000000004</v>
      </c>
      <c r="K105" s="16">
        <f t="shared" si="4"/>
        <v>2600</v>
      </c>
      <c r="L105" s="13">
        <f t="shared" si="5"/>
        <v>2.8170000000000002</v>
      </c>
    </row>
    <row r="106" spans="1:12" x14ac:dyDescent="0.25">
      <c r="A106" s="4">
        <v>44229</v>
      </c>
      <c r="B106" s="2" t="s">
        <v>15</v>
      </c>
      <c r="C106" s="2">
        <v>171027</v>
      </c>
      <c r="D106" s="2" t="s">
        <v>16</v>
      </c>
      <c r="E106" s="2" t="s">
        <v>23</v>
      </c>
      <c r="F106" s="2" t="s">
        <v>31</v>
      </c>
      <c r="G106" s="2">
        <v>5</v>
      </c>
      <c r="H106" s="5">
        <v>18.899999999999999</v>
      </c>
      <c r="I106" s="10">
        <v>33.1</v>
      </c>
      <c r="J106" s="13">
        <f t="shared" si="3"/>
        <v>165.5</v>
      </c>
      <c r="K106" s="16">
        <f t="shared" si="4"/>
        <v>1000</v>
      </c>
      <c r="L106" s="13">
        <f t="shared" si="5"/>
        <v>3.31</v>
      </c>
    </row>
    <row r="107" spans="1:12" x14ac:dyDescent="0.25">
      <c r="A107" s="4">
        <v>44225</v>
      </c>
      <c r="B107" s="2" t="s">
        <v>15</v>
      </c>
      <c r="C107" s="2">
        <v>170942</v>
      </c>
      <c r="D107" s="2" t="s">
        <v>16</v>
      </c>
      <c r="E107" s="2" t="s">
        <v>20</v>
      </c>
      <c r="F107" s="2" t="s">
        <v>157</v>
      </c>
      <c r="G107" s="2">
        <v>15</v>
      </c>
      <c r="H107" s="5">
        <v>18.899999999999999</v>
      </c>
      <c r="I107" s="10">
        <v>28.17</v>
      </c>
      <c r="J107" s="13">
        <f t="shared" si="3"/>
        <v>422.55</v>
      </c>
      <c r="K107" s="16">
        <f t="shared" si="4"/>
        <v>3000</v>
      </c>
      <c r="L107" s="13">
        <f t="shared" si="5"/>
        <v>2.8170000000000002</v>
      </c>
    </row>
    <row r="108" spans="1:12" x14ac:dyDescent="0.25">
      <c r="A108" s="4">
        <v>44225</v>
      </c>
      <c r="B108" s="2" t="s">
        <v>15</v>
      </c>
      <c r="C108" s="2">
        <v>170874</v>
      </c>
      <c r="D108" s="2" t="s">
        <v>16</v>
      </c>
      <c r="E108" s="2" t="s">
        <v>17</v>
      </c>
      <c r="F108" s="2" t="s">
        <v>113</v>
      </c>
      <c r="G108" s="2">
        <v>20</v>
      </c>
      <c r="H108" s="5">
        <v>18.899999999999999</v>
      </c>
      <c r="I108" s="10">
        <v>28.17</v>
      </c>
      <c r="J108" s="13">
        <f t="shared" si="3"/>
        <v>563.40000000000009</v>
      </c>
      <c r="K108" s="16">
        <f t="shared" si="4"/>
        <v>4000</v>
      </c>
      <c r="L108" s="13">
        <f t="shared" si="5"/>
        <v>2.8170000000000002</v>
      </c>
    </row>
    <row r="109" spans="1:12" x14ac:dyDescent="0.25">
      <c r="A109" s="4">
        <v>44218</v>
      </c>
      <c r="B109" s="2" t="s">
        <v>15</v>
      </c>
      <c r="C109" s="2">
        <v>170641</v>
      </c>
      <c r="D109" s="2" t="s">
        <v>16</v>
      </c>
      <c r="E109" s="2" t="s">
        <v>136</v>
      </c>
      <c r="F109" s="2" t="s">
        <v>137</v>
      </c>
      <c r="G109" s="2">
        <v>14</v>
      </c>
      <c r="H109" s="5">
        <v>18.899999999999999</v>
      </c>
      <c r="I109" s="10">
        <v>30.99</v>
      </c>
      <c r="J109" s="13">
        <f t="shared" si="3"/>
        <v>433.85999999999996</v>
      </c>
      <c r="K109" s="16">
        <f t="shared" si="4"/>
        <v>2800</v>
      </c>
      <c r="L109" s="13">
        <f t="shared" si="5"/>
        <v>3.0989999999999998</v>
      </c>
    </row>
    <row r="110" spans="1:12" x14ac:dyDescent="0.25">
      <c r="A110" s="4">
        <v>44204</v>
      </c>
      <c r="B110" s="2" t="s">
        <v>15</v>
      </c>
      <c r="C110" s="2">
        <v>170487</v>
      </c>
      <c r="D110" s="2" t="s">
        <v>16</v>
      </c>
      <c r="E110" s="2" t="s">
        <v>20</v>
      </c>
      <c r="F110" s="2" t="s">
        <v>157</v>
      </c>
      <c r="G110" s="2">
        <v>10</v>
      </c>
      <c r="H110" s="5">
        <v>18.899999999999999</v>
      </c>
      <c r="I110" s="10">
        <v>28.17</v>
      </c>
      <c r="J110" s="13">
        <f t="shared" si="3"/>
        <v>281.70000000000005</v>
      </c>
      <c r="K110" s="16">
        <f t="shared" si="4"/>
        <v>2000</v>
      </c>
      <c r="L110" s="13">
        <f t="shared" si="5"/>
        <v>2.8170000000000002</v>
      </c>
    </row>
    <row r="111" spans="1:12" x14ac:dyDescent="0.25">
      <c r="A111" s="4">
        <v>44204</v>
      </c>
      <c r="B111" s="2" t="s">
        <v>15</v>
      </c>
      <c r="C111" s="2">
        <v>170378</v>
      </c>
      <c r="D111" s="2" t="s">
        <v>16</v>
      </c>
      <c r="E111" s="2" t="s">
        <v>20</v>
      </c>
      <c r="F111" s="2" t="s">
        <v>157</v>
      </c>
      <c r="G111" s="2">
        <v>13</v>
      </c>
      <c r="H111" s="5">
        <v>18.899999999999999</v>
      </c>
      <c r="I111" s="10">
        <v>28.17</v>
      </c>
      <c r="J111" s="13">
        <f t="shared" si="3"/>
        <v>366.21000000000004</v>
      </c>
      <c r="K111" s="16">
        <f t="shared" si="4"/>
        <v>2600</v>
      </c>
      <c r="L111" s="13">
        <f t="shared" si="5"/>
        <v>2.8170000000000002</v>
      </c>
    </row>
    <row r="113" spans="1:12" x14ac:dyDescent="0.25">
      <c r="A113" t="s">
        <v>247</v>
      </c>
      <c r="G113" s="2">
        <f>SUM(G9:G111)</f>
        <v>1864</v>
      </c>
      <c r="J113" s="5">
        <f t="shared" ref="J113:K113" si="6">SUM(J9:J111)</f>
        <v>55380.569999999978</v>
      </c>
      <c r="K113" s="16">
        <f t="shared" si="6"/>
        <v>372800</v>
      </c>
      <c r="L113" s="13">
        <f>AVERAGE(L9:L111)</f>
        <v>2.9821165048543712</v>
      </c>
    </row>
  </sheetData>
  <mergeCells count="10">
    <mergeCell ref="J4:K4"/>
    <mergeCell ref="L4:M4"/>
    <mergeCell ref="N4:O4"/>
    <mergeCell ref="P4:Q4"/>
    <mergeCell ref="R4:S4"/>
    <mergeCell ref="J1:K3"/>
    <mergeCell ref="L1:M3"/>
    <mergeCell ref="N1:O3"/>
    <mergeCell ref="P1:Q3"/>
    <mergeCell ref="R1:S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E930E-5F11-4A96-AF45-C7BE3C9DC384}">
  <dimension ref="A1:S44"/>
  <sheetViews>
    <sheetView workbookViewId="0"/>
  </sheetViews>
  <sheetFormatPr defaultRowHeight="15" x14ac:dyDescent="0.25"/>
  <cols>
    <col min="1" max="1" width="10.7109375" bestFit="1" customWidth="1"/>
    <col min="2" max="2" width="5.5703125" bestFit="1" customWidth="1"/>
    <col min="3" max="3" width="8.5703125" bestFit="1" customWidth="1"/>
    <col min="4" max="4" width="7.140625" bestFit="1" customWidth="1"/>
    <col min="5" max="5" width="11.140625" bestFit="1" customWidth="1"/>
    <col min="6" max="6" width="20.42578125" bestFit="1" customWidth="1"/>
    <col min="7" max="7" width="8.7109375" bestFit="1" customWidth="1"/>
    <col min="8" max="8" width="10.28515625" bestFit="1" customWidth="1"/>
    <col min="9" max="9" width="11" bestFit="1" customWidth="1"/>
    <col min="10" max="10" width="10.5703125" bestFit="1" customWidth="1"/>
  </cols>
  <sheetData>
    <row r="1" spans="1:19" x14ac:dyDescent="0.25">
      <c r="A1" t="s">
        <v>0</v>
      </c>
      <c r="G1" t="s">
        <v>1</v>
      </c>
      <c r="H1" s="1">
        <v>44581</v>
      </c>
      <c r="J1" s="27" t="s">
        <v>253</v>
      </c>
      <c r="K1" s="27"/>
      <c r="L1" s="27" t="s">
        <v>255</v>
      </c>
      <c r="M1" s="27"/>
      <c r="N1" s="28" t="s">
        <v>256</v>
      </c>
      <c r="O1" s="28"/>
      <c r="P1" s="28" t="s">
        <v>257</v>
      </c>
      <c r="Q1" s="28"/>
      <c r="R1" s="28" t="s">
        <v>258</v>
      </c>
      <c r="S1" s="28"/>
    </row>
    <row r="2" spans="1:19" x14ac:dyDescent="0.25">
      <c r="G2" t="s">
        <v>2</v>
      </c>
      <c r="H2">
        <v>1</v>
      </c>
      <c r="J2" s="27"/>
      <c r="K2" s="27"/>
      <c r="L2" s="27"/>
      <c r="M2" s="27"/>
      <c r="N2" s="28"/>
      <c r="O2" s="28"/>
      <c r="P2" s="28"/>
      <c r="Q2" s="28"/>
      <c r="R2" s="28"/>
      <c r="S2" s="28"/>
    </row>
    <row r="3" spans="1:19" x14ac:dyDescent="0.25">
      <c r="F3" t="s">
        <v>3</v>
      </c>
      <c r="J3" s="27"/>
      <c r="K3" s="27"/>
      <c r="L3" s="27"/>
      <c r="M3" s="27"/>
      <c r="N3" s="28"/>
      <c r="O3" s="28"/>
      <c r="P3" s="28"/>
      <c r="Q3" s="28"/>
      <c r="R3" s="28"/>
      <c r="S3" s="28"/>
    </row>
    <row r="4" spans="1:19" x14ac:dyDescent="0.25">
      <c r="A4" t="s">
        <v>107</v>
      </c>
      <c r="D4" t="s">
        <v>4</v>
      </c>
      <c r="J4" s="24" t="s">
        <v>265</v>
      </c>
      <c r="K4" s="24"/>
      <c r="L4" s="24" t="s">
        <v>266</v>
      </c>
      <c r="M4" s="24"/>
      <c r="N4" s="24">
        <v>20</v>
      </c>
      <c r="O4" s="24"/>
      <c r="P4" s="25">
        <f>K44</f>
        <v>102200</v>
      </c>
      <c r="Q4" s="24"/>
      <c r="R4" s="26">
        <f>L44</f>
        <v>1.9968235294117651</v>
      </c>
      <c r="S4" s="24"/>
    </row>
    <row r="5" spans="1:19" x14ac:dyDescent="0.25">
      <c r="A5" t="s">
        <v>108</v>
      </c>
      <c r="D5" t="s">
        <v>4</v>
      </c>
    </row>
    <row r="6" spans="1:19" x14ac:dyDescent="0.25">
      <c r="A6" t="s">
        <v>109</v>
      </c>
      <c r="C6" t="s">
        <v>200</v>
      </c>
      <c r="E6" t="s">
        <v>201</v>
      </c>
      <c r="L6" s="14" t="s">
        <v>250</v>
      </c>
    </row>
    <row r="7" spans="1:19" x14ac:dyDescent="0.25">
      <c r="A7">
        <v>124002</v>
      </c>
      <c r="I7" s="8" t="s">
        <v>243</v>
      </c>
      <c r="J7" s="11" t="s">
        <v>245</v>
      </c>
      <c r="K7" s="14" t="s">
        <v>248</v>
      </c>
      <c r="L7" s="17" t="s">
        <v>251</v>
      </c>
    </row>
    <row r="8" spans="1:19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9" t="s">
        <v>244</v>
      </c>
      <c r="J8" s="12" t="s">
        <v>246</v>
      </c>
      <c r="K8" s="15" t="s">
        <v>249</v>
      </c>
      <c r="L8" s="15" t="s">
        <v>252</v>
      </c>
    </row>
    <row r="9" spans="1:19" x14ac:dyDescent="0.25">
      <c r="A9" s="4">
        <v>44561</v>
      </c>
      <c r="B9" s="2" t="s">
        <v>15</v>
      </c>
      <c r="C9" s="2">
        <v>178006</v>
      </c>
      <c r="D9" s="2" t="s">
        <v>16</v>
      </c>
      <c r="E9" s="2" t="s">
        <v>53</v>
      </c>
      <c r="F9" s="2" t="s">
        <v>79</v>
      </c>
      <c r="G9" s="2">
        <v>20</v>
      </c>
      <c r="H9" s="5">
        <v>12.49</v>
      </c>
      <c r="I9" s="10">
        <v>18.28</v>
      </c>
      <c r="J9" s="13">
        <f>G9*I9</f>
        <v>365.6</v>
      </c>
      <c r="K9" s="16">
        <f>G9*(10*20)</f>
        <v>4000</v>
      </c>
      <c r="L9" s="13">
        <f>I9/10</f>
        <v>1.8280000000000001</v>
      </c>
    </row>
    <row r="10" spans="1:19" x14ac:dyDescent="0.25">
      <c r="A10" s="4">
        <v>44540</v>
      </c>
      <c r="B10" s="2" t="s">
        <v>15</v>
      </c>
      <c r="C10" s="2">
        <v>177532</v>
      </c>
      <c r="D10" s="2" t="s">
        <v>16</v>
      </c>
      <c r="E10" s="2" t="s">
        <v>20</v>
      </c>
      <c r="F10" s="2" t="s">
        <v>74</v>
      </c>
      <c r="G10" s="2">
        <v>20</v>
      </c>
      <c r="H10" s="5">
        <v>11.94</v>
      </c>
      <c r="I10" s="10">
        <v>20.309999999999999</v>
      </c>
      <c r="J10" s="13">
        <f t="shared" ref="J10:J42" si="0">G10*I10</f>
        <v>406.2</v>
      </c>
      <c r="K10" s="16">
        <f t="shared" ref="K10:K42" si="1">G10*(10*20)</f>
        <v>4000</v>
      </c>
      <c r="L10" s="13">
        <f t="shared" ref="L10:L42" si="2">I10/10</f>
        <v>2.0309999999999997</v>
      </c>
    </row>
    <row r="11" spans="1:19" x14ac:dyDescent="0.25">
      <c r="A11" s="4">
        <v>44529</v>
      </c>
      <c r="B11" s="2" t="s">
        <v>15</v>
      </c>
      <c r="C11" s="2">
        <v>177277</v>
      </c>
      <c r="D11" s="2" t="s">
        <v>16</v>
      </c>
      <c r="E11" s="2" t="s">
        <v>53</v>
      </c>
      <c r="F11" s="2" t="s">
        <v>202</v>
      </c>
      <c r="G11" s="2">
        <v>50</v>
      </c>
      <c r="H11" s="5">
        <v>11.94</v>
      </c>
      <c r="I11" s="10">
        <v>18.28</v>
      </c>
      <c r="J11" s="13">
        <f t="shared" si="0"/>
        <v>914</v>
      </c>
      <c r="K11" s="16">
        <f t="shared" si="1"/>
        <v>10000</v>
      </c>
      <c r="L11" s="13">
        <f t="shared" si="2"/>
        <v>1.8280000000000001</v>
      </c>
    </row>
    <row r="12" spans="1:19" x14ac:dyDescent="0.25">
      <c r="A12" s="4">
        <v>44524</v>
      </c>
      <c r="B12" s="2" t="s">
        <v>15</v>
      </c>
      <c r="C12" s="2">
        <v>177197</v>
      </c>
      <c r="D12" s="2" t="s">
        <v>16</v>
      </c>
      <c r="E12" s="2" t="s">
        <v>53</v>
      </c>
      <c r="F12" s="2" t="s">
        <v>79</v>
      </c>
      <c r="G12" s="2">
        <v>20</v>
      </c>
      <c r="H12" s="5">
        <v>11.94</v>
      </c>
      <c r="I12" s="10">
        <v>18.28</v>
      </c>
      <c r="J12" s="13">
        <f t="shared" si="0"/>
        <v>365.6</v>
      </c>
      <c r="K12" s="16">
        <f t="shared" si="1"/>
        <v>4000</v>
      </c>
      <c r="L12" s="13">
        <f t="shared" si="2"/>
        <v>1.8280000000000001</v>
      </c>
    </row>
    <row r="13" spans="1:19" x14ac:dyDescent="0.25">
      <c r="A13" s="4">
        <v>44505</v>
      </c>
      <c r="B13" s="2" t="s">
        <v>15</v>
      </c>
      <c r="C13" s="2">
        <v>176790</v>
      </c>
      <c r="D13" s="2" t="s">
        <v>16</v>
      </c>
      <c r="E13" s="2" t="s">
        <v>53</v>
      </c>
      <c r="F13" s="2" t="s">
        <v>79</v>
      </c>
      <c r="G13" s="2">
        <v>14</v>
      </c>
      <c r="H13" s="5">
        <v>11.94</v>
      </c>
      <c r="I13" s="10">
        <v>18.28</v>
      </c>
      <c r="J13" s="13">
        <f t="shared" si="0"/>
        <v>255.92000000000002</v>
      </c>
      <c r="K13" s="16">
        <f t="shared" si="1"/>
        <v>2800</v>
      </c>
      <c r="L13" s="13">
        <f t="shared" si="2"/>
        <v>1.8280000000000001</v>
      </c>
    </row>
    <row r="14" spans="1:19" x14ac:dyDescent="0.25">
      <c r="A14" s="4">
        <v>44498</v>
      </c>
      <c r="B14" s="2" t="s">
        <v>15</v>
      </c>
      <c r="C14" s="2">
        <v>176525</v>
      </c>
      <c r="D14" s="2" t="s">
        <v>16</v>
      </c>
      <c r="E14" s="2" t="s">
        <v>25</v>
      </c>
      <c r="F14" s="2" t="s">
        <v>203</v>
      </c>
      <c r="G14" s="2">
        <v>0</v>
      </c>
      <c r="H14" s="5">
        <v>11.94</v>
      </c>
      <c r="I14" s="10">
        <v>20.309999999999999</v>
      </c>
      <c r="J14" s="13">
        <f t="shared" si="0"/>
        <v>0</v>
      </c>
      <c r="K14" s="16">
        <f t="shared" si="1"/>
        <v>0</v>
      </c>
      <c r="L14" s="13">
        <f t="shared" si="2"/>
        <v>2.0309999999999997</v>
      </c>
    </row>
    <row r="15" spans="1:19" x14ac:dyDescent="0.25">
      <c r="A15" s="4">
        <v>44488</v>
      </c>
      <c r="B15" s="2" t="s">
        <v>15</v>
      </c>
      <c r="C15" s="2">
        <v>176410</v>
      </c>
      <c r="D15" s="2" t="s">
        <v>16</v>
      </c>
      <c r="E15" s="2" t="s">
        <v>53</v>
      </c>
      <c r="F15" s="2" t="s">
        <v>79</v>
      </c>
      <c r="G15" s="2">
        <v>20</v>
      </c>
      <c r="H15" s="5">
        <v>11.94</v>
      </c>
      <c r="I15" s="10">
        <v>18.28</v>
      </c>
      <c r="J15" s="13">
        <f t="shared" si="0"/>
        <v>365.6</v>
      </c>
      <c r="K15" s="16">
        <f t="shared" si="1"/>
        <v>4000</v>
      </c>
      <c r="L15" s="13">
        <f t="shared" si="2"/>
        <v>1.8280000000000001</v>
      </c>
    </row>
    <row r="16" spans="1:19" x14ac:dyDescent="0.25">
      <c r="A16" s="4">
        <v>44483</v>
      </c>
      <c r="B16" s="2" t="s">
        <v>15</v>
      </c>
      <c r="C16" s="2">
        <v>176368</v>
      </c>
      <c r="D16" s="2" t="s">
        <v>16</v>
      </c>
      <c r="E16" s="2" t="s">
        <v>20</v>
      </c>
      <c r="F16" s="2" t="s">
        <v>204</v>
      </c>
      <c r="G16" s="2">
        <v>0</v>
      </c>
      <c r="H16" s="5">
        <v>11.94</v>
      </c>
      <c r="I16" s="10">
        <v>21.33</v>
      </c>
      <c r="J16" s="13">
        <f t="shared" si="0"/>
        <v>0</v>
      </c>
      <c r="K16" s="16">
        <f t="shared" si="1"/>
        <v>0</v>
      </c>
      <c r="L16" s="13">
        <f t="shared" si="2"/>
        <v>2.133</v>
      </c>
    </row>
    <row r="17" spans="1:12" x14ac:dyDescent="0.25">
      <c r="A17" s="4">
        <v>44470</v>
      </c>
      <c r="B17" s="2" t="s">
        <v>15</v>
      </c>
      <c r="C17" s="2">
        <v>176113</v>
      </c>
      <c r="D17" s="2" t="s">
        <v>16</v>
      </c>
      <c r="E17" s="2" t="s">
        <v>53</v>
      </c>
      <c r="F17" s="2" t="s">
        <v>79</v>
      </c>
      <c r="G17" s="2">
        <v>20</v>
      </c>
      <c r="H17" s="5">
        <v>11.94</v>
      </c>
      <c r="I17" s="10">
        <v>18.28</v>
      </c>
      <c r="J17" s="13">
        <f t="shared" si="0"/>
        <v>365.6</v>
      </c>
      <c r="K17" s="16">
        <f t="shared" si="1"/>
        <v>4000</v>
      </c>
      <c r="L17" s="13">
        <f t="shared" si="2"/>
        <v>1.8280000000000001</v>
      </c>
    </row>
    <row r="18" spans="1:12" x14ac:dyDescent="0.25">
      <c r="A18" s="4">
        <v>44466</v>
      </c>
      <c r="B18" s="2" t="s">
        <v>15</v>
      </c>
      <c r="C18" s="2">
        <v>175918</v>
      </c>
      <c r="D18" s="2" t="s">
        <v>16</v>
      </c>
      <c r="E18" s="2" t="s">
        <v>20</v>
      </c>
      <c r="F18" s="2" t="s">
        <v>100</v>
      </c>
      <c r="G18" s="2">
        <v>68</v>
      </c>
      <c r="H18" s="5">
        <v>11.94</v>
      </c>
      <c r="I18" s="10">
        <v>22.34</v>
      </c>
      <c r="J18" s="13">
        <f t="shared" si="0"/>
        <v>1519.12</v>
      </c>
      <c r="K18" s="16">
        <f t="shared" si="1"/>
        <v>13600</v>
      </c>
      <c r="L18" s="13">
        <f t="shared" si="2"/>
        <v>2.234</v>
      </c>
    </row>
    <row r="19" spans="1:12" x14ac:dyDescent="0.25">
      <c r="A19" s="4">
        <v>44460</v>
      </c>
      <c r="B19" s="2" t="s">
        <v>15</v>
      </c>
      <c r="C19" s="2">
        <v>175893</v>
      </c>
      <c r="D19" s="2" t="s">
        <v>16</v>
      </c>
      <c r="E19" s="2" t="s">
        <v>20</v>
      </c>
      <c r="F19" s="2" t="s">
        <v>205</v>
      </c>
      <c r="G19" s="2">
        <v>0</v>
      </c>
      <c r="H19" s="5">
        <v>11.94</v>
      </c>
      <c r="I19" s="10">
        <v>20.309999999999999</v>
      </c>
      <c r="J19" s="13">
        <f t="shared" si="0"/>
        <v>0</v>
      </c>
      <c r="K19" s="16">
        <f t="shared" si="1"/>
        <v>0</v>
      </c>
      <c r="L19" s="13">
        <f t="shared" si="2"/>
        <v>2.0309999999999997</v>
      </c>
    </row>
    <row r="20" spans="1:12" x14ac:dyDescent="0.25">
      <c r="A20" s="4">
        <v>44455</v>
      </c>
      <c r="B20" s="2" t="s">
        <v>15</v>
      </c>
      <c r="C20" s="2">
        <v>175694</v>
      </c>
      <c r="D20" s="2" t="s">
        <v>16</v>
      </c>
      <c r="E20" s="2" t="s">
        <v>53</v>
      </c>
      <c r="F20" s="2" t="s">
        <v>79</v>
      </c>
      <c r="G20" s="2">
        <v>9</v>
      </c>
      <c r="H20" s="5">
        <v>11.94</v>
      </c>
      <c r="I20" s="10">
        <v>18.28</v>
      </c>
      <c r="J20" s="13">
        <f t="shared" si="0"/>
        <v>164.52</v>
      </c>
      <c r="K20" s="16">
        <f t="shared" si="1"/>
        <v>1800</v>
      </c>
      <c r="L20" s="13">
        <f t="shared" si="2"/>
        <v>1.8280000000000001</v>
      </c>
    </row>
    <row r="21" spans="1:12" x14ac:dyDescent="0.25">
      <c r="A21" s="4">
        <v>44454</v>
      </c>
      <c r="B21" s="2" t="s">
        <v>15</v>
      </c>
      <c r="C21" s="2">
        <v>175584</v>
      </c>
      <c r="D21" s="2" t="s">
        <v>16</v>
      </c>
      <c r="E21" s="2" t="s">
        <v>39</v>
      </c>
      <c r="F21" s="2" t="s">
        <v>40</v>
      </c>
      <c r="G21" s="2">
        <v>0</v>
      </c>
      <c r="H21" s="5">
        <v>11.94</v>
      </c>
      <c r="I21" s="10">
        <v>15.13</v>
      </c>
      <c r="J21" s="13">
        <f t="shared" si="0"/>
        <v>0</v>
      </c>
      <c r="K21" s="16">
        <f t="shared" si="1"/>
        <v>0</v>
      </c>
      <c r="L21" s="13">
        <f t="shared" si="2"/>
        <v>1.5130000000000001</v>
      </c>
    </row>
    <row r="22" spans="1:12" x14ac:dyDescent="0.25">
      <c r="A22" s="4">
        <v>44453</v>
      </c>
      <c r="B22" s="2" t="s">
        <v>15</v>
      </c>
      <c r="C22" s="2">
        <v>175647</v>
      </c>
      <c r="D22" s="2" t="s">
        <v>16</v>
      </c>
      <c r="E22" s="2" t="s">
        <v>20</v>
      </c>
      <c r="F22" s="2" t="s">
        <v>118</v>
      </c>
      <c r="G22" s="2">
        <v>10</v>
      </c>
      <c r="H22" s="5">
        <v>11.94</v>
      </c>
      <c r="I22" s="10">
        <v>20.309999999999999</v>
      </c>
      <c r="J22" s="13">
        <f t="shared" si="0"/>
        <v>203.1</v>
      </c>
      <c r="K22" s="16">
        <f t="shared" si="1"/>
        <v>2000</v>
      </c>
      <c r="L22" s="13">
        <f t="shared" si="2"/>
        <v>2.0309999999999997</v>
      </c>
    </row>
    <row r="23" spans="1:12" x14ac:dyDescent="0.25">
      <c r="A23" s="4">
        <v>44447</v>
      </c>
      <c r="B23" s="2" t="s">
        <v>15</v>
      </c>
      <c r="C23" s="2">
        <v>175593</v>
      </c>
      <c r="D23" s="2" t="s">
        <v>16</v>
      </c>
      <c r="E23" s="2" t="s">
        <v>20</v>
      </c>
      <c r="F23" s="2" t="s">
        <v>27</v>
      </c>
      <c r="G23" s="2">
        <v>2</v>
      </c>
      <c r="H23" s="5">
        <v>11.94</v>
      </c>
      <c r="I23" s="10">
        <v>30.13</v>
      </c>
      <c r="J23" s="13">
        <f t="shared" si="0"/>
        <v>60.26</v>
      </c>
      <c r="K23" s="16">
        <f t="shared" si="1"/>
        <v>400</v>
      </c>
      <c r="L23" s="13">
        <f t="shared" si="2"/>
        <v>3.0129999999999999</v>
      </c>
    </row>
    <row r="24" spans="1:12" x14ac:dyDescent="0.25">
      <c r="A24" s="4">
        <v>44445</v>
      </c>
      <c r="B24" s="2" t="s">
        <v>15</v>
      </c>
      <c r="C24" s="2">
        <v>175543</v>
      </c>
      <c r="D24" s="2" t="s">
        <v>16</v>
      </c>
      <c r="E24" s="2" t="s">
        <v>18</v>
      </c>
      <c r="F24" s="2" t="s">
        <v>164</v>
      </c>
      <c r="G24" s="2">
        <v>25</v>
      </c>
      <c r="H24" s="5">
        <v>11.94</v>
      </c>
      <c r="I24" s="10">
        <v>22.34</v>
      </c>
      <c r="J24" s="13">
        <f t="shared" si="0"/>
        <v>558.5</v>
      </c>
      <c r="K24" s="16">
        <f t="shared" si="1"/>
        <v>5000</v>
      </c>
      <c r="L24" s="13">
        <f t="shared" si="2"/>
        <v>2.234</v>
      </c>
    </row>
    <row r="25" spans="1:12" x14ac:dyDescent="0.25">
      <c r="A25" s="4">
        <v>44439</v>
      </c>
      <c r="B25" s="2" t="s">
        <v>15</v>
      </c>
      <c r="C25" s="2">
        <v>175470</v>
      </c>
      <c r="D25" s="2" t="s">
        <v>16</v>
      </c>
      <c r="E25" s="2" t="s">
        <v>53</v>
      </c>
      <c r="F25" s="2" t="s">
        <v>79</v>
      </c>
      <c r="G25" s="2">
        <v>19</v>
      </c>
      <c r="H25" s="5">
        <v>11.94</v>
      </c>
      <c r="I25" s="10">
        <v>18.28</v>
      </c>
      <c r="J25" s="13">
        <f t="shared" si="0"/>
        <v>347.32000000000005</v>
      </c>
      <c r="K25" s="16">
        <f t="shared" si="1"/>
        <v>3800</v>
      </c>
      <c r="L25" s="13">
        <f t="shared" si="2"/>
        <v>1.8280000000000001</v>
      </c>
    </row>
    <row r="26" spans="1:12" x14ac:dyDescent="0.25">
      <c r="A26" s="4">
        <v>44437</v>
      </c>
      <c r="B26" s="2" t="s">
        <v>15</v>
      </c>
      <c r="C26" s="2">
        <v>175430</v>
      </c>
      <c r="D26" s="2" t="s">
        <v>16</v>
      </c>
      <c r="E26" s="2" t="s">
        <v>20</v>
      </c>
      <c r="F26" s="2" t="s">
        <v>32</v>
      </c>
      <c r="G26" s="2">
        <v>5</v>
      </c>
      <c r="H26" s="5">
        <v>11.94</v>
      </c>
      <c r="I26" s="10">
        <v>20.309999999999999</v>
      </c>
      <c r="J26" s="13">
        <f t="shared" si="0"/>
        <v>101.55</v>
      </c>
      <c r="K26" s="16">
        <f t="shared" si="1"/>
        <v>1000</v>
      </c>
      <c r="L26" s="13">
        <f t="shared" si="2"/>
        <v>2.0309999999999997</v>
      </c>
    </row>
    <row r="27" spans="1:12" x14ac:dyDescent="0.25">
      <c r="A27" s="4">
        <v>44433</v>
      </c>
      <c r="B27" s="2" t="s">
        <v>15</v>
      </c>
      <c r="C27" s="2">
        <v>175343</v>
      </c>
      <c r="D27" s="2" t="s">
        <v>16</v>
      </c>
      <c r="E27" s="2" t="s">
        <v>20</v>
      </c>
      <c r="F27" s="2" t="s">
        <v>93</v>
      </c>
      <c r="G27" s="2">
        <v>20</v>
      </c>
      <c r="H27" s="5">
        <v>11.94</v>
      </c>
      <c r="I27" s="10">
        <v>20.309999999999999</v>
      </c>
      <c r="J27" s="13">
        <f t="shared" si="0"/>
        <v>406.2</v>
      </c>
      <c r="K27" s="16">
        <f t="shared" si="1"/>
        <v>4000</v>
      </c>
      <c r="L27" s="13">
        <f t="shared" si="2"/>
        <v>2.0309999999999997</v>
      </c>
    </row>
    <row r="28" spans="1:12" x14ac:dyDescent="0.25">
      <c r="A28" s="4">
        <v>44421</v>
      </c>
      <c r="B28" s="2" t="s">
        <v>15</v>
      </c>
      <c r="C28" s="2">
        <v>175076</v>
      </c>
      <c r="D28" s="2" t="s">
        <v>16</v>
      </c>
      <c r="E28" s="2" t="s">
        <v>53</v>
      </c>
      <c r="F28" s="2" t="s">
        <v>79</v>
      </c>
      <c r="G28" s="2">
        <v>16</v>
      </c>
      <c r="H28" s="5">
        <v>11.94</v>
      </c>
      <c r="I28" s="10">
        <v>18.28</v>
      </c>
      <c r="J28" s="13">
        <f t="shared" si="0"/>
        <v>292.48</v>
      </c>
      <c r="K28" s="16">
        <f t="shared" si="1"/>
        <v>3200</v>
      </c>
      <c r="L28" s="13">
        <f t="shared" si="2"/>
        <v>1.8280000000000001</v>
      </c>
    </row>
    <row r="29" spans="1:12" x14ac:dyDescent="0.25">
      <c r="A29" s="4">
        <v>44418</v>
      </c>
      <c r="B29" s="2" t="s">
        <v>15</v>
      </c>
      <c r="C29" s="2">
        <v>175028</v>
      </c>
      <c r="D29" s="2" t="s">
        <v>16</v>
      </c>
      <c r="E29" s="2" t="s">
        <v>56</v>
      </c>
      <c r="F29" s="2" t="s">
        <v>66</v>
      </c>
      <c r="G29" s="2">
        <v>10</v>
      </c>
      <c r="H29" s="5">
        <v>11.94</v>
      </c>
      <c r="I29" s="10">
        <v>22.34</v>
      </c>
      <c r="J29" s="13">
        <f t="shared" si="0"/>
        <v>223.4</v>
      </c>
      <c r="K29" s="16">
        <f t="shared" si="1"/>
        <v>2000</v>
      </c>
      <c r="L29" s="13">
        <f t="shared" si="2"/>
        <v>2.234</v>
      </c>
    </row>
    <row r="30" spans="1:12" x14ac:dyDescent="0.25">
      <c r="A30" s="4">
        <v>44396</v>
      </c>
      <c r="B30" s="2" t="s">
        <v>15</v>
      </c>
      <c r="C30" s="2">
        <v>173532</v>
      </c>
      <c r="D30" s="2" t="s">
        <v>16</v>
      </c>
      <c r="E30" s="2" t="s">
        <v>51</v>
      </c>
      <c r="F30" s="2" t="s">
        <v>163</v>
      </c>
      <c r="G30" s="2">
        <v>0</v>
      </c>
      <c r="H30" s="5">
        <v>11.91</v>
      </c>
      <c r="I30" s="10">
        <v>21.33</v>
      </c>
      <c r="J30" s="13">
        <f t="shared" si="0"/>
        <v>0</v>
      </c>
      <c r="K30" s="16">
        <f t="shared" si="1"/>
        <v>0</v>
      </c>
      <c r="L30" s="13">
        <f t="shared" si="2"/>
        <v>2.133</v>
      </c>
    </row>
    <row r="31" spans="1:12" x14ac:dyDescent="0.25">
      <c r="A31" s="4">
        <v>44383</v>
      </c>
      <c r="B31" s="2" t="s">
        <v>15</v>
      </c>
      <c r="C31" s="2">
        <v>174099</v>
      </c>
      <c r="D31" s="2" t="s">
        <v>16</v>
      </c>
      <c r="E31" s="2" t="s">
        <v>20</v>
      </c>
      <c r="F31" s="2" t="s">
        <v>42</v>
      </c>
      <c r="G31" s="2">
        <v>40</v>
      </c>
      <c r="H31" s="5">
        <v>11.94</v>
      </c>
      <c r="I31" s="10">
        <v>15</v>
      </c>
      <c r="J31" s="13">
        <f t="shared" si="0"/>
        <v>600</v>
      </c>
      <c r="K31" s="16">
        <f t="shared" si="1"/>
        <v>8000</v>
      </c>
      <c r="L31" s="13">
        <f t="shared" si="2"/>
        <v>1.5</v>
      </c>
    </row>
    <row r="32" spans="1:12" x14ac:dyDescent="0.25">
      <c r="A32" s="4">
        <v>44382</v>
      </c>
      <c r="B32" s="2" t="s">
        <v>15</v>
      </c>
      <c r="C32" s="2">
        <v>174079</v>
      </c>
      <c r="D32" s="2" t="s">
        <v>16</v>
      </c>
      <c r="E32" s="2" t="s">
        <v>53</v>
      </c>
      <c r="F32" s="2" t="s">
        <v>79</v>
      </c>
      <c r="G32" s="2">
        <v>17</v>
      </c>
      <c r="H32" s="5">
        <v>11.91</v>
      </c>
      <c r="I32" s="10">
        <v>18.28</v>
      </c>
      <c r="J32" s="13">
        <f t="shared" si="0"/>
        <v>310.76</v>
      </c>
      <c r="K32" s="16">
        <f t="shared" si="1"/>
        <v>3400</v>
      </c>
      <c r="L32" s="13">
        <f t="shared" si="2"/>
        <v>1.8280000000000001</v>
      </c>
    </row>
    <row r="33" spans="1:12" x14ac:dyDescent="0.25">
      <c r="A33" s="4">
        <v>44382</v>
      </c>
      <c r="B33" s="2" t="s">
        <v>15</v>
      </c>
      <c r="C33" s="2">
        <v>174027</v>
      </c>
      <c r="D33" s="2" t="s">
        <v>16</v>
      </c>
      <c r="E33" s="2" t="s">
        <v>53</v>
      </c>
      <c r="F33" s="2" t="s">
        <v>165</v>
      </c>
      <c r="G33" s="2">
        <v>20</v>
      </c>
      <c r="H33" s="5">
        <v>11.94</v>
      </c>
      <c r="I33" s="10">
        <v>18.28</v>
      </c>
      <c r="J33" s="13">
        <f t="shared" si="0"/>
        <v>365.6</v>
      </c>
      <c r="K33" s="16">
        <f t="shared" si="1"/>
        <v>4000</v>
      </c>
      <c r="L33" s="13">
        <f t="shared" si="2"/>
        <v>1.8280000000000001</v>
      </c>
    </row>
    <row r="34" spans="1:12" x14ac:dyDescent="0.25">
      <c r="A34" s="4">
        <v>44380</v>
      </c>
      <c r="B34" s="2" t="s">
        <v>15</v>
      </c>
      <c r="C34" s="2">
        <v>174107</v>
      </c>
      <c r="D34" s="2" t="s">
        <v>16</v>
      </c>
      <c r="E34" s="2" t="s">
        <v>80</v>
      </c>
      <c r="F34" s="2" t="s">
        <v>206</v>
      </c>
      <c r="G34" s="2">
        <v>4</v>
      </c>
      <c r="H34" s="5">
        <v>11.94</v>
      </c>
      <c r="I34" s="10">
        <v>21.73</v>
      </c>
      <c r="J34" s="13">
        <f t="shared" si="0"/>
        <v>86.92</v>
      </c>
      <c r="K34" s="16">
        <f t="shared" si="1"/>
        <v>800</v>
      </c>
      <c r="L34" s="13">
        <f t="shared" si="2"/>
        <v>2.173</v>
      </c>
    </row>
    <row r="35" spans="1:12" x14ac:dyDescent="0.25">
      <c r="A35" s="4">
        <v>44379</v>
      </c>
      <c r="B35" s="2" t="s">
        <v>15</v>
      </c>
      <c r="C35" s="2">
        <v>173955</v>
      </c>
      <c r="D35" s="2" t="s">
        <v>16</v>
      </c>
      <c r="E35" s="2" t="s">
        <v>56</v>
      </c>
      <c r="F35" s="2" t="s">
        <v>57</v>
      </c>
      <c r="G35" s="2">
        <v>17</v>
      </c>
      <c r="H35" s="5">
        <v>11.22</v>
      </c>
      <c r="I35" s="10">
        <v>22.34</v>
      </c>
      <c r="J35" s="13">
        <f t="shared" si="0"/>
        <v>379.78</v>
      </c>
      <c r="K35" s="16">
        <f t="shared" si="1"/>
        <v>3400</v>
      </c>
      <c r="L35" s="13">
        <f t="shared" si="2"/>
        <v>2.234</v>
      </c>
    </row>
    <row r="36" spans="1:12" x14ac:dyDescent="0.25">
      <c r="A36" s="4">
        <v>44375</v>
      </c>
      <c r="B36" s="2" t="s">
        <v>15</v>
      </c>
      <c r="C36" s="2">
        <v>173859</v>
      </c>
      <c r="D36" s="2" t="s">
        <v>16</v>
      </c>
      <c r="E36" s="2" t="s">
        <v>20</v>
      </c>
      <c r="F36" s="2" t="s">
        <v>207</v>
      </c>
      <c r="G36" s="2">
        <v>11</v>
      </c>
      <c r="H36" s="5">
        <v>11.22</v>
      </c>
      <c r="I36" s="10">
        <v>20.309999999999999</v>
      </c>
      <c r="J36" s="13">
        <f t="shared" si="0"/>
        <v>223.41</v>
      </c>
      <c r="K36" s="16">
        <f t="shared" si="1"/>
        <v>2200</v>
      </c>
      <c r="L36" s="13">
        <f t="shared" si="2"/>
        <v>2.0309999999999997</v>
      </c>
    </row>
    <row r="37" spans="1:12" x14ac:dyDescent="0.25">
      <c r="A37" s="4">
        <v>44370</v>
      </c>
      <c r="B37" s="2" t="s">
        <v>15</v>
      </c>
      <c r="C37" s="2">
        <v>173616</v>
      </c>
      <c r="D37" s="2" t="s">
        <v>16</v>
      </c>
      <c r="E37" s="2" t="s">
        <v>51</v>
      </c>
      <c r="F37" s="2" t="s">
        <v>163</v>
      </c>
      <c r="G37" s="2">
        <v>5</v>
      </c>
      <c r="H37" s="5">
        <v>11.22</v>
      </c>
      <c r="I37" s="10">
        <v>23.38</v>
      </c>
      <c r="J37" s="13">
        <f t="shared" si="0"/>
        <v>116.89999999999999</v>
      </c>
      <c r="K37" s="16">
        <f t="shared" si="1"/>
        <v>1000</v>
      </c>
      <c r="L37" s="13">
        <f t="shared" si="2"/>
        <v>2.3380000000000001</v>
      </c>
    </row>
    <row r="38" spans="1:12" x14ac:dyDescent="0.25">
      <c r="A38" s="4">
        <v>44357</v>
      </c>
      <c r="B38" s="2" t="s">
        <v>15</v>
      </c>
      <c r="C38" s="2">
        <v>173466</v>
      </c>
      <c r="D38" s="2" t="s">
        <v>16</v>
      </c>
      <c r="E38" s="2" t="s">
        <v>20</v>
      </c>
      <c r="F38" s="2" t="s">
        <v>96</v>
      </c>
      <c r="G38" s="2">
        <v>10</v>
      </c>
      <c r="H38" s="5">
        <v>11.22</v>
      </c>
      <c r="I38" s="10">
        <v>20.309999999999999</v>
      </c>
      <c r="J38" s="13">
        <f t="shared" si="0"/>
        <v>203.1</v>
      </c>
      <c r="K38" s="16">
        <f t="shared" si="1"/>
        <v>2000</v>
      </c>
      <c r="L38" s="13">
        <f t="shared" si="2"/>
        <v>2.0309999999999997</v>
      </c>
    </row>
    <row r="39" spans="1:12" x14ac:dyDescent="0.25">
      <c r="A39" s="4">
        <v>44355</v>
      </c>
      <c r="B39" s="2" t="s">
        <v>15</v>
      </c>
      <c r="C39" s="2">
        <v>173442</v>
      </c>
      <c r="D39" s="2" t="s">
        <v>16</v>
      </c>
      <c r="E39" s="2" t="s">
        <v>20</v>
      </c>
      <c r="F39" s="2" t="s">
        <v>55</v>
      </c>
      <c r="G39" s="2">
        <v>10</v>
      </c>
      <c r="H39" s="5">
        <v>11.22</v>
      </c>
      <c r="I39" s="10">
        <v>14.85</v>
      </c>
      <c r="J39" s="13">
        <f t="shared" si="0"/>
        <v>148.5</v>
      </c>
      <c r="K39" s="16">
        <f t="shared" si="1"/>
        <v>2000</v>
      </c>
      <c r="L39" s="13">
        <f t="shared" si="2"/>
        <v>1.4849999999999999</v>
      </c>
    </row>
    <row r="40" spans="1:12" x14ac:dyDescent="0.25">
      <c r="A40" s="4">
        <v>44344</v>
      </c>
      <c r="B40" s="2" t="s">
        <v>15</v>
      </c>
      <c r="C40" s="2">
        <v>173205</v>
      </c>
      <c r="D40" s="2" t="s">
        <v>16</v>
      </c>
      <c r="E40" s="2" t="s">
        <v>85</v>
      </c>
      <c r="F40" s="2" t="s">
        <v>112</v>
      </c>
      <c r="G40" s="2">
        <v>17</v>
      </c>
      <c r="H40" s="5">
        <v>11.22</v>
      </c>
      <c r="I40" s="10">
        <v>17.29</v>
      </c>
      <c r="J40" s="13">
        <f t="shared" si="0"/>
        <v>293.93</v>
      </c>
      <c r="K40" s="16">
        <f t="shared" si="1"/>
        <v>3400</v>
      </c>
      <c r="L40" s="13">
        <f t="shared" si="2"/>
        <v>1.7289999999999999</v>
      </c>
    </row>
    <row r="41" spans="1:12" x14ac:dyDescent="0.25">
      <c r="A41" s="4">
        <v>44316</v>
      </c>
      <c r="B41" s="2" t="s">
        <v>15</v>
      </c>
      <c r="C41" s="2">
        <v>172730</v>
      </c>
      <c r="D41" s="2" t="s">
        <v>16</v>
      </c>
      <c r="E41" s="2" t="s">
        <v>20</v>
      </c>
      <c r="F41" s="2" t="s">
        <v>208</v>
      </c>
      <c r="G41" s="2">
        <v>0</v>
      </c>
      <c r="H41" s="5">
        <v>11.22</v>
      </c>
      <c r="I41" s="10">
        <v>24.5</v>
      </c>
      <c r="J41" s="13">
        <f t="shared" si="0"/>
        <v>0</v>
      </c>
      <c r="K41" s="16">
        <f t="shared" si="1"/>
        <v>0</v>
      </c>
      <c r="L41" s="13">
        <f t="shared" si="2"/>
        <v>2.4500000000000002</v>
      </c>
    </row>
    <row r="42" spans="1:12" x14ac:dyDescent="0.25">
      <c r="A42" s="4">
        <v>44301</v>
      </c>
      <c r="B42" s="2" t="s">
        <v>15</v>
      </c>
      <c r="C42" s="2">
        <v>172355</v>
      </c>
      <c r="D42" s="2" t="s">
        <v>16</v>
      </c>
      <c r="E42" s="2" t="s">
        <v>80</v>
      </c>
      <c r="F42" s="2" t="s">
        <v>124</v>
      </c>
      <c r="G42" s="2">
        <v>12</v>
      </c>
      <c r="H42" s="5">
        <v>11.22</v>
      </c>
      <c r="I42" s="10">
        <v>21.33</v>
      </c>
      <c r="J42" s="13">
        <f t="shared" si="0"/>
        <v>255.95999999999998</v>
      </c>
      <c r="K42" s="16">
        <f t="shared" si="1"/>
        <v>2400</v>
      </c>
      <c r="L42" s="13">
        <f t="shared" si="2"/>
        <v>2.133</v>
      </c>
    </row>
    <row r="44" spans="1:12" x14ac:dyDescent="0.25">
      <c r="A44" t="s">
        <v>247</v>
      </c>
      <c r="G44" s="2">
        <f>SUM(G9:G42)</f>
        <v>511</v>
      </c>
      <c r="J44" s="5">
        <f t="shared" ref="J44:K44" si="3">SUM(J9:J42)</f>
        <v>9899.83</v>
      </c>
      <c r="K44" s="16">
        <f t="shared" si="3"/>
        <v>102200</v>
      </c>
      <c r="L44" s="13">
        <f>AVERAGE(L9:L42)</f>
        <v>1.9968235294117651</v>
      </c>
    </row>
  </sheetData>
  <mergeCells count="10">
    <mergeCell ref="J4:K4"/>
    <mergeCell ref="L4:M4"/>
    <mergeCell ref="N4:O4"/>
    <mergeCell ref="P4:Q4"/>
    <mergeCell ref="R4:S4"/>
    <mergeCell ref="J1:K3"/>
    <mergeCell ref="L1:M3"/>
    <mergeCell ref="N1:O3"/>
    <mergeCell ref="P1:Q3"/>
    <mergeCell ref="R1:S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F4BA8-37E6-498F-975E-F7764ADAE53E}">
  <dimension ref="A1:S31"/>
  <sheetViews>
    <sheetView workbookViewId="0"/>
  </sheetViews>
  <sheetFormatPr defaultRowHeight="15" x14ac:dyDescent="0.25"/>
  <cols>
    <col min="1" max="1" width="10.7109375" bestFit="1" customWidth="1"/>
    <col min="2" max="2" width="5.5703125" bestFit="1" customWidth="1"/>
    <col min="3" max="3" width="8.5703125" bestFit="1" customWidth="1"/>
    <col min="4" max="4" width="7.140625" bestFit="1" customWidth="1"/>
    <col min="5" max="5" width="11.140625" bestFit="1" customWidth="1"/>
    <col min="6" max="6" width="20.42578125" bestFit="1" customWidth="1"/>
    <col min="7" max="7" width="8.7109375" bestFit="1" customWidth="1"/>
    <col min="8" max="8" width="10.28515625" bestFit="1" customWidth="1"/>
    <col min="9" max="9" width="11" bestFit="1" customWidth="1"/>
    <col min="10" max="10" width="10.5703125" bestFit="1" customWidth="1"/>
  </cols>
  <sheetData>
    <row r="1" spans="1:19" x14ac:dyDescent="0.25">
      <c r="A1" t="s">
        <v>0</v>
      </c>
      <c r="G1" t="s">
        <v>1</v>
      </c>
      <c r="H1" s="1">
        <v>44581</v>
      </c>
      <c r="J1" s="27" t="s">
        <v>253</v>
      </c>
      <c r="K1" s="27"/>
      <c r="L1" s="27" t="s">
        <v>255</v>
      </c>
      <c r="M1" s="27"/>
      <c r="N1" s="28" t="s">
        <v>256</v>
      </c>
      <c r="O1" s="28"/>
      <c r="P1" s="28" t="s">
        <v>257</v>
      </c>
      <c r="Q1" s="28"/>
      <c r="R1" s="28" t="s">
        <v>258</v>
      </c>
      <c r="S1" s="28"/>
    </row>
    <row r="2" spans="1:19" x14ac:dyDescent="0.25">
      <c r="G2" t="s">
        <v>2</v>
      </c>
      <c r="H2">
        <v>1</v>
      </c>
      <c r="J2" s="27"/>
      <c r="K2" s="27"/>
      <c r="L2" s="27"/>
      <c r="M2" s="27"/>
      <c r="N2" s="28"/>
      <c r="O2" s="28"/>
      <c r="P2" s="28"/>
      <c r="Q2" s="28"/>
      <c r="R2" s="28"/>
      <c r="S2" s="28"/>
    </row>
    <row r="3" spans="1:19" x14ac:dyDescent="0.25">
      <c r="F3" t="s">
        <v>3</v>
      </c>
      <c r="J3" s="27"/>
      <c r="K3" s="27"/>
      <c r="L3" s="27"/>
      <c r="M3" s="27"/>
      <c r="N3" s="28"/>
      <c r="O3" s="28"/>
      <c r="P3" s="28"/>
      <c r="Q3" s="28"/>
      <c r="R3" s="28"/>
      <c r="S3" s="28"/>
    </row>
    <row r="4" spans="1:19" x14ac:dyDescent="0.25">
      <c r="A4" t="s">
        <v>107</v>
      </c>
      <c r="D4" t="s">
        <v>4</v>
      </c>
      <c r="J4" s="24" t="s">
        <v>267</v>
      </c>
      <c r="K4" s="24"/>
      <c r="L4" s="24"/>
      <c r="M4" s="24"/>
      <c r="N4" s="24">
        <v>20</v>
      </c>
      <c r="O4" s="24"/>
      <c r="P4" s="25">
        <f>K31</f>
        <v>64000</v>
      </c>
      <c r="Q4" s="24"/>
      <c r="R4" s="26">
        <f>L31</f>
        <v>1.3287619047619046</v>
      </c>
      <c r="S4" s="24"/>
    </row>
    <row r="5" spans="1:19" x14ac:dyDescent="0.25">
      <c r="A5" t="s">
        <v>108</v>
      </c>
      <c r="D5" t="s">
        <v>4</v>
      </c>
    </row>
    <row r="6" spans="1:19" x14ac:dyDescent="0.25">
      <c r="A6" t="s">
        <v>109</v>
      </c>
      <c r="C6" t="s">
        <v>209</v>
      </c>
      <c r="E6" t="s">
        <v>210</v>
      </c>
      <c r="L6" s="14" t="s">
        <v>250</v>
      </c>
    </row>
    <row r="7" spans="1:19" x14ac:dyDescent="0.25">
      <c r="A7">
        <v>102822</v>
      </c>
      <c r="I7" s="8" t="s">
        <v>243</v>
      </c>
      <c r="J7" s="11" t="s">
        <v>245</v>
      </c>
      <c r="K7" s="14" t="s">
        <v>248</v>
      </c>
      <c r="L7" s="17" t="s">
        <v>251</v>
      </c>
    </row>
    <row r="8" spans="1:19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9" t="s">
        <v>244</v>
      </c>
      <c r="J8" s="12" t="s">
        <v>246</v>
      </c>
      <c r="K8" s="15" t="s">
        <v>249</v>
      </c>
      <c r="L8" s="15" t="s">
        <v>252</v>
      </c>
    </row>
    <row r="9" spans="1:19" x14ac:dyDescent="0.25">
      <c r="A9" s="4">
        <v>44343</v>
      </c>
      <c r="B9" s="2" t="s">
        <v>15</v>
      </c>
      <c r="C9" s="2">
        <v>173109</v>
      </c>
      <c r="D9" s="2" t="s">
        <v>16</v>
      </c>
      <c r="E9" s="2" t="s">
        <v>20</v>
      </c>
      <c r="F9" s="2" t="s">
        <v>118</v>
      </c>
      <c r="G9" s="2">
        <v>0</v>
      </c>
      <c r="H9" s="5">
        <v>8.5399999999999991</v>
      </c>
      <c r="I9" s="10">
        <v>13.1</v>
      </c>
      <c r="J9" s="13">
        <f>G9*I9</f>
        <v>0</v>
      </c>
      <c r="K9" s="16">
        <f>G9*(10*20)</f>
        <v>0</v>
      </c>
      <c r="L9" s="13">
        <f>I9/10</f>
        <v>1.31</v>
      </c>
    </row>
    <row r="10" spans="1:19" x14ac:dyDescent="0.25">
      <c r="A10" s="4">
        <v>44336</v>
      </c>
      <c r="B10" s="2" t="s">
        <v>15</v>
      </c>
      <c r="C10" s="2">
        <v>173036</v>
      </c>
      <c r="D10" s="2" t="s">
        <v>16</v>
      </c>
      <c r="E10" s="2" t="s">
        <v>25</v>
      </c>
      <c r="F10" s="2" t="s">
        <v>146</v>
      </c>
      <c r="G10" s="2">
        <v>0</v>
      </c>
      <c r="H10" s="5">
        <v>8.5399999999999991</v>
      </c>
      <c r="I10" s="10">
        <v>13.1</v>
      </c>
      <c r="J10" s="13">
        <f t="shared" ref="J10:J29" si="0">G10*I10</f>
        <v>0</v>
      </c>
      <c r="K10" s="16">
        <f t="shared" ref="K10:K29" si="1">G10*(10*20)</f>
        <v>0</v>
      </c>
      <c r="L10" s="13">
        <f t="shared" ref="L10:L29" si="2">I10/10</f>
        <v>1.31</v>
      </c>
    </row>
    <row r="11" spans="1:19" x14ac:dyDescent="0.25">
      <c r="A11" s="4">
        <v>44326</v>
      </c>
      <c r="B11" s="2" t="s">
        <v>15</v>
      </c>
      <c r="C11" s="2">
        <v>172841</v>
      </c>
      <c r="D11" s="2" t="s">
        <v>16</v>
      </c>
      <c r="E11" s="2" t="s">
        <v>25</v>
      </c>
      <c r="F11" s="2" t="s">
        <v>78</v>
      </c>
      <c r="G11" s="2">
        <v>10</v>
      </c>
      <c r="H11" s="5">
        <v>8.5399999999999991</v>
      </c>
      <c r="I11" s="10">
        <v>13.1</v>
      </c>
      <c r="J11" s="13">
        <f t="shared" si="0"/>
        <v>131</v>
      </c>
      <c r="K11" s="16">
        <f t="shared" si="1"/>
        <v>2000</v>
      </c>
      <c r="L11" s="13">
        <f t="shared" si="2"/>
        <v>1.31</v>
      </c>
    </row>
    <row r="12" spans="1:19" x14ac:dyDescent="0.25">
      <c r="A12" s="4">
        <v>44323</v>
      </c>
      <c r="B12" s="2" t="s">
        <v>15</v>
      </c>
      <c r="C12" s="2">
        <v>172825</v>
      </c>
      <c r="D12" s="2" t="s">
        <v>16</v>
      </c>
      <c r="E12" s="2" t="s">
        <v>20</v>
      </c>
      <c r="F12" s="2" t="s">
        <v>74</v>
      </c>
      <c r="G12" s="2">
        <v>10</v>
      </c>
      <c r="H12" s="5">
        <v>8.5399999999999991</v>
      </c>
      <c r="I12" s="10">
        <v>13.1</v>
      </c>
      <c r="J12" s="13">
        <f t="shared" si="0"/>
        <v>131</v>
      </c>
      <c r="K12" s="16">
        <f t="shared" si="1"/>
        <v>2000</v>
      </c>
      <c r="L12" s="13">
        <f t="shared" si="2"/>
        <v>1.31</v>
      </c>
    </row>
    <row r="13" spans="1:19" x14ac:dyDescent="0.25">
      <c r="A13" s="4">
        <v>44316</v>
      </c>
      <c r="B13" s="2" t="s">
        <v>15</v>
      </c>
      <c r="C13" s="2">
        <v>172692</v>
      </c>
      <c r="D13" s="2" t="s">
        <v>16</v>
      </c>
      <c r="E13" s="2" t="s">
        <v>20</v>
      </c>
      <c r="F13" s="2" t="s">
        <v>55</v>
      </c>
      <c r="G13" s="2">
        <v>20</v>
      </c>
      <c r="H13" s="5">
        <v>8.5399999999999991</v>
      </c>
      <c r="I13" s="10">
        <v>13.1</v>
      </c>
      <c r="J13" s="13">
        <f t="shared" si="0"/>
        <v>262</v>
      </c>
      <c r="K13" s="16">
        <f t="shared" si="1"/>
        <v>4000</v>
      </c>
      <c r="L13" s="13">
        <f t="shared" si="2"/>
        <v>1.31</v>
      </c>
    </row>
    <row r="14" spans="1:19" x14ac:dyDescent="0.25">
      <c r="A14" s="4">
        <v>44316</v>
      </c>
      <c r="B14" s="2" t="s">
        <v>15</v>
      </c>
      <c r="C14" s="2">
        <v>172510</v>
      </c>
      <c r="D14" s="2" t="s">
        <v>16</v>
      </c>
      <c r="E14" s="2" t="s">
        <v>17</v>
      </c>
      <c r="F14" s="2" t="s">
        <v>128</v>
      </c>
      <c r="G14" s="2">
        <v>50</v>
      </c>
      <c r="H14" s="5">
        <v>8.5399999999999991</v>
      </c>
      <c r="I14" s="10">
        <v>13.1</v>
      </c>
      <c r="J14" s="13">
        <f t="shared" si="0"/>
        <v>655</v>
      </c>
      <c r="K14" s="16">
        <f t="shared" si="1"/>
        <v>10000</v>
      </c>
      <c r="L14" s="13">
        <f t="shared" si="2"/>
        <v>1.31</v>
      </c>
    </row>
    <row r="15" spans="1:19" x14ac:dyDescent="0.25">
      <c r="A15" s="4">
        <v>44314</v>
      </c>
      <c r="B15" s="2" t="s">
        <v>15</v>
      </c>
      <c r="C15" s="2">
        <v>172596</v>
      </c>
      <c r="D15" s="2" t="s">
        <v>16</v>
      </c>
      <c r="E15" s="2" t="s">
        <v>20</v>
      </c>
      <c r="F15" s="2" t="s">
        <v>96</v>
      </c>
      <c r="G15" s="2">
        <v>10</v>
      </c>
      <c r="H15" s="5">
        <v>8.5399999999999991</v>
      </c>
      <c r="I15" s="10">
        <v>13.1</v>
      </c>
      <c r="J15" s="13">
        <f t="shared" si="0"/>
        <v>131</v>
      </c>
      <c r="K15" s="16">
        <f t="shared" si="1"/>
        <v>2000</v>
      </c>
      <c r="L15" s="13">
        <f t="shared" si="2"/>
        <v>1.31</v>
      </c>
    </row>
    <row r="16" spans="1:19" x14ac:dyDescent="0.25">
      <c r="A16" s="4">
        <v>44309</v>
      </c>
      <c r="B16" s="2" t="s">
        <v>15</v>
      </c>
      <c r="C16" s="2">
        <v>172540</v>
      </c>
      <c r="D16" s="2" t="s">
        <v>16</v>
      </c>
      <c r="E16" s="2" t="s">
        <v>20</v>
      </c>
      <c r="F16" s="2" t="s">
        <v>148</v>
      </c>
      <c r="G16" s="2">
        <v>25</v>
      </c>
      <c r="H16" s="5">
        <v>8.5399999999999991</v>
      </c>
      <c r="I16" s="10">
        <v>13.1</v>
      </c>
      <c r="J16" s="13">
        <f t="shared" si="0"/>
        <v>327.5</v>
      </c>
      <c r="K16" s="16">
        <f t="shared" si="1"/>
        <v>5000</v>
      </c>
      <c r="L16" s="13">
        <f t="shared" si="2"/>
        <v>1.31</v>
      </c>
    </row>
    <row r="17" spans="1:12" x14ac:dyDescent="0.25">
      <c r="A17" s="4">
        <v>44302</v>
      </c>
      <c r="B17" s="2" t="s">
        <v>15</v>
      </c>
      <c r="C17" s="2">
        <v>172092</v>
      </c>
      <c r="D17" s="2" t="s">
        <v>16</v>
      </c>
      <c r="E17" s="2" t="s">
        <v>114</v>
      </c>
      <c r="F17" s="2" t="s">
        <v>115</v>
      </c>
      <c r="G17" s="2">
        <v>2</v>
      </c>
      <c r="H17" s="5">
        <v>6</v>
      </c>
      <c r="I17" s="10">
        <v>14.41</v>
      </c>
      <c r="J17" s="13">
        <f t="shared" si="0"/>
        <v>28.82</v>
      </c>
      <c r="K17" s="16">
        <f t="shared" si="1"/>
        <v>400</v>
      </c>
      <c r="L17" s="13">
        <f t="shared" si="2"/>
        <v>1.4410000000000001</v>
      </c>
    </row>
    <row r="18" spans="1:12" x14ac:dyDescent="0.25">
      <c r="A18" s="4">
        <v>44300</v>
      </c>
      <c r="B18" s="2" t="s">
        <v>15</v>
      </c>
      <c r="C18" s="2">
        <v>172143</v>
      </c>
      <c r="D18" s="2" t="s">
        <v>16</v>
      </c>
      <c r="E18" s="2" t="s">
        <v>56</v>
      </c>
      <c r="F18" s="2" t="s">
        <v>66</v>
      </c>
      <c r="G18" s="2">
        <v>55</v>
      </c>
      <c r="H18" s="5">
        <v>8.5399999999999991</v>
      </c>
      <c r="I18" s="10">
        <v>14.41</v>
      </c>
      <c r="J18" s="13">
        <f t="shared" si="0"/>
        <v>792.55</v>
      </c>
      <c r="K18" s="16">
        <f t="shared" si="1"/>
        <v>11000</v>
      </c>
      <c r="L18" s="13">
        <f t="shared" si="2"/>
        <v>1.4410000000000001</v>
      </c>
    </row>
    <row r="19" spans="1:12" x14ac:dyDescent="0.25">
      <c r="A19" s="4">
        <v>44287</v>
      </c>
      <c r="B19" s="2" t="s">
        <v>15</v>
      </c>
      <c r="C19" s="2">
        <v>172068</v>
      </c>
      <c r="D19" s="2" t="s">
        <v>16</v>
      </c>
      <c r="E19" s="2" t="s">
        <v>105</v>
      </c>
      <c r="F19" s="2" t="s">
        <v>116</v>
      </c>
      <c r="G19" s="2">
        <v>7</v>
      </c>
      <c r="H19" s="5">
        <v>6</v>
      </c>
      <c r="I19" s="10">
        <v>14.02</v>
      </c>
      <c r="J19" s="13">
        <f t="shared" si="0"/>
        <v>98.14</v>
      </c>
      <c r="K19" s="16">
        <f t="shared" si="1"/>
        <v>1400</v>
      </c>
      <c r="L19" s="13">
        <f t="shared" si="2"/>
        <v>1.4019999999999999</v>
      </c>
    </row>
    <row r="20" spans="1:12" x14ac:dyDescent="0.25">
      <c r="A20" s="4">
        <v>44280</v>
      </c>
      <c r="B20" s="2" t="s">
        <v>15</v>
      </c>
      <c r="C20" s="2">
        <v>171944</v>
      </c>
      <c r="D20" s="2" t="s">
        <v>16</v>
      </c>
      <c r="E20" s="2" t="s">
        <v>53</v>
      </c>
      <c r="F20" s="2" t="s">
        <v>79</v>
      </c>
      <c r="G20" s="2">
        <v>16</v>
      </c>
      <c r="H20" s="5">
        <v>6</v>
      </c>
      <c r="I20" s="10">
        <v>11.79</v>
      </c>
      <c r="J20" s="13">
        <f t="shared" si="0"/>
        <v>188.64</v>
      </c>
      <c r="K20" s="16">
        <f t="shared" si="1"/>
        <v>3200</v>
      </c>
      <c r="L20" s="13">
        <f t="shared" si="2"/>
        <v>1.1789999999999998</v>
      </c>
    </row>
    <row r="21" spans="1:12" x14ac:dyDescent="0.25">
      <c r="A21" s="4">
        <v>44263</v>
      </c>
      <c r="B21" s="2" t="s">
        <v>15</v>
      </c>
      <c r="C21" s="2">
        <v>171646</v>
      </c>
      <c r="D21" s="2" t="s">
        <v>16</v>
      </c>
      <c r="E21" s="2" t="s">
        <v>53</v>
      </c>
      <c r="F21" s="2" t="s">
        <v>79</v>
      </c>
      <c r="G21" s="2">
        <v>13</v>
      </c>
      <c r="H21" s="5">
        <v>6</v>
      </c>
      <c r="I21" s="10">
        <v>11.79</v>
      </c>
      <c r="J21" s="13">
        <f t="shared" si="0"/>
        <v>153.26999999999998</v>
      </c>
      <c r="K21" s="16">
        <f t="shared" si="1"/>
        <v>2600</v>
      </c>
      <c r="L21" s="13">
        <f t="shared" si="2"/>
        <v>1.1789999999999998</v>
      </c>
    </row>
    <row r="22" spans="1:12" x14ac:dyDescent="0.25">
      <c r="A22" s="4">
        <v>44260</v>
      </c>
      <c r="B22" s="2" t="s">
        <v>15</v>
      </c>
      <c r="C22" s="2">
        <v>171570</v>
      </c>
      <c r="D22" s="2" t="s">
        <v>16</v>
      </c>
      <c r="E22" s="2" t="s">
        <v>53</v>
      </c>
      <c r="F22" s="2" t="s">
        <v>54</v>
      </c>
      <c r="G22" s="2">
        <v>16</v>
      </c>
      <c r="H22" s="5">
        <v>6</v>
      </c>
      <c r="I22" s="10">
        <v>11.79</v>
      </c>
      <c r="J22" s="13">
        <f t="shared" si="0"/>
        <v>188.64</v>
      </c>
      <c r="K22" s="16">
        <f t="shared" si="1"/>
        <v>3200</v>
      </c>
      <c r="L22" s="13">
        <f t="shared" si="2"/>
        <v>1.1789999999999998</v>
      </c>
    </row>
    <row r="23" spans="1:12" x14ac:dyDescent="0.25">
      <c r="A23" s="4">
        <v>44259</v>
      </c>
      <c r="B23" s="2" t="s">
        <v>15</v>
      </c>
      <c r="C23" s="2">
        <v>171495</v>
      </c>
      <c r="D23" s="2" t="s">
        <v>16</v>
      </c>
      <c r="E23" s="2" t="s">
        <v>17</v>
      </c>
      <c r="F23" s="2" t="s">
        <v>211</v>
      </c>
      <c r="G23" s="2">
        <v>10</v>
      </c>
      <c r="H23" s="5">
        <v>6</v>
      </c>
      <c r="I23" s="10">
        <v>13.1</v>
      </c>
      <c r="J23" s="13">
        <f t="shared" si="0"/>
        <v>131</v>
      </c>
      <c r="K23" s="16">
        <f t="shared" si="1"/>
        <v>2000</v>
      </c>
      <c r="L23" s="13">
        <f t="shared" si="2"/>
        <v>1.31</v>
      </c>
    </row>
    <row r="24" spans="1:12" x14ac:dyDescent="0.25">
      <c r="A24" s="4">
        <v>44253</v>
      </c>
      <c r="B24" s="2" t="s">
        <v>15</v>
      </c>
      <c r="C24" s="2">
        <v>171396</v>
      </c>
      <c r="D24" s="2" t="s">
        <v>16</v>
      </c>
      <c r="E24" s="2" t="s">
        <v>80</v>
      </c>
      <c r="F24" s="2" t="s">
        <v>138</v>
      </c>
      <c r="G24" s="2">
        <v>27</v>
      </c>
      <c r="H24" s="5">
        <v>6</v>
      </c>
      <c r="I24" s="10">
        <v>14.15</v>
      </c>
      <c r="J24" s="13">
        <f t="shared" si="0"/>
        <v>382.05</v>
      </c>
      <c r="K24" s="16">
        <f t="shared" si="1"/>
        <v>5400</v>
      </c>
      <c r="L24" s="13">
        <f t="shared" si="2"/>
        <v>1.415</v>
      </c>
    </row>
    <row r="25" spans="1:12" x14ac:dyDescent="0.25">
      <c r="A25" s="4">
        <v>44249</v>
      </c>
      <c r="B25" s="2" t="s">
        <v>15</v>
      </c>
      <c r="C25" s="2">
        <v>171270</v>
      </c>
      <c r="D25" s="2" t="s">
        <v>16</v>
      </c>
      <c r="E25" s="2" t="s">
        <v>39</v>
      </c>
      <c r="F25" s="2" t="s">
        <v>40</v>
      </c>
      <c r="G25" s="2">
        <v>25</v>
      </c>
      <c r="H25" s="5">
        <v>6</v>
      </c>
      <c r="I25" s="10">
        <v>13.76</v>
      </c>
      <c r="J25" s="13">
        <f t="shared" si="0"/>
        <v>344</v>
      </c>
      <c r="K25" s="16">
        <f t="shared" si="1"/>
        <v>5000</v>
      </c>
      <c r="L25" s="13">
        <f t="shared" si="2"/>
        <v>1.3759999999999999</v>
      </c>
    </row>
    <row r="26" spans="1:12" x14ac:dyDescent="0.25">
      <c r="A26" s="4">
        <v>44232</v>
      </c>
      <c r="B26" s="2" t="s">
        <v>15</v>
      </c>
      <c r="C26" s="2">
        <v>170907</v>
      </c>
      <c r="D26" s="2" t="s">
        <v>16</v>
      </c>
      <c r="E26" s="2" t="s">
        <v>20</v>
      </c>
      <c r="F26" s="2" t="s">
        <v>151</v>
      </c>
      <c r="G26" s="2">
        <v>0</v>
      </c>
      <c r="H26" s="5">
        <v>6</v>
      </c>
      <c r="I26" s="10">
        <v>14.41</v>
      </c>
      <c r="J26" s="13">
        <f t="shared" si="0"/>
        <v>0</v>
      </c>
      <c r="K26" s="16">
        <f t="shared" si="1"/>
        <v>0</v>
      </c>
      <c r="L26" s="13">
        <f t="shared" si="2"/>
        <v>1.4410000000000001</v>
      </c>
    </row>
    <row r="27" spans="1:12" x14ac:dyDescent="0.25">
      <c r="A27" s="4">
        <v>44232</v>
      </c>
      <c r="B27" s="2" t="s">
        <v>15</v>
      </c>
      <c r="C27" s="2">
        <v>170888</v>
      </c>
      <c r="D27" s="2" t="s">
        <v>16</v>
      </c>
      <c r="E27" s="2" t="s">
        <v>25</v>
      </c>
      <c r="F27" s="2" t="s">
        <v>151</v>
      </c>
      <c r="G27" s="2">
        <v>0</v>
      </c>
      <c r="H27" s="5">
        <v>6</v>
      </c>
      <c r="I27" s="10">
        <v>14.41</v>
      </c>
      <c r="J27" s="13">
        <f t="shared" si="0"/>
        <v>0</v>
      </c>
      <c r="K27" s="16">
        <f t="shared" si="1"/>
        <v>0</v>
      </c>
      <c r="L27" s="13">
        <f t="shared" si="2"/>
        <v>1.4410000000000001</v>
      </c>
    </row>
    <row r="28" spans="1:12" x14ac:dyDescent="0.25">
      <c r="A28" s="4">
        <v>44225</v>
      </c>
      <c r="B28" s="2" t="s">
        <v>15</v>
      </c>
      <c r="C28" s="2">
        <v>170969</v>
      </c>
      <c r="D28" s="2" t="s">
        <v>16</v>
      </c>
      <c r="E28" s="2" t="s">
        <v>20</v>
      </c>
      <c r="F28" s="2" t="s">
        <v>96</v>
      </c>
      <c r="G28" s="2">
        <v>24</v>
      </c>
      <c r="H28" s="5">
        <v>6</v>
      </c>
      <c r="I28" s="10">
        <v>13.1</v>
      </c>
      <c r="J28" s="13">
        <f t="shared" si="0"/>
        <v>314.39999999999998</v>
      </c>
      <c r="K28" s="16">
        <f t="shared" si="1"/>
        <v>4800</v>
      </c>
      <c r="L28" s="13">
        <f t="shared" si="2"/>
        <v>1.31</v>
      </c>
    </row>
    <row r="29" spans="1:12" x14ac:dyDescent="0.25">
      <c r="A29" s="4">
        <v>44207</v>
      </c>
      <c r="B29" s="2" t="s">
        <v>15</v>
      </c>
      <c r="C29" s="2">
        <v>170492</v>
      </c>
      <c r="D29" s="2" t="s">
        <v>16</v>
      </c>
      <c r="E29" s="2" t="s">
        <v>92</v>
      </c>
      <c r="F29" s="2" t="s">
        <v>50</v>
      </c>
      <c r="G29" s="2">
        <v>0</v>
      </c>
      <c r="H29" s="5">
        <v>6</v>
      </c>
      <c r="I29" s="10">
        <v>13.1</v>
      </c>
      <c r="J29" s="13">
        <f t="shared" si="0"/>
        <v>0</v>
      </c>
      <c r="K29" s="16">
        <f t="shared" si="1"/>
        <v>0</v>
      </c>
      <c r="L29" s="13">
        <f t="shared" si="2"/>
        <v>1.31</v>
      </c>
    </row>
    <row r="31" spans="1:12" x14ac:dyDescent="0.25">
      <c r="A31" t="s">
        <v>247</v>
      </c>
      <c r="G31" s="2">
        <f>SUM(G9:G29)</f>
        <v>320</v>
      </c>
      <c r="J31" s="5">
        <f t="shared" ref="J31:K31" si="3">SUM(J9:J29)</f>
        <v>4259.0099999999993</v>
      </c>
      <c r="K31" s="16">
        <f t="shared" si="3"/>
        <v>64000</v>
      </c>
      <c r="L31" s="13">
        <f>AVERAGE(L9:L29)</f>
        <v>1.3287619047619046</v>
      </c>
    </row>
  </sheetData>
  <mergeCells count="10">
    <mergeCell ref="J4:K4"/>
    <mergeCell ref="L4:M4"/>
    <mergeCell ref="N4:O4"/>
    <mergeCell ref="P4:Q4"/>
    <mergeCell ref="R4:S4"/>
    <mergeCell ref="J1:K3"/>
    <mergeCell ref="L1:M3"/>
    <mergeCell ref="N1:O3"/>
    <mergeCell ref="P1:Q3"/>
    <mergeCell ref="R1:S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workbookViewId="0"/>
  </sheetViews>
  <sheetFormatPr defaultRowHeight="15" x14ac:dyDescent="0.25"/>
  <cols>
    <col min="1" max="1" width="10.7109375" bestFit="1" customWidth="1"/>
    <col min="2" max="2" width="5.5703125" bestFit="1" customWidth="1"/>
    <col min="3" max="3" width="8.5703125" bestFit="1" customWidth="1"/>
    <col min="4" max="4" width="7.140625" bestFit="1" customWidth="1"/>
    <col min="5" max="5" width="11.140625" bestFit="1" customWidth="1"/>
    <col min="6" max="6" width="20.42578125" bestFit="1" customWidth="1"/>
    <col min="7" max="7" width="8.7109375" bestFit="1" customWidth="1"/>
    <col min="8" max="8" width="10.28515625" bestFit="1" customWidth="1"/>
    <col min="9" max="9" width="11" bestFit="1" customWidth="1"/>
    <col min="10" max="10" width="11.5703125" bestFit="1" customWidth="1"/>
  </cols>
  <sheetData>
    <row r="1" spans="1:19" x14ac:dyDescent="0.25">
      <c r="A1" t="s">
        <v>0</v>
      </c>
      <c r="G1" t="s">
        <v>1</v>
      </c>
      <c r="H1" s="1">
        <v>44581</v>
      </c>
      <c r="J1" s="27" t="s">
        <v>253</v>
      </c>
      <c r="K1" s="27"/>
      <c r="L1" s="27" t="s">
        <v>255</v>
      </c>
      <c r="M1" s="27"/>
      <c r="N1" s="28" t="s">
        <v>256</v>
      </c>
      <c r="O1" s="28"/>
      <c r="P1" s="28" t="s">
        <v>257</v>
      </c>
      <c r="Q1" s="28"/>
      <c r="R1" s="28" t="s">
        <v>258</v>
      </c>
      <c r="S1" s="28"/>
    </row>
    <row r="2" spans="1:19" x14ac:dyDescent="0.25">
      <c r="G2" t="s">
        <v>2</v>
      </c>
      <c r="H2">
        <v>1</v>
      </c>
      <c r="J2" s="27"/>
      <c r="K2" s="27"/>
      <c r="L2" s="27"/>
      <c r="M2" s="27"/>
      <c r="N2" s="28"/>
      <c r="O2" s="28"/>
      <c r="P2" s="28"/>
      <c r="Q2" s="28"/>
      <c r="R2" s="28"/>
      <c r="S2" s="28"/>
    </row>
    <row r="3" spans="1:19" x14ac:dyDescent="0.25">
      <c r="F3" t="s">
        <v>3</v>
      </c>
      <c r="J3" s="27"/>
      <c r="K3" s="27"/>
      <c r="L3" s="27"/>
      <c r="M3" s="27"/>
      <c r="N3" s="28"/>
      <c r="O3" s="28"/>
      <c r="P3" s="28"/>
      <c r="Q3" s="28"/>
      <c r="R3" s="28"/>
      <c r="S3" s="28"/>
    </row>
    <row r="4" spans="1:19" x14ac:dyDescent="0.25">
      <c r="A4" t="s">
        <v>107</v>
      </c>
      <c r="D4" t="s">
        <v>4</v>
      </c>
      <c r="J4" s="24" t="s">
        <v>268</v>
      </c>
      <c r="K4" s="24"/>
      <c r="L4" s="24" t="s">
        <v>269</v>
      </c>
      <c r="M4" s="24"/>
      <c r="N4" s="24">
        <v>20</v>
      </c>
      <c r="O4" s="24"/>
      <c r="P4" s="25">
        <f>K74</f>
        <v>167800</v>
      </c>
      <c r="Q4" s="24"/>
      <c r="R4" s="26">
        <f>L74</f>
        <v>3.8392812499999982</v>
      </c>
      <c r="S4" s="24"/>
    </row>
    <row r="5" spans="1:19" x14ac:dyDescent="0.25">
      <c r="A5" t="s">
        <v>108</v>
      </c>
      <c r="D5" t="s">
        <v>4</v>
      </c>
    </row>
    <row r="6" spans="1:19" x14ac:dyDescent="0.25">
      <c r="A6" t="s">
        <v>109</v>
      </c>
      <c r="C6" t="s">
        <v>110</v>
      </c>
      <c r="E6" t="s">
        <v>5</v>
      </c>
      <c r="F6" t="s">
        <v>6</v>
      </c>
      <c r="L6" s="14" t="s">
        <v>250</v>
      </c>
    </row>
    <row r="7" spans="1:19" x14ac:dyDescent="0.25">
      <c r="A7">
        <v>6663</v>
      </c>
      <c r="I7" s="8" t="s">
        <v>243</v>
      </c>
      <c r="J7" s="11" t="s">
        <v>245</v>
      </c>
      <c r="K7" s="14" t="s">
        <v>248</v>
      </c>
      <c r="L7" s="17" t="s">
        <v>251</v>
      </c>
    </row>
    <row r="8" spans="1:19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9" t="s">
        <v>244</v>
      </c>
      <c r="J8" s="12" t="s">
        <v>246</v>
      </c>
      <c r="K8" s="15" t="s">
        <v>249</v>
      </c>
      <c r="L8" s="15" t="s">
        <v>252</v>
      </c>
    </row>
    <row r="9" spans="1:19" x14ac:dyDescent="0.25">
      <c r="A9" s="4">
        <v>44561</v>
      </c>
      <c r="B9" s="2" t="s">
        <v>15</v>
      </c>
      <c r="C9" s="2">
        <v>178028</v>
      </c>
      <c r="D9" s="2" t="s">
        <v>16</v>
      </c>
      <c r="E9" s="2" t="s">
        <v>18</v>
      </c>
      <c r="F9" s="2" t="s">
        <v>19</v>
      </c>
      <c r="G9" s="2">
        <v>0</v>
      </c>
      <c r="H9" s="5">
        <v>27.19</v>
      </c>
      <c r="I9" s="10">
        <v>40.58</v>
      </c>
      <c r="J9" s="13">
        <f>G9*I9</f>
        <v>0</v>
      </c>
      <c r="K9" s="16">
        <f>G9*(10*20)</f>
        <v>0</v>
      </c>
      <c r="L9" s="13">
        <f>I9/10</f>
        <v>4.0579999999999998</v>
      </c>
    </row>
    <row r="10" spans="1:19" x14ac:dyDescent="0.25">
      <c r="A10" s="4">
        <v>44557</v>
      </c>
      <c r="B10" s="2" t="s">
        <v>15</v>
      </c>
      <c r="C10" s="2">
        <v>177995</v>
      </c>
      <c r="D10" s="2" t="s">
        <v>16</v>
      </c>
      <c r="E10" s="2" t="s">
        <v>20</v>
      </c>
      <c r="F10" s="2" t="s">
        <v>21</v>
      </c>
      <c r="G10" s="2">
        <v>6</v>
      </c>
      <c r="H10" s="5">
        <v>27.19</v>
      </c>
      <c r="I10" s="10">
        <v>38.65</v>
      </c>
      <c r="J10" s="13">
        <f t="shared" ref="J10:J72" si="0">G10*I10</f>
        <v>231.89999999999998</v>
      </c>
      <c r="K10" s="16">
        <f t="shared" ref="K10:K72" si="1">G10*(10*20)</f>
        <v>1200</v>
      </c>
      <c r="L10" s="13">
        <f t="shared" ref="L10:L72" si="2">I10/10</f>
        <v>3.8649999999999998</v>
      </c>
    </row>
    <row r="11" spans="1:19" x14ac:dyDescent="0.25">
      <c r="A11" s="4">
        <v>44553</v>
      </c>
      <c r="B11" s="2" t="s">
        <v>15</v>
      </c>
      <c r="C11" s="2">
        <v>177852</v>
      </c>
      <c r="D11" s="2" t="s">
        <v>16</v>
      </c>
      <c r="E11" s="2" t="s">
        <v>18</v>
      </c>
      <c r="F11" s="2" t="s">
        <v>22</v>
      </c>
      <c r="G11" s="2">
        <v>29</v>
      </c>
      <c r="H11" s="5">
        <v>27.19</v>
      </c>
      <c r="I11" s="10">
        <v>43.29</v>
      </c>
      <c r="J11" s="13">
        <f t="shared" si="0"/>
        <v>1255.4100000000001</v>
      </c>
      <c r="K11" s="16">
        <f t="shared" si="1"/>
        <v>5800</v>
      </c>
      <c r="L11" s="13">
        <f t="shared" si="2"/>
        <v>4.3289999999999997</v>
      </c>
    </row>
    <row r="12" spans="1:19" x14ac:dyDescent="0.25">
      <c r="A12" s="4">
        <v>44550</v>
      </c>
      <c r="B12" s="2" t="s">
        <v>15</v>
      </c>
      <c r="C12" s="2">
        <v>177800</v>
      </c>
      <c r="D12" s="2" t="s">
        <v>16</v>
      </c>
      <c r="E12" s="2" t="s">
        <v>23</v>
      </c>
      <c r="F12" s="2" t="s">
        <v>24</v>
      </c>
      <c r="G12" s="2">
        <v>5</v>
      </c>
      <c r="H12" s="5">
        <v>27.19</v>
      </c>
      <c r="I12" s="10">
        <v>45.41</v>
      </c>
      <c r="J12" s="13">
        <f t="shared" si="0"/>
        <v>227.04999999999998</v>
      </c>
      <c r="K12" s="16">
        <f t="shared" si="1"/>
        <v>1000</v>
      </c>
      <c r="L12" s="13">
        <f t="shared" si="2"/>
        <v>4.5409999999999995</v>
      </c>
    </row>
    <row r="13" spans="1:19" x14ac:dyDescent="0.25">
      <c r="A13" s="4">
        <v>44523</v>
      </c>
      <c r="B13" s="2" t="s">
        <v>15</v>
      </c>
      <c r="C13" s="2">
        <v>177025</v>
      </c>
      <c r="D13" s="2" t="s">
        <v>16</v>
      </c>
      <c r="E13" s="2" t="s">
        <v>25</v>
      </c>
      <c r="F13" s="2" t="s">
        <v>22</v>
      </c>
      <c r="G13" s="2">
        <v>33</v>
      </c>
      <c r="H13" s="5">
        <v>27.24</v>
      </c>
      <c r="I13" s="10">
        <v>38.65</v>
      </c>
      <c r="J13" s="13">
        <f t="shared" si="0"/>
        <v>1275.45</v>
      </c>
      <c r="K13" s="16">
        <f t="shared" si="1"/>
        <v>6600</v>
      </c>
      <c r="L13" s="13">
        <f t="shared" si="2"/>
        <v>3.8649999999999998</v>
      </c>
    </row>
    <row r="14" spans="1:19" x14ac:dyDescent="0.25">
      <c r="A14" s="4">
        <v>44519</v>
      </c>
      <c r="B14" s="2" t="s">
        <v>15</v>
      </c>
      <c r="C14" s="2">
        <v>177046</v>
      </c>
      <c r="D14" s="2" t="s">
        <v>16</v>
      </c>
      <c r="E14" s="2" t="s">
        <v>20</v>
      </c>
      <c r="F14" s="2" t="s">
        <v>26</v>
      </c>
      <c r="G14" s="2">
        <v>11</v>
      </c>
      <c r="H14" s="5">
        <v>27.24</v>
      </c>
      <c r="I14" s="10">
        <v>38.65</v>
      </c>
      <c r="J14" s="13">
        <f t="shared" si="0"/>
        <v>425.15</v>
      </c>
      <c r="K14" s="16">
        <f t="shared" si="1"/>
        <v>2200</v>
      </c>
      <c r="L14" s="13">
        <f t="shared" si="2"/>
        <v>3.8649999999999998</v>
      </c>
    </row>
    <row r="15" spans="1:19" x14ac:dyDescent="0.25">
      <c r="A15" s="4">
        <v>44518</v>
      </c>
      <c r="B15" s="2" t="s">
        <v>15</v>
      </c>
      <c r="C15" s="2">
        <v>177106</v>
      </c>
      <c r="D15" s="2" t="s">
        <v>16</v>
      </c>
      <c r="E15" s="2" t="s">
        <v>20</v>
      </c>
      <c r="F15" s="2" t="s">
        <v>27</v>
      </c>
      <c r="G15" s="2">
        <v>4</v>
      </c>
      <c r="H15" s="5">
        <v>27.24</v>
      </c>
      <c r="I15" s="10">
        <v>38.65</v>
      </c>
      <c r="J15" s="13">
        <f t="shared" si="0"/>
        <v>154.6</v>
      </c>
      <c r="K15" s="16">
        <f t="shared" si="1"/>
        <v>800</v>
      </c>
      <c r="L15" s="13">
        <f t="shared" si="2"/>
        <v>3.8649999999999998</v>
      </c>
    </row>
    <row r="16" spans="1:19" x14ac:dyDescent="0.25">
      <c r="A16" s="4">
        <v>44498</v>
      </c>
      <c r="B16" s="2" t="s">
        <v>15</v>
      </c>
      <c r="C16" s="2">
        <v>176627</v>
      </c>
      <c r="D16" s="2" t="s">
        <v>16</v>
      </c>
      <c r="E16" s="2" t="s">
        <v>23</v>
      </c>
      <c r="F16" s="2" t="s">
        <v>28</v>
      </c>
      <c r="G16" s="2">
        <v>2</v>
      </c>
      <c r="H16" s="5">
        <v>27.25</v>
      </c>
      <c r="I16" s="10">
        <v>45.41</v>
      </c>
      <c r="J16" s="13">
        <f t="shared" si="0"/>
        <v>90.82</v>
      </c>
      <c r="K16" s="16">
        <f t="shared" si="1"/>
        <v>400</v>
      </c>
      <c r="L16" s="13">
        <f t="shared" si="2"/>
        <v>4.5409999999999995</v>
      </c>
    </row>
    <row r="17" spans="1:12" x14ac:dyDescent="0.25">
      <c r="A17" s="4">
        <v>44487</v>
      </c>
      <c r="B17" s="2" t="s">
        <v>15</v>
      </c>
      <c r="C17" s="2">
        <v>176424</v>
      </c>
      <c r="D17" s="2" t="s">
        <v>16</v>
      </c>
      <c r="E17" s="2" t="s">
        <v>20</v>
      </c>
      <c r="F17" s="2" t="s">
        <v>29</v>
      </c>
      <c r="G17" s="2">
        <v>15</v>
      </c>
      <c r="H17" s="5">
        <v>27.25</v>
      </c>
      <c r="I17" s="10">
        <v>38.65</v>
      </c>
      <c r="J17" s="13">
        <f t="shared" si="0"/>
        <v>579.75</v>
      </c>
      <c r="K17" s="16">
        <f t="shared" si="1"/>
        <v>3000</v>
      </c>
      <c r="L17" s="13">
        <f t="shared" si="2"/>
        <v>3.8649999999999998</v>
      </c>
    </row>
    <row r="18" spans="1:12" x14ac:dyDescent="0.25">
      <c r="A18" s="4">
        <v>44487</v>
      </c>
      <c r="B18" s="2" t="s">
        <v>15</v>
      </c>
      <c r="C18" s="2">
        <v>176096</v>
      </c>
      <c r="D18" s="2" t="s">
        <v>16</v>
      </c>
      <c r="E18" s="2" t="s">
        <v>20</v>
      </c>
      <c r="F18" s="2" t="s">
        <v>30</v>
      </c>
      <c r="G18" s="2">
        <v>0</v>
      </c>
      <c r="H18" s="5">
        <v>27.25</v>
      </c>
      <c r="I18" s="10">
        <v>43.29</v>
      </c>
      <c r="J18" s="13">
        <f t="shared" si="0"/>
        <v>0</v>
      </c>
      <c r="K18" s="16">
        <f t="shared" si="1"/>
        <v>0</v>
      </c>
      <c r="L18" s="13">
        <f t="shared" si="2"/>
        <v>4.3289999999999997</v>
      </c>
    </row>
    <row r="19" spans="1:12" x14ac:dyDescent="0.25">
      <c r="A19" s="4">
        <v>44482</v>
      </c>
      <c r="B19" s="2" t="s">
        <v>15</v>
      </c>
      <c r="C19" s="2">
        <v>176265</v>
      </c>
      <c r="D19" s="2" t="s">
        <v>16</v>
      </c>
      <c r="E19" s="2" t="s">
        <v>18</v>
      </c>
      <c r="F19" s="2" t="s">
        <v>19</v>
      </c>
      <c r="G19" s="2">
        <v>10</v>
      </c>
      <c r="H19" s="5">
        <v>27.25</v>
      </c>
      <c r="I19" s="10">
        <v>41.36</v>
      </c>
      <c r="J19" s="13">
        <f t="shared" si="0"/>
        <v>413.6</v>
      </c>
      <c r="K19" s="16">
        <f t="shared" si="1"/>
        <v>2000</v>
      </c>
      <c r="L19" s="13">
        <f t="shared" si="2"/>
        <v>4.1360000000000001</v>
      </c>
    </row>
    <row r="20" spans="1:12" x14ac:dyDescent="0.25">
      <c r="A20" s="4">
        <v>44480</v>
      </c>
      <c r="B20" s="2" t="s">
        <v>15</v>
      </c>
      <c r="C20" s="2">
        <v>176104</v>
      </c>
      <c r="D20" s="2" t="s">
        <v>16</v>
      </c>
      <c r="E20" s="2" t="s">
        <v>23</v>
      </c>
      <c r="F20" s="2" t="s">
        <v>31</v>
      </c>
      <c r="G20" s="2">
        <v>0</v>
      </c>
      <c r="H20" s="5">
        <v>27.25</v>
      </c>
      <c r="I20" s="10">
        <v>45.41</v>
      </c>
      <c r="J20" s="13">
        <f t="shared" si="0"/>
        <v>0</v>
      </c>
      <c r="K20" s="16">
        <f t="shared" si="1"/>
        <v>0</v>
      </c>
      <c r="L20" s="13">
        <f t="shared" si="2"/>
        <v>4.5409999999999995</v>
      </c>
    </row>
    <row r="21" spans="1:12" x14ac:dyDescent="0.25">
      <c r="A21" s="4">
        <v>44476</v>
      </c>
      <c r="B21" s="2" t="s">
        <v>15</v>
      </c>
      <c r="C21" s="2">
        <v>175977</v>
      </c>
      <c r="D21" s="2" t="s">
        <v>16</v>
      </c>
      <c r="E21" s="2" t="s">
        <v>20</v>
      </c>
      <c r="F21" s="2" t="s">
        <v>32</v>
      </c>
      <c r="G21" s="2">
        <v>10</v>
      </c>
      <c r="H21" s="5">
        <v>27.25</v>
      </c>
      <c r="I21" s="10">
        <v>38.65</v>
      </c>
      <c r="J21" s="13">
        <f t="shared" si="0"/>
        <v>386.5</v>
      </c>
      <c r="K21" s="16">
        <f t="shared" si="1"/>
        <v>2000</v>
      </c>
      <c r="L21" s="13">
        <f t="shared" si="2"/>
        <v>3.8649999999999998</v>
      </c>
    </row>
    <row r="22" spans="1:12" x14ac:dyDescent="0.25">
      <c r="A22" s="4">
        <v>44463</v>
      </c>
      <c r="B22" s="2" t="s">
        <v>15</v>
      </c>
      <c r="C22" s="2">
        <v>175899</v>
      </c>
      <c r="D22" s="2" t="s">
        <v>16</v>
      </c>
      <c r="E22" s="2" t="s">
        <v>18</v>
      </c>
      <c r="F22" s="2" t="s">
        <v>19</v>
      </c>
      <c r="G22" s="2">
        <v>0</v>
      </c>
      <c r="H22" s="5">
        <v>27.25</v>
      </c>
      <c r="I22" s="10">
        <v>41.36</v>
      </c>
      <c r="J22" s="13">
        <f t="shared" si="0"/>
        <v>0</v>
      </c>
      <c r="K22" s="16">
        <f t="shared" si="1"/>
        <v>0</v>
      </c>
      <c r="L22" s="13">
        <f t="shared" si="2"/>
        <v>4.1360000000000001</v>
      </c>
    </row>
    <row r="23" spans="1:12" x14ac:dyDescent="0.25">
      <c r="A23" s="4">
        <v>44463</v>
      </c>
      <c r="B23" s="2" t="s">
        <v>15</v>
      </c>
      <c r="C23" s="2">
        <v>175852</v>
      </c>
      <c r="D23" s="2" t="s">
        <v>16</v>
      </c>
      <c r="E23" s="2" t="s">
        <v>20</v>
      </c>
      <c r="F23" s="2" t="s">
        <v>33</v>
      </c>
      <c r="G23" s="2">
        <v>10</v>
      </c>
      <c r="H23" s="5">
        <v>27.25</v>
      </c>
      <c r="I23" s="10">
        <v>38.65</v>
      </c>
      <c r="J23" s="13">
        <f t="shared" si="0"/>
        <v>386.5</v>
      </c>
      <c r="K23" s="16">
        <f t="shared" si="1"/>
        <v>2000</v>
      </c>
      <c r="L23" s="13">
        <f t="shared" si="2"/>
        <v>3.8649999999999998</v>
      </c>
    </row>
    <row r="24" spans="1:12" x14ac:dyDescent="0.25">
      <c r="A24" s="4">
        <v>44462</v>
      </c>
      <c r="B24" s="2" t="s">
        <v>15</v>
      </c>
      <c r="C24" s="2">
        <v>175849</v>
      </c>
      <c r="D24" s="2" t="s">
        <v>16</v>
      </c>
      <c r="E24" s="2" t="s">
        <v>34</v>
      </c>
      <c r="F24" s="2" t="s">
        <v>35</v>
      </c>
      <c r="G24" s="2">
        <v>37</v>
      </c>
      <c r="H24" s="5">
        <v>27.25</v>
      </c>
      <c r="I24" s="10">
        <v>38.65</v>
      </c>
      <c r="J24" s="13">
        <f t="shared" si="0"/>
        <v>1430.05</v>
      </c>
      <c r="K24" s="16">
        <f t="shared" si="1"/>
        <v>7400</v>
      </c>
      <c r="L24" s="13">
        <f t="shared" si="2"/>
        <v>3.8649999999999998</v>
      </c>
    </row>
    <row r="25" spans="1:12" x14ac:dyDescent="0.25">
      <c r="A25" s="4">
        <v>44461</v>
      </c>
      <c r="B25" s="2" t="s">
        <v>15</v>
      </c>
      <c r="C25" s="2">
        <v>16332</v>
      </c>
      <c r="D25" s="2" t="s">
        <v>16</v>
      </c>
      <c r="E25" s="2">
        <v>1050</v>
      </c>
      <c r="F25" s="2" t="s">
        <v>36</v>
      </c>
      <c r="G25" s="2">
        <v>13</v>
      </c>
      <c r="H25" s="5">
        <v>27.49</v>
      </c>
      <c r="I25" s="10">
        <v>38.65</v>
      </c>
      <c r="J25" s="13">
        <f t="shared" si="0"/>
        <v>502.45</v>
      </c>
      <c r="K25" s="16">
        <f t="shared" si="1"/>
        <v>2600</v>
      </c>
      <c r="L25" s="13">
        <f t="shared" si="2"/>
        <v>3.8649999999999998</v>
      </c>
    </row>
    <row r="26" spans="1:12" x14ac:dyDescent="0.25">
      <c r="A26" s="4">
        <v>44459</v>
      </c>
      <c r="B26" s="2" t="s">
        <v>15</v>
      </c>
      <c r="C26" s="2">
        <v>175477</v>
      </c>
      <c r="D26" s="2" t="s">
        <v>16</v>
      </c>
      <c r="E26" s="2" t="s">
        <v>37</v>
      </c>
      <c r="F26" s="2" t="s">
        <v>38</v>
      </c>
      <c r="G26" s="2">
        <v>25</v>
      </c>
      <c r="H26" s="5">
        <v>27.35</v>
      </c>
      <c r="I26" s="10">
        <v>38.65</v>
      </c>
      <c r="J26" s="13">
        <f t="shared" si="0"/>
        <v>966.25</v>
      </c>
      <c r="K26" s="16">
        <f t="shared" si="1"/>
        <v>5000</v>
      </c>
      <c r="L26" s="13">
        <f t="shared" si="2"/>
        <v>3.8649999999999998</v>
      </c>
    </row>
    <row r="27" spans="1:12" x14ac:dyDescent="0.25">
      <c r="A27" s="4">
        <v>44454</v>
      </c>
      <c r="B27" s="2" t="s">
        <v>15</v>
      </c>
      <c r="C27" s="2">
        <v>175584</v>
      </c>
      <c r="D27" s="2" t="s">
        <v>16</v>
      </c>
      <c r="E27" s="2" t="s">
        <v>39</v>
      </c>
      <c r="F27" s="2" t="s">
        <v>40</v>
      </c>
      <c r="G27" s="2">
        <v>0</v>
      </c>
      <c r="H27" s="5">
        <v>27.49</v>
      </c>
      <c r="I27" s="10">
        <v>40.58</v>
      </c>
      <c r="J27" s="13">
        <f t="shared" si="0"/>
        <v>0</v>
      </c>
      <c r="K27" s="16">
        <f t="shared" si="1"/>
        <v>0</v>
      </c>
      <c r="L27" s="13">
        <f t="shared" si="2"/>
        <v>4.0579999999999998</v>
      </c>
    </row>
    <row r="28" spans="1:12" x14ac:dyDescent="0.25">
      <c r="A28" s="4">
        <v>44449</v>
      </c>
      <c r="B28" s="2" t="s">
        <v>15</v>
      </c>
      <c r="C28" s="2">
        <v>175560</v>
      </c>
      <c r="D28" s="2" t="s">
        <v>16</v>
      </c>
      <c r="E28" s="2" t="s">
        <v>23</v>
      </c>
      <c r="F28" s="2" t="s">
        <v>31</v>
      </c>
      <c r="G28" s="2">
        <v>5</v>
      </c>
      <c r="H28" s="5">
        <v>27.35</v>
      </c>
      <c r="I28" s="10">
        <v>45.41</v>
      </c>
      <c r="J28" s="13">
        <f t="shared" si="0"/>
        <v>227.04999999999998</v>
      </c>
      <c r="K28" s="16">
        <f t="shared" si="1"/>
        <v>1000</v>
      </c>
      <c r="L28" s="13">
        <f t="shared" si="2"/>
        <v>4.5409999999999995</v>
      </c>
    </row>
    <row r="29" spans="1:12" x14ac:dyDescent="0.25">
      <c r="A29" s="4">
        <v>44447</v>
      </c>
      <c r="B29" s="2" t="s">
        <v>15</v>
      </c>
      <c r="C29" s="2">
        <v>175593</v>
      </c>
      <c r="D29" s="2" t="s">
        <v>16</v>
      </c>
      <c r="E29" s="2" t="s">
        <v>20</v>
      </c>
      <c r="F29" s="2" t="s">
        <v>27</v>
      </c>
      <c r="G29" s="2">
        <v>3</v>
      </c>
      <c r="H29" s="5">
        <v>27.35</v>
      </c>
      <c r="I29" s="10">
        <v>38.65</v>
      </c>
      <c r="J29" s="13">
        <f t="shared" si="0"/>
        <v>115.94999999999999</v>
      </c>
      <c r="K29" s="16">
        <f t="shared" si="1"/>
        <v>600</v>
      </c>
      <c r="L29" s="13">
        <f t="shared" si="2"/>
        <v>3.8649999999999998</v>
      </c>
    </row>
    <row r="30" spans="1:12" x14ac:dyDescent="0.25">
      <c r="A30" s="4">
        <v>44442</v>
      </c>
      <c r="B30" s="2" t="s">
        <v>15</v>
      </c>
      <c r="C30" s="2">
        <v>175385</v>
      </c>
      <c r="D30" s="2" t="s">
        <v>16</v>
      </c>
      <c r="E30" s="2" t="s">
        <v>17</v>
      </c>
      <c r="F30" s="2" t="s">
        <v>41</v>
      </c>
      <c r="G30" s="2">
        <v>6</v>
      </c>
      <c r="H30" s="5">
        <v>27.33</v>
      </c>
      <c r="I30" s="10">
        <v>38.65</v>
      </c>
      <c r="J30" s="13">
        <f t="shared" si="0"/>
        <v>231.89999999999998</v>
      </c>
      <c r="K30" s="16">
        <f t="shared" si="1"/>
        <v>1200</v>
      </c>
      <c r="L30" s="13">
        <f t="shared" si="2"/>
        <v>3.8649999999999998</v>
      </c>
    </row>
    <row r="31" spans="1:12" x14ac:dyDescent="0.25">
      <c r="A31" s="4">
        <v>44439</v>
      </c>
      <c r="B31" s="2" t="s">
        <v>15</v>
      </c>
      <c r="C31" s="2">
        <v>175461</v>
      </c>
      <c r="D31" s="2" t="s">
        <v>16</v>
      </c>
      <c r="E31" s="2" t="s">
        <v>20</v>
      </c>
      <c r="F31" s="2" t="s">
        <v>32</v>
      </c>
      <c r="G31" s="2">
        <v>1</v>
      </c>
      <c r="H31" s="5">
        <v>27.33</v>
      </c>
      <c r="I31" s="10">
        <v>38.65</v>
      </c>
      <c r="J31" s="13">
        <f t="shared" si="0"/>
        <v>38.65</v>
      </c>
      <c r="K31" s="16">
        <f t="shared" si="1"/>
        <v>200</v>
      </c>
      <c r="L31" s="13">
        <f t="shared" si="2"/>
        <v>3.8649999999999998</v>
      </c>
    </row>
    <row r="32" spans="1:12" x14ac:dyDescent="0.25">
      <c r="A32" s="4">
        <v>44424</v>
      </c>
      <c r="B32" s="2" t="s">
        <v>15</v>
      </c>
      <c r="C32" s="2">
        <v>175129</v>
      </c>
      <c r="D32" s="2" t="s">
        <v>16</v>
      </c>
      <c r="E32" s="2" t="s">
        <v>20</v>
      </c>
      <c r="F32" s="2" t="s">
        <v>42</v>
      </c>
      <c r="G32" s="2">
        <v>15</v>
      </c>
      <c r="H32" s="5">
        <v>27.33</v>
      </c>
      <c r="I32" s="10">
        <v>36.72</v>
      </c>
      <c r="J32" s="13">
        <f t="shared" si="0"/>
        <v>550.79999999999995</v>
      </c>
      <c r="K32" s="16">
        <f t="shared" si="1"/>
        <v>3000</v>
      </c>
      <c r="L32" s="13">
        <f t="shared" si="2"/>
        <v>3.6719999999999997</v>
      </c>
    </row>
    <row r="33" spans="1:12" x14ac:dyDescent="0.25">
      <c r="A33" s="4">
        <v>44420</v>
      </c>
      <c r="B33" s="2" t="s">
        <v>15</v>
      </c>
      <c r="C33" s="2">
        <v>174821</v>
      </c>
      <c r="D33" s="2" t="s">
        <v>16</v>
      </c>
      <c r="E33" s="2" t="s">
        <v>43</v>
      </c>
      <c r="F33" s="2" t="s">
        <v>44</v>
      </c>
      <c r="G33" s="2">
        <v>35</v>
      </c>
      <c r="H33" s="5">
        <v>27.33</v>
      </c>
      <c r="I33" s="10">
        <v>33</v>
      </c>
      <c r="J33" s="13">
        <f t="shared" si="0"/>
        <v>1155</v>
      </c>
      <c r="K33" s="16">
        <f t="shared" si="1"/>
        <v>7000</v>
      </c>
      <c r="L33" s="13">
        <f t="shared" si="2"/>
        <v>3.3</v>
      </c>
    </row>
    <row r="34" spans="1:12" x14ac:dyDescent="0.25">
      <c r="A34" s="4">
        <v>44420</v>
      </c>
      <c r="B34" s="2" t="s">
        <v>15</v>
      </c>
      <c r="C34" s="2">
        <v>16300</v>
      </c>
      <c r="D34" s="2" t="s">
        <v>16</v>
      </c>
      <c r="E34" s="2">
        <v>1051</v>
      </c>
      <c r="F34" s="2" t="s">
        <v>45</v>
      </c>
      <c r="G34" s="2">
        <v>20</v>
      </c>
      <c r="H34" s="5">
        <v>27.33</v>
      </c>
      <c r="I34" s="10">
        <v>38.65</v>
      </c>
      <c r="J34" s="13">
        <f t="shared" si="0"/>
        <v>773</v>
      </c>
      <c r="K34" s="16">
        <f t="shared" si="1"/>
        <v>4000</v>
      </c>
      <c r="L34" s="13">
        <f t="shared" si="2"/>
        <v>3.8649999999999998</v>
      </c>
    </row>
    <row r="35" spans="1:12" x14ac:dyDescent="0.25">
      <c r="A35" s="4">
        <v>44407</v>
      </c>
      <c r="B35" s="2" t="s">
        <v>15</v>
      </c>
      <c r="C35" s="2">
        <v>174615</v>
      </c>
      <c r="D35" s="2" t="s">
        <v>16</v>
      </c>
      <c r="E35" s="2" t="s">
        <v>20</v>
      </c>
      <c r="F35" s="2" t="s">
        <v>27</v>
      </c>
      <c r="G35" s="2">
        <v>2</v>
      </c>
      <c r="H35" s="5">
        <v>24.55</v>
      </c>
      <c r="I35" s="10">
        <v>38.65</v>
      </c>
      <c r="J35" s="13">
        <f t="shared" si="0"/>
        <v>77.3</v>
      </c>
      <c r="K35" s="16">
        <f t="shared" si="1"/>
        <v>400</v>
      </c>
      <c r="L35" s="13">
        <f t="shared" si="2"/>
        <v>3.8649999999999998</v>
      </c>
    </row>
    <row r="36" spans="1:12" x14ac:dyDescent="0.25">
      <c r="A36" s="4">
        <v>44406</v>
      </c>
      <c r="B36" s="2" t="s">
        <v>15</v>
      </c>
      <c r="C36" s="2">
        <v>174111</v>
      </c>
      <c r="D36" s="2" t="s">
        <v>16</v>
      </c>
      <c r="E36" s="2" t="s">
        <v>46</v>
      </c>
      <c r="F36" s="2" t="s">
        <v>47</v>
      </c>
      <c r="G36" s="2">
        <v>25</v>
      </c>
      <c r="H36" s="5">
        <v>24.55</v>
      </c>
      <c r="I36" s="10">
        <v>39.630000000000003</v>
      </c>
      <c r="J36" s="13">
        <f t="shared" si="0"/>
        <v>990.75000000000011</v>
      </c>
      <c r="K36" s="16">
        <f t="shared" si="1"/>
        <v>5000</v>
      </c>
      <c r="L36" s="13">
        <f t="shared" si="2"/>
        <v>3.9630000000000001</v>
      </c>
    </row>
    <row r="37" spans="1:12" x14ac:dyDescent="0.25">
      <c r="A37" s="4">
        <v>44404</v>
      </c>
      <c r="B37" s="2" t="s">
        <v>15</v>
      </c>
      <c r="C37" s="2">
        <v>174322</v>
      </c>
      <c r="D37" s="2" t="s">
        <v>16</v>
      </c>
      <c r="E37" s="2" t="s">
        <v>48</v>
      </c>
      <c r="F37" s="2" t="s">
        <v>49</v>
      </c>
      <c r="G37" s="2">
        <v>26</v>
      </c>
      <c r="H37" s="5">
        <v>24.55</v>
      </c>
      <c r="I37" s="10">
        <v>37.83</v>
      </c>
      <c r="J37" s="13">
        <f t="shared" si="0"/>
        <v>983.57999999999993</v>
      </c>
      <c r="K37" s="16">
        <f t="shared" si="1"/>
        <v>5200</v>
      </c>
      <c r="L37" s="13">
        <f t="shared" si="2"/>
        <v>3.7829999999999999</v>
      </c>
    </row>
    <row r="38" spans="1:12" x14ac:dyDescent="0.25">
      <c r="A38" s="4">
        <v>44400</v>
      </c>
      <c r="B38" s="2" t="s">
        <v>15</v>
      </c>
      <c r="C38" s="2">
        <v>174465</v>
      </c>
      <c r="D38" s="2" t="s">
        <v>16</v>
      </c>
      <c r="E38" s="2" t="s">
        <v>20</v>
      </c>
      <c r="F38" s="2" t="s">
        <v>50</v>
      </c>
      <c r="G38" s="2">
        <v>2</v>
      </c>
      <c r="H38" s="5">
        <v>24.55</v>
      </c>
      <c r="I38" s="10">
        <v>38.65</v>
      </c>
      <c r="J38" s="13">
        <f t="shared" si="0"/>
        <v>77.3</v>
      </c>
      <c r="K38" s="16">
        <f t="shared" si="1"/>
        <v>400</v>
      </c>
      <c r="L38" s="13">
        <f t="shared" si="2"/>
        <v>3.8649999999999998</v>
      </c>
    </row>
    <row r="39" spans="1:12" x14ac:dyDescent="0.25">
      <c r="A39" s="4">
        <v>44393</v>
      </c>
      <c r="B39" s="2" t="s">
        <v>15</v>
      </c>
      <c r="C39" s="2">
        <v>174230</v>
      </c>
      <c r="D39" s="2" t="s">
        <v>16</v>
      </c>
      <c r="E39" s="2" t="s">
        <v>51</v>
      </c>
      <c r="F39" s="2" t="s">
        <v>52</v>
      </c>
      <c r="G39" s="2">
        <v>0</v>
      </c>
      <c r="H39" s="5">
        <v>24.55</v>
      </c>
      <c r="I39" s="10">
        <v>37.83</v>
      </c>
      <c r="J39" s="13">
        <f t="shared" si="0"/>
        <v>0</v>
      </c>
      <c r="K39" s="16">
        <f t="shared" si="1"/>
        <v>0</v>
      </c>
      <c r="L39" s="13">
        <f t="shared" si="2"/>
        <v>3.7829999999999999</v>
      </c>
    </row>
    <row r="40" spans="1:12" x14ac:dyDescent="0.25">
      <c r="A40" s="4">
        <v>44390</v>
      </c>
      <c r="B40" s="2" t="s">
        <v>15</v>
      </c>
      <c r="C40" s="2">
        <v>174308</v>
      </c>
      <c r="D40" s="2" t="s">
        <v>16</v>
      </c>
      <c r="E40" s="2" t="s">
        <v>53</v>
      </c>
      <c r="F40" s="2" t="s">
        <v>54</v>
      </c>
      <c r="G40" s="2">
        <v>30</v>
      </c>
      <c r="H40" s="5">
        <v>24.55</v>
      </c>
      <c r="I40" s="10">
        <v>32.43</v>
      </c>
      <c r="J40" s="13">
        <f t="shared" si="0"/>
        <v>972.9</v>
      </c>
      <c r="K40" s="16">
        <f t="shared" si="1"/>
        <v>6000</v>
      </c>
      <c r="L40" s="13">
        <f t="shared" si="2"/>
        <v>3.2429999999999999</v>
      </c>
    </row>
    <row r="41" spans="1:12" x14ac:dyDescent="0.25">
      <c r="A41" s="4">
        <v>44390</v>
      </c>
      <c r="B41" s="2" t="s">
        <v>15</v>
      </c>
      <c r="C41" s="2">
        <v>174284</v>
      </c>
      <c r="D41" s="2" t="s">
        <v>16</v>
      </c>
      <c r="E41" s="2" t="s">
        <v>20</v>
      </c>
      <c r="F41" s="2" t="s">
        <v>29</v>
      </c>
      <c r="G41" s="2">
        <v>2</v>
      </c>
      <c r="H41" s="5">
        <v>24.55</v>
      </c>
      <c r="I41" s="10">
        <v>36.03</v>
      </c>
      <c r="J41" s="13">
        <f t="shared" si="0"/>
        <v>72.06</v>
      </c>
      <c r="K41" s="16">
        <f t="shared" si="1"/>
        <v>400</v>
      </c>
      <c r="L41" s="13">
        <f t="shared" si="2"/>
        <v>3.6030000000000002</v>
      </c>
    </row>
    <row r="42" spans="1:12" x14ac:dyDescent="0.25">
      <c r="A42" s="4">
        <v>44390</v>
      </c>
      <c r="B42" s="2" t="s">
        <v>15</v>
      </c>
      <c r="C42" s="2">
        <v>174194</v>
      </c>
      <c r="D42" s="2" t="s">
        <v>16</v>
      </c>
      <c r="E42" s="2" t="s">
        <v>20</v>
      </c>
      <c r="F42" s="2" t="s">
        <v>55</v>
      </c>
      <c r="G42" s="2">
        <v>10</v>
      </c>
      <c r="H42" s="5">
        <v>24.55</v>
      </c>
      <c r="I42" s="10">
        <v>36.03</v>
      </c>
      <c r="J42" s="13">
        <f t="shared" si="0"/>
        <v>360.3</v>
      </c>
      <c r="K42" s="16">
        <f t="shared" si="1"/>
        <v>2000</v>
      </c>
      <c r="L42" s="13">
        <f t="shared" si="2"/>
        <v>3.6030000000000002</v>
      </c>
    </row>
    <row r="43" spans="1:12" x14ac:dyDescent="0.25">
      <c r="A43" s="4">
        <v>44379</v>
      </c>
      <c r="B43" s="2" t="s">
        <v>15</v>
      </c>
      <c r="C43" s="2">
        <v>173955</v>
      </c>
      <c r="D43" s="2" t="s">
        <v>16</v>
      </c>
      <c r="E43" s="2" t="s">
        <v>56</v>
      </c>
      <c r="F43" s="2" t="s">
        <v>57</v>
      </c>
      <c r="G43" s="2">
        <v>65</v>
      </c>
      <c r="H43" s="5">
        <v>24.55</v>
      </c>
      <c r="I43" s="10">
        <v>39.630000000000003</v>
      </c>
      <c r="J43" s="13">
        <f t="shared" si="0"/>
        <v>2575.9500000000003</v>
      </c>
      <c r="K43" s="16">
        <f t="shared" si="1"/>
        <v>13000</v>
      </c>
      <c r="L43" s="13">
        <f t="shared" si="2"/>
        <v>3.9630000000000001</v>
      </c>
    </row>
    <row r="44" spans="1:12" x14ac:dyDescent="0.25">
      <c r="A44" s="4">
        <v>44377</v>
      </c>
      <c r="B44" s="2" t="s">
        <v>15</v>
      </c>
      <c r="C44" s="2">
        <v>174016</v>
      </c>
      <c r="D44" s="2" t="s">
        <v>16</v>
      </c>
      <c r="E44" s="2" t="s">
        <v>58</v>
      </c>
      <c r="F44" s="2" t="s">
        <v>59</v>
      </c>
      <c r="G44" s="2">
        <v>25</v>
      </c>
      <c r="H44" s="5">
        <v>24.55</v>
      </c>
      <c r="I44" s="10">
        <v>37.83</v>
      </c>
      <c r="J44" s="13">
        <f t="shared" si="0"/>
        <v>945.75</v>
      </c>
      <c r="K44" s="16">
        <f t="shared" si="1"/>
        <v>5000</v>
      </c>
      <c r="L44" s="13">
        <f t="shared" si="2"/>
        <v>3.7829999999999999</v>
      </c>
    </row>
    <row r="45" spans="1:12" x14ac:dyDescent="0.25">
      <c r="A45" s="4">
        <v>44377</v>
      </c>
      <c r="B45" s="2" t="s">
        <v>15</v>
      </c>
      <c r="C45" s="2">
        <v>173964</v>
      </c>
      <c r="D45" s="2" t="s">
        <v>16</v>
      </c>
      <c r="E45" s="2" t="s">
        <v>56</v>
      </c>
      <c r="F45" s="2" t="s">
        <v>60</v>
      </c>
      <c r="G45" s="2">
        <v>5</v>
      </c>
      <c r="H45" s="5">
        <v>24.55</v>
      </c>
      <c r="I45" s="10">
        <v>39.630000000000003</v>
      </c>
      <c r="J45" s="13">
        <f t="shared" si="0"/>
        <v>198.15</v>
      </c>
      <c r="K45" s="16">
        <f t="shared" si="1"/>
        <v>1000</v>
      </c>
      <c r="L45" s="13">
        <f t="shared" si="2"/>
        <v>3.9630000000000001</v>
      </c>
    </row>
    <row r="46" spans="1:12" x14ac:dyDescent="0.25">
      <c r="A46" s="4">
        <v>44369</v>
      </c>
      <c r="B46" s="2" t="s">
        <v>15</v>
      </c>
      <c r="C46" s="2">
        <v>173856</v>
      </c>
      <c r="D46" s="2" t="s">
        <v>16</v>
      </c>
      <c r="E46" s="2" t="s">
        <v>20</v>
      </c>
      <c r="F46" s="2" t="s">
        <v>61</v>
      </c>
      <c r="G46" s="2">
        <v>40</v>
      </c>
      <c r="H46" s="5">
        <v>24.55</v>
      </c>
      <c r="I46" s="10">
        <v>33.869999999999997</v>
      </c>
      <c r="J46" s="13">
        <f t="shared" si="0"/>
        <v>1354.8</v>
      </c>
      <c r="K46" s="16">
        <f t="shared" si="1"/>
        <v>8000</v>
      </c>
      <c r="L46" s="13">
        <f t="shared" si="2"/>
        <v>3.3869999999999996</v>
      </c>
    </row>
    <row r="47" spans="1:12" x14ac:dyDescent="0.25">
      <c r="A47" s="4">
        <v>44368</v>
      </c>
      <c r="B47" s="2" t="s">
        <v>15</v>
      </c>
      <c r="C47" s="2">
        <v>173807</v>
      </c>
      <c r="D47" s="2" t="s">
        <v>16</v>
      </c>
      <c r="E47" s="2" t="s">
        <v>20</v>
      </c>
      <c r="F47" s="2" t="s">
        <v>62</v>
      </c>
      <c r="G47" s="2">
        <v>1</v>
      </c>
      <c r="H47" s="5">
        <v>24.55</v>
      </c>
      <c r="I47" s="10">
        <v>36.03</v>
      </c>
      <c r="J47" s="13">
        <f t="shared" si="0"/>
        <v>36.03</v>
      </c>
      <c r="K47" s="16">
        <f t="shared" si="1"/>
        <v>200</v>
      </c>
      <c r="L47" s="13">
        <f t="shared" si="2"/>
        <v>3.6030000000000002</v>
      </c>
    </row>
    <row r="48" spans="1:12" x14ac:dyDescent="0.25">
      <c r="A48" s="4">
        <v>44362</v>
      </c>
      <c r="B48" s="2" t="s">
        <v>15</v>
      </c>
      <c r="C48" s="2">
        <v>173677</v>
      </c>
      <c r="D48" s="2" t="s">
        <v>16</v>
      </c>
      <c r="E48" s="2" t="s">
        <v>56</v>
      </c>
      <c r="F48" s="2" t="s">
        <v>63</v>
      </c>
      <c r="G48" s="2">
        <v>10</v>
      </c>
      <c r="H48" s="5">
        <v>24.55</v>
      </c>
      <c r="I48" s="10">
        <v>39.630000000000003</v>
      </c>
      <c r="J48" s="13">
        <f t="shared" si="0"/>
        <v>396.3</v>
      </c>
      <c r="K48" s="16">
        <f t="shared" si="1"/>
        <v>2000</v>
      </c>
      <c r="L48" s="13">
        <f t="shared" si="2"/>
        <v>3.9630000000000001</v>
      </c>
    </row>
    <row r="49" spans="1:12" x14ac:dyDescent="0.25">
      <c r="A49" s="4">
        <v>44351</v>
      </c>
      <c r="B49" s="2" t="s">
        <v>15</v>
      </c>
      <c r="C49" s="2">
        <v>173299</v>
      </c>
      <c r="D49" s="2" t="s">
        <v>16</v>
      </c>
      <c r="E49" s="2" t="s">
        <v>64</v>
      </c>
      <c r="F49" s="2" t="s">
        <v>65</v>
      </c>
      <c r="G49" s="2">
        <v>50</v>
      </c>
      <c r="H49" s="5">
        <v>24.55</v>
      </c>
      <c r="I49" s="10">
        <v>38.549999999999997</v>
      </c>
      <c r="J49" s="13">
        <f t="shared" si="0"/>
        <v>1927.4999999999998</v>
      </c>
      <c r="K49" s="16">
        <f t="shared" si="1"/>
        <v>10000</v>
      </c>
      <c r="L49" s="13">
        <f t="shared" si="2"/>
        <v>3.8549999999999995</v>
      </c>
    </row>
    <row r="50" spans="1:12" x14ac:dyDescent="0.25">
      <c r="A50" s="4">
        <v>44344</v>
      </c>
      <c r="B50" s="2" t="s">
        <v>15</v>
      </c>
      <c r="C50" s="2">
        <v>173278</v>
      </c>
      <c r="D50" s="2" t="s">
        <v>16</v>
      </c>
      <c r="E50" s="2" t="s">
        <v>20</v>
      </c>
      <c r="F50" s="2" t="s">
        <v>42</v>
      </c>
      <c r="G50" s="2">
        <v>15</v>
      </c>
      <c r="H50" s="5">
        <v>24.54</v>
      </c>
      <c r="I50" s="10">
        <v>34.229999999999997</v>
      </c>
      <c r="J50" s="13">
        <f t="shared" si="0"/>
        <v>513.44999999999993</v>
      </c>
      <c r="K50" s="16">
        <f t="shared" si="1"/>
        <v>3000</v>
      </c>
      <c r="L50" s="13">
        <f t="shared" si="2"/>
        <v>3.4229999999999996</v>
      </c>
    </row>
    <row r="51" spans="1:12" x14ac:dyDescent="0.25">
      <c r="A51" s="4">
        <v>44341</v>
      </c>
      <c r="B51" s="2" t="s">
        <v>15</v>
      </c>
      <c r="C51" s="2">
        <v>173265</v>
      </c>
      <c r="D51" s="2" t="s">
        <v>16</v>
      </c>
      <c r="E51" s="2" t="s">
        <v>25</v>
      </c>
      <c r="F51" s="2" t="s">
        <v>66</v>
      </c>
      <c r="G51" s="2">
        <v>10</v>
      </c>
      <c r="H51" s="5">
        <v>24.54</v>
      </c>
      <c r="I51" s="10">
        <v>39.630000000000003</v>
      </c>
      <c r="J51" s="13">
        <f t="shared" si="0"/>
        <v>396.3</v>
      </c>
      <c r="K51" s="16">
        <f t="shared" si="1"/>
        <v>2000</v>
      </c>
      <c r="L51" s="13">
        <f t="shared" si="2"/>
        <v>3.9630000000000001</v>
      </c>
    </row>
    <row r="52" spans="1:12" x14ac:dyDescent="0.25">
      <c r="A52" s="4">
        <v>44337</v>
      </c>
      <c r="B52" s="2" t="s">
        <v>15</v>
      </c>
      <c r="C52" s="2">
        <v>172972</v>
      </c>
      <c r="D52" s="2" t="s">
        <v>16</v>
      </c>
      <c r="E52" s="2" t="s">
        <v>67</v>
      </c>
      <c r="F52" s="2" t="s">
        <v>68</v>
      </c>
      <c r="G52" s="2">
        <v>0</v>
      </c>
      <c r="H52" s="5">
        <v>24.54</v>
      </c>
      <c r="I52" s="10">
        <v>39.630000000000003</v>
      </c>
      <c r="J52" s="13">
        <f t="shared" si="0"/>
        <v>0</v>
      </c>
      <c r="K52" s="16">
        <f t="shared" si="1"/>
        <v>0</v>
      </c>
      <c r="L52" s="13">
        <f t="shared" si="2"/>
        <v>3.9630000000000001</v>
      </c>
    </row>
    <row r="53" spans="1:12" x14ac:dyDescent="0.25">
      <c r="A53" s="4">
        <v>44327</v>
      </c>
      <c r="B53" s="2" t="s">
        <v>15</v>
      </c>
      <c r="C53" s="2">
        <v>172846</v>
      </c>
      <c r="D53" s="2" t="s">
        <v>16</v>
      </c>
      <c r="E53" s="2" t="s">
        <v>23</v>
      </c>
      <c r="F53" s="2" t="s">
        <v>69</v>
      </c>
      <c r="G53" s="2">
        <v>18</v>
      </c>
      <c r="H53" s="5">
        <v>24.54</v>
      </c>
      <c r="I53" s="10">
        <v>38.909999999999997</v>
      </c>
      <c r="J53" s="13">
        <f t="shared" si="0"/>
        <v>700.37999999999988</v>
      </c>
      <c r="K53" s="16">
        <f t="shared" si="1"/>
        <v>3600</v>
      </c>
      <c r="L53" s="13">
        <f t="shared" si="2"/>
        <v>3.8909999999999996</v>
      </c>
    </row>
    <row r="54" spans="1:12" x14ac:dyDescent="0.25">
      <c r="A54" s="4">
        <v>44321</v>
      </c>
      <c r="B54" s="2" t="s">
        <v>15</v>
      </c>
      <c r="C54" s="2">
        <v>172609</v>
      </c>
      <c r="D54" s="2" t="s">
        <v>16</v>
      </c>
      <c r="E54" s="2" t="s">
        <v>18</v>
      </c>
      <c r="F54" s="2" t="s">
        <v>19</v>
      </c>
      <c r="G54" s="2">
        <v>25</v>
      </c>
      <c r="H54" s="5">
        <v>24.53</v>
      </c>
      <c r="I54" s="10">
        <v>37.83</v>
      </c>
      <c r="J54" s="13">
        <f t="shared" si="0"/>
        <v>945.75</v>
      </c>
      <c r="K54" s="16">
        <f t="shared" si="1"/>
        <v>5000</v>
      </c>
      <c r="L54" s="13">
        <f t="shared" si="2"/>
        <v>3.7829999999999999</v>
      </c>
    </row>
    <row r="55" spans="1:12" x14ac:dyDescent="0.25">
      <c r="A55" s="4">
        <v>44313</v>
      </c>
      <c r="B55" s="2" t="s">
        <v>15</v>
      </c>
      <c r="C55" s="2">
        <v>172702</v>
      </c>
      <c r="D55" s="2" t="s">
        <v>16</v>
      </c>
      <c r="E55" s="2" t="s">
        <v>23</v>
      </c>
      <c r="F55" s="2" t="s">
        <v>31</v>
      </c>
      <c r="G55" s="2">
        <v>10</v>
      </c>
      <c r="H55" s="5">
        <v>24.53</v>
      </c>
      <c r="I55" s="10">
        <v>42.34</v>
      </c>
      <c r="J55" s="13">
        <f t="shared" si="0"/>
        <v>423.40000000000003</v>
      </c>
      <c r="K55" s="16">
        <f t="shared" si="1"/>
        <v>2000</v>
      </c>
      <c r="L55" s="13">
        <f t="shared" si="2"/>
        <v>4.234</v>
      </c>
    </row>
    <row r="56" spans="1:12" x14ac:dyDescent="0.25">
      <c r="A56" s="4">
        <v>44301</v>
      </c>
      <c r="B56" s="2" t="s">
        <v>15</v>
      </c>
      <c r="C56" s="2">
        <v>16113</v>
      </c>
      <c r="D56" s="2" t="s">
        <v>16</v>
      </c>
      <c r="E56" s="2" t="s">
        <v>70</v>
      </c>
      <c r="F56" s="2" t="s">
        <v>71</v>
      </c>
      <c r="G56" s="2">
        <v>10</v>
      </c>
      <c r="H56" s="5">
        <v>24.53</v>
      </c>
      <c r="I56" s="10">
        <v>34.380000000000003</v>
      </c>
      <c r="J56" s="13">
        <f t="shared" si="0"/>
        <v>343.8</v>
      </c>
      <c r="K56" s="16">
        <f t="shared" si="1"/>
        <v>2000</v>
      </c>
      <c r="L56" s="13">
        <f t="shared" si="2"/>
        <v>3.4380000000000002</v>
      </c>
    </row>
    <row r="57" spans="1:12" x14ac:dyDescent="0.25">
      <c r="A57" s="4">
        <v>44299</v>
      </c>
      <c r="B57" s="2" t="s">
        <v>15</v>
      </c>
      <c r="C57" s="2">
        <v>171927</v>
      </c>
      <c r="D57" s="2" t="s">
        <v>16</v>
      </c>
      <c r="E57" s="2" t="s">
        <v>17</v>
      </c>
      <c r="F57" s="2" t="s">
        <v>72</v>
      </c>
      <c r="G57" s="2">
        <v>0</v>
      </c>
      <c r="H57" s="5">
        <v>24.53</v>
      </c>
      <c r="I57" s="10">
        <v>39.630000000000003</v>
      </c>
      <c r="J57" s="13">
        <f t="shared" si="0"/>
        <v>0</v>
      </c>
      <c r="K57" s="16">
        <f t="shared" si="1"/>
        <v>0</v>
      </c>
      <c r="L57" s="13">
        <f t="shared" si="2"/>
        <v>3.9630000000000001</v>
      </c>
    </row>
    <row r="58" spans="1:12" x14ac:dyDescent="0.25">
      <c r="A58" s="4">
        <v>44298</v>
      </c>
      <c r="B58" s="2" t="s">
        <v>15</v>
      </c>
      <c r="C58" s="2">
        <v>172242</v>
      </c>
      <c r="D58" s="2" t="s">
        <v>16</v>
      </c>
      <c r="E58" s="2" t="s">
        <v>56</v>
      </c>
      <c r="F58" s="2" t="s">
        <v>73</v>
      </c>
      <c r="G58" s="2">
        <v>5</v>
      </c>
      <c r="H58" s="5">
        <v>24.53</v>
      </c>
      <c r="I58" s="10">
        <v>39.630000000000003</v>
      </c>
      <c r="J58" s="13">
        <f t="shared" si="0"/>
        <v>198.15</v>
      </c>
      <c r="K58" s="16">
        <f t="shared" si="1"/>
        <v>1000</v>
      </c>
      <c r="L58" s="13">
        <f t="shared" si="2"/>
        <v>3.9630000000000001</v>
      </c>
    </row>
    <row r="59" spans="1:12" x14ac:dyDescent="0.25">
      <c r="A59" s="4">
        <v>44298</v>
      </c>
      <c r="B59" s="2" t="s">
        <v>15</v>
      </c>
      <c r="C59" s="2">
        <v>172242</v>
      </c>
      <c r="D59" s="2" t="s">
        <v>16</v>
      </c>
      <c r="E59" s="2" t="s">
        <v>56</v>
      </c>
      <c r="F59" s="2" t="s">
        <v>73</v>
      </c>
      <c r="G59" s="2">
        <v>1</v>
      </c>
      <c r="H59" s="5">
        <v>24.53</v>
      </c>
      <c r="I59" s="10">
        <v>39.630000000000003</v>
      </c>
      <c r="J59" s="13">
        <f t="shared" si="0"/>
        <v>39.630000000000003</v>
      </c>
      <c r="K59" s="16">
        <f t="shared" si="1"/>
        <v>200</v>
      </c>
      <c r="L59" s="13">
        <f t="shared" si="2"/>
        <v>3.9630000000000001</v>
      </c>
    </row>
    <row r="60" spans="1:12" x14ac:dyDescent="0.25">
      <c r="A60" s="4">
        <v>44289</v>
      </c>
      <c r="B60" s="2" t="s">
        <v>15</v>
      </c>
      <c r="C60" s="2">
        <v>172096</v>
      </c>
      <c r="D60" s="2" t="s">
        <v>16</v>
      </c>
      <c r="E60" s="2" t="s">
        <v>20</v>
      </c>
      <c r="F60" s="2" t="s">
        <v>74</v>
      </c>
      <c r="G60" s="2">
        <v>5</v>
      </c>
      <c r="H60" s="5">
        <v>24.53</v>
      </c>
      <c r="I60" s="10">
        <v>36.03</v>
      </c>
      <c r="J60" s="13">
        <f t="shared" si="0"/>
        <v>180.15</v>
      </c>
      <c r="K60" s="16">
        <f t="shared" si="1"/>
        <v>1000</v>
      </c>
      <c r="L60" s="13">
        <f t="shared" si="2"/>
        <v>3.6030000000000002</v>
      </c>
    </row>
    <row r="61" spans="1:12" x14ac:dyDescent="0.25">
      <c r="A61" s="4">
        <v>44281</v>
      </c>
      <c r="B61" s="2" t="s">
        <v>15</v>
      </c>
      <c r="C61" s="2">
        <v>171873</v>
      </c>
      <c r="D61" s="2" t="s">
        <v>16</v>
      </c>
      <c r="E61" s="2" t="s">
        <v>20</v>
      </c>
      <c r="F61" s="2" t="s">
        <v>75</v>
      </c>
      <c r="G61" s="2">
        <v>12</v>
      </c>
      <c r="H61" s="5">
        <v>24.53</v>
      </c>
      <c r="I61" s="10">
        <v>38.549999999999997</v>
      </c>
      <c r="J61" s="13">
        <f t="shared" si="0"/>
        <v>462.59999999999997</v>
      </c>
      <c r="K61" s="16">
        <f t="shared" si="1"/>
        <v>2400</v>
      </c>
      <c r="L61" s="13">
        <f t="shared" si="2"/>
        <v>3.8549999999999995</v>
      </c>
    </row>
    <row r="62" spans="1:12" x14ac:dyDescent="0.25">
      <c r="A62" s="4">
        <v>44274</v>
      </c>
      <c r="B62" s="2" t="s">
        <v>15</v>
      </c>
      <c r="C62" s="2">
        <v>171839</v>
      </c>
      <c r="D62" s="2" t="s">
        <v>16</v>
      </c>
      <c r="E62" s="2" t="s">
        <v>20</v>
      </c>
      <c r="F62" s="2" t="s">
        <v>76</v>
      </c>
      <c r="G62" s="2">
        <v>2</v>
      </c>
      <c r="H62" s="5">
        <v>24.53</v>
      </c>
      <c r="I62" s="10">
        <v>36.03</v>
      </c>
      <c r="J62" s="13">
        <f t="shared" si="0"/>
        <v>72.06</v>
      </c>
      <c r="K62" s="16">
        <f t="shared" si="1"/>
        <v>400</v>
      </c>
      <c r="L62" s="13">
        <f t="shared" si="2"/>
        <v>3.6030000000000002</v>
      </c>
    </row>
    <row r="63" spans="1:12" x14ac:dyDescent="0.25">
      <c r="A63" s="4">
        <v>44266</v>
      </c>
      <c r="B63" s="2" t="s">
        <v>15</v>
      </c>
      <c r="C63" s="2">
        <v>16080</v>
      </c>
      <c r="D63" s="2" t="s">
        <v>16</v>
      </c>
      <c r="E63" s="2">
        <v>1050</v>
      </c>
      <c r="F63" s="2" t="s">
        <v>77</v>
      </c>
      <c r="G63" s="2">
        <v>25</v>
      </c>
      <c r="H63" s="5">
        <v>24.53</v>
      </c>
      <c r="I63" s="10">
        <v>36.03</v>
      </c>
      <c r="J63" s="13">
        <f t="shared" si="0"/>
        <v>900.75</v>
      </c>
      <c r="K63" s="16">
        <f t="shared" si="1"/>
        <v>5000</v>
      </c>
      <c r="L63" s="13">
        <f t="shared" si="2"/>
        <v>3.6030000000000002</v>
      </c>
    </row>
    <row r="64" spans="1:12" x14ac:dyDescent="0.25">
      <c r="A64" s="4">
        <v>44260</v>
      </c>
      <c r="B64" s="2" t="s">
        <v>15</v>
      </c>
      <c r="C64" s="2">
        <v>171530</v>
      </c>
      <c r="D64" s="2" t="s">
        <v>16</v>
      </c>
      <c r="E64" s="2" t="s">
        <v>23</v>
      </c>
      <c r="F64" s="2" t="s">
        <v>69</v>
      </c>
      <c r="G64" s="2">
        <v>20</v>
      </c>
      <c r="H64" s="5">
        <v>24.53</v>
      </c>
      <c r="I64" s="10">
        <v>39.630000000000003</v>
      </c>
      <c r="J64" s="13">
        <f t="shared" si="0"/>
        <v>792.6</v>
      </c>
      <c r="K64" s="16">
        <f t="shared" si="1"/>
        <v>4000</v>
      </c>
      <c r="L64" s="13">
        <f t="shared" si="2"/>
        <v>3.9630000000000001</v>
      </c>
    </row>
    <row r="65" spans="1:12" x14ac:dyDescent="0.25">
      <c r="A65" s="4">
        <v>44252</v>
      </c>
      <c r="B65" s="2" t="s">
        <v>15</v>
      </c>
      <c r="C65" s="2">
        <v>171435</v>
      </c>
      <c r="D65" s="2" t="s">
        <v>16</v>
      </c>
      <c r="E65" s="2" t="s">
        <v>20</v>
      </c>
      <c r="F65" s="2" t="s">
        <v>78</v>
      </c>
      <c r="G65" s="2">
        <v>6</v>
      </c>
      <c r="H65" s="5">
        <v>24.44</v>
      </c>
      <c r="I65" s="10">
        <v>36.03</v>
      </c>
      <c r="J65" s="13">
        <f t="shared" si="0"/>
        <v>216.18</v>
      </c>
      <c r="K65" s="16">
        <f t="shared" si="1"/>
        <v>1200</v>
      </c>
      <c r="L65" s="13">
        <f t="shared" si="2"/>
        <v>3.6030000000000002</v>
      </c>
    </row>
    <row r="66" spans="1:12" x14ac:dyDescent="0.25">
      <c r="A66" s="4">
        <v>44250</v>
      </c>
      <c r="B66" s="2" t="s">
        <v>15</v>
      </c>
      <c r="C66" s="2">
        <v>171281</v>
      </c>
      <c r="D66" s="2" t="s">
        <v>16</v>
      </c>
      <c r="E66" s="2" t="s">
        <v>64</v>
      </c>
      <c r="F66" s="2" t="s">
        <v>65</v>
      </c>
      <c r="G66" s="2">
        <v>25</v>
      </c>
      <c r="H66" s="5">
        <v>24.44</v>
      </c>
      <c r="I66" s="10">
        <v>36.5</v>
      </c>
      <c r="J66" s="13">
        <f t="shared" si="0"/>
        <v>912.5</v>
      </c>
      <c r="K66" s="16">
        <f t="shared" si="1"/>
        <v>5000</v>
      </c>
      <c r="L66" s="13">
        <f t="shared" si="2"/>
        <v>3.65</v>
      </c>
    </row>
    <row r="67" spans="1:12" x14ac:dyDescent="0.25">
      <c r="A67" s="4">
        <v>44242</v>
      </c>
      <c r="B67" s="2" t="s">
        <v>15</v>
      </c>
      <c r="C67" s="2">
        <v>16045</v>
      </c>
      <c r="D67" s="2" t="s">
        <v>16</v>
      </c>
      <c r="E67" s="2">
        <v>1050</v>
      </c>
      <c r="F67" s="2" t="s">
        <v>77</v>
      </c>
      <c r="G67" s="2">
        <v>0</v>
      </c>
      <c r="H67" s="5">
        <v>24.48</v>
      </c>
      <c r="I67" s="10">
        <v>36.03</v>
      </c>
      <c r="J67" s="13">
        <f t="shared" si="0"/>
        <v>0</v>
      </c>
      <c r="K67" s="16">
        <f t="shared" si="1"/>
        <v>0</v>
      </c>
      <c r="L67" s="13">
        <f t="shared" si="2"/>
        <v>3.6030000000000002</v>
      </c>
    </row>
    <row r="68" spans="1:12" x14ac:dyDescent="0.25">
      <c r="A68" s="4">
        <v>44239</v>
      </c>
      <c r="B68" s="2" t="s">
        <v>15</v>
      </c>
      <c r="C68" s="2">
        <v>171207</v>
      </c>
      <c r="D68" s="2" t="s">
        <v>16</v>
      </c>
      <c r="E68" s="2" t="s">
        <v>20</v>
      </c>
      <c r="F68" s="2" t="s">
        <v>50</v>
      </c>
      <c r="G68" s="2">
        <v>2</v>
      </c>
      <c r="H68" s="5">
        <v>24.48</v>
      </c>
      <c r="I68" s="10">
        <v>36.03</v>
      </c>
      <c r="J68" s="13">
        <f t="shared" si="0"/>
        <v>72.06</v>
      </c>
      <c r="K68" s="16">
        <f t="shared" si="1"/>
        <v>400</v>
      </c>
      <c r="L68" s="13">
        <f t="shared" si="2"/>
        <v>3.6030000000000002</v>
      </c>
    </row>
    <row r="69" spans="1:12" x14ac:dyDescent="0.25">
      <c r="A69" s="4">
        <v>44230</v>
      </c>
      <c r="B69" s="2" t="s">
        <v>15</v>
      </c>
      <c r="C69" s="2">
        <v>170861</v>
      </c>
      <c r="D69" s="2" t="s">
        <v>16</v>
      </c>
      <c r="E69" s="2" t="s">
        <v>43</v>
      </c>
      <c r="F69" s="2" t="s">
        <v>44</v>
      </c>
      <c r="G69" s="2">
        <v>50</v>
      </c>
      <c r="H69" s="5">
        <v>24.48</v>
      </c>
      <c r="I69" s="10">
        <v>34.380000000000003</v>
      </c>
      <c r="J69" s="13">
        <f t="shared" si="0"/>
        <v>1719.0000000000002</v>
      </c>
      <c r="K69" s="16">
        <f t="shared" si="1"/>
        <v>10000</v>
      </c>
      <c r="L69" s="13">
        <f t="shared" si="2"/>
        <v>3.4380000000000002</v>
      </c>
    </row>
    <row r="70" spans="1:12" x14ac:dyDescent="0.25">
      <c r="A70" s="4">
        <v>44222</v>
      </c>
      <c r="B70" s="2" t="s">
        <v>15</v>
      </c>
      <c r="C70" s="2">
        <v>170821</v>
      </c>
      <c r="D70" s="2" t="s">
        <v>16</v>
      </c>
      <c r="E70" s="2" t="s">
        <v>53</v>
      </c>
      <c r="F70" s="2" t="s">
        <v>79</v>
      </c>
      <c r="G70" s="2">
        <v>1</v>
      </c>
      <c r="H70" s="5">
        <v>24.48</v>
      </c>
      <c r="I70" s="10">
        <v>32.43</v>
      </c>
      <c r="J70" s="13">
        <f t="shared" si="0"/>
        <v>32.43</v>
      </c>
      <c r="K70" s="16">
        <f t="shared" si="1"/>
        <v>200</v>
      </c>
      <c r="L70" s="13">
        <f t="shared" si="2"/>
        <v>3.2429999999999999</v>
      </c>
    </row>
    <row r="71" spans="1:12" x14ac:dyDescent="0.25">
      <c r="A71" s="4">
        <v>44217</v>
      </c>
      <c r="B71" s="2" t="s">
        <v>15</v>
      </c>
      <c r="C71" s="2">
        <v>170744</v>
      </c>
      <c r="D71" s="2" t="s">
        <v>16</v>
      </c>
      <c r="E71" s="2" t="s">
        <v>20</v>
      </c>
      <c r="F71" s="2" t="s">
        <v>74</v>
      </c>
      <c r="G71" s="2">
        <v>7</v>
      </c>
      <c r="H71" s="5">
        <v>24.48</v>
      </c>
      <c r="I71" s="10">
        <v>36.03</v>
      </c>
      <c r="J71" s="13">
        <f t="shared" si="0"/>
        <v>252.21</v>
      </c>
      <c r="K71" s="16">
        <f t="shared" si="1"/>
        <v>1400</v>
      </c>
      <c r="L71" s="13">
        <f t="shared" si="2"/>
        <v>3.6030000000000002</v>
      </c>
    </row>
    <row r="72" spans="1:12" x14ac:dyDescent="0.25">
      <c r="A72" s="4">
        <v>44203</v>
      </c>
      <c r="B72" s="2" t="s">
        <v>15</v>
      </c>
      <c r="C72" s="2">
        <v>170484</v>
      </c>
      <c r="D72" s="2" t="s">
        <v>16</v>
      </c>
      <c r="E72" s="2" t="s">
        <v>53</v>
      </c>
      <c r="F72" s="2" t="s">
        <v>79</v>
      </c>
      <c r="G72" s="2">
        <v>2</v>
      </c>
      <c r="H72" s="5">
        <v>24.48</v>
      </c>
      <c r="I72" s="10">
        <v>32.43</v>
      </c>
      <c r="J72" s="13">
        <f t="shared" si="0"/>
        <v>64.86</v>
      </c>
      <c r="K72" s="16">
        <f t="shared" si="1"/>
        <v>400</v>
      </c>
      <c r="L72" s="13">
        <f t="shared" si="2"/>
        <v>3.2429999999999999</v>
      </c>
    </row>
    <row r="74" spans="1:12" x14ac:dyDescent="0.25">
      <c r="A74" t="s">
        <v>247</v>
      </c>
      <c r="G74" s="2">
        <f>SUM(G9:G72)</f>
        <v>839</v>
      </c>
      <c r="J74" s="5">
        <f t="shared" ref="J74:K74" si="3">SUM(J9:J72)</f>
        <v>31624.76</v>
      </c>
      <c r="K74" s="16">
        <f t="shared" si="3"/>
        <v>167800</v>
      </c>
      <c r="L74" s="13">
        <f>AVERAGE(L9:L72)</f>
        <v>3.8392812499999982</v>
      </c>
    </row>
  </sheetData>
  <mergeCells count="10">
    <mergeCell ref="J4:K4"/>
    <mergeCell ref="L4:M4"/>
    <mergeCell ref="N4:O4"/>
    <mergeCell ref="P4:Q4"/>
    <mergeCell ref="R4:S4"/>
    <mergeCell ref="J1:K3"/>
    <mergeCell ref="L1:M3"/>
    <mergeCell ref="N1:O3"/>
    <mergeCell ref="P1:Q3"/>
    <mergeCell ref="R1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Summary</vt:lpstr>
      <vt:lpstr>PIQ00097293</vt:lpstr>
      <vt:lpstr>PIQ00102774</vt:lpstr>
      <vt:lpstr>PIQ00102775</vt:lpstr>
      <vt:lpstr>PIQ00102823</vt:lpstr>
      <vt:lpstr>PIQ00062804</vt:lpstr>
      <vt:lpstr>PIQ00124002</vt:lpstr>
      <vt:lpstr>PIQ00102822</vt:lpstr>
      <vt:lpstr>PIQ00006663</vt:lpstr>
      <vt:lpstr>PIQ00006665</vt:lpstr>
      <vt:lpstr>PIQ00126525</vt:lpstr>
      <vt:lpstr>PIQ00132126</vt:lpstr>
      <vt:lpstr>PIQ00132127</vt:lpstr>
      <vt:lpstr>PIQ00132128</vt:lpstr>
      <vt:lpstr>PIQ00102821</vt:lpstr>
      <vt:lpstr>PIQ00126524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 Lines</dc:creator>
  <cp:lastModifiedBy>Kavita Gounder</cp:lastModifiedBy>
  <dcterms:created xsi:type="dcterms:W3CDTF">2022-01-20T03:59:18Z</dcterms:created>
  <dcterms:modified xsi:type="dcterms:W3CDTF">2022-02-13T21:43:22Z</dcterms:modified>
</cp:coreProperties>
</file>