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2"/>
  <workbookPr hidePivotFieldList="1" defaultThemeVersion="166925"/>
  <mc:AlternateContent xmlns:mc="http://schemas.openxmlformats.org/markup-compatibility/2006">
    <mc:Choice Requires="x15">
      <x15ac:absPath xmlns:x15ac="http://schemas.microsoft.com/office/spreadsheetml/2010/11/ac" url="https://mohgovtnz.sharepoint.com/sites/moh-ecm-PropMgt/Shared Documents/General/CNGP/Annual Report and Greenhouse Gas Report/"/>
    </mc:Choice>
  </mc:AlternateContent>
  <xr:revisionPtr revIDLastSave="463" documentId="11_E96676314E9DEFCA5B24F12817153AE143E5795E" xr6:coauthVersionLast="47" xr6:coauthVersionMax="47" xr10:uidLastSave="{056152C4-26E0-4D2A-B595-519FC4DCD4B8}"/>
  <bookViews>
    <workbookView xWindow="-110" yWindow="-110" windowWidth="19420" windowHeight="11620" xr2:uid="{00000000-000D-0000-FFFF-FFFF00000000}"/>
  </bookViews>
  <sheets>
    <sheet name="MOH Inventrory" sheetId="5" r:id="rId1"/>
  </sheets>
  <definedNames>
    <definedName name="_xlnm._FilterDatabase" localSheetId="0" hidden="1">'MOH Inventrory'!$A$3:$Y$103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3" i="5" l="1"/>
  <c r="O103" i="5"/>
  <c r="P103" i="5"/>
  <c r="Q103" i="5"/>
  <c r="R103" i="5"/>
  <c r="V103" i="5"/>
  <c r="W103" i="5"/>
  <c r="O104" i="5" l="1"/>
  <c r="P104" i="5"/>
  <c r="Q104" i="5"/>
  <c r="R104" i="5"/>
  <c r="V104" i="5"/>
  <c r="W104" i="5"/>
  <c r="X104" i="5"/>
  <c r="O105" i="5"/>
  <c r="P105" i="5"/>
  <c r="Q105" i="5"/>
  <c r="R105" i="5"/>
  <c r="V105" i="5"/>
  <c r="W105" i="5"/>
  <c r="X105" i="5"/>
  <c r="R106" i="5" l="1"/>
  <c r="Q106" i="5"/>
  <c r="P106" i="5"/>
  <c r="O106" i="5"/>
  <c r="V106" i="5"/>
  <c r="X106" i="5"/>
  <c r="W106" i="5"/>
  <c r="T4" i="5"/>
  <c r="S5" i="5" l="1"/>
  <c r="T5" i="5"/>
  <c r="U5" i="5"/>
  <c r="S6" i="5"/>
  <c r="T6" i="5"/>
  <c r="U6" i="5"/>
  <c r="S7" i="5"/>
  <c r="T7" i="5"/>
  <c r="U7" i="5"/>
  <c r="S8" i="5"/>
  <c r="T8" i="5"/>
  <c r="U8" i="5"/>
  <c r="S9" i="5"/>
  <c r="T9" i="5"/>
  <c r="U9" i="5"/>
  <c r="S10" i="5"/>
  <c r="T10" i="5"/>
  <c r="U10" i="5"/>
  <c r="S11" i="5"/>
  <c r="T11" i="5"/>
  <c r="U11" i="5"/>
  <c r="S13" i="5"/>
  <c r="T13" i="5"/>
  <c r="U13" i="5"/>
  <c r="S14" i="5"/>
  <c r="T14" i="5"/>
  <c r="U14" i="5"/>
  <c r="S15" i="5"/>
  <c r="T15" i="5"/>
  <c r="U15" i="5"/>
  <c r="S16" i="5"/>
  <c r="T16" i="5"/>
  <c r="U16" i="5"/>
  <c r="S17" i="5"/>
  <c r="T17" i="5"/>
  <c r="U17" i="5"/>
  <c r="S18" i="5"/>
  <c r="T18" i="5"/>
  <c r="U18" i="5"/>
  <c r="S19" i="5"/>
  <c r="T19" i="5"/>
  <c r="U19" i="5"/>
  <c r="S20" i="5"/>
  <c r="T20" i="5"/>
  <c r="U20" i="5"/>
  <c r="S21" i="5"/>
  <c r="T21" i="5"/>
  <c r="U21" i="5"/>
  <c r="S22" i="5"/>
  <c r="T22" i="5"/>
  <c r="U22" i="5"/>
  <c r="S23" i="5"/>
  <c r="T23" i="5"/>
  <c r="U23" i="5"/>
  <c r="S24" i="5"/>
  <c r="T24" i="5"/>
  <c r="U24" i="5"/>
  <c r="S25" i="5"/>
  <c r="T25" i="5"/>
  <c r="U25" i="5"/>
  <c r="S26" i="5"/>
  <c r="T26" i="5"/>
  <c r="U26" i="5"/>
  <c r="S27" i="5"/>
  <c r="T27" i="5"/>
  <c r="U27" i="5"/>
  <c r="S28" i="5"/>
  <c r="T28" i="5"/>
  <c r="U28" i="5"/>
  <c r="S29" i="5"/>
  <c r="T29" i="5"/>
  <c r="U29" i="5"/>
  <c r="S30" i="5"/>
  <c r="T30" i="5"/>
  <c r="U30" i="5"/>
  <c r="S31" i="5"/>
  <c r="T31" i="5"/>
  <c r="U31" i="5"/>
  <c r="S32" i="5"/>
  <c r="T32" i="5"/>
  <c r="U32" i="5"/>
  <c r="S33" i="5"/>
  <c r="T33" i="5"/>
  <c r="U33" i="5"/>
  <c r="S34" i="5"/>
  <c r="T34" i="5"/>
  <c r="U34" i="5"/>
  <c r="S35" i="5"/>
  <c r="T35" i="5"/>
  <c r="U35" i="5"/>
  <c r="S36" i="5"/>
  <c r="T36" i="5"/>
  <c r="U36" i="5"/>
  <c r="S37" i="5"/>
  <c r="T37" i="5"/>
  <c r="U37" i="5"/>
  <c r="S38" i="5"/>
  <c r="T38" i="5"/>
  <c r="U38" i="5"/>
  <c r="S39" i="5"/>
  <c r="T39" i="5"/>
  <c r="U39" i="5"/>
  <c r="S40" i="5"/>
  <c r="T40" i="5"/>
  <c r="U40" i="5"/>
  <c r="S41" i="5"/>
  <c r="T41" i="5"/>
  <c r="U41" i="5"/>
  <c r="S42" i="5"/>
  <c r="T42" i="5"/>
  <c r="U42" i="5"/>
  <c r="S43" i="5"/>
  <c r="T43" i="5"/>
  <c r="U43" i="5"/>
  <c r="S44" i="5"/>
  <c r="T44" i="5"/>
  <c r="U44" i="5"/>
  <c r="S45" i="5"/>
  <c r="T45" i="5"/>
  <c r="U45" i="5"/>
  <c r="S46" i="5"/>
  <c r="T46" i="5"/>
  <c r="U46" i="5"/>
  <c r="S47" i="5"/>
  <c r="T47" i="5"/>
  <c r="U47" i="5"/>
  <c r="S48" i="5"/>
  <c r="T48" i="5"/>
  <c r="U48" i="5"/>
  <c r="S49" i="5"/>
  <c r="T49" i="5"/>
  <c r="U49" i="5"/>
  <c r="S50" i="5"/>
  <c r="T50" i="5"/>
  <c r="U50" i="5"/>
  <c r="S51" i="5"/>
  <c r="T51" i="5"/>
  <c r="U51" i="5"/>
  <c r="S52" i="5"/>
  <c r="T52" i="5"/>
  <c r="U52" i="5"/>
  <c r="S53" i="5"/>
  <c r="T53" i="5"/>
  <c r="U53" i="5"/>
  <c r="S54" i="5"/>
  <c r="T54" i="5"/>
  <c r="U54" i="5"/>
  <c r="S55" i="5"/>
  <c r="T55" i="5"/>
  <c r="U55" i="5"/>
  <c r="S56" i="5"/>
  <c r="T56" i="5"/>
  <c r="U56" i="5"/>
  <c r="S57" i="5"/>
  <c r="T57" i="5"/>
  <c r="U57" i="5"/>
  <c r="S58" i="5"/>
  <c r="T58" i="5"/>
  <c r="U58" i="5"/>
  <c r="S59" i="5"/>
  <c r="T59" i="5"/>
  <c r="U59" i="5"/>
  <c r="S60" i="5"/>
  <c r="T60" i="5"/>
  <c r="U60" i="5"/>
  <c r="S61" i="5"/>
  <c r="T61" i="5"/>
  <c r="U61" i="5"/>
  <c r="S62" i="5"/>
  <c r="T62" i="5"/>
  <c r="U62" i="5"/>
  <c r="S63" i="5"/>
  <c r="T63" i="5"/>
  <c r="U63" i="5"/>
  <c r="S64" i="5"/>
  <c r="T64" i="5"/>
  <c r="U64" i="5"/>
  <c r="S65" i="5"/>
  <c r="T65" i="5"/>
  <c r="U65" i="5"/>
  <c r="S66" i="5"/>
  <c r="T66" i="5"/>
  <c r="U66" i="5"/>
  <c r="S67" i="5"/>
  <c r="T67" i="5"/>
  <c r="U67" i="5"/>
  <c r="S68" i="5"/>
  <c r="T68" i="5"/>
  <c r="U68" i="5"/>
  <c r="S69" i="5"/>
  <c r="T69" i="5"/>
  <c r="U69" i="5"/>
  <c r="S70" i="5"/>
  <c r="T70" i="5"/>
  <c r="U70" i="5"/>
  <c r="S71" i="5"/>
  <c r="T71" i="5"/>
  <c r="U71" i="5"/>
  <c r="S72" i="5"/>
  <c r="T72" i="5"/>
  <c r="U72" i="5"/>
  <c r="S73" i="5"/>
  <c r="T73" i="5"/>
  <c r="U73" i="5"/>
  <c r="S74" i="5"/>
  <c r="T74" i="5"/>
  <c r="U74" i="5"/>
  <c r="S75" i="5"/>
  <c r="T75" i="5"/>
  <c r="U75" i="5"/>
  <c r="S76" i="5"/>
  <c r="T76" i="5"/>
  <c r="U76" i="5"/>
  <c r="S77" i="5"/>
  <c r="T77" i="5"/>
  <c r="U77" i="5"/>
  <c r="S78" i="5"/>
  <c r="T78" i="5"/>
  <c r="U78" i="5"/>
  <c r="S79" i="5"/>
  <c r="T79" i="5"/>
  <c r="U79" i="5"/>
  <c r="S80" i="5"/>
  <c r="T80" i="5"/>
  <c r="U80" i="5"/>
  <c r="S81" i="5"/>
  <c r="T81" i="5"/>
  <c r="U81" i="5"/>
  <c r="S82" i="5"/>
  <c r="T82" i="5"/>
  <c r="U82" i="5"/>
  <c r="S83" i="5"/>
  <c r="T83" i="5"/>
  <c r="U83" i="5"/>
  <c r="S84" i="5"/>
  <c r="T84" i="5"/>
  <c r="U84" i="5"/>
  <c r="S85" i="5"/>
  <c r="T85" i="5"/>
  <c r="U85" i="5"/>
  <c r="S86" i="5"/>
  <c r="T86" i="5"/>
  <c r="U86" i="5"/>
  <c r="S87" i="5"/>
  <c r="T87" i="5"/>
  <c r="U87" i="5"/>
  <c r="S88" i="5"/>
  <c r="T88" i="5"/>
  <c r="U88" i="5"/>
  <c r="S89" i="5"/>
  <c r="T89" i="5"/>
  <c r="U89" i="5"/>
  <c r="S90" i="5"/>
  <c r="T90" i="5"/>
  <c r="U90" i="5"/>
  <c r="S91" i="5"/>
  <c r="T91" i="5"/>
  <c r="U91" i="5"/>
  <c r="S92" i="5"/>
  <c r="T92" i="5"/>
  <c r="U92" i="5"/>
  <c r="S93" i="5"/>
  <c r="T93" i="5"/>
  <c r="U93" i="5"/>
  <c r="S94" i="5"/>
  <c r="T94" i="5"/>
  <c r="U94" i="5"/>
  <c r="S95" i="5"/>
  <c r="T95" i="5"/>
  <c r="U95" i="5"/>
  <c r="S96" i="5"/>
  <c r="T96" i="5"/>
  <c r="U96" i="5"/>
  <c r="S97" i="5"/>
  <c r="T97" i="5"/>
  <c r="U97" i="5"/>
  <c r="S98" i="5"/>
  <c r="T98" i="5"/>
  <c r="U98" i="5"/>
  <c r="S99" i="5"/>
  <c r="T99" i="5"/>
  <c r="U99" i="5"/>
  <c r="S100" i="5"/>
  <c r="T100" i="5"/>
  <c r="U100" i="5"/>
  <c r="T103" i="5" l="1"/>
  <c r="Y44" i="5"/>
  <c r="Y61" i="5"/>
  <c r="Y28" i="5"/>
  <c r="U104" i="5"/>
  <c r="Y16" i="5"/>
  <c r="S105" i="5"/>
  <c r="T104" i="5"/>
  <c r="S104" i="5"/>
  <c r="U105" i="5"/>
  <c r="T105" i="5"/>
  <c r="Y89" i="5"/>
  <c r="Y91" i="5"/>
  <c r="Y99" i="5"/>
  <c r="Y79" i="5"/>
  <c r="Y77" i="5"/>
  <c r="Y75" i="5"/>
  <c r="Y67" i="5"/>
  <c r="Y59" i="5"/>
  <c r="Y57" i="5"/>
  <c r="Y49" i="5"/>
  <c r="Y46" i="5"/>
  <c r="Y40" i="5"/>
  <c r="Y38" i="5"/>
  <c r="Y32" i="5"/>
  <c r="Y30" i="5"/>
  <c r="Y25" i="5"/>
  <c r="Y22" i="5"/>
  <c r="Y20" i="5"/>
  <c r="Y15" i="5"/>
  <c r="Y14" i="5"/>
  <c r="Y6" i="5"/>
  <c r="Y72" i="5"/>
  <c r="Y81" i="5"/>
  <c r="Y56" i="5"/>
  <c r="Y31" i="5"/>
  <c r="Y10" i="5"/>
  <c r="Y71" i="5"/>
  <c r="Y63" i="5"/>
  <c r="Y53" i="5"/>
  <c r="Y36" i="5"/>
  <c r="Y26" i="5"/>
  <c r="Y18" i="5"/>
  <c r="Y41" i="5"/>
  <c r="Y100" i="5"/>
  <c r="Y97" i="5"/>
  <c r="Y88" i="5"/>
  <c r="Y73" i="5"/>
  <c r="Y65" i="5"/>
  <c r="Y55" i="5"/>
  <c r="Y48" i="5"/>
  <c r="Y9" i="5"/>
  <c r="Y83" i="5"/>
  <c r="Y78" i="5"/>
  <c r="Y85" i="5"/>
  <c r="Y62" i="5"/>
  <c r="Y87" i="5"/>
  <c r="Y47" i="5"/>
  <c r="Y95" i="5"/>
  <c r="Y8" i="5"/>
  <c r="Y69" i="5"/>
  <c r="Y51" i="5"/>
  <c r="Y42" i="5"/>
  <c r="Y34" i="5"/>
  <c r="Y24" i="5"/>
  <c r="Y82" i="5"/>
  <c r="Y66" i="5"/>
  <c r="Y50" i="5"/>
  <c r="Y35" i="5"/>
  <c r="Y19" i="5"/>
  <c r="Y94" i="5"/>
  <c r="Y84" i="5"/>
  <c r="Y68" i="5"/>
  <c r="Y52" i="5"/>
  <c r="Y37" i="5"/>
  <c r="Y21" i="5"/>
  <c r="Y5" i="5"/>
  <c r="Y96" i="5"/>
  <c r="Y93" i="5"/>
  <c r="Y86" i="5"/>
  <c r="Y70" i="5"/>
  <c r="Y54" i="5"/>
  <c r="Y39" i="5"/>
  <c r="Y23" i="5"/>
  <c r="Y7" i="5"/>
  <c r="Y105" i="5" s="1"/>
  <c r="Y64" i="5"/>
  <c r="Y17" i="5"/>
  <c r="Y80" i="5"/>
  <c r="Y98" i="5"/>
  <c r="Y74" i="5"/>
  <c r="Y58" i="5"/>
  <c r="Y43" i="5"/>
  <c r="Y27" i="5"/>
  <c r="Y11" i="5"/>
  <c r="Y33" i="5"/>
  <c r="Y76" i="5"/>
  <c r="Y60" i="5"/>
  <c r="Y45" i="5"/>
  <c r="Y29" i="5"/>
  <c r="Y13" i="5"/>
  <c r="Y90" i="5"/>
  <c r="Y92" i="5"/>
  <c r="Y104" i="5" l="1"/>
  <c r="T106" i="5"/>
  <c r="U4" i="5"/>
  <c r="S4" i="5"/>
  <c r="S103" i="5" s="1"/>
  <c r="U103" i="5" l="1"/>
  <c r="U106" i="5" s="1"/>
  <c r="Y4" i="5"/>
  <c r="Y103" i="5" s="1"/>
  <c r="Y106" i="5" s="1"/>
  <c r="S10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Anthony Bertrand</author>
  </authors>
  <commentList>
    <comment ref="R53" authorId="0" shapeId="0" xr:uid="{00000000-0006-0000-0200-000001000000}">
      <text>
        <r>
          <rPr>
            <b/>
            <sz val="9"/>
            <color indexed="81"/>
            <rFont val="Tahoma"/>
            <family val="2"/>
          </rPr>
          <t>Anthony Bertra
these figure based on report sent in the dropbox. The first report sent with your caluclation included more month but had less information regarding destination. Need to double check that the report in the drop box is the orginal/complete report sent from the suplier. wwithout any manipulation of the data. to confirm these number ideally reconciled against invoices</t>
        </r>
      </text>
    </comment>
  </commentList>
</comments>
</file>

<file path=xl/sharedStrings.xml><?xml version="1.0" encoding="utf-8"?>
<sst xmlns="http://schemas.openxmlformats.org/spreadsheetml/2006/main" count="1482" uniqueCount="256">
  <si>
    <t>Ministry of Health GHG Inventory - Base Year</t>
  </si>
  <si>
    <t>Emissions (kg CO2e)</t>
  </si>
  <si>
    <t>Start date</t>
  </si>
  <si>
    <t>End date</t>
  </si>
  <si>
    <t>Location</t>
  </si>
  <si>
    <t>Address</t>
  </si>
  <si>
    <t>Activity</t>
  </si>
  <si>
    <t>Scope</t>
  </si>
  <si>
    <t>Data source</t>
  </si>
  <si>
    <t>Sourced From</t>
  </si>
  <si>
    <t>Type/Class</t>
  </si>
  <si>
    <t>Description</t>
  </si>
  <si>
    <t>Uncertainty/Assumtions</t>
  </si>
  <si>
    <t>Process</t>
  </si>
  <si>
    <t>Emission factor chosen</t>
  </si>
  <si>
    <t>Unit</t>
  </si>
  <si>
    <r>
      <t>CO</t>
    </r>
    <r>
      <rPr>
        <b/>
        <vertAlign val="subscript"/>
        <sz val="16"/>
        <color rgb="FFFFFFFF"/>
        <rFont val="Calibri"/>
        <family val="2"/>
      </rPr>
      <t>2</t>
    </r>
  </si>
  <si>
    <r>
      <t>CH</t>
    </r>
    <r>
      <rPr>
        <b/>
        <vertAlign val="subscript"/>
        <sz val="16"/>
        <color rgb="FFFFFFFF"/>
        <rFont val="Calibri"/>
        <family val="2"/>
      </rPr>
      <t>4</t>
    </r>
  </si>
  <si>
    <r>
      <t>N</t>
    </r>
    <r>
      <rPr>
        <b/>
        <vertAlign val="subscript"/>
        <sz val="16"/>
        <color rgb="FFFFFFFF"/>
        <rFont val="Calibri"/>
        <family val="2"/>
      </rPr>
      <t>2</t>
    </r>
    <r>
      <rPr>
        <b/>
        <sz val="16"/>
        <color rgb="FFFFFFFF"/>
        <rFont val="Calibri"/>
        <family val="2"/>
      </rPr>
      <t>O</t>
    </r>
  </si>
  <si>
    <t>Quantity</t>
  </si>
  <si>
    <t>HFCs</t>
  </si>
  <si>
    <t>PFCs</t>
  </si>
  <si>
    <r>
      <t>SF</t>
    </r>
    <r>
      <rPr>
        <b/>
        <vertAlign val="subscript"/>
        <sz val="16"/>
        <color rgb="FFFFFFFF"/>
        <rFont val="Calibri"/>
        <family val="2"/>
      </rPr>
      <t>6</t>
    </r>
  </si>
  <si>
    <r>
      <t>Total emissions
(t CO</t>
    </r>
    <r>
      <rPr>
        <b/>
        <vertAlign val="subscript"/>
        <sz val="16"/>
        <color rgb="FFFFFFFF"/>
        <rFont val="Calibri"/>
        <family val="2"/>
      </rPr>
      <t>2</t>
    </r>
    <r>
      <rPr>
        <b/>
        <sz val="16"/>
        <color rgb="FFFFFFFF"/>
        <rFont val="Calibri"/>
        <family val="2"/>
      </rPr>
      <t>e)</t>
    </r>
  </si>
  <si>
    <t>Fleet</t>
  </si>
  <si>
    <t>Scope 1</t>
  </si>
  <si>
    <t>Fuel card Invoices</t>
  </si>
  <si>
    <t>Suzanne Scudder (MOH)</t>
  </si>
  <si>
    <t>Diesel 1.6</t>
  </si>
  <si>
    <t>fuel card monthly report from suplier</t>
  </si>
  <si>
    <t>It is assumed the report is complete and accurate</t>
  </si>
  <si>
    <t xml:space="preserve">fuel quantity provided in the supplier report per type of fuel , quantity checked against  actual invoices 
</t>
  </si>
  <si>
    <t>Regular petrol</t>
  </si>
  <si>
    <t>litre</t>
  </si>
  <si>
    <t>-</t>
  </si>
  <si>
    <t>Fleet Summary</t>
  </si>
  <si>
    <t>Petrol 1.8</t>
  </si>
  <si>
    <t>Toyota Corolla - GTS469 (2013)</t>
  </si>
  <si>
    <t>Prenium petrol</t>
  </si>
  <si>
    <t>KM</t>
  </si>
  <si>
    <t>Hyundai i30 - FAL576 (2009)</t>
  </si>
  <si>
    <t>Diesel</t>
  </si>
  <si>
    <t>ALL</t>
  </si>
  <si>
    <t>Rental Vehicle</t>
  </si>
  <si>
    <t>Scope 3</t>
  </si>
  <si>
    <t>Thrifty Report</t>
  </si>
  <si>
    <t>Cindy McCartney (Procurement)</t>
  </si>
  <si>
    <t>CCAR</t>
  </si>
  <si>
    <t>Compact Auto - Toyota Corolla 2018 1.8l</t>
  </si>
  <si>
    <t xml:space="preserve">Emissions are reported per vehicle type and assumed same type of vehicle or similar across the class type. </t>
  </si>
  <si>
    <t>Raw data provided by supplier by months aligning to base line period in two separate reports. No need for data manipulation. Thirfty provided a table with emmisions factor used for each class with motor size range corresponding to MFE factors</t>
  </si>
  <si>
    <t>Light Passenger vehicle petrol post 2015 fleet 1600-&lt;2000 CC</t>
  </si>
  <si>
    <t>ECAR</t>
  </si>
  <si>
    <t>Economy Car - Toyota Yaris 1.3l</t>
  </si>
  <si>
    <t>Light Passenger vehicle petrol post 2015 fleet 1350-&lt;1600CC</t>
  </si>
  <si>
    <t>ICAR</t>
  </si>
  <si>
    <t>Intermediate Car - Hyundai Elantra or similar 2.0</t>
  </si>
  <si>
    <t>Light Passenger vehicle petrol post 2015 fleet 2000-&lt;3000 CC</t>
  </si>
  <si>
    <t>PFAR</t>
  </si>
  <si>
    <t>Premium 4WD - Mitsubishi Pajero or similar 3.2 Diesel</t>
  </si>
  <si>
    <t>Light Passenger vehicle diesel post 2015 fleet 2000-&lt;3000 CC</t>
  </si>
  <si>
    <t>CWAR</t>
  </si>
  <si>
    <t>Compact SUV 2WD - Holden Trax 1.4</t>
  </si>
  <si>
    <t>Hertz Report</t>
  </si>
  <si>
    <t xml:space="preserve">All class </t>
  </si>
  <si>
    <t>Holden Barina or similar 1.6</t>
  </si>
  <si>
    <t>Emissions are reported per vehicle type and assumed same type of vehicle or similar across the class type. Specific L souced by carsguide.com.au Assume 2018 year vehicle</t>
  </si>
  <si>
    <t>Raw data provided by supplier ia our internal  contract owner in the procurement team., deleted irrelevant months which don’t relate to the base line period and kept the march19-Feb20 period in the report.</t>
  </si>
  <si>
    <t xml:space="preserve">Manufacturer emission factors at vin level from www.greenvehicleguide.gov.au </t>
  </si>
  <si>
    <t>NA</t>
  </si>
  <si>
    <t>Avis Report</t>
  </si>
  <si>
    <t>A</t>
  </si>
  <si>
    <t>Vehicle Example Holden Barina 1.6</t>
  </si>
  <si>
    <t>It is assumed the report is complete and acurate, vehicle description is an example of vehicle type and not guarantee that this vehicle was driven however assumed similar make/model/size used. Litre and engine size souced by carsguide.com.au as could not be provided in the reporting. Assume 2018 year vehicle</t>
  </si>
  <si>
    <t>Raw data provided by supplier via our internal  contract owner in the procurement team., complete report sent for requested months, kms used and ttranspose car class to MfE engine size range.</t>
  </si>
  <si>
    <t>Light Passenger vehicle petrol post 2015 fleet 1350-&lt;1600 CC</t>
  </si>
  <si>
    <t>C</t>
  </si>
  <si>
    <t>Vehicle Example Toyota Corolla 1.8</t>
  </si>
  <si>
    <t>D</t>
  </si>
  <si>
    <t>Vehicle Example Toyota Corolla Sedan 1.8</t>
  </si>
  <si>
    <t>E</t>
  </si>
  <si>
    <t>Vehicle Example Ford Mondeo 2.0 Diesel</t>
  </si>
  <si>
    <t>F</t>
  </si>
  <si>
    <t>Vehicle Example Toyota Highlander 3.5</t>
  </si>
  <si>
    <t>Light Passenger vehicle petrol post 2015 fleet &gt;=3000 CC</t>
  </si>
  <si>
    <t>G</t>
  </si>
  <si>
    <t>Vehicle Example Holden Trax 1.4</t>
  </si>
  <si>
    <t>S</t>
  </si>
  <si>
    <t>Vehicle Example Nissan x-trail 2.5</t>
  </si>
  <si>
    <t>Light Passenger vehicle Diesel post 2015 fleet 2000-&lt;3000 CC</t>
  </si>
  <si>
    <t>K</t>
  </si>
  <si>
    <t>Toyota Camry hybrid 2.5</t>
  </si>
  <si>
    <t>Light Passenger vehicle petrol/hybride post 2015 fleet 2000-&lt;3000 CC</t>
  </si>
  <si>
    <t>P</t>
  </si>
  <si>
    <t>Vehicle Example Toyota Rav-4 2.0</t>
  </si>
  <si>
    <t>V</t>
  </si>
  <si>
    <t>Vehicle Example Hyundai iMax 2.5 Diesel</t>
  </si>
  <si>
    <t>L</t>
  </si>
  <si>
    <t>Vehicle Example Toyota Corolla Hybrid 1.8</t>
  </si>
  <si>
    <t>Light Passenger vehicle petrol/hybride post 2015 fleet 1600-&lt;2000 CC</t>
  </si>
  <si>
    <t>Budget Report</t>
  </si>
  <si>
    <t>Wellington</t>
  </si>
  <si>
    <t>133 Molesworth Street</t>
  </si>
  <si>
    <t>Electricity</t>
  </si>
  <si>
    <t>Scope 2</t>
  </si>
  <si>
    <t>Smart Power</t>
  </si>
  <si>
    <t>https://esmart.smartpower.co.nz/</t>
  </si>
  <si>
    <t>Ministry of Health Office</t>
  </si>
  <si>
    <t>Reporting source by period as required, no need for data manipulation</t>
  </si>
  <si>
    <t>Electricity Used</t>
  </si>
  <si>
    <t>kWh</t>
  </si>
  <si>
    <t>Auckland</t>
  </si>
  <si>
    <t>650 Great South Road</t>
  </si>
  <si>
    <t>Whanganui</t>
  </si>
  <si>
    <t>179 St Hill Street</t>
  </si>
  <si>
    <t>Dunedin</t>
  </si>
  <si>
    <t>481 Moray Place</t>
  </si>
  <si>
    <t>116 Lambton Quay</t>
  </si>
  <si>
    <t>Hanmer Springs</t>
  </si>
  <si>
    <t>28 Amuri Ave</t>
  </si>
  <si>
    <t>Closed Hospital</t>
  </si>
  <si>
    <t>137 London Street</t>
  </si>
  <si>
    <t>Christchurch</t>
  </si>
  <si>
    <t>108 Victoria Street</t>
  </si>
  <si>
    <t>National Radiation Laboratory</t>
  </si>
  <si>
    <t>39 Moorehouse Ave</t>
  </si>
  <si>
    <t>48 Hereford Street</t>
  </si>
  <si>
    <t>Co-Location MOE</t>
  </si>
  <si>
    <t>This site is not under the operational control, therefore unable to obtain data accurate enough to provide emissions. Lead agency is MoE and do not have control over the contract or measurement of energy usage</t>
  </si>
  <si>
    <t>ALl</t>
  </si>
  <si>
    <t>All</t>
  </si>
  <si>
    <t>T&amp;D lossess</t>
  </si>
  <si>
    <t>All sites</t>
  </si>
  <si>
    <t>T&amp;D lossess electricity</t>
  </si>
  <si>
    <t>Air Travel</t>
  </si>
  <si>
    <t>AIRNZ Report</t>
  </si>
  <si>
    <t>Domestic</t>
  </si>
  <si>
    <t>Air New Zealand</t>
  </si>
  <si>
    <t>It is assumed the report is complete and accurate. The unit of measurement is shown as per KM due to the airline unable to supply aircraft type or report as per operational boundaries</t>
  </si>
  <si>
    <t xml:space="preserve">quarterly report provided, irreleveant month removed, duplicate removed, added filters to source the various flights types e.g Domestic, Short Haul and Long Haul class type </t>
  </si>
  <si>
    <t>Domestic Air Travel Passenger
(National Average)</t>
  </si>
  <si>
    <t>Passenger.KM</t>
  </si>
  <si>
    <t>Long Haul economy</t>
  </si>
  <si>
    <t>International Air Travel Long Haul
(economy</t>
  </si>
  <si>
    <t>expense claim</t>
  </si>
  <si>
    <t>James Graham (Finance)</t>
  </si>
  <si>
    <t xml:space="preserve">It is assumed the report is complete and accurate. </t>
  </si>
  <si>
    <t>Finance report provided for the requested baseline period.sorted by description and distance estimated base air travel distance calculator</t>
  </si>
  <si>
    <t>International Air Travel Long Haul
(premimum economy</t>
  </si>
  <si>
    <t>International Air Travel Long Haul
(premium economy</t>
  </si>
  <si>
    <t>International Air Travel Long Haul
(Business</t>
  </si>
  <si>
    <t>Short Haul</t>
  </si>
  <si>
    <t>International Air Travel Short Haul
economy</t>
  </si>
  <si>
    <t>International Air Travel Short Haul
business</t>
  </si>
  <si>
    <t>Hotel Stay</t>
  </si>
  <si>
    <t>Staff expense claim</t>
  </si>
  <si>
    <t>Hotel Stays Canada</t>
  </si>
  <si>
    <t>It is assumed the report is complete and accurate. Emissions Factors to be used only provided in CO2e. No other factors provided</t>
  </si>
  <si>
    <t>Finance report provided for the requested baseline period.sorted by description and number of night estimated based on $ claimed</t>
  </si>
  <si>
    <t>p/night</t>
  </si>
  <si>
    <t>Hotel Stays Tahiti</t>
  </si>
  <si>
    <t>Hotel Stays China</t>
  </si>
  <si>
    <t>Hotel Stays New Zealand</t>
  </si>
  <si>
    <t>Accommodation Report</t>
  </si>
  <si>
    <t>Accommodation report provided via our internal procurement contract owner. Each stay reported and used appropriate emissions factors by country to determine the carbon emissions</t>
  </si>
  <si>
    <t>Hotel Stays Australia</t>
  </si>
  <si>
    <t>Hotel Stays Tarawa considered as french polynesia</t>
  </si>
  <si>
    <t>No emissions factors therefore assuming NZ Factor due to the geographical location of the closest country with emissions factors. Curently not displayed on the emissions factors workbook</t>
  </si>
  <si>
    <t>Hotel Stays Rarotonga considered as french polynesia</t>
  </si>
  <si>
    <t>Hotel Stays Niue considered as french polynesia</t>
  </si>
  <si>
    <t>Long Haul</t>
  </si>
  <si>
    <t>Hotel Stays United States</t>
  </si>
  <si>
    <t>Hotel Stays UAB</t>
  </si>
  <si>
    <t>Hotel Stays Colombia</t>
  </si>
  <si>
    <t>Hotel Stays Switzerland</t>
  </si>
  <si>
    <t>Hotel Stays Thailand</t>
  </si>
  <si>
    <t>Hotel Stays Malaysia</t>
  </si>
  <si>
    <t>Hotel Stays Netherlands</t>
  </si>
  <si>
    <t>Hotel Stays Singapore</t>
  </si>
  <si>
    <t>Hotel Stays United Kingdom</t>
  </si>
  <si>
    <t>Hotel Stays Austria</t>
  </si>
  <si>
    <t>Hotels Stays Philappines</t>
  </si>
  <si>
    <t>Taxi Travel</t>
  </si>
  <si>
    <t>Tandem Travel Report</t>
  </si>
  <si>
    <t>Various</t>
  </si>
  <si>
    <t>Taxi Travel - Distance Travelled</t>
  </si>
  <si>
    <t>It is assumed the report is complete and accurate.</t>
  </si>
  <si>
    <t>Graph report provided over financial years and the relevant baseline months required were extracted to determine those relevant emissions. Report only provided by km</t>
  </si>
  <si>
    <t>Internal Finacila report</t>
  </si>
  <si>
    <t>N/A</t>
  </si>
  <si>
    <t>Taxi Travel - $ spend</t>
  </si>
  <si>
    <t>Report has been sorted to extract the $ spend related to taxis travel</t>
  </si>
  <si>
    <t>$</t>
  </si>
  <si>
    <t xml:space="preserve">Staff Mileage </t>
  </si>
  <si>
    <t>Finance Mileage Report</t>
  </si>
  <si>
    <t>Petrol</t>
  </si>
  <si>
    <t>Staff mileage petrol vehicles</t>
  </si>
  <si>
    <t>Based on $0.72 per km and Estimated assumption based on national vehicle ownership data to determine the split between petrol  (91%) vs diesel (9%) of light passenger vehicles.</t>
  </si>
  <si>
    <t>Finance report provided for the requested baseline period. $ /0.72 to calculaate Km then apply % for petrol and diesel car owner ship</t>
  </si>
  <si>
    <t>Private Car Default - Petrol</t>
  </si>
  <si>
    <t>Staff mileage diesel vehicles</t>
  </si>
  <si>
    <t>Private Car Default - Diesel</t>
  </si>
  <si>
    <t>Finance  Report expense claim</t>
  </si>
  <si>
    <t>Finance expense claim Report</t>
  </si>
  <si>
    <t>Travel public transport</t>
  </si>
  <si>
    <t>BUS diesel</t>
  </si>
  <si>
    <t xml:space="preserve">Estimated based on information provided in expenses claim about from to destination </t>
  </si>
  <si>
    <t>Finance report provided for the requested baseline period. Sort by description and estimates distance</t>
  </si>
  <si>
    <t>bus diesel default</t>
  </si>
  <si>
    <t>Pkm</t>
  </si>
  <si>
    <t>Train</t>
  </si>
  <si>
    <t xml:space="preserve">Metropolitan Electric </t>
  </si>
  <si>
    <t>km</t>
  </si>
  <si>
    <t>Freight</t>
  </si>
  <si>
    <t>NZ Couriers Report</t>
  </si>
  <si>
    <t>Freight commercial Courier vehicle</t>
  </si>
  <si>
    <t xml:space="preserve">report provided by NZ courrier. </t>
  </si>
  <si>
    <t>make sure alldistancelef blank are filled up and make conversion in tonnes then calcuate T*km</t>
  </si>
  <si>
    <t>All trucks - Freighting goods</t>
  </si>
  <si>
    <t>T*km</t>
  </si>
  <si>
    <t>Kiwi Express</t>
  </si>
  <si>
    <t xml:space="preserve">The data provided by Kiwi Express includedg enough information to estimat the emission </t>
  </si>
  <si>
    <t>estimate distance with AA trip calculator  (or similar)choose the correct emmision factor based on fuel type, engine size and age of fleet</t>
  </si>
  <si>
    <t>Pre 2010 diesel 2000-3000 ccc</t>
  </si>
  <si>
    <t>Pre 2010 Petrol 2000-3000 ccc</t>
  </si>
  <si>
    <t>Pre 2015 diesel &gt;3000 ccc</t>
  </si>
  <si>
    <t>Pre 2015 Petrol 1600 2000 ccc</t>
  </si>
  <si>
    <t>Pre 2015Petrol 2000-3000 ccc</t>
  </si>
  <si>
    <t>Pre 2015 Diesel 2000-3000 ccc</t>
  </si>
  <si>
    <t>Post 2015 Petrol 1600 2000 ccc</t>
  </si>
  <si>
    <t>Post 2015 Diesel 1600 2000 ccc</t>
  </si>
  <si>
    <t>Post 2015 Petrol  2000 3000 ccc</t>
  </si>
  <si>
    <t>Post 2015 Diesel  2000 3000 ccc</t>
  </si>
  <si>
    <t>Waste</t>
  </si>
  <si>
    <t>Waste Management Report</t>
  </si>
  <si>
    <t>Nick Glennie (Waste Management)</t>
  </si>
  <si>
    <t>Waste to Landfill</t>
  </si>
  <si>
    <t>It is assumed the report is complete. N2O and CO2 are excluded. Prior data representing base year could not be provided due to the inaccuracy of the reporting by the supplier, therefore the period 01/04/2021 – 31/03/2021 has been provided which shows a higher level of confidence in the accuracy of the data and also the only time period which could be obtained from the supplier.</t>
  </si>
  <si>
    <t xml:space="preserve">April 20 to March 21 was the only 12 month period the waste supplier to be able to supply data therefore this time period has been used. this was due to issues witht he landfill weight scales at the time and could provide a report in which this satisfies the Ministry.  Report data has been filtererd to obtain data relevant to each site. some addresses are different but it is the same site e.g 481  Moray Place and 477 Moray Place these have been included together. Recycled waste extracted and waste to landfill used only
</t>
  </si>
  <si>
    <t>Waste (unknown composition without gas recovery)</t>
  </si>
  <si>
    <t>KG</t>
  </si>
  <si>
    <t xml:space="preserve">It is assumed the report is complete. N2O and CO2 are excluded. Prior data representing base year could not be provided due to the inaccuracy of the reporting by the supplier, therefore the period 01/04/2021 – 31/03/2021 has been provided which shows a higher level of confidence in the accuracy of the data and also the only time period which could be obtained from the supplier.
</t>
  </si>
  <si>
    <t>This site is not under the operational control, therefore unable to obtain data accurate enough to provide emissions. Lead agency is MoE and do not have control over the contract or measurement of waste.</t>
  </si>
  <si>
    <t>No emissions produced as site is closed, no operational activity other than lawn maintenance</t>
  </si>
  <si>
    <t>This is a storage site and is not occupied therefore no waste contracts in place.</t>
  </si>
  <si>
    <t>Water Supply</t>
  </si>
  <si>
    <t>Water Invoices</t>
  </si>
  <si>
    <t>Hannah Lee, CBRE - Water Invoices</t>
  </si>
  <si>
    <t>Invoices are charged in quarter and the reporting period for this base year slightly differs at each end. The data is based on 01Feb19 - 07Feb20. There are 7 additional days included in the supporting invoices. Days have varied dependant on the day the meters are checked. Inventory is not based on invoice dates. This is the Largest site 15,537sqm. Total including 9 days = 6755 cubic metres. Calculation to subtract. 6755 / 372 days (including 7) x 7 (days) = 127.11 cubic m. 6755 - 127.11 = 6627.89 Total cubic metres over a 12 month period.</t>
  </si>
  <si>
    <t>Invoices provided by landlord to source the correct usage of the building</t>
  </si>
  <si>
    <r>
      <t>m</t>
    </r>
    <r>
      <rPr>
        <vertAlign val="superscript"/>
        <sz val="16"/>
        <color theme="1"/>
        <rFont val="Calibri"/>
        <family val="2"/>
        <scheme val="minor"/>
      </rPr>
      <t>3</t>
    </r>
  </si>
  <si>
    <t>De minmis. This is our second largest site which is 1166sqm. 13 times smaller than the largest site. 6755 (total water usage Wellington) divided by 13 (size of sqm in comparison)  = 519 m3 of water comparitive. This would make all other site deminis also as they are smaller again</t>
  </si>
  <si>
    <t>Working From Home</t>
  </si>
  <si>
    <t>Working from home</t>
  </si>
  <si>
    <t>During the reporting period, there was sufficient office space for staff to be accommodated within the existing office buildings. The flexible first policy was adopted in 2020 post-covid.</t>
  </si>
  <si>
    <t>Employee per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</si>
</sst>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dd/mm/yyyy"/>
    <numFmt numFmtId="165" formatCode="0.00000"/>
    <numFmt numFmtId="166" formatCode="0.000"/>
    <numFmt numFmtId="167" formatCode="0.0000"/>
    <numFmt numFmtId="168" formatCode="_-* #,##0.0000_-;\-* #,##0.0000_-;_-* &quot;-&quot;????_-;_-@_-"/>
    <numFmt numFmtId="169" formatCode="_-* #,##0.000_-;\-* #,##0.000_-;_-* &quot;-&quot;??_-;_-@_-"/>
    <numFmt numFmtId="170" formatCode="_-* #,##0.00000_-;\-* #,##0.00000_-;_-* &quot;-&quot;??_-;_-@_-"/>
    <numFmt numFmtId="171" formatCode="#,##0.0000_ ;\-#,##0.0000\ "/>
    <numFmt numFmtId="172" formatCode="#,##0.00_ ;\-#,##0.00\ "/>
  </numFmts>
  <fonts count="18">
    <font>
      <sz val="11"/>
      <color theme="1"/>
      <name val="Calibri"/>
      <family val="2"/>
      <scheme val="minor"/>
    </font>
    <font>
      <sz val="11"/>
      <color theme="1"/>
      <name val="Calibri"/>
      <family val="2"/>
      <scheme val="minor"/>
    </font>
    <font>
      <sz val="26"/>
      <color theme="1"/>
      <name val="Calibri"/>
      <family val="2"/>
      <scheme val="minor"/>
    </font>
    <font>
      <sz val="16"/>
      <color theme="1"/>
      <name val="Calibri"/>
      <family val="2"/>
      <scheme val="minor"/>
    </font>
    <font>
      <sz val="16"/>
      <name val="Calibri"/>
      <family val="2"/>
    </font>
    <font>
      <b/>
      <sz val="16"/>
      <color rgb="FFFFFFFF"/>
      <name val="Calibri"/>
      <family val="2"/>
    </font>
    <font>
      <b/>
      <sz val="16"/>
      <name val="Calibri"/>
      <family val="2"/>
    </font>
    <font>
      <b/>
      <vertAlign val="subscript"/>
      <sz val="16"/>
      <color rgb="FFFFFFFF"/>
      <name val="Calibri"/>
      <family val="2"/>
    </font>
    <font>
      <sz val="16"/>
      <color rgb="FF000000"/>
      <name val="Calibri"/>
      <family val="2"/>
    </font>
    <font>
      <sz val="16"/>
      <name val="Calibri"/>
      <family val="2"/>
      <scheme val="minor"/>
    </font>
    <font>
      <vertAlign val="superscript"/>
      <sz val="16"/>
      <color theme="1"/>
      <name val="Calibri"/>
      <family val="2"/>
      <scheme val="minor"/>
    </font>
    <font>
      <b/>
      <sz val="16"/>
      <color theme="1"/>
      <name val="Calibri"/>
      <family val="2"/>
      <scheme val="minor"/>
    </font>
    <font>
      <sz val="12"/>
      <name val="Calibri"/>
      <family val="2"/>
    </font>
    <font>
      <sz val="12"/>
      <color theme="1"/>
      <name val="Calibri"/>
      <family val="2"/>
      <scheme val="minor"/>
    </font>
    <font>
      <sz val="14"/>
      <name val="Calibri"/>
      <family val="2"/>
    </font>
    <font>
      <sz val="14"/>
      <color theme="1"/>
      <name val="Calibri"/>
      <family val="2"/>
      <scheme val="minor"/>
    </font>
    <font>
      <b/>
      <sz val="9"/>
      <color indexed="81"/>
      <name val="Tahoma"/>
      <family val="2"/>
    </font>
    <font>
      <sz val="8"/>
      <name val="Calibri"/>
      <family val="2"/>
      <scheme val="minor"/>
    </font>
  </fonts>
  <fills count="3">
    <fill>
      <patternFill patternType="none"/>
    </fill>
    <fill>
      <patternFill patternType="gray125"/>
    </fill>
    <fill>
      <patternFill patternType="solid">
        <fgColor rgb="FF00CDC8"/>
        <bgColor indexed="64"/>
      </patternFill>
    </fill>
  </fills>
  <borders count="17">
    <border>
      <left/>
      <right/>
      <top/>
      <bottom/>
      <diagonal/>
    </border>
    <border>
      <left style="dotted">
        <color indexed="64"/>
      </left>
      <right style="dotted">
        <color indexed="64"/>
      </right>
      <top style="dotted">
        <color indexed="64"/>
      </top>
      <bottom style="dott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3" fillId="0" borderId="0" xfId="0" applyFont="1" applyAlignment="1">
      <alignment horizontal="left" vertical="center" wrapText="1"/>
    </xf>
    <xf numFmtId="0" fontId="4" fillId="0" borderId="0" xfId="0" applyFont="1" applyAlignment="1">
      <alignment horizontal="left" vertical="center" wrapText="1"/>
    </xf>
    <xf numFmtId="43" fontId="4" fillId="0" borderId="0" xfId="1" applyFont="1" applyBorder="1" applyAlignment="1">
      <alignment horizontal="left" vertical="center" wrapText="1"/>
    </xf>
    <xf numFmtId="0" fontId="6" fillId="0" borderId="0" xfId="0" applyFont="1" applyAlignment="1">
      <alignment horizontal="left" vertical="center" wrapText="1"/>
    </xf>
    <xf numFmtId="0" fontId="5" fillId="2" borderId="1" xfId="0" applyFont="1" applyFill="1" applyBorder="1" applyAlignment="1">
      <alignment horizontal="left" vertical="center" wrapText="1"/>
    </xf>
    <xf numFmtId="43" fontId="5" fillId="2" borderId="1" xfId="1" applyFont="1" applyFill="1" applyBorder="1" applyAlignment="1">
      <alignment horizontal="left" vertical="center" wrapText="1"/>
    </xf>
    <xf numFmtId="164" fontId="4"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8" fillId="0" borderId="1" xfId="0" applyNumberFormat="1" applyFont="1" applyBorder="1" applyAlignment="1">
      <alignment horizontal="left" vertical="center" wrapText="1" readingOrder="1"/>
    </xf>
    <xf numFmtId="0" fontId="4" fillId="0" borderId="1" xfId="0" applyFont="1" applyBorder="1" applyAlignment="1">
      <alignment horizontal="left" vertical="center" wrapText="1"/>
    </xf>
    <xf numFmtId="43" fontId="4" fillId="0" borderId="1" xfId="1" applyFont="1" applyFill="1" applyBorder="1" applyAlignment="1">
      <alignment horizontal="left" vertical="center" wrapText="1"/>
    </xf>
    <xf numFmtId="43" fontId="4" fillId="0" borderId="1" xfId="1" applyFont="1" applyBorder="1" applyAlignment="1">
      <alignment horizontal="left" vertical="center" wrapText="1"/>
    </xf>
    <xf numFmtId="169" fontId="9" fillId="0" borderId="1" xfId="0" applyNumberFormat="1" applyFont="1" applyBorder="1" applyAlignment="1">
      <alignment horizontal="left" vertical="center"/>
    </xf>
    <xf numFmtId="0" fontId="3" fillId="0" borderId="1" xfId="0" applyFont="1" applyBorder="1" applyAlignment="1">
      <alignment horizontal="left" vertical="center"/>
    </xf>
    <xf numFmtId="164" fontId="4" fillId="0" borderId="0" xfId="0" applyNumberFormat="1" applyFont="1" applyAlignment="1">
      <alignment horizontal="left" vertical="center" wrapText="1"/>
    </xf>
    <xf numFmtId="43" fontId="6" fillId="0" borderId="0" xfId="1" applyFont="1" applyFill="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171" fontId="6" fillId="0" borderId="1" xfId="1" applyNumberFormat="1" applyFont="1" applyFill="1" applyBorder="1" applyAlignment="1">
      <alignment horizontal="left" vertical="center" wrapText="1"/>
    </xf>
    <xf numFmtId="43" fontId="4" fillId="0" borderId="0" xfId="1" applyFont="1" applyBorder="1" applyAlignment="1">
      <alignment horizontal="center" vertical="center" wrapText="1"/>
    </xf>
    <xf numFmtId="0" fontId="5" fillId="2" borderId="1" xfId="0" applyFont="1" applyFill="1" applyBorder="1" applyAlignment="1">
      <alignment horizontal="center" vertical="center" wrapText="1"/>
    </xf>
    <xf numFmtId="166" fontId="9" fillId="0" borderId="1" xfId="0" applyNumberFormat="1" applyFont="1" applyBorder="1" applyAlignment="1">
      <alignment horizontal="center" vertical="center"/>
    </xf>
    <xf numFmtId="167" fontId="9" fillId="0" borderId="1" xfId="0" applyNumberFormat="1" applyFont="1" applyBorder="1" applyAlignment="1">
      <alignment horizontal="center" vertical="center"/>
    </xf>
    <xf numFmtId="169" fontId="9" fillId="0" borderId="1" xfId="0" applyNumberFormat="1" applyFont="1" applyBorder="1" applyAlignment="1">
      <alignment horizontal="center" vertical="center"/>
    </xf>
    <xf numFmtId="168" fontId="9" fillId="0" borderId="1" xfId="0" applyNumberFormat="1" applyFont="1" applyBorder="1" applyAlignment="1">
      <alignment horizontal="center" vertical="center"/>
    </xf>
    <xf numFmtId="170" fontId="9" fillId="0" borderId="1" xfId="0" applyNumberFormat="1" applyFont="1" applyBorder="1" applyAlignment="1">
      <alignment horizontal="center" vertical="center"/>
    </xf>
    <xf numFmtId="43" fontId="4"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165" fontId="9" fillId="0" borderId="1" xfId="0" applyNumberFormat="1" applyFont="1" applyBorder="1" applyAlignment="1">
      <alignment horizontal="center" vertical="center"/>
    </xf>
    <xf numFmtId="0" fontId="3" fillId="0" borderId="0" xfId="0" applyFont="1" applyAlignment="1">
      <alignment horizontal="center" vertical="center" wrapText="1"/>
    </xf>
    <xf numFmtId="171" fontId="11" fillId="0" borderId="0" xfId="0" applyNumberFormat="1" applyFont="1" applyAlignment="1">
      <alignment horizontal="left" vertical="center" wrapText="1"/>
    </xf>
    <xf numFmtId="172" fontId="6" fillId="0" borderId="1" xfId="1" applyNumberFormat="1" applyFont="1" applyFill="1" applyBorder="1" applyAlignment="1">
      <alignment horizontal="left" vertical="center" wrapText="1"/>
    </xf>
    <xf numFmtId="0" fontId="3" fillId="0" borderId="0" xfId="0" applyFont="1" applyAlignment="1">
      <alignment horizontal="center" vertical="center"/>
    </xf>
    <xf numFmtId="171" fontId="3" fillId="0" borderId="0" xfId="0" applyNumberFormat="1" applyFont="1" applyAlignment="1">
      <alignment horizontal="left" vertical="center" wrapText="1"/>
    </xf>
    <xf numFmtId="0" fontId="3" fillId="0" borderId="6" xfId="0" applyFont="1" applyBorder="1" applyAlignment="1">
      <alignment horizontal="left" vertical="center" wrapText="1"/>
    </xf>
    <xf numFmtId="43" fontId="3" fillId="0" borderId="7" xfId="1" applyFont="1" applyBorder="1" applyAlignment="1">
      <alignment horizontal="right" vertical="center" wrapText="1"/>
    </xf>
    <xf numFmtId="43" fontId="3" fillId="0" borderId="8" xfId="1" applyFont="1" applyBorder="1" applyAlignment="1">
      <alignment horizontal="right" vertical="center" wrapText="1"/>
    </xf>
    <xf numFmtId="43" fontId="3" fillId="0" borderId="9" xfId="1" applyFont="1" applyBorder="1" applyAlignment="1">
      <alignment horizontal="right" vertical="center" wrapText="1"/>
    </xf>
    <xf numFmtId="43" fontId="3" fillId="0" borderId="5" xfId="1" applyFont="1" applyBorder="1" applyAlignment="1">
      <alignment horizontal="right" vertical="center" wrapText="1"/>
    </xf>
    <xf numFmtId="43" fontId="3" fillId="0" borderId="10" xfId="1" applyFont="1" applyBorder="1" applyAlignment="1">
      <alignment horizontal="right" vertical="center" wrapText="1"/>
    </xf>
    <xf numFmtId="43" fontId="3" fillId="0" borderId="11" xfId="1" applyFont="1" applyBorder="1" applyAlignment="1">
      <alignment horizontal="right" vertical="center" wrapText="1"/>
    </xf>
    <xf numFmtId="43" fontId="3" fillId="0" borderId="12" xfId="1" applyFont="1" applyBorder="1" applyAlignment="1">
      <alignment horizontal="right" vertical="center" wrapText="1"/>
    </xf>
    <xf numFmtId="43" fontId="3" fillId="0" borderId="13" xfId="1" applyFont="1" applyBorder="1" applyAlignment="1">
      <alignment horizontal="right" vertical="center" wrapText="1"/>
    </xf>
    <xf numFmtId="43" fontId="11" fillId="0" borderId="14" xfId="1" applyFont="1" applyBorder="1" applyAlignment="1">
      <alignment horizontal="right" vertical="center" wrapText="1"/>
    </xf>
    <xf numFmtId="43" fontId="11" fillId="0" borderId="15" xfId="1" applyFont="1" applyBorder="1" applyAlignment="1">
      <alignment horizontal="right" vertical="center" wrapText="1"/>
    </xf>
    <xf numFmtId="43" fontId="11" fillId="0" borderId="16" xfId="1" applyFont="1" applyBorder="1" applyAlignment="1">
      <alignment horizontal="right" vertical="center" wrapText="1"/>
    </xf>
    <xf numFmtId="43" fontId="4" fillId="0" borderId="0" xfId="1" applyFont="1" applyFill="1" applyBorder="1" applyAlignment="1">
      <alignment horizontal="left" vertical="center" wrapText="1"/>
    </xf>
    <xf numFmtId="171" fontId="6" fillId="0" borderId="0" xfId="1" applyNumberFormat="1" applyFont="1" applyFill="1" applyBorder="1" applyAlignment="1">
      <alignment horizontal="left" vertical="center" wrapText="1"/>
    </xf>
    <xf numFmtId="0" fontId="2" fillId="0" borderId="0" xfId="0" applyFont="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43" fontId="3" fillId="0" borderId="8" xfId="1" applyFont="1" applyFill="1" applyBorder="1" applyAlignment="1">
      <alignment horizontal="right" vertical="center" wrapText="1"/>
    </xf>
    <xf numFmtId="43" fontId="3" fillId="0" borderId="5" xfId="1" applyFont="1" applyFill="1" applyBorder="1" applyAlignment="1">
      <alignment horizontal="right" vertical="center" wrapText="1"/>
    </xf>
    <xf numFmtId="43" fontId="3" fillId="0" borderId="12" xfId="1" applyFont="1" applyFill="1" applyBorder="1" applyAlignment="1">
      <alignment horizontal="right" vertical="center" wrapText="1"/>
    </xf>
    <xf numFmtId="43" fontId="11" fillId="0" borderId="15" xfId="1" applyFont="1" applyFill="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colors>
    <mruColors>
      <color rgb="FF00FAF4"/>
      <color rgb="FF00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8"/>
  <sheetViews>
    <sheetView tabSelected="1" zoomScale="55" zoomScaleNormal="55" workbookViewId="0">
      <pane xSplit="6" ySplit="3" topLeftCell="Q100" activePane="bottomRight" state="frozen"/>
      <selection pane="bottomRight" activeCell="F110" sqref="F110"/>
      <selection pane="bottomLeft" activeCell="A4" sqref="A4"/>
      <selection pane="topRight" activeCell="G1" sqref="G1"/>
    </sheetView>
  </sheetViews>
  <sheetFormatPr defaultColWidth="9.140625" defaultRowHeight="21"/>
  <cols>
    <col min="1" max="1" width="18.5703125" style="1" bestFit="1" customWidth="1"/>
    <col min="2" max="2" width="19.140625" style="1" bestFit="1" customWidth="1"/>
    <col min="3" max="3" width="20.85546875" style="1" bestFit="1" customWidth="1"/>
    <col min="4" max="4" width="20.140625" style="1" bestFit="1" customWidth="1"/>
    <col min="5" max="5" width="15.7109375" style="1" bestFit="1" customWidth="1"/>
    <col min="6" max="6" width="13.42578125" style="1" customWidth="1"/>
    <col min="7" max="7" width="26.42578125" style="1" customWidth="1"/>
    <col min="8" max="8" width="32" style="1" bestFit="1" customWidth="1"/>
    <col min="9" max="9" width="15.7109375" style="1" bestFit="1" customWidth="1"/>
    <col min="10" max="10" width="24" style="1" customWidth="1"/>
    <col min="11" max="11" width="97.85546875" style="19" customWidth="1"/>
    <col min="12" max="12" width="61.28515625" style="19" customWidth="1"/>
    <col min="13" max="13" width="25" style="1" customWidth="1"/>
    <col min="14" max="14" width="16.85546875" style="1" customWidth="1"/>
    <col min="15" max="15" width="13" style="33" customWidth="1"/>
    <col min="16" max="16" width="13" style="33" bestFit="1" customWidth="1"/>
    <col min="17" max="17" width="13.5703125" style="33" bestFit="1" customWidth="1"/>
    <col min="18" max="18" width="25.28515625" style="1" bestFit="1" customWidth="1"/>
    <col min="19" max="19" width="19.42578125" style="1" bestFit="1" customWidth="1"/>
    <col min="20" max="20" width="18" style="1" customWidth="1"/>
    <col min="21" max="21" width="15.42578125" style="1" bestFit="1" customWidth="1"/>
    <col min="22" max="24" width="13" style="1" bestFit="1" customWidth="1"/>
    <col min="25" max="25" width="18.5703125" style="17" bestFit="1" customWidth="1"/>
    <col min="26" max="26" width="9.140625" style="1"/>
    <col min="27" max="27" width="18.28515625" style="1" bestFit="1" customWidth="1"/>
    <col min="28" max="16384" width="9.140625" style="1"/>
  </cols>
  <sheetData>
    <row r="1" spans="1:25" ht="33.6">
      <c r="A1" s="52" t="s">
        <v>0</v>
      </c>
      <c r="B1" s="52"/>
      <c r="C1" s="52"/>
      <c r="D1" s="52"/>
      <c r="E1" s="52"/>
      <c r="F1" s="52"/>
      <c r="G1" s="52"/>
      <c r="H1" s="52"/>
      <c r="I1" s="52"/>
      <c r="J1" s="52"/>
      <c r="K1" s="52"/>
      <c r="L1" s="52"/>
      <c r="M1" s="52"/>
      <c r="N1" s="52"/>
      <c r="O1" s="52"/>
      <c r="P1" s="52"/>
      <c r="Q1" s="52"/>
      <c r="R1" s="52"/>
      <c r="S1" s="52"/>
      <c r="T1" s="52"/>
      <c r="U1" s="52"/>
      <c r="V1" s="52"/>
      <c r="W1" s="52"/>
      <c r="X1" s="52"/>
      <c r="Y1" s="52"/>
    </row>
    <row r="2" spans="1:25">
      <c r="A2" s="2"/>
      <c r="B2" s="2"/>
      <c r="C2" s="2"/>
      <c r="D2" s="2"/>
      <c r="E2" s="2"/>
      <c r="F2" s="2"/>
      <c r="G2" s="2"/>
      <c r="H2" s="2"/>
      <c r="I2" s="2"/>
      <c r="J2" s="2"/>
      <c r="K2" s="18"/>
      <c r="L2" s="18"/>
      <c r="M2" s="3"/>
      <c r="N2" s="2"/>
      <c r="O2" s="23"/>
      <c r="P2" s="23"/>
      <c r="Q2" s="23"/>
      <c r="R2" s="3"/>
      <c r="S2" s="53" t="s">
        <v>1</v>
      </c>
      <c r="T2" s="54"/>
      <c r="U2" s="54"/>
      <c r="V2" s="54"/>
      <c r="W2" s="54"/>
      <c r="X2" s="55"/>
      <c r="Y2" s="4"/>
    </row>
    <row r="3" spans="1:25" ht="66">
      <c r="A3" s="5" t="s">
        <v>2</v>
      </c>
      <c r="B3" s="5" t="s">
        <v>3</v>
      </c>
      <c r="C3" s="5" t="s">
        <v>4</v>
      </c>
      <c r="D3" s="5" t="s">
        <v>5</v>
      </c>
      <c r="E3" s="5" t="s">
        <v>6</v>
      </c>
      <c r="F3" s="5" t="s">
        <v>7</v>
      </c>
      <c r="G3" s="5" t="s">
        <v>8</v>
      </c>
      <c r="H3" s="5" t="s">
        <v>9</v>
      </c>
      <c r="I3" s="5" t="s">
        <v>10</v>
      </c>
      <c r="J3" s="5" t="s">
        <v>11</v>
      </c>
      <c r="K3" s="5" t="s">
        <v>12</v>
      </c>
      <c r="L3" s="5" t="s">
        <v>13</v>
      </c>
      <c r="M3" s="6" t="s">
        <v>14</v>
      </c>
      <c r="N3" s="5" t="s">
        <v>15</v>
      </c>
      <c r="O3" s="24" t="s">
        <v>16</v>
      </c>
      <c r="P3" s="24" t="s">
        <v>17</v>
      </c>
      <c r="Q3" s="24" t="s">
        <v>18</v>
      </c>
      <c r="R3" s="6" t="s">
        <v>19</v>
      </c>
      <c r="S3" s="5" t="s">
        <v>16</v>
      </c>
      <c r="T3" s="5" t="s">
        <v>17</v>
      </c>
      <c r="U3" s="5" t="s">
        <v>18</v>
      </c>
      <c r="V3" s="5" t="s">
        <v>20</v>
      </c>
      <c r="W3" s="5" t="s">
        <v>21</v>
      </c>
      <c r="X3" s="5" t="s">
        <v>22</v>
      </c>
      <c r="Y3" s="5" t="s">
        <v>23</v>
      </c>
    </row>
    <row r="4" spans="1:25" ht="74.099999999999994">
      <c r="A4" s="7">
        <v>43525</v>
      </c>
      <c r="B4" s="7">
        <v>43889</v>
      </c>
      <c r="C4" s="8"/>
      <c r="D4" s="9"/>
      <c r="E4" s="10" t="s">
        <v>24</v>
      </c>
      <c r="F4" s="10" t="s">
        <v>25</v>
      </c>
      <c r="G4" s="10" t="s">
        <v>26</v>
      </c>
      <c r="H4" s="10" t="s">
        <v>27</v>
      </c>
      <c r="I4" s="10" t="s">
        <v>28</v>
      </c>
      <c r="J4" s="8" t="s">
        <v>29</v>
      </c>
      <c r="K4" s="10" t="s">
        <v>30</v>
      </c>
      <c r="L4" s="20" t="s">
        <v>31</v>
      </c>
      <c r="M4" s="11" t="s">
        <v>32</v>
      </c>
      <c r="N4" s="10" t="s">
        <v>33</v>
      </c>
      <c r="O4" s="25">
        <v>2.3460145415619369</v>
      </c>
      <c r="P4" s="26">
        <v>2.7566081169645457E-2</v>
      </c>
      <c r="Q4" s="25">
        <v>7.9657621222345196E-2</v>
      </c>
      <c r="R4" s="12">
        <v>4944</v>
      </c>
      <c r="S4" s="11">
        <f>SUM(O4*R4)</f>
        <v>11598.695893482216</v>
      </c>
      <c r="T4" s="11">
        <f>SUM(P4*R4)</f>
        <v>136.28670530272714</v>
      </c>
      <c r="U4" s="11">
        <f>SUM(Q4*R4)</f>
        <v>393.82727932327464</v>
      </c>
      <c r="V4" s="8" t="s">
        <v>34</v>
      </c>
      <c r="W4" s="8" t="s">
        <v>34</v>
      </c>
      <c r="X4" s="8" t="s">
        <v>34</v>
      </c>
      <c r="Y4" s="22">
        <f>SUM(S4:X4)/1000</f>
        <v>12.128809878108219</v>
      </c>
    </row>
    <row r="5" spans="1:25" ht="74.099999999999994">
      <c r="A5" s="7">
        <v>43525</v>
      </c>
      <c r="B5" s="7">
        <v>43889</v>
      </c>
      <c r="C5" s="8"/>
      <c r="D5" s="8"/>
      <c r="E5" s="10" t="s">
        <v>24</v>
      </c>
      <c r="F5" s="10" t="s">
        <v>25</v>
      </c>
      <c r="G5" s="10" t="s">
        <v>35</v>
      </c>
      <c r="H5" s="10" t="s">
        <v>27</v>
      </c>
      <c r="I5" s="10" t="s">
        <v>36</v>
      </c>
      <c r="J5" s="8" t="s">
        <v>37</v>
      </c>
      <c r="K5" s="10" t="s">
        <v>30</v>
      </c>
      <c r="L5" s="20" t="s">
        <v>31</v>
      </c>
      <c r="M5" s="11" t="s">
        <v>38</v>
      </c>
      <c r="N5" s="10" t="s">
        <v>39</v>
      </c>
      <c r="O5" s="25">
        <v>2.3395888070390902</v>
      </c>
      <c r="P5" s="25">
        <v>2.7731416778062439E-2</v>
      </c>
      <c r="Q5" s="25">
        <v>8.0135391028970743E-2</v>
      </c>
      <c r="R5" s="11">
        <v>136</v>
      </c>
      <c r="S5" s="11">
        <f t="shared" ref="S5:S67" si="0">SUM(O5*R5)</f>
        <v>318.18407775731629</v>
      </c>
      <c r="T5" s="11">
        <f t="shared" ref="T5:T67" si="1">SUM(P5*R5)</f>
        <v>3.7714726818164919</v>
      </c>
      <c r="U5" s="11">
        <f t="shared" ref="U5:U67" si="2">SUM(Q5*R5)</f>
        <v>10.898413179940022</v>
      </c>
      <c r="V5" s="8" t="s">
        <v>34</v>
      </c>
      <c r="W5" s="8" t="s">
        <v>34</v>
      </c>
      <c r="X5" s="8" t="s">
        <v>34</v>
      </c>
      <c r="Y5" s="22">
        <f t="shared" ref="Y5:Y67" si="3">SUM(S5:X5)/1000</f>
        <v>0.33285396361907277</v>
      </c>
    </row>
    <row r="6" spans="1:25" ht="74.099999999999994">
      <c r="A6" s="7">
        <v>43525</v>
      </c>
      <c r="B6" s="7">
        <v>43889</v>
      </c>
      <c r="C6" s="8"/>
      <c r="D6" s="8"/>
      <c r="E6" s="10" t="s">
        <v>24</v>
      </c>
      <c r="F6" s="10" t="s">
        <v>25</v>
      </c>
      <c r="G6" s="10" t="s">
        <v>35</v>
      </c>
      <c r="H6" s="10" t="s">
        <v>27</v>
      </c>
      <c r="I6" s="10" t="s">
        <v>28</v>
      </c>
      <c r="J6" s="8" t="s">
        <v>40</v>
      </c>
      <c r="K6" s="10" t="s">
        <v>30</v>
      </c>
      <c r="L6" s="20" t="s">
        <v>31</v>
      </c>
      <c r="M6" s="11" t="s">
        <v>41</v>
      </c>
      <c r="N6" s="10" t="s">
        <v>39</v>
      </c>
      <c r="O6" s="25">
        <v>2.6481564193656544</v>
      </c>
      <c r="P6" s="26">
        <v>3.5391836589202625E-3</v>
      </c>
      <c r="Q6" s="25">
        <v>4.2187069214329527E-2</v>
      </c>
      <c r="R6" s="11">
        <v>4027</v>
      </c>
      <c r="S6" s="11">
        <f t="shared" si="0"/>
        <v>10664.12590078549</v>
      </c>
      <c r="T6" s="11">
        <f t="shared" si="1"/>
        <v>14.252292594471898</v>
      </c>
      <c r="U6" s="11">
        <f t="shared" si="2"/>
        <v>169.88732772610501</v>
      </c>
      <c r="V6" s="8" t="s">
        <v>34</v>
      </c>
      <c r="W6" s="8" t="s">
        <v>34</v>
      </c>
      <c r="X6" s="8" t="s">
        <v>34</v>
      </c>
      <c r="Y6" s="22">
        <f t="shared" si="3"/>
        <v>10.848265521106066</v>
      </c>
    </row>
    <row r="7" spans="1:25" ht="92.45">
      <c r="A7" s="7">
        <v>43525</v>
      </c>
      <c r="B7" s="7">
        <v>43889</v>
      </c>
      <c r="C7" s="8" t="s">
        <v>42</v>
      </c>
      <c r="D7" s="8" t="s">
        <v>42</v>
      </c>
      <c r="E7" s="10" t="s">
        <v>43</v>
      </c>
      <c r="F7" s="10" t="s">
        <v>44</v>
      </c>
      <c r="G7" s="10" t="s">
        <v>45</v>
      </c>
      <c r="H7" s="10" t="s">
        <v>46</v>
      </c>
      <c r="I7" s="10" t="s">
        <v>47</v>
      </c>
      <c r="J7" s="8" t="s">
        <v>48</v>
      </c>
      <c r="K7" s="20" t="s">
        <v>49</v>
      </c>
      <c r="L7" s="20" t="s">
        <v>50</v>
      </c>
      <c r="M7" s="11" t="s">
        <v>51</v>
      </c>
      <c r="N7" s="10" t="s">
        <v>39</v>
      </c>
      <c r="O7" s="36">
        <v>0.189178494</v>
      </c>
      <c r="P7" s="36">
        <v>2.2272709999999999E-3</v>
      </c>
      <c r="Q7" s="36">
        <v>6.4361380000000001E-3</v>
      </c>
      <c r="R7" s="11">
        <v>1620</v>
      </c>
      <c r="S7" s="11">
        <f t="shared" si="0"/>
        <v>306.46916027999998</v>
      </c>
      <c r="T7" s="11">
        <f t="shared" si="1"/>
        <v>3.6081790199999997</v>
      </c>
      <c r="U7" s="11">
        <f t="shared" si="2"/>
        <v>10.426543560000001</v>
      </c>
      <c r="V7" s="8" t="s">
        <v>34</v>
      </c>
      <c r="W7" s="8" t="s">
        <v>34</v>
      </c>
      <c r="X7" s="8" t="s">
        <v>34</v>
      </c>
      <c r="Y7" s="22">
        <f t="shared" si="3"/>
        <v>0.32050388286000003</v>
      </c>
    </row>
    <row r="8" spans="1:25" ht="92.45">
      <c r="A8" s="7">
        <v>43525</v>
      </c>
      <c r="B8" s="7">
        <v>43889</v>
      </c>
      <c r="C8" s="8" t="s">
        <v>42</v>
      </c>
      <c r="D8" s="8" t="s">
        <v>42</v>
      </c>
      <c r="E8" s="10" t="s">
        <v>43</v>
      </c>
      <c r="F8" s="10" t="s">
        <v>44</v>
      </c>
      <c r="G8" s="10" t="s">
        <v>45</v>
      </c>
      <c r="H8" s="10" t="s">
        <v>46</v>
      </c>
      <c r="I8" s="10" t="s">
        <v>52</v>
      </c>
      <c r="J8" s="8" t="s">
        <v>53</v>
      </c>
      <c r="K8" s="20" t="s">
        <v>49</v>
      </c>
      <c r="L8" s="20" t="s">
        <v>50</v>
      </c>
      <c r="M8" s="11" t="s">
        <v>54</v>
      </c>
      <c r="N8" s="10" t="s">
        <v>39</v>
      </c>
      <c r="O8" s="36">
        <v>0.168013195</v>
      </c>
      <c r="P8" s="36">
        <v>1.9780840000000002E-3</v>
      </c>
      <c r="Q8" s="36">
        <v>5.7160630000000004E-3</v>
      </c>
      <c r="R8" s="11">
        <v>123</v>
      </c>
      <c r="S8" s="11">
        <f t="shared" si="0"/>
        <v>20.665622984999999</v>
      </c>
      <c r="T8" s="11">
        <f t="shared" si="1"/>
        <v>0.24330433200000001</v>
      </c>
      <c r="U8" s="11">
        <f t="shared" si="2"/>
        <v>0.70307574900000003</v>
      </c>
      <c r="V8" s="8" t="s">
        <v>34</v>
      </c>
      <c r="W8" s="8" t="s">
        <v>34</v>
      </c>
      <c r="X8" s="8" t="s">
        <v>34</v>
      </c>
      <c r="Y8" s="22">
        <f t="shared" si="3"/>
        <v>2.1612003065999998E-2</v>
      </c>
    </row>
    <row r="9" spans="1:25" ht="92.45">
      <c r="A9" s="7">
        <v>43525</v>
      </c>
      <c r="B9" s="7">
        <v>43889</v>
      </c>
      <c r="C9" s="8" t="s">
        <v>42</v>
      </c>
      <c r="D9" s="8" t="s">
        <v>42</v>
      </c>
      <c r="E9" s="10" t="s">
        <v>43</v>
      </c>
      <c r="F9" s="10" t="s">
        <v>44</v>
      </c>
      <c r="G9" s="10" t="s">
        <v>45</v>
      </c>
      <c r="H9" s="10" t="s">
        <v>46</v>
      </c>
      <c r="I9" s="10" t="s">
        <v>55</v>
      </c>
      <c r="J9" s="8" t="s">
        <v>56</v>
      </c>
      <c r="K9" s="20" t="s">
        <v>49</v>
      </c>
      <c r="L9" s="20" t="s">
        <v>50</v>
      </c>
      <c r="M9" s="11" t="s">
        <v>57</v>
      </c>
      <c r="N9" s="10" t="s">
        <v>39</v>
      </c>
      <c r="O9" s="36">
        <v>0.210125594</v>
      </c>
      <c r="P9" s="36">
        <v>2.4738889999999999E-3</v>
      </c>
      <c r="Q9" s="36">
        <v>7.1487900000000004E-3</v>
      </c>
      <c r="R9" s="11">
        <v>661</v>
      </c>
      <c r="S9" s="11">
        <f t="shared" si="0"/>
        <v>138.89301763399999</v>
      </c>
      <c r="T9" s="11">
        <f t="shared" si="1"/>
        <v>1.6352406289999999</v>
      </c>
      <c r="U9" s="11">
        <f t="shared" si="2"/>
        <v>4.7253501900000003</v>
      </c>
      <c r="V9" s="8" t="s">
        <v>34</v>
      </c>
      <c r="W9" s="8" t="s">
        <v>34</v>
      </c>
      <c r="X9" s="8" t="s">
        <v>34</v>
      </c>
      <c r="Y9" s="22">
        <f t="shared" si="3"/>
        <v>0.145253608453</v>
      </c>
    </row>
    <row r="10" spans="1:25" ht="92.45">
      <c r="A10" s="7">
        <v>43525</v>
      </c>
      <c r="B10" s="7">
        <v>43889</v>
      </c>
      <c r="C10" s="8" t="s">
        <v>42</v>
      </c>
      <c r="D10" s="8" t="s">
        <v>42</v>
      </c>
      <c r="E10" s="10" t="s">
        <v>43</v>
      </c>
      <c r="F10" s="10" t="s">
        <v>44</v>
      </c>
      <c r="G10" s="10" t="s">
        <v>45</v>
      </c>
      <c r="H10" s="10" t="s">
        <v>46</v>
      </c>
      <c r="I10" s="10" t="s">
        <v>58</v>
      </c>
      <c r="J10" s="8" t="s">
        <v>59</v>
      </c>
      <c r="K10" s="20" t="s">
        <v>49</v>
      </c>
      <c r="L10" s="20" t="s">
        <v>50</v>
      </c>
      <c r="M10" s="11" t="s">
        <v>60</v>
      </c>
      <c r="N10" s="10" t="s">
        <v>39</v>
      </c>
      <c r="O10" s="36">
        <v>0.231245902</v>
      </c>
      <c r="P10" s="36">
        <v>3.09053E-4</v>
      </c>
      <c r="Q10" s="36">
        <v>3.6839160000000002E-3</v>
      </c>
      <c r="R10" s="11">
        <v>193</v>
      </c>
      <c r="S10" s="11">
        <f t="shared" si="0"/>
        <v>44.630459086000002</v>
      </c>
      <c r="T10" s="11">
        <f t="shared" si="1"/>
        <v>5.9647228999999996E-2</v>
      </c>
      <c r="U10" s="11">
        <f t="shared" si="2"/>
        <v>0.71099578800000007</v>
      </c>
      <c r="V10" s="8" t="s">
        <v>34</v>
      </c>
      <c r="W10" s="8" t="s">
        <v>34</v>
      </c>
      <c r="X10" s="8" t="s">
        <v>34</v>
      </c>
      <c r="Y10" s="22">
        <f t="shared" si="3"/>
        <v>4.5401102102999996E-2</v>
      </c>
    </row>
    <row r="11" spans="1:25" ht="92.45">
      <c r="A11" s="7">
        <v>43525</v>
      </c>
      <c r="B11" s="7">
        <v>43889</v>
      </c>
      <c r="C11" s="8" t="s">
        <v>42</v>
      </c>
      <c r="D11" s="8" t="s">
        <v>42</v>
      </c>
      <c r="E11" s="10" t="s">
        <v>43</v>
      </c>
      <c r="F11" s="10" t="s">
        <v>44</v>
      </c>
      <c r="G11" s="10" t="s">
        <v>45</v>
      </c>
      <c r="H11" s="10" t="s">
        <v>46</v>
      </c>
      <c r="I11" s="10" t="s">
        <v>61</v>
      </c>
      <c r="J11" s="8" t="s">
        <v>62</v>
      </c>
      <c r="K11" s="20" t="s">
        <v>49</v>
      </c>
      <c r="L11" s="20" t="s">
        <v>50</v>
      </c>
      <c r="M11" s="11" t="s">
        <v>51</v>
      </c>
      <c r="N11" s="10" t="s">
        <v>39</v>
      </c>
      <c r="O11" s="36">
        <v>0.189178494</v>
      </c>
      <c r="P11" s="36">
        <v>2.2272709999999999E-3</v>
      </c>
      <c r="Q11" s="36">
        <v>6.4361380000000001E-3</v>
      </c>
      <c r="R11" s="11">
        <v>172</v>
      </c>
      <c r="S11" s="11">
        <f t="shared" si="0"/>
        <v>32.538700968000001</v>
      </c>
      <c r="T11" s="11">
        <f t="shared" si="1"/>
        <v>0.383090612</v>
      </c>
      <c r="U11" s="11">
        <f t="shared" si="2"/>
        <v>1.1070157359999999</v>
      </c>
      <c r="V11" s="8" t="s">
        <v>34</v>
      </c>
      <c r="W11" s="8" t="s">
        <v>34</v>
      </c>
      <c r="X11" s="8" t="s">
        <v>34</v>
      </c>
      <c r="Y11" s="22">
        <f t="shared" si="3"/>
        <v>3.4028807315999998E-2</v>
      </c>
    </row>
    <row r="12" spans="1:25" ht="105">
      <c r="A12" s="7">
        <v>43525</v>
      </c>
      <c r="B12" s="7">
        <v>43889</v>
      </c>
      <c r="C12" s="8" t="s">
        <v>42</v>
      </c>
      <c r="D12" s="8" t="s">
        <v>42</v>
      </c>
      <c r="E12" s="10" t="s">
        <v>43</v>
      </c>
      <c r="F12" s="10" t="s">
        <v>44</v>
      </c>
      <c r="G12" s="10" t="s">
        <v>63</v>
      </c>
      <c r="H12" s="10" t="s">
        <v>46</v>
      </c>
      <c r="I12" s="10" t="s">
        <v>64</v>
      </c>
      <c r="J12" s="8" t="s">
        <v>65</v>
      </c>
      <c r="K12" s="20" t="s">
        <v>66</v>
      </c>
      <c r="L12" s="20" t="s">
        <v>67</v>
      </c>
      <c r="M12" s="11" t="s">
        <v>68</v>
      </c>
      <c r="N12" s="10"/>
      <c r="O12" s="36" t="s">
        <v>69</v>
      </c>
      <c r="P12" s="36" t="s">
        <v>69</v>
      </c>
      <c r="Q12" s="36" t="s">
        <v>69</v>
      </c>
      <c r="R12" s="11">
        <v>135465</v>
      </c>
      <c r="S12" s="11" t="s">
        <v>69</v>
      </c>
      <c r="T12" s="11" t="s">
        <v>69</v>
      </c>
      <c r="U12" s="11" t="s">
        <v>69</v>
      </c>
      <c r="V12" s="8" t="s">
        <v>34</v>
      </c>
      <c r="W12" s="8" t="s">
        <v>34</v>
      </c>
      <c r="X12" s="8" t="s">
        <v>34</v>
      </c>
      <c r="Y12" s="35">
        <v>22.24044</v>
      </c>
    </row>
    <row r="13" spans="1:25" ht="84">
      <c r="A13" s="7">
        <v>43525</v>
      </c>
      <c r="B13" s="7">
        <v>43889</v>
      </c>
      <c r="C13" s="8" t="s">
        <v>42</v>
      </c>
      <c r="D13" s="8" t="s">
        <v>42</v>
      </c>
      <c r="E13" s="10" t="s">
        <v>43</v>
      </c>
      <c r="F13" s="10" t="s">
        <v>44</v>
      </c>
      <c r="G13" s="10" t="s">
        <v>70</v>
      </c>
      <c r="H13" s="10" t="s">
        <v>46</v>
      </c>
      <c r="I13" s="10" t="s">
        <v>71</v>
      </c>
      <c r="J13" s="8" t="s">
        <v>72</v>
      </c>
      <c r="K13" s="20" t="s">
        <v>73</v>
      </c>
      <c r="L13" s="20" t="s">
        <v>74</v>
      </c>
      <c r="M13" s="11" t="s">
        <v>75</v>
      </c>
      <c r="N13" s="10" t="s">
        <v>39</v>
      </c>
      <c r="O13" s="25">
        <v>0.168013195</v>
      </c>
      <c r="P13" s="25">
        <v>1.9780840000000002E-3</v>
      </c>
      <c r="Q13" s="25">
        <v>5.7160630000000004E-3</v>
      </c>
      <c r="R13" s="11">
        <v>832</v>
      </c>
      <c r="S13" s="11">
        <f t="shared" si="0"/>
        <v>139.78697824</v>
      </c>
      <c r="T13" s="11">
        <f t="shared" si="1"/>
        <v>1.6457658880000001</v>
      </c>
      <c r="U13" s="11">
        <f t="shared" si="2"/>
        <v>4.7557644159999999</v>
      </c>
      <c r="V13" s="8" t="s">
        <v>34</v>
      </c>
      <c r="W13" s="8" t="s">
        <v>34</v>
      </c>
      <c r="X13" s="8" t="s">
        <v>34</v>
      </c>
      <c r="Y13" s="22">
        <f t="shared" si="3"/>
        <v>0.14618850854400001</v>
      </c>
    </row>
    <row r="14" spans="1:25" ht="84">
      <c r="A14" s="7">
        <v>43525</v>
      </c>
      <c r="B14" s="7">
        <v>43889</v>
      </c>
      <c r="C14" s="8" t="s">
        <v>42</v>
      </c>
      <c r="D14" s="8" t="s">
        <v>42</v>
      </c>
      <c r="E14" s="10" t="s">
        <v>43</v>
      </c>
      <c r="F14" s="10" t="s">
        <v>44</v>
      </c>
      <c r="G14" s="10" t="s">
        <v>70</v>
      </c>
      <c r="H14" s="10" t="s">
        <v>46</v>
      </c>
      <c r="I14" s="10" t="s">
        <v>76</v>
      </c>
      <c r="J14" s="8" t="s">
        <v>77</v>
      </c>
      <c r="K14" s="20" t="s">
        <v>73</v>
      </c>
      <c r="L14" s="20" t="s">
        <v>74</v>
      </c>
      <c r="M14" s="11" t="s">
        <v>51</v>
      </c>
      <c r="N14" s="10" t="s">
        <v>39</v>
      </c>
      <c r="O14" s="25">
        <v>0.189178494</v>
      </c>
      <c r="P14" s="25">
        <v>2.2272709999999999E-3</v>
      </c>
      <c r="Q14" s="25">
        <v>6.4361380000000001E-3</v>
      </c>
      <c r="R14" s="11">
        <v>2761</v>
      </c>
      <c r="S14" s="11">
        <f t="shared" si="0"/>
        <v>522.32182193400001</v>
      </c>
      <c r="T14" s="11">
        <f t="shared" si="1"/>
        <v>6.1494952309999995</v>
      </c>
      <c r="U14" s="11">
        <f t="shared" si="2"/>
        <v>17.770177018000002</v>
      </c>
      <c r="V14" s="8" t="s">
        <v>34</v>
      </c>
      <c r="W14" s="8" t="s">
        <v>34</v>
      </c>
      <c r="X14" s="8" t="s">
        <v>34</v>
      </c>
      <c r="Y14" s="22">
        <f t="shared" si="3"/>
        <v>0.54624149418299994</v>
      </c>
    </row>
    <row r="15" spans="1:25" ht="84">
      <c r="A15" s="7">
        <v>43525</v>
      </c>
      <c r="B15" s="7">
        <v>43889</v>
      </c>
      <c r="C15" s="8" t="s">
        <v>42</v>
      </c>
      <c r="D15" s="8" t="s">
        <v>42</v>
      </c>
      <c r="E15" s="10" t="s">
        <v>43</v>
      </c>
      <c r="F15" s="10" t="s">
        <v>44</v>
      </c>
      <c r="G15" s="10" t="s">
        <v>70</v>
      </c>
      <c r="H15" s="10" t="s">
        <v>46</v>
      </c>
      <c r="I15" s="10" t="s">
        <v>78</v>
      </c>
      <c r="J15" s="8" t="s">
        <v>79</v>
      </c>
      <c r="K15" s="20" t="s">
        <v>73</v>
      </c>
      <c r="L15" s="20" t="s">
        <v>74</v>
      </c>
      <c r="M15" s="11" t="s">
        <v>51</v>
      </c>
      <c r="N15" s="10" t="s">
        <v>39</v>
      </c>
      <c r="O15" s="25">
        <v>0.189178494</v>
      </c>
      <c r="P15" s="25">
        <v>2.2272709999999999E-3</v>
      </c>
      <c r="Q15" s="25">
        <v>6.4361380000000001E-3</v>
      </c>
      <c r="R15" s="11">
        <v>1803</v>
      </c>
      <c r="S15" s="11">
        <f t="shared" si="0"/>
        <v>341.08882468199999</v>
      </c>
      <c r="T15" s="11">
        <f t="shared" si="1"/>
        <v>4.0157696129999998</v>
      </c>
      <c r="U15" s="11">
        <f t="shared" si="2"/>
        <v>11.604356814000001</v>
      </c>
      <c r="V15" s="8" t="s">
        <v>34</v>
      </c>
      <c r="W15" s="8" t="s">
        <v>34</v>
      </c>
      <c r="X15" s="8" t="s">
        <v>34</v>
      </c>
      <c r="Y15" s="22">
        <f t="shared" si="3"/>
        <v>0.35670895110899997</v>
      </c>
    </row>
    <row r="16" spans="1:25" ht="84">
      <c r="A16" s="7">
        <v>43525</v>
      </c>
      <c r="B16" s="7">
        <v>43889</v>
      </c>
      <c r="C16" s="8" t="s">
        <v>42</v>
      </c>
      <c r="D16" s="8" t="s">
        <v>42</v>
      </c>
      <c r="E16" s="10" t="s">
        <v>43</v>
      </c>
      <c r="F16" s="10" t="s">
        <v>44</v>
      </c>
      <c r="G16" s="10" t="s">
        <v>70</v>
      </c>
      <c r="H16" s="10" t="s">
        <v>46</v>
      </c>
      <c r="I16" s="10" t="s">
        <v>80</v>
      </c>
      <c r="J16" s="8" t="s">
        <v>81</v>
      </c>
      <c r="K16" s="20" t="s">
        <v>73</v>
      </c>
      <c r="L16" s="20" t="s">
        <v>74</v>
      </c>
      <c r="M16" s="11" t="s">
        <v>57</v>
      </c>
      <c r="N16" s="10" t="s">
        <v>39</v>
      </c>
      <c r="O16" s="25">
        <v>0.210125594</v>
      </c>
      <c r="P16" s="26">
        <v>2.4738889999999999E-3</v>
      </c>
      <c r="Q16" s="25">
        <v>7.1487900000000004E-3</v>
      </c>
      <c r="R16" s="11">
        <v>1038</v>
      </c>
      <c r="S16" s="11">
        <f t="shared" si="0"/>
        <v>218.110366572</v>
      </c>
      <c r="T16" s="11">
        <f t="shared" si="1"/>
        <v>2.567896782</v>
      </c>
      <c r="U16" s="11">
        <f t="shared" si="2"/>
        <v>7.4204440200000006</v>
      </c>
      <c r="V16" s="8" t="s">
        <v>34</v>
      </c>
      <c r="W16" s="8" t="s">
        <v>34</v>
      </c>
      <c r="X16" s="8" t="s">
        <v>34</v>
      </c>
      <c r="Y16" s="22">
        <f t="shared" si="3"/>
        <v>0.22809870737399998</v>
      </c>
    </row>
    <row r="17" spans="1:25" ht="84">
      <c r="A17" s="7">
        <v>43525</v>
      </c>
      <c r="B17" s="7">
        <v>43889</v>
      </c>
      <c r="C17" s="8" t="s">
        <v>42</v>
      </c>
      <c r="D17" s="8" t="s">
        <v>42</v>
      </c>
      <c r="E17" s="10" t="s">
        <v>43</v>
      </c>
      <c r="F17" s="10" t="s">
        <v>44</v>
      </c>
      <c r="G17" s="10" t="s">
        <v>70</v>
      </c>
      <c r="H17" s="10" t="s">
        <v>46</v>
      </c>
      <c r="I17" s="10" t="s">
        <v>82</v>
      </c>
      <c r="J17" s="8" t="s">
        <v>83</v>
      </c>
      <c r="K17" s="20" t="s">
        <v>73</v>
      </c>
      <c r="L17" s="20" t="s">
        <v>74</v>
      </c>
      <c r="M17" s="11" t="s">
        <v>84</v>
      </c>
      <c r="N17" s="10" t="s">
        <v>39</v>
      </c>
      <c r="O17" s="25">
        <v>0.25136519600000001</v>
      </c>
      <c r="P17" s="25">
        <v>2.959419E-3</v>
      </c>
      <c r="Q17" s="25">
        <v>8.5518239999999995E-3</v>
      </c>
      <c r="R17" s="11">
        <v>119</v>
      </c>
      <c r="S17" s="11">
        <f t="shared" si="0"/>
        <v>29.912458324000003</v>
      </c>
      <c r="T17" s="11">
        <f t="shared" si="1"/>
        <v>0.352170861</v>
      </c>
      <c r="U17" s="11">
        <f t="shared" si="2"/>
        <v>1.0176670559999998</v>
      </c>
      <c r="V17" s="8" t="s">
        <v>34</v>
      </c>
      <c r="W17" s="8" t="s">
        <v>34</v>
      </c>
      <c r="X17" s="8" t="s">
        <v>34</v>
      </c>
      <c r="Y17" s="22">
        <f t="shared" si="3"/>
        <v>3.1282296241000006E-2</v>
      </c>
    </row>
    <row r="18" spans="1:25" ht="84">
      <c r="A18" s="7">
        <v>43525</v>
      </c>
      <c r="B18" s="7">
        <v>43889</v>
      </c>
      <c r="C18" s="8" t="s">
        <v>42</v>
      </c>
      <c r="D18" s="8" t="s">
        <v>42</v>
      </c>
      <c r="E18" s="10" t="s">
        <v>43</v>
      </c>
      <c r="F18" s="10" t="s">
        <v>44</v>
      </c>
      <c r="G18" s="10" t="s">
        <v>70</v>
      </c>
      <c r="H18" s="10" t="s">
        <v>46</v>
      </c>
      <c r="I18" s="10" t="s">
        <v>85</v>
      </c>
      <c r="J18" s="8" t="s">
        <v>86</v>
      </c>
      <c r="K18" s="20" t="s">
        <v>73</v>
      </c>
      <c r="L18" s="20" t="s">
        <v>74</v>
      </c>
      <c r="M18" s="11" t="s">
        <v>51</v>
      </c>
      <c r="N18" s="10" t="s">
        <v>39</v>
      </c>
      <c r="O18" s="25">
        <v>0.189178494</v>
      </c>
      <c r="P18" s="25">
        <v>2.2272709999999999E-3</v>
      </c>
      <c r="Q18" s="25">
        <v>6.4361380000000001E-3</v>
      </c>
      <c r="R18" s="11">
        <v>862</v>
      </c>
      <c r="S18" s="11">
        <f t="shared" si="0"/>
        <v>163.07186182800001</v>
      </c>
      <c r="T18" s="11">
        <f t="shared" si="1"/>
        <v>1.9199076019999999</v>
      </c>
      <c r="U18" s="11">
        <f t="shared" si="2"/>
        <v>5.5479509560000002</v>
      </c>
      <c r="V18" s="8" t="s">
        <v>34</v>
      </c>
      <c r="W18" s="8" t="s">
        <v>34</v>
      </c>
      <c r="X18" s="8" t="s">
        <v>34</v>
      </c>
      <c r="Y18" s="22">
        <f t="shared" si="3"/>
        <v>0.17053972038599999</v>
      </c>
    </row>
    <row r="19" spans="1:25" ht="84">
      <c r="A19" s="7">
        <v>43525</v>
      </c>
      <c r="B19" s="7">
        <v>43889</v>
      </c>
      <c r="C19" s="8" t="s">
        <v>42</v>
      </c>
      <c r="D19" s="8" t="s">
        <v>42</v>
      </c>
      <c r="E19" s="10" t="s">
        <v>43</v>
      </c>
      <c r="F19" s="10" t="s">
        <v>44</v>
      </c>
      <c r="G19" s="10" t="s">
        <v>70</v>
      </c>
      <c r="H19" s="10" t="s">
        <v>46</v>
      </c>
      <c r="I19" s="10" t="s">
        <v>87</v>
      </c>
      <c r="J19" s="8" t="s">
        <v>88</v>
      </c>
      <c r="K19" s="20" t="s">
        <v>73</v>
      </c>
      <c r="L19" s="20" t="s">
        <v>74</v>
      </c>
      <c r="M19" s="11" t="s">
        <v>89</v>
      </c>
      <c r="N19" s="10" t="s">
        <v>39</v>
      </c>
      <c r="O19" s="25">
        <v>0.231245902</v>
      </c>
      <c r="P19" s="25">
        <v>3.09053E-4</v>
      </c>
      <c r="Q19" s="25">
        <v>3.6839160000000002E-3</v>
      </c>
      <c r="R19" s="11">
        <v>208</v>
      </c>
      <c r="S19" s="11">
        <f t="shared" si="0"/>
        <v>48.099147616000003</v>
      </c>
      <c r="T19" s="11">
        <f t="shared" si="1"/>
        <v>6.4283023999999994E-2</v>
      </c>
      <c r="U19" s="11">
        <f t="shared" si="2"/>
        <v>0.76625452800000005</v>
      </c>
      <c r="V19" s="8" t="s">
        <v>34</v>
      </c>
      <c r="W19" s="8" t="s">
        <v>34</v>
      </c>
      <c r="X19" s="8" t="s">
        <v>34</v>
      </c>
      <c r="Y19" s="22">
        <f t="shared" si="3"/>
        <v>4.8929685167999996E-2</v>
      </c>
    </row>
    <row r="20" spans="1:25" ht="105">
      <c r="A20" s="7">
        <v>43525</v>
      </c>
      <c r="B20" s="7">
        <v>43889</v>
      </c>
      <c r="C20" s="8" t="s">
        <v>42</v>
      </c>
      <c r="D20" s="8" t="s">
        <v>42</v>
      </c>
      <c r="E20" s="10" t="s">
        <v>43</v>
      </c>
      <c r="F20" s="10" t="s">
        <v>44</v>
      </c>
      <c r="G20" s="10" t="s">
        <v>70</v>
      </c>
      <c r="H20" s="10" t="s">
        <v>46</v>
      </c>
      <c r="I20" s="10" t="s">
        <v>90</v>
      </c>
      <c r="J20" s="8" t="s">
        <v>91</v>
      </c>
      <c r="K20" s="20" t="s">
        <v>73</v>
      </c>
      <c r="L20" s="20" t="s">
        <v>74</v>
      </c>
      <c r="M20" s="11" t="s">
        <v>92</v>
      </c>
      <c r="N20" s="10" t="s">
        <v>39</v>
      </c>
      <c r="O20" s="25">
        <v>0.15865467</v>
      </c>
      <c r="P20" s="25">
        <v>1.8679020000000001E-3</v>
      </c>
      <c r="Q20" s="25">
        <v>5.3976720000000001E-3</v>
      </c>
      <c r="R20" s="11">
        <v>187</v>
      </c>
      <c r="S20" s="11">
        <f t="shared" si="0"/>
        <v>29.66842329</v>
      </c>
      <c r="T20" s="11">
        <f t="shared" si="1"/>
        <v>0.349297674</v>
      </c>
      <c r="U20" s="11">
        <f t="shared" si="2"/>
        <v>1.009364664</v>
      </c>
      <c r="V20" s="8" t="s">
        <v>34</v>
      </c>
      <c r="W20" s="8" t="s">
        <v>34</v>
      </c>
      <c r="X20" s="8" t="s">
        <v>34</v>
      </c>
      <c r="Y20" s="22">
        <f t="shared" si="3"/>
        <v>3.1027085627999999E-2</v>
      </c>
    </row>
    <row r="21" spans="1:25" ht="84">
      <c r="A21" s="7">
        <v>43525</v>
      </c>
      <c r="B21" s="7">
        <v>43889</v>
      </c>
      <c r="C21" s="8" t="s">
        <v>42</v>
      </c>
      <c r="D21" s="8" t="s">
        <v>42</v>
      </c>
      <c r="E21" s="10" t="s">
        <v>43</v>
      </c>
      <c r="F21" s="10" t="s">
        <v>44</v>
      </c>
      <c r="G21" s="10" t="s">
        <v>70</v>
      </c>
      <c r="H21" s="10" t="s">
        <v>46</v>
      </c>
      <c r="I21" s="10" t="s">
        <v>93</v>
      </c>
      <c r="J21" s="8" t="s">
        <v>94</v>
      </c>
      <c r="K21" s="20" t="s">
        <v>73</v>
      </c>
      <c r="L21" s="20" t="s">
        <v>74</v>
      </c>
      <c r="M21" s="11" t="s">
        <v>51</v>
      </c>
      <c r="N21" s="10" t="s">
        <v>39</v>
      </c>
      <c r="O21" s="25">
        <v>0.189178494</v>
      </c>
      <c r="P21" s="25">
        <v>2.2272709999999999E-3</v>
      </c>
      <c r="Q21" s="25">
        <v>6.4361380000000001E-3</v>
      </c>
      <c r="R21" s="11">
        <v>1063</v>
      </c>
      <c r="S21" s="11">
        <f t="shared" si="0"/>
        <v>201.096739122</v>
      </c>
      <c r="T21" s="11">
        <f t="shared" si="1"/>
        <v>2.367589073</v>
      </c>
      <c r="U21" s="11">
        <f t="shared" si="2"/>
        <v>6.8416146940000004</v>
      </c>
      <c r="V21" s="8" t="s">
        <v>34</v>
      </c>
      <c r="W21" s="8" t="s">
        <v>34</v>
      </c>
      <c r="X21" s="8" t="s">
        <v>34</v>
      </c>
      <c r="Y21" s="22">
        <f t="shared" si="3"/>
        <v>0.21030594288899998</v>
      </c>
    </row>
    <row r="22" spans="1:25" ht="84">
      <c r="A22" s="7">
        <v>43525</v>
      </c>
      <c r="B22" s="7">
        <v>43889</v>
      </c>
      <c r="C22" s="8" t="s">
        <v>42</v>
      </c>
      <c r="D22" s="8" t="s">
        <v>42</v>
      </c>
      <c r="E22" s="10" t="s">
        <v>43</v>
      </c>
      <c r="F22" s="10" t="s">
        <v>44</v>
      </c>
      <c r="G22" s="10" t="s">
        <v>70</v>
      </c>
      <c r="H22" s="10" t="s">
        <v>46</v>
      </c>
      <c r="I22" s="10" t="s">
        <v>95</v>
      </c>
      <c r="J22" s="8" t="s">
        <v>96</v>
      </c>
      <c r="K22" s="20" t="s">
        <v>73</v>
      </c>
      <c r="L22" s="20" t="s">
        <v>74</v>
      </c>
      <c r="M22" s="11" t="s">
        <v>89</v>
      </c>
      <c r="N22" s="10" t="s">
        <v>39</v>
      </c>
      <c r="O22" s="25">
        <v>0.231245902</v>
      </c>
      <c r="P22" s="26">
        <v>3.09053E-4</v>
      </c>
      <c r="Q22" s="25">
        <v>3.6839160000000002E-3</v>
      </c>
      <c r="R22" s="11">
        <v>679</v>
      </c>
      <c r="S22" s="11">
        <f t="shared" si="0"/>
        <v>157.01596745800001</v>
      </c>
      <c r="T22" s="11">
        <f t="shared" si="1"/>
        <v>0.20984698699999998</v>
      </c>
      <c r="U22" s="11">
        <f t="shared" si="2"/>
        <v>2.5013789640000001</v>
      </c>
      <c r="V22" s="8" t="s">
        <v>34</v>
      </c>
      <c r="W22" s="8" t="s">
        <v>34</v>
      </c>
      <c r="X22" s="8" t="s">
        <v>34</v>
      </c>
      <c r="Y22" s="22">
        <f t="shared" si="3"/>
        <v>0.15972719340899999</v>
      </c>
    </row>
    <row r="23" spans="1:25" ht="105">
      <c r="A23" s="7">
        <v>43525</v>
      </c>
      <c r="B23" s="7">
        <v>43889</v>
      </c>
      <c r="C23" s="8" t="s">
        <v>42</v>
      </c>
      <c r="D23" s="8" t="s">
        <v>42</v>
      </c>
      <c r="E23" s="10" t="s">
        <v>43</v>
      </c>
      <c r="F23" s="10" t="s">
        <v>44</v>
      </c>
      <c r="G23" s="10" t="s">
        <v>70</v>
      </c>
      <c r="H23" s="10" t="s">
        <v>46</v>
      </c>
      <c r="I23" s="10" t="s">
        <v>97</v>
      </c>
      <c r="J23" s="8" t="s">
        <v>98</v>
      </c>
      <c r="K23" s="20" t="s">
        <v>73</v>
      </c>
      <c r="L23" s="20" t="s">
        <v>74</v>
      </c>
      <c r="M23" s="11" t="s">
        <v>99</v>
      </c>
      <c r="N23" s="10" t="s">
        <v>39</v>
      </c>
      <c r="O23" s="25">
        <v>0.142838628</v>
      </c>
      <c r="P23" s="25">
        <v>1.6816940000000001E-3</v>
      </c>
      <c r="Q23" s="25">
        <v>4.8595859999999999E-3</v>
      </c>
      <c r="R23" s="11">
        <v>381</v>
      </c>
      <c r="S23" s="11">
        <f t="shared" si="0"/>
        <v>54.421517267999995</v>
      </c>
      <c r="T23" s="11">
        <f t="shared" si="1"/>
        <v>0.64072541400000005</v>
      </c>
      <c r="U23" s="11">
        <f t="shared" si="2"/>
        <v>1.851502266</v>
      </c>
      <c r="V23" s="8" t="s">
        <v>34</v>
      </c>
      <c r="W23" s="8" t="s">
        <v>34</v>
      </c>
      <c r="X23" s="8" t="s">
        <v>34</v>
      </c>
      <c r="Y23" s="22">
        <f t="shared" si="3"/>
        <v>5.6913744947999993E-2</v>
      </c>
    </row>
    <row r="24" spans="1:25" ht="84">
      <c r="A24" s="7">
        <v>43525</v>
      </c>
      <c r="B24" s="7">
        <v>43889</v>
      </c>
      <c r="C24" s="8" t="s">
        <v>42</v>
      </c>
      <c r="D24" s="8" t="s">
        <v>42</v>
      </c>
      <c r="E24" s="10" t="s">
        <v>43</v>
      </c>
      <c r="F24" s="10" t="s">
        <v>44</v>
      </c>
      <c r="G24" s="10" t="s">
        <v>100</v>
      </c>
      <c r="H24" s="10" t="s">
        <v>46</v>
      </c>
      <c r="I24" s="10" t="s">
        <v>71</v>
      </c>
      <c r="J24" s="8" t="s">
        <v>72</v>
      </c>
      <c r="K24" s="20" t="s">
        <v>73</v>
      </c>
      <c r="L24" s="20" t="s">
        <v>74</v>
      </c>
      <c r="M24" s="11" t="s">
        <v>75</v>
      </c>
      <c r="N24" s="10" t="s">
        <v>39</v>
      </c>
      <c r="O24" s="25">
        <v>0.168013195</v>
      </c>
      <c r="P24" s="25">
        <v>1.9780840000000002E-3</v>
      </c>
      <c r="Q24" s="25">
        <v>5.7160630000000004E-3</v>
      </c>
      <c r="R24" s="11">
        <v>345</v>
      </c>
      <c r="S24" s="11">
        <f t="shared" si="0"/>
        <v>57.964552275000003</v>
      </c>
      <c r="T24" s="11">
        <f t="shared" si="1"/>
        <v>0.68243898000000003</v>
      </c>
      <c r="U24" s="11">
        <f t="shared" si="2"/>
        <v>1.9720417350000001</v>
      </c>
      <c r="V24" s="8" t="s">
        <v>34</v>
      </c>
      <c r="W24" s="8" t="s">
        <v>34</v>
      </c>
      <c r="X24" s="8" t="s">
        <v>34</v>
      </c>
      <c r="Y24" s="22">
        <f t="shared" si="3"/>
        <v>6.0619032990000002E-2</v>
      </c>
    </row>
    <row r="25" spans="1:25" ht="84">
      <c r="A25" s="7">
        <v>43525</v>
      </c>
      <c r="B25" s="7">
        <v>43889</v>
      </c>
      <c r="C25" s="8" t="s">
        <v>42</v>
      </c>
      <c r="D25" s="8" t="s">
        <v>42</v>
      </c>
      <c r="E25" s="10" t="s">
        <v>43</v>
      </c>
      <c r="F25" s="10" t="s">
        <v>44</v>
      </c>
      <c r="G25" s="10" t="s">
        <v>100</v>
      </c>
      <c r="H25" s="10" t="s">
        <v>46</v>
      </c>
      <c r="I25" s="10" t="s">
        <v>76</v>
      </c>
      <c r="J25" s="8" t="s">
        <v>77</v>
      </c>
      <c r="K25" s="20" t="s">
        <v>73</v>
      </c>
      <c r="L25" s="20" t="s">
        <v>74</v>
      </c>
      <c r="M25" s="11" t="s">
        <v>51</v>
      </c>
      <c r="N25" s="10" t="s">
        <v>39</v>
      </c>
      <c r="O25" s="25">
        <v>0.189178494</v>
      </c>
      <c r="P25" s="25">
        <v>2.2272709999999999E-3</v>
      </c>
      <c r="Q25" s="25">
        <v>6.4361380000000001E-3</v>
      </c>
      <c r="R25" s="11">
        <v>17965</v>
      </c>
      <c r="S25" s="11">
        <f t="shared" si="0"/>
        <v>3398.5916447099999</v>
      </c>
      <c r="T25" s="11">
        <f t="shared" si="1"/>
        <v>40.012923514999997</v>
      </c>
      <c r="U25" s="11">
        <f t="shared" si="2"/>
        <v>115.62521917000001</v>
      </c>
      <c r="V25" s="8" t="s">
        <v>34</v>
      </c>
      <c r="W25" s="8" t="s">
        <v>34</v>
      </c>
      <c r="X25" s="8" t="s">
        <v>34</v>
      </c>
      <c r="Y25" s="22">
        <f t="shared" si="3"/>
        <v>3.5542297873949997</v>
      </c>
    </row>
    <row r="26" spans="1:25" ht="84">
      <c r="A26" s="7">
        <v>43525</v>
      </c>
      <c r="B26" s="7">
        <v>43889</v>
      </c>
      <c r="C26" s="8" t="s">
        <v>42</v>
      </c>
      <c r="D26" s="8" t="s">
        <v>42</v>
      </c>
      <c r="E26" s="10" t="s">
        <v>43</v>
      </c>
      <c r="F26" s="10" t="s">
        <v>44</v>
      </c>
      <c r="G26" s="10" t="s">
        <v>100</v>
      </c>
      <c r="H26" s="10" t="s">
        <v>46</v>
      </c>
      <c r="I26" s="10" t="s">
        <v>78</v>
      </c>
      <c r="J26" s="8" t="s">
        <v>79</v>
      </c>
      <c r="K26" s="20" t="s">
        <v>73</v>
      </c>
      <c r="L26" s="20" t="s">
        <v>74</v>
      </c>
      <c r="M26" s="11" t="s">
        <v>51</v>
      </c>
      <c r="N26" s="10" t="s">
        <v>39</v>
      </c>
      <c r="O26" s="25">
        <v>0.189178494</v>
      </c>
      <c r="P26" s="25">
        <v>2.2272709999999999E-3</v>
      </c>
      <c r="Q26" s="25">
        <v>6.4361380000000001E-3</v>
      </c>
      <c r="R26" s="11">
        <v>665</v>
      </c>
      <c r="S26" s="11">
        <f t="shared" si="0"/>
        <v>125.80369851</v>
      </c>
      <c r="T26" s="11">
        <f t="shared" si="1"/>
        <v>1.4811352149999999</v>
      </c>
      <c r="U26" s="11">
        <f t="shared" si="2"/>
        <v>4.2800317699999999</v>
      </c>
      <c r="V26" s="8" t="s">
        <v>34</v>
      </c>
      <c r="W26" s="8" t="s">
        <v>34</v>
      </c>
      <c r="X26" s="8" t="s">
        <v>34</v>
      </c>
      <c r="Y26" s="22">
        <f t="shared" si="3"/>
        <v>0.13156486549499999</v>
      </c>
    </row>
    <row r="27" spans="1:25" ht="84">
      <c r="A27" s="7">
        <v>43525</v>
      </c>
      <c r="B27" s="7">
        <v>43889</v>
      </c>
      <c r="C27" s="8" t="s">
        <v>42</v>
      </c>
      <c r="D27" s="8" t="s">
        <v>42</v>
      </c>
      <c r="E27" s="10" t="s">
        <v>43</v>
      </c>
      <c r="F27" s="10" t="s">
        <v>44</v>
      </c>
      <c r="G27" s="10" t="s">
        <v>100</v>
      </c>
      <c r="H27" s="10" t="s">
        <v>46</v>
      </c>
      <c r="I27" s="10" t="s">
        <v>82</v>
      </c>
      <c r="J27" s="8" t="s">
        <v>83</v>
      </c>
      <c r="K27" s="20" t="s">
        <v>73</v>
      </c>
      <c r="L27" s="20" t="s">
        <v>74</v>
      </c>
      <c r="M27" s="11" t="s">
        <v>84</v>
      </c>
      <c r="N27" s="10" t="s">
        <v>39</v>
      </c>
      <c r="O27" s="25">
        <v>0.25136519600000001</v>
      </c>
      <c r="P27" s="25">
        <v>2.959419E-3</v>
      </c>
      <c r="Q27" s="25">
        <v>8.5518239999999995E-3</v>
      </c>
      <c r="R27" s="11">
        <v>268</v>
      </c>
      <c r="S27" s="11">
        <f t="shared" si="0"/>
        <v>67.365872527999997</v>
      </c>
      <c r="T27" s="11">
        <f t="shared" si="1"/>
        <v>0.79312429200000001</v>
      </c>
      <c r="U27" s="11">
        <f t="shared" si="2"/>
        <v>2.2918888319999997</v>
      </c>
      <c r="V27" s="8" t="s">
        <v>34</v>
      </c>
      <c r="W27" s="8" t="s">
        <v>34</v>
      </c>
      <c r="X27" s="8" t="s">
        <v>34</v>
      </c>
      <c r="Y27" s="22">
        <f t="shared" si="3"/>
        <v>7.0450885652E-2</v>
      </c>
    </row>
    <row r="28" spans="1:25" ht="105">
      <c r="A28" s="7">
        <v>43525</v>
      </c>
      <c r="B28" s="7">
        <v>43889</v>
      </c>
      <c r="C28" s="8" t="s">
        <v>42</v>
      </c>
      <c r="D28" s="8" t="s">
        <v>42</v>
      </c>
      <c r="E28" s="10" t="s">
        <v>43</v>
      </c>
      <c r="F28" s="10" t="s">
        <v>44</v>
      </c>
      <c r="G28" s="10" t="s">
        <v>100</v>
      </c>
      <c r="H28" s="10" t="s">
        <v>46</v>
      </c>
      <c r="I28" s="10" t="s">
        <v>90</v>
      </c>
      <c r="J28" s="8" t="s">
        <v>91</v>
      </c>
      <c r="K28" s="20" t="s">
        <v>73</v>
      </c>
      <c r="L28" s="20" t="s">
        <v>74</v>
      </c>
      <c r="M28" s="11" t="s">
        <v>92</v>
      </c>
      <c r="N28" s="10" t="s">
        <v>39</v>
      </c>
      <c r="O28" s="25">
        <v>0.15865467</v>
      </c>
      <c r="P28" s="25">
        <v>1.8679020000000001E-3</v>
      </c>
      <c r="Q28" s="25">
        <v>5.3976720000000001E-3</v>
      </c>
      <c r="R28" s="11">
        <v>371</v>
      </c>
      <c r="S28" s="11">
        <f t="shared" si="0"/>
        <v>58.860882570000001</v>
      </c>
      <c r="T28" s="11">
        <f t="shared" si="1"/>
        <v>0.69299164200000007</v>
      </c>
      <c r="U28" s="11">
        <f t="shared" si="2"/>
        <v>2.0025363120000002</v>
      </c>
      <c r="V28" s="8" t="s">
        <v>34</v>
      </c>
      <c r="W28" s="8" t="s">
        <v>34</v>
      </c>
      <c r="X28" s="8" t="s">
        <v>34</v>
      </c>
      <c r="Y28" s="22">
        <f t="shared" si="3"/>
        <v>6.1556410524000002E-2</v>
      </c>
    </row>
    <row r="29" spans="1:25" ht="84">
      <c r="A29" s="7">
        <v>43525</v>
      </c>
      <c r="B29" s="7">
        <v>43889</v>
      </c>
      <c r="C29" s="8" t="s">
        <v>42</v>
      </c>
      <c r="D29" s="8" t="s">
        <v>42</v>
      </c>
      <c r="E29" s="10" t="s">
        <v>43</v>
      </c>
      <c r="F29" s="10" t="s">
        <v>44</v>
      </c>
      <c r="G29" s="10" t="s">
        <v>100</v>
      </c>
      <c r="H29" s="10" t="s">
        <v>46</v>
      </c>
      <c r="I29" s="10" t="s">
        <v>93</v>
      </c>
      <c r="J29" s="8" t="s">
        <v>94</v>
      </c>
      <c r="K29" s="20" t="s">
        <v>73</v>
      </c>
      <c r="L29" s="20" t="s">
        <v>74</v>
      </c>
      <c r="M29" s="11" t="s">
        <v>51</v>
      </c>
      <c r="N29" s="10" t="s">
        <v>39</v>
      </c>
      <c r="O29" s="25">
        <v>0.189178494</v>
      </c>
      <c r="P29" s="25">
        <v>2.2272709999999999E-3</v>
      </c>
      <c r="Q29" s="25">
        <v>6.4361380000000001E-3</v>
      </c>
      <c r="R29" s="11">
        <v>138</v>
      </c>
      <c r="S29" s="11">
        <f t="shared" si="0"/>
        <v>26.106632172000001</v>
      </c>
      <c r="T29" s="11">
        <f t="shared" si="1"/>
        <v>0.30736339799999995</v>
      </c>
      <c r="U29" s="11">
        <f t="shared" si="2"/>
        <v>0.88818704400000004</v>
      </c>
      <c r="V29" s="8" t="s">
        <v>34</v>
      </c>
      <c r="W29" s="8" t="s">
        <v>34</v>
      </c>
      <c r="X29" s="8" t="s">
        <v>34</v>
      </c>
      <c r="Y29" s="22">
        <f t="shared" si="3"/>
        <v>2.7302182613999998E-2</v>
      </c>
    </row>
    <row r="30" spans="1:25" ht="105">
      <c r="A30" s="7">
        <v>43525</v>
      </c>
      <c r="B30" s="7">
        <v>43889</v>
      </c>
      <c r="C30" s="8" t="s">
        <v>42</v>
      </c>
      <c r="D30" s="8" t="s">
        <v>42</v>
      </c>
      <c r="E30" s="10" t="s">
        <v>43</v>
      </c>
      <c r="F30" s="10" t="s">
        <v>44</v>
      </c>
      <c r="G30" s="10" t="s">
        <v>100</v>
      </c>
      <c r="H30" s="10" t="s">
        <v>46</v>
      </c>
      <c r="I30" s="10" t="s">
        <v>97</v>
      </c>
      <c r="J30" s="8" t="s">
        <v>98</v>
      </c>
      <c r="K30" s="20" t="s">
        <v>73</v>
      </c>
      <c r="L30" s="20" t="s">
        <v>74</v>
      </c>
      <c r="M30" s="11" t="s">
        <v>99</v>
      </c>
      <c r="N30" s="10" t="s">
        <v>39</v>
      </c>
      <c r="O30" s="25">
        <v>0.142838628</v>
      </c>
      <c r="P30" s="25">
        <v>1.6816940000000001E-3</v>
      </c>
      <c r="Q30" s="25">
        <v>4.8595859999999999E-3</v>
      </c>
      <c r="R30" s="11">
        <v>417</v>
      </c>
      <c r="S30" s="11">
        <f t="shared" si="0"/>
        <v>59.563707875999995</v>
      </c>
      <c r="T30" s="11">
        <f t="shared" si="1"/>
        <v>0.70126639800000001</v>
      </c>
      <c r="U30" s="11">
        <f t="shared" si="2"/>
        <v>2.0264473619999999</v>
      </c>
      <c r="V30" s="8" t="s">
        <v>34</v>
      </c>
      <c r="W30" s="8" t="s">
        <v>34</v>
      </c>
      <c r="X30" s="8" t="s">
        <v>34</v>
      </c>
      <c r="Y30" s="22">
        <f t="shared" si="3"/>
        <v>6.2291421635999995E-2</v>
      </c>
    </row>
    <row r="31" spans="1:25" ht="63">
      <c r="A31" s="7">
        <v>43525</v>
      </c>
      <c r="B31" s="7">
        <v>43889</v>
      </c>
      <c r="C31" s="8" t="s">
        <v>101</v>
      </c>
      <c r="D31" s="8" t="s">
        <v>102</v>
      </c>
      <c r="E31" s="10" t="s">
        <v>103</v>
      </c>
      <c r="F31" s="10" t="s">
        <v>104</v>
      </c>
      <c r="G31" s="10" t="s">
        <v>105</v>
      </c>
      <c r="H31" s="10" t="s">
        <v>106</v>
      </c>
      <c r="I31" s="10" t="s">
        <v>69</v>
      </c>
      <c r="J31" s="8" t="s">
        <v>107</v>
      </c>
      <c r="K31" s="10" t="s">
        <v>30</v>
      </c>
      <c r="L31" s="10" t="s">
        <v>108</v>
      </c>
      <c r="M31" s="11" t="s">
        <v>109</v>
      </c>
      <c r="N31" s="10" t="s">
        <v>110</v>
      </c>
      <c r="O31" s="27">
        <v>9.7389492376528899E-2</v>
      </c>
      <c r="P31" s="28">
        <v>3.8765434130102242E-3</v>
      </c>
      <c r="Q31" s="29">
        <v>1.391471715689188E-4</v>
      </c>
      <c r="R31" s="11">
        <v>1061537.3799999999</v>
      </c>
      <c r="S31" s="11">
        <f t="shared" si="0"/>
        <v>103382.58657691046</v>
      </c>
      <c r="T31" s="11">
        <f t="shared" si="1"/>
        <v>4115.0957381031312</v>
      </c>
      <c r="U31" s="11">
        <f t="shared" si="2"/>
        <v>147.70992394168053</v>
      </c>
      <c r="V31" s="8" t="s">
        <v>34</v>
      </c>
      <c r="W31" s="8" t="s">
        <v>34</v>
      </c>
      <c r="X31" s="8" t="s">
        <v>34</v>
      </c>
      <c r="Y31" s="22">
        <f t="shared" si="3"/>
        <v>107.64539223895528</v>
      </c>
    </row>
    <row r="32" spans="1:25" ht="42">
      <c r="A32" s="7">
        <v>43525</v>
      </c>
      <c r="B32" s="7">
        <v>43889</v>
      </c>
      <c r="C32" s="8" t="s">
        <v>111</v>
      </c>
      <c r="D32" s="8" t="s">
        <v>112</v>
      </c>
      <c r="E32" s="10" t="s">
        <v>103</v>
      </c>
      <c r="F32" s="10" t="s">
        <v>104</v>
      </c>
      <c r="G32" s="10" t="s">
        <v>105</v>
      </c>
      <c r="H32" s="10" t="s">
        <v>106</v>
      </c>
      <c r="I32" s="10" t="s">
        <v>69</v>
      </c>
      <c r="J32" s="8" t="s">
        <v>107</v>
      </c>
      <c r="K32" s="10" t="s">
        <v>30</v>
      </c>
      <c r="L32" s="10" t="s">
        <v>108</v>
      </c>
      <c r="M32" s="11" t="s">
        <v>109</v>
      </c>
      <c r="N32" s="10" t="s">
        <v>110</v>
      </c>
      <c r="O32" s="27">
        <v>9.7389492376528899E-2</v>
      </c>
      <c r="P32" s="28">
        <v>3.8765434130102242E-3</v>
      </c>
      <c r="Q32" s="29">
        <v>1.391471715689188E-4</v>
      </c>
      <c r="R32" s="11">
        <v>143389.15</v>
      </c>
      <c r="S32" s="11">
        <f t="shared" si="0"/>
        <v>13964.596530801959</v>
      </c>
      <c r="T32" s="11">
        <f t="shared" si="1"/>
        <v>555.85426492963495</v>
      </c>
      <c r="U32" s="11">
        <f t="shared" si="2"/>
        <v>19.952194656171432</v>
      </c>
      <c r="V32" s="8" t="s">
        <v>34</v>
      </c>
      <c r="W32" s="8" t="s">
        <v>34</v>
      </c>
      <c r="X32" s="8" t="s">
        <v>34</v>
      </c>
      <c r="Y32" s="22">
        <f t="shared" si="3"/>
        <v>14.540402990387763</v>
      </c>
    </row>
    <row r="33" spans="1:27" ht="42">
      <c r="A33" s="7">
        <v>43525</v>
      </c>
      <c r="B33" s="7">
        <v>43889</v>
      </c>
      <c r="C33" s="7" t="s">
        <v>113</v>
      </c>
      <c r="D33" s="9" t="s">
        <v>114</v>
      </c>
      <c r="E33" s="10" t="s">
        <v>103</v>
      </c>
      <c r="F33" s="10" t="s">
        <v>104</v>
      </c>
      <c r="G33" s="10" t="s">
        <v>105</v>
      </c>
      <c r="H33" s="10" t="s">
        <v>106</v>
      </c>
      <c r="I33" s="10" t="s">
        <v>69</v>
      </c>
      <c r="J33" s="9" t="s">
        <v>107</v>
      </c>
      <c r="K33" s="10" t="s">
        <v>30</v>
      </c>
      <c r="L33" s="10" t="s">
        <v>108</v>
      </c>
      <c r="M33" s="11" t="s">
        <v>109</v>
      </c>
      <c r="N33" s="10" t="s">
        <v>110</v>
      </c>
      <c r="O33" s="27">
        <v>9.7389492376528899E-2</v>
      </c>
      <c r="P33" s="28">
        <v>3.8765434130102242E-3</v>
      </c>
      <c r="Q33" s="29">
        <v>1.391471715689188E-4</v>
      </c>
      <c r="R33" s="11">
        <v>104729.82</v>
      </c>
      <c r="S33" s="11">
        <f t="shared" si="0"/>
        <v>10199.584006485244</v>
      </c>
      <c r="T33" s="11">
        <f t="shared" si="1"/>
        <v>405.98969386674645</v>
      </c>
      <c r="U33" s="11">
        <f t="shared" si="2"/>
        <v>14.572858231921984</v>
      </c>
      <c r="V33" s="8" t="s">
        <v>34</v>
      </c>
      <c r="W33" s="8" t="s">
        <v>34</v>
      </c>
      <c r="X33" s="8" t="s">
        <v>34</v>
      </c>
      <c r="Y33" s="22">
        <f t="shared" si="3"/>
        <v>10.620146558583912</v>
      </c>
    </row>
    <row r="34" spans="1:27" ht="42">
      <c r="A34" s="7">
        <v>43525</v>
      </c>
      <c r="B34" s="7">
        <v>43889</v>
      </c>
      <c r="C34" s="8" t="s">
        <v>115</v>
      </c>
      <c r="D34" s="8" t="s">
        <v>116</v>
      </c>
      <c r="E34" s="10" t="s">
        <v>103</v>
      </c>
      <c r="F34" s="10" t="s">
        <v>104</v>
      </c>
      <c r="G34" s="10" t="s">
        <v>105</v>
      </c>
      <c r="H34" s="10" t="s">
        <v>106</v>
      </c>
      <c r="I34" s="10" t="s">
        <v>69</v>
      </c>
      <c r="J34" s="8" t="s">
        <v>107</v>
      </c>
      <c r="K34" s="10" t="s">
        <v>30</v>
      </c>
      <c r="L34" s="10" t="s">
        <v>108</v>
      </c>
      <c r="M34" s="11" t="s">
        <v>109</v>
      </c>
      <c r="N34" s="10" t="s">
        <v>110</v>
      </c>
      <c r="O34" s="27">
        <v>9.7389492376528899E-2</v>
      </c>
      <c r="P34" s="28">
        <v>3.8765434130102242E-3</v>
      </c>
      <c r="Q34" s="29">
        <v>1.391471715689188E-4</v>
      </c>
      <c r="R34" s="11">
        <v>91292.43</v>
      </c>
      <c r="S34" s="11">
        <f t="shared" si="0"/>
        <v>8890.9234155197973</v>
      </c>
      <c r="T34" s="11">
        <f t="shared" si="1"/>
        <v>353.89906817419694</v>
      </c>
      <c r="U34" s="11">
        <f t="shared" si="2"/>
        <v>12.703083420153508</v>
      </c>
      <c r="V34" s="8" t="s">
        <v>34</v>
      </c>
      <c r="W34" s="8" t="s">
        <v>34</v>
      </c>
      <c r="X34" s="8" t="s">
        <v>34</v>
      </c>
      <c r="Y34" s="22">
        <f t="shared" si="3"/>
        <v>9.257525567114147</v>
      </c>
    </row>
    <row r="35" spans="1:27" ht="42">
      <c r="A35" s="7">
        <v>43525</v>
      </c>
      <c r="B35" s="7">
        <v>43889</v>
      </c>
      <c r="C35" s="8" t="s">
        <v>101</v>
      </c>
      <c r="D35" s="8" t="s">
        <v>117</v>
      </c>
      <c r="E35" s="10" t="s">
        <v>103</v>
      </c>
      <c r="F35" s="10" t="s">
        <v>104</v>
      </c>
      <c r="G35" s="10" t="s">
        <v>105</v>
      </c>
      <c r="H35" s="10" t="s">
        <v>106</v>
      </c>
      <c r="I35" s="10" t="s">
        <v>69</v>
      </c>
      <c r="J35" s="8" t="s">
        <v>107</v>
      </c>
      <c r="K35" s="10" t="s">
        <v>30</v>
      </c>
      <c r="L35" s="10" t="s">
        <v>108</v>
      </c>
      <c r="M35" s="11" t="s">
        <v>109</v>
      </c>
      <c r="N35" s="10" t="s">
        <v>110</v>
      </c>
      <c r="O35" s="27">
        <v>9.7389492376528899E-2</v>
      </c>
      <c r="P35" s="28">
        <v>3.8765434130102242E-3</v>
      </c>
      <c r="Q35" s="29">
        <v>1.391471715689188E-4</v>
      </c>
      <c r="R35" s="11">
        <v>18135.990000000002</v>
      </c>
      <c r="S35" s="11">
        <f t="shared" si="0"/>
        <v>1766.2548598458045</v>
      </c>
      <c r="T35" s="11">
        <f t="shared" si="1"/>
        <v>70.304952572919305</v>
      </c>
      <c r="U35" s="11">
        <f t="shared" si="2"/>
        <v>2.5235717121021959</v>
      </c>
      <c r="V35" s="8" t="s">
        <v>34</v>
      </c>
      <c r="W35" s="8" t="s">
        <v>34</v>
      </c>
      <c r="X35" s="8" t="s">
        <v>34</v>
      </c>
      <c r="Y35" s="22">
        <f t="shared" si="3"/>
        <v>1.8390833841308261</v>
      </c>
    </row>
    <row r="36" spans="1:27" ht="42">
      <c r="A36" s="7">
        <v>43525</v>
      </c>
      <c r="B36" s="7">
        <v>43889</v>
      </c>
      <c r="C36" s="8" t="s">
        <v>118</v>
      </c>
      <c r="D36" s="8" t="s">
        <v>119</v>
      </c>
      <c r="E36" s="10" t="s">
        <v>103</v>
      </c>
      <c r="F36" s="10" t="s">
        <v>104</v>
      </c>
      <c r="G36" s="10" t="s">
        <v>105</v>
      </c>
      <c r="H36" s="10" t="s">
        <v>106</v>
      </c>
      <c r="I36" s="10" t="s">
        <v>69</v>
      </c>
      <c r="J36" s="8" t="s">
        <v>120</v>
      </c>
      <c r="K36" s="10" t="s">
        <v>30</v>
      </c>
      <c r="L36" s="10" t="s">
        <v>108</v>
      </c>
      <c r="M36" s="11" t="s">
        <v>109</v>
      </c>
      <c r="N36" s="10" t="s">
        <v>110</v>
      </c>
      <c r="O36" s="27">
        <v>9.7389492376528899E-2</v>
      </c>
      <c r="P36" s="28">
        <v>3.8765434130102242E-3</v>
      </c>
      <c r="Q36" s="29">
        <v>1.391471715689188E-4</v>
      </c>
      <c r="R36" s="11">
        <v>16426.84</v>
      </c>
      <c r="S36" s="11">
        <f t="shared" si="0"/>
        <v>1599.8016089504599</v>
      </c>
      <c r="T36" s="11">
        <f t="shared" si="1"/>
        <v>63.679358398572873</v>
      </c>
      <c r="U36" s="11">
        <f t="shared" si="2"/>
        <v>2.2857483238151781</v>
      </c>
      <c r="V36" s="8" t="s">
        <v>34</v>
      </c>
      <c r="W36" s="8" t="s">
        <v>34</v>
      </c>
      <c r="X36" s="8" t="s">
        <v>34</v>
      </c>
      <c r="Y36" s="22">
        <f t="shared" si="3"/>
        <v>1.665766715672848</v>
      </c>
    </row>
    <row r="37" spans="1:27" ht="42">
      <c r="A37" s="7">
        <v>43525</v>
      </c>
      <c r="B37" s="7">
        <v>43889</v>
      </c>
      <c r="C37" s="8" t="s">
        <v>113</v>
      </c>
      <c r="D37" s="8" t="s">
        <v>121</v>
      </c>
      <c r="E37" s="10" t="s">
        <v>103</v>
      </c>
      <c r="F37" s="10" t="s">
        <v>104</v>
      </c>
      <c r="G37" s="10" t="s">
        <v>105</v>
      </c>
      <c r="H37" s="10" t="s">
        <v>106</v>
      </c>
      <c r="I37" s="10" t="s">
        <v>69</v>
      </c>
      <c r="J37" s="8" t="s">
        <v>107</v>
      </c>
      <c r="K37" s="10" t="s">
        <v>30</v>
      </c>
      <c r="L37" s="10" t="s">
        <v>108</v>
      </c>
      <c r="M37" s="11" t="s">
        <v>109</v>
      </c>
      <c r="N37" s="10" t="s">
        <v>110</v>
      </c>
      <c r="O37" s="27">
        <v>9.7389492376528899E-2</v>
      </c>
      <c r="P37" s="28">
        <v>3.8765434130102242E-3</v>
      </c>
      <c r="Q37" s="29">
        <v>1.391471715689188E-4</v>
      </c>
      <c r="R37" s="11">
        <v>1693.76</v>
      </c>
      <c r="S37" s="11">
        <f t="shared" si="0"/>
        <v>164.95442660766957</v>
      </c>
      <c r="T37" s="11">
        <f t="shared" si="1"/>
        <v>6.5659341712201975</v>
      </c>
      <c r="U37" s="11">
        <f t="shared" si="2"/>
        <v>0.2356819133165719</v>
      </c>
      <c r="V37" s="8" t="s">
        <v>34</v>
      </c>
      <c r="W37" s="8" t="s">
        <v>34</v>
      </c>
      <c r="X37" s="8" t="s">
        <v>34</v>
      </c>
      <c r="Y37" s="22">
        <f t="shared" si="3"/>
        <v>0.17175604269220635</v>
      </c>
    </row>
    <row r="38" spans="1:27" ht="42">
      <c r="A38" s="7">
        <v>43525</v>
      </c>
      <c r="B38" s="7">
        <v>43889</v>
      </c>
      <c r="C38" s="8" t="s">
        <v>122</v>
      </c>
      <c r="D38" s="8" t="s">
        <v>123</v>
      </c>
      <c r="E38" s="10" t="s">
        <v>103</v>
      </c>
      <c r="F38" s="10" t="s">
        <v>104</v>
      </c>
      <c r="G38" s="10" t="s">
        <v>105</v>
      </c>
      <c r="H38" s="10" t="s">
        <v>106</v>
      </c>
      <c r="I38" s="10" t="s">
        <v>69</v>
      </c>
      <c r="J38" s="8" t="s">
        <v>124</v>
      </c>
      <c r="K38" s="10" t="s">
        <v>30</v>
      </c>
      <c r="L38" s="10" t="s">
        <v>108</v>
      </c>
      <c r="M38" s="11" t="s">
        <v>109</v>
      </c>
      <c r="N38" s="10" t="s">
        <v>110</v>
      </c>
      <c r="O38" s="27">
        <v>9.7389492376528899E-2</v>
      </c>
      <c r="P38" s="28">
        <v>3.8765434130102242E-3</v>
      </c>
      <c r="Q38" s="29">
        <v>1.391471715689188E-4</v>
      </c>
      <c r="R38" s="11">
        <v>10525.24</v>
      </c>
      <c r="S38" s="11">
        <f t="shared" si="0"/>
        <v>1025.0477807411371</v>
      </c>
      <c r="T38" s="11">
        <f t="shared" si="1"/>
        <v>40.801549792351729</v>
      </c>
      <c r="U38" s="11">
        <f t="shared" si="2"/>
        <v>1.4645573760840469</v>
      </c>
      <c r="V38" s="8" t="s">
        <v>34</v>
      </c>
      <c r="W38" s="8" t="s">
        <v>34</v>
      </c>
      <c r="X38" s="8" t="s">
        <v>34</v>
      </c>
      <c r="Y38" s="22">
        <f t="shared" si="3"/>
        <v>1.0673138879095729</v>
      </c>
    </row>
    <row r="39" spans="1:27" ht="42">
      <c r="A39" s="7">
        <v>43525</v>
      </c>
      <c r="B39" s="7">
        <v>43889</v>
      </c>
      <c r="C39" s="8" t="s">
        <v>122</v>
      </c>
      <c r="D39" s="8" t="s">
        <v>125</v>
      </c>
      <c r="E39" s="10" t="s">
        <v>103</v>
      </c>
      <c r="F39" s="10" t="s">
        <v>104</v>
      </c>
      <c r="G39" s="10" t="s">
        <v>105</v>
      </c>
      <c r="H39" s="10" t="s">
        <v>106</v>
      </c>
      <c r="I39" s="10" t="s">
        <v>69</v>
      </c>
      <c r="J39" s="8" t="s">
        <v>107</v>
      </c>
      <c r="K39" s="10" t="s">
        <v>30</v>
      </c>
      <c r="L39" s="10" t="s">
        <v>108</v>
      </c>
      <c r="M39" s="11" t="s">
        <v>109</v>
      </c>
      <c r="N39" s="10" t="s">
        <v>110</v>
      </c>
      <c r="O39" s="27">
        <v>9.7389492376528899E-2</v>
      </c>
      <c r="P39" s="28">
        <v>3.8765434130102242E-3</v>
      </c>
      <c r="Q39" s="29">
        <v>1.391471715689188E-4</v>
      </c>
      <c r="R39" s="11">
        <v>6414.75</v>
      </c>
      <c r="S39" s="11">
        <f t="shared" si="0"/>
        <v>624.7292462223387</v>
      </c>
      <c r="T39" s="11">
        <f t="shared" si="1"/>
        <v>24.867056858607334</v>
      </c>
      <c r="U39" s="11">
        <f t="shared" si="2"/>
        <v>0.8925943188217218</v>
      </c>
      <c r="V39" s="8" t="s">
        <v>34</v>
      </c>
      <c r="W39" s="8" t="s">
        <v>34</v>
      </c>
      <c r="X39" s="8" t="s">
        <v>34</v>
      </c>
      <c r="Y39" s="22">
        <f t="shared" si="3"/>
        <v>0.65048889739976778</v>
      </c>
    </row>
    <row r="40" spans="1:27" ht="63">
      <c r="A40" s="7">
        <v>43525</v>
      </c>
      <c r="B40" s="7">
        <v>43889</v>
      </c>
      <c r="C40" s="8" t="s">
        <v>122</v>
      </c>
      <c r="D40" s="8" t="s">
        <v>126</v>
      </c>
      <c r="E40" s="10" t="s">
        <v>103</v>
      </c>
      <c r="F40" s="10" t="s">
        <v>104</v>
      </c>
      <c r="G40" s="10" t="s">
        <v>69</v>
      </c>
      <c r="H40" s="10" t="s">
        <v>69</v>
      </c>
      <c r="I40" s="10" t="s">
        <v>69</v>
      </c>
      <c r="J40" s="8" t="s">
        <v>127</v>
      </c>
      <c r="K40" s="8" t="s">
        <v>128</v>
      </c>
      <c r="L40" s="10" t="s">
        <v>108</v>
      </c>
      <c r="M40" s="11" t="s">
        <v>109</v>
      </c>
      <c r="N40" s="10" t="s">
        <v>110</v>
      </c>
      <c r="O40" s="27"/>
      <c r="P40" s="28"/>
      <c r="Q40" s="29"/>
      <c r="R40" s="11">
        <v>0</v>
      </c>
      <c r="S40" s="11">
        <f t="shared" si="0"/>
        <v>0</v>
      </c>
      <c r="T40" s="11">
        <f t="shared" si="1"/>
        <v>0</v>
      </c>
      <c r="U40" s="11">
        <f t="shared" si="2"/>
        <v>0</v>
      </c>
      <c r="V40" s="8" t="s">
        <v>34</v>
      </c>
      <c r="W40" s="8" t="s">
        <v>34</v>
      </c>
      <c r="X40" s="8" t="s">
        <v>34</v>
      </c>
      <c r="Y40" s="22">
        <f t="shared" si="3"/>
        <v>0</v>
      </c>
    </row>
    <row r="41" spans="1:27" ht="42">
      <c r="A41" s="7">
        <v>43525</v>
      </c>
      <c r="B41" s="7">
        <v>43889</v>
      </c>
      <c r="C41" s="8" t="s">
        <v>129</v>
      </c>
      <c r="D41" s="8" t="s">
        <v>130</v>
      </c>
      <c r="E41" s="10" t="s">
        <v>131</v>
      </c>
      <c r="F41" s="10" t="s">
        <v>44</v>
      </c>
      <c r="G41" s="10" t="s">
        <v>105</v>
      </c>
      <c r="H41" s="10" t="s">
        <v>106</v>
      </c>
      <c r="I41" s="10"/>
      <c r="J41" s="8" t="s">
        <v>132</v>
      </c>
      <c r="K41" s="8" t="s">
        <v>30</v>
      </c>
      <c r="L41" s="10" t="s">
        <v>108</v>
      </c>
      <c r="M41" s="11" t="s">
        <v>133</v>
      </c>
      <c r="N41" s="10" t="s">
        <v>110</v>
      </c>
      <c r="O41" s="27">
        <v>8.3506396449788082E-3</v>
      </c>
      <c r="P41" s="28">
        <v>3.3239332416898674E-4</v>
      </c>
      <c r="Q41" s="29">
        <v>1.1931142251955288E-5</v>
      </c>
      <c r="R41" s="11">
        <v>1454145.36</v>
      </c>
      <c r="S41" s="11">
        <f t="shared" si="0"/>
        <v>12143.043892777981</v>
      </c>
      <c r="T41" s="11">
        <f t="shared" si="1"/>
        <v>483.34821003530794</v>
      </c>
      <c r="U41" s="11">
        <f t="shared" si="2"/>
        <v>17.349615145180735</v>
      </c>
      <c r="V41" s="8" t="s">
        <v>34</v>
      </c>
      <c r="W41" s="8" t="s">
        <v>34</v>
      </c>
      <c r="X41" s="8" t="s">
        <v>34</v>
      </c>
      <c r="Y41" s="22">
        <f t="shared" si="3"/>
        <v>12.64374171795847</v>
      </c>
    </row>
    <row r="42" spans="1:27" ht="84">
      <c r="A42" s="7">
        <v>43525</v>
      </c>
      <c r="B42" s="7">
        <v>43889</v>
      </c>
      <c r="C42" s="8" t="s">
        <v>42</v>
      </c>
      <c r="D42" s="8" t="s">
        <v>42</v>
      </c>
      <c r="E42" s="10" t="s">
        <v>134</v>
      </c>
      <c r="F42" s="10" t="s">
        <v>44</v>
      </c>
      <c r="G42" s="10" t="s">
        <v>135</v>
      </c>
      <c r="H42" s="10" t="s">
        <v>46</v>
      </c>
      <c r="I42" s="8" t="s">
        <v>136</v>
      </c>
      <c r="J42" s="8" t="s">
        <v>137</v>
      </c>
      <c r="K42" s="10" t="s">
        <v>138</v>
      </c>
      <c r="L42" s="10" t="s">
        <v>139</v>
      </c>
      <c r="M42" s="8" t="s">
        <v>140</v>
      </c>
      <c r="N42" s="10" t="s">
        <v>141</v>
      </c>
      <c r="O42" s="25">
        <v>0.23806699997585282</v>
      </c>
      <c r="P42" s="26">
        <v>8.8160718409796004E-4</v>
      </c>
      <c r="Q42" s="25">
        <v>3.4896951037210896E-3</v>
      </c>
      <c r="R42" s="11">
        <v>4981363</v>
      </c>
      <c r="S42" s="11">
        <f t="shared" si="0"/>
        <v>1185898.145200714</v>
      </c>
      <c r="T42" s="11">
        <f t="shared" si="1"/>
        <v>4391.6054073997666</v>
      </c>
      <c r="U42" s="11">
        <f t="shared" si="2"/>
        <v>17383.438070957396</v>
      </c>
      <c r="V42" s="8" t="s">
        <v>34</v>
      </c>
      <c r="W42" s="8" t="s">
        <v>34</v>
      </c>
      <c r="X42" s="8" t="s">
        <v>34</v>
      </c>
      <c r="Y42" s="22">
        <f t="shared" si="3"/>
        <v>1207.6731886790712</v>
      </c>
    </row>
    <row r="43" spans="1:27" ht="84">
      <c r="A43" s="7">
        <v>43525</v>
      </c>
      <c r="B43" s="7">
        <v>43889</v>
      </c>
      <c r="C43" s="8" t="s">
        <v>42</v>
      </c>
      <c r="D43" s="8" t="s">
        <v>42</v>
      </c>
      <c r="E43" s="10" t="s">
        <v>134</v>
      </c>
      <c r="F43" s="10" t="s">
        <v>44</v>
      </c>
      <c r="G43" s="10" t="s">
        <v>135</v>
      </c>
      <c r="H43" s="10" t="s">
        <v>46</v>
      </c>
      <c r="I43" s="8" t="s">
        <v>142</v>
      </c>
      <c r="J43" s="8" t="s">
        <v>137</v>
      </c>
      <c r="K43" s="10" t="s">
        <v>138</v>
      </c>
      <c r="L43" s="10" t="s">
        <v>139</v>
      </c>
      <c r="M43" s="8" t="s">
        <v>143</v>
      </c>
      <c r="N43" s="10" t="s">
        <v>141</v>
      </c>
      <c r="O43" s="25">
        <v>0.14541999999999999</v>
      </c>
      <c r="P43" s="32">
        <v>1.0000000000000001E-5</v>
      </c>
      <c r="Q43" s="25">
        <v>7.2000000000000005E-4</v>
      </c>
      <c r="R43" s="11">
        <v>621455</v>
      </c>
      <c r="S43" s="11">
        <f t="shared" si="0"/>
        <v>90371.986099999995</v>
      </c>
      <c r="T43" s="11">
        <f t="shared" si="1"/>
        <v>6.2145500000000009</v>
      </c>
      <c r="U43" s="11">
        <f t="shared" si="2"/>
        <v>447.44760000000002</v>
      </c>
      <c r="V43" s="8" t="s">
        <v>34</v>
      </c>
      <c r="W43" s="8" t="s">
        <v>34</v>
      </c>
      <c r="X43" s="8" t="s">
        <v>34</v>
      </c>
      <c r="Y43" s="22">
        <f t="shared" si="3"/>
        <v>90.82564825</v>
      </c>
    </row>
    <row r="44" spans="1:27" ht="84">
      <c r="A44" s="7">
        <v>43525</v>
      </c>
      <c r="B44" s="7">
        <v>43889</v>
      </c>
      <c r="C44" s="8" t="s">
        <v>42</v>
      </c>
      <c r="D44" s="8" t="s">
        <v>42</v>
      </c>
      <c r="E44" s="10" t="s">
        <v>134</v>
      </c>
      <c r="F44" s="10" t="s">
        <v>44</v>
      </c>
      <c r="G44" s="10" t="s">
        <v>144</v>
      </c>
      <c r="H44" s="10" t="s">
        <v>145</v>
      </c>
      <c r="I44" s="8" t="s">
        <v>142</v>
      </c>
      <c r="J44" s="8"/>
      <c r="K44" s="10" t="s">
        <v>146</v>
      </c>
      <c r="L44" s="10" t="s">
        <v>147</v>
      </c>
      <c r="M44" s="8" t="s">
        <v>148</v>
      </c>
      <c r="N44" s="10" t="s">
        <v>141</v>
      </c>
      <c r="O44" s="25">
        <v>0.14541999999999999</v>
      </c>
      <c r="P44" s="32">
        <v>1.0000000000000001E-5</v>
      </c>
      <c r="Q44" s="25">
        <v>7.2000000000000005E-4</v>
      </c>
      <c r="R44" s="11">
        <v>37914</v>
      </c>
      <c r="S44" s="11">
        <f t="shared" si="0"/>
        <v>5513.45388</v>
      </c>
      <c r="T44" s="11">
        <f t="shared" si="1"/>
        <v>0.37914000000000003</v>
      </c>
      <c r="U44" s="11">
        <f t="shared" si="2"/>
        <v>27.298080000000002</v>
      </c>
      <c r="V44" s="8" t="s">
        <v>34</v>
      </c>
      <c r="W44" s="8" t="s">
        <v>34</v>
      </c>
      <c r="X44" s="8" t="s">
        <v>34</v>
      </c>
      <c r="Y44" s="22">
        <f t="shared" si="3"/>
        <v>5.5411310999999994</v>
      </c>
      <c r="AA44" s="37"/>
    </row>
    <row r="45" spans="1:27" ht="84">
      <c r="A45" s="7">
        <v>43525</v>
      </c>
      <c r="B45" s="7">
        <v>43889</v>
      </c>
      <c r="C45" s="8" t="s">
        <v>42</v>
      </c>
      <c r="D45" s="8" t="s">
        <v>42</v>
      </c>
      <c r="E45" s="10" t="s">
        <v>134</v>
      </c>
      <c r="F45" s="10" t="s">
        <v>44</v>
      </c>
      <c r="G45" s="10" t="s">
        <v>135</v>
      </c>
      <c r="H45" s="10" t="s">
        <v>46</v>
      </c>
      <c r="I45" s="8" t="s">
        <v>142</v>
      </c>
      <c r="J45" s="8" t="s">
        <v>137</v>
      </c>
      <c r="K45" s="10" t="s">
        <v>138</v>
      </c>
      <c r="L45" s="10" t="s">
        <v>139</v>
      </c>
      <c r="M45" s="8" t="s">
        <v>149</v>
      </c>
      <c r="N45" s="10" t="s">
        <v>141</v>
      </c>
      <c r="O45" s="25">
        <v>0.23268</v>
      </c>
      <c r="P45" s="32">
        <v>1.0000000000000001E-5</v>
      </c>
      <c r="Q45" s="25">
        <v>1.16E-3</v>
      </c>
      <c r="R45" s="11">
        <v>439218</v>
      </c>
      <c r="S45" s="11">
        <f t="shared" si="0"/>
        <v>102197.24424</v>
      </c>
      <c r="T45" s="11">
        <f t="shared" si="1"/>
        <v>4.3921800000000006</v>
      </c>
      <c r="U45" s="11">
        <f t="shared" si="2"/>
        <v>509.49288000000001</v>
      </c>
      <c r="V45" s="8" t="s">
        <v>34</v>
      </c>
      <c r="W45" s="8" t="s">
        <v>34</v>
      </c>
      <c r="X45" s="8" t="s">
        <v>34</v>
      </c>
      <c r="Y45" s="22">
        <f t="shared" si="3"/>
        <v>102.7111293</v>
      </c>
    </row>
    <row r="46" spans="1:27" ht="84">
      <c r="A46" s="7">
        <v>43525</v>
      </c>
      <c r="B46" s="7">
        <v>43889</v>
      </c>
      <c r="C46" s="8" t="s">
        <v>42</v>
      </c>
      <c r="D46" s="8" t="s">
        <v>42</v>
      </c>
      <c r="E46" s="10" t="s">
        <v>134</v>
      </c>
      <c r="F46" s="10" t="s">
        <v>44</v>
      </c>
      <c r="G46" s="10" t="s">
        <v>135</v>
      </c>
      <c r="H46" s="10" t="s">
        <v>46</v>
      </c>
      <c r="I46" s="8" t="s">
        <v>142</v>
      </c>
      <c r="J46" s="8" t="s">
        <v>137</v>
      </c>
      <c r="K46" s="10" t="s">
        <v>138</v>
      </c>
      <c r="L46" s="10" t="s">
        <v>139</v>
      </c>
      <c r="M46" s="8" t="s">
        <v>150</v>
      </c>
      <c r="N46" s="10" t="s">
        <v>141</v>
      </c>
      <c r="O46" s="25">
        <v>0.42172999999999999</v>
      </c>
      <c r="P46" s="32">
        <v>2.0000000000000002E-5</v>
      </c>
      <c r="Q46" s="25">
        <v>2.0999999999999999E-3</v>
      </c>
      <c r="R46" s="11">
        <v>46931</v>
      </c>
      <c r="S46" s="11">
        <f t="shared" si="0"/>
        <v>19792.210630000001</v>
      </c>
      <c r="T46" s="11">
        <f t="shared" si="1"/>
        <v>0.93862000000000012</v>
      </c>
      <c r="U46" s="11">
        <f t="shared" si="2"/>
        <v>98.555099999999996</v>
      </c>
      <c r="V46" s="8" t="s">
        <v>34</v>
      </c>
      <c r="W46" s="8" t="s">
        <v>34</v>
      </c>
      <c r="X46" s="8" t="s">
        <v>34</v>
      </c>
      <c r="Y46" s="22">
        <f t="shared" si="3"/>
        <v>19.891704350000005</v>
      </c>
    </row>
    <row r="47" spans="1:27" ht="84">
      <c r="A47" s="7">
        <v>43525</v>
      </c>
      <c r="B47" s="7">
        <v>43889</v>
      </c>
      <c r="C47" s="8" t="s">
        <v>42</v>
      </c>
      <c r="D47" s="8" t="s">
        <v>42</v>
      </c>
      <c r="E47" s="10" t="s">
        <v>134</v>
      </c>
      <c r="F47" s="10" t="s">
        <v>44</v>
      </c>
      <c r="G47" s="10" t="s">
        <v>135</v>
      </c>
      <c r="H47" s="10" t="s">
        <v>46</v>
      </c>
      <c r="I47" s="8" t="s">
        <v>151</v>
      </c>
      <c r="J47" s="8" t="s">
        <v>137</v>
      </c>
      <c r="K47" s="10" t="s">
        <v>138</v>
      </c>
      <c r="L47" s="10" t="s">
        <v>139</v>
      </c>
      <c r="M47" s="8" t="s">
        <v>152</v>
      </c>
      <c r="N47" s="10" t="s">
        <v>141</v>
      </c>
      <c r="O47" s="25">
        <v>0.15221000000000001</v>
      </c>
      <c r="P47" s="32">
        <v>1.0000000000000001E-5</v>
      </c>
      <c r="Q47" s="25">
        <v>7.6000000000000004E-4</v>
      </c>
      <c r="R47" s="11">
        <v>503720</v>
      </c>
      <c r="S47" s="11">
        <f t="shared" si="0"/>
        <v>76671.2212</v>
      </c>
      <c r="T47" s="11">
        <f t="shared" si="1"/>
        <v>5.0372000000000003</v>
      </c>
      <c r="U47" s="11">
        <f t="shared" si="2"/>
        <v>382.8272</v>
      </c>
      <c r="V47" s="8" t="s">
        <v>34</v>
      </c>
      <c r="W47" s="8" t="s">
        <v>34</v>
      </c>
      <c r="X47" s="8" t="s">
        <v>34</v>
      </c>
      <c r="Y47" s="22">
        <f t="shared" si="3"/>
        <v>77.059085600000003</v>
      </c>
    </row>
    <row r="48" spans="1:27" ht="84">
      <c r="A48" s="7">
        <v>43525</v>
      </c>
      <c r="B48" s="7">
        <v>43889</v>
      </c>
      <c r="C48" s="8" t="s">
        <v>42</v>
      </c>
      <c r="D48" s="8" t="s">
        <v>42</v>
      </c>
      <c r="E48" s="10" t="s">
        <v>134</v>
      </c>
      <c r="F48" s="10" t="s">
        <v>44</v>
      </c>
      <c r="G48" s="10" t="s">
        <v>135</v>
      </c>
      <c r="H48" s="10" t="s">
        <v>46</v>
      </c>
      <c r="I48" s="8" t="s">
        <v>151</v>
      </c>
      <c r="J48" s="8" t="s">
        <v>137</v>
      </c>
      <c r="K48" s="10" t="s">
        <v>138</v>
      </c>
      <c r="L48" s="10" t="s">
        <v>139</v>
      </c>
      <c r="M48" s="8" t="s">
        <v>153</v>
      </c>
      <c r="N48" s="10" t="s">
        <v>141</v>
      </c>
      <c r="O48" s="25">
        <v>0.22832</v>
      </c>
      <c r="P48" s="32">
        <v>1.0000000000000001E-5</v>
      </c>
      <c r="Q48" s="25">
        <v>1.14E-3</v>
      </c>
      <c r="R48" s="11">
        <v>3132</v>
      </c>
      <c r="S48" s="11">
        <f t="shared" si="0"/>
        <v>715.09824000000003</v>
      </c>
      <c r="T48" s="11">
        <f t="shared" si="1"/>
        <v>3.1320000000000001E-2</v>
      </c>
      <c r="U48" s="11">
        <f t="shared" si="2"/>
        <v>3.5704799999999999</v>
      </c>
      <c r="V48" s="8" t="s">
        <v>34</v>
      </c>
      <c r="W48" s="8" t="s">
        <v>34</v>
      </c>
      <c r="X48" s="8" t="s">
        <v>34</v>
      </c>
      <c r="Y48" s="22">
        <f t="shared" si="3"/>
        <v>0.7187000400000001</v>
      </c>
    </row>
    <row r="49" spans="1:27" ht="63">
      <c r="A49" s="7">
        <v>43525</v>
      </c>
      <c r="B49" s="7">
        <v>43889</v>
      </c>
      <c r="C49" s="8" t="s">
        <v>42</v>
      </c>
      <c r="D49" s="8" t="s">
        <v>42</v>
      </c>
      <c r="E49" s="10" t="s">
        <v>154</v>
      </c>
      <c r="F49" s="10" t="s">
        <v>44</v>
      </c>
      <c r="G49" s="10" t="s">
        <v>155</v>
      </c>
      <c r="H49" s="10" t="s">
        <v>145</v>
      </c>
      <c r="I49" s="8" t="s">
        <v>136</v>
      </c>
      <c r="J49" s="8" t="s">
        <v>156</v>
      </c>
      <c r="K49" s="10" t="s">
        <v>157</v>
      </c>
      <c r="L49" s="10" t="s">
        <v>158</v>
      </c>
      <c r="M49" s="8" t="s">
        <v>154</v>
      </c>
      <c r="N49" s="10" t="s">
        <v>159</v>
      </c>
      <c r="O49" s="25">
        <v>17.399999999999999</v>
      </c>
      <c r="P49" s="32"/>
      <c r="Q49" s="25"/>
      <c r="R49" s="11">
        <v>1</v>
      </c>
      <c r="S49" s="11">
        <f t="shared" si="0"/>
        <v>17.399999999999999</v>
      </c>
      <c r="T49" s="11">
        <f t="shared" si="1"/>
        <v>0</v>
      </c>
      <c r="U49" s="11">
        <f t="shared" si="2"/>
        <v>0</v>
      </c>
      <c r="V49" s="8" t="s">
        <v>34</v>
      </c>
      <c r="W49" s="8" t="s">
        <v>34</v>
      </c>
      <c r="X49" s="8" t="s">
        <v>34</v>
      </c>
      <c r="Y49" s="22">
        <f t="shared" si="3"/>
        <v>1.7399999999999999E-2</v>
      </c>
    </row>
    <row r="50" spans="1:27" ht="63">
      <c r="A50" s="7">
        <v>43525</v>
      </c>
      <c r="B50" s="7">
        <v>43889</v>
      </c>
      <c r="C50" s="8" t="s">
        <v>42</v>
      </c>
      <c r="D50" s="8" t="s">
        <v>42</v>
      </c>
      <c r="E50" s="10" t="s">
        <v>154</v>
      </c>
      <c r="F50" s="10" t="s">
        <v>44</v>
      </c>
      <c r="G50" s="10" t="s">
        <v>155</v>
      </c>
      <c r="H50" s="10" t="s">
        <v>145</v>
      </c>
      <c r="I50" s="8" t="s">
        <v>136</v>
      </c>
      <c r="J50" s="8" t="s">
        <v>160</v>
      </c>
      <c r="K50" s="10" t="s">
        <v>157</v>
      </c>
      <c r="L50" s="10" t="s">
        <v>158</v>
      </c>
      <c r="M50" s="8" t="s">
        <v>154</v>
      </c>
      <c r="N50" s="10" t="s">
        <v>159</v>
      </c>
      <c r="O50" s="25">
        <v>73</v>
      </c>
      <c r="P50" s="32"/>
      <c r="Q50" s="25"/>
      <c r="R50" s="11">
        <v>8</v>
      </c>
      <c r="S50" s="11">
        <f t="shared" si="0"/>
        <v>584</v>
      </c>
      <c r="T50" s="11">
        <f t="shared" si="1"/>
        <v>0</v>
      </c>
      <c r="U50" s="11">
        <f t="shared" si="2"/>
        <v>0</v>
      </c>
      <c r="V50" s="8" t="s">
        <v>34</v>
      </c>
      <c r="W50" s="8" t="s">
        <v>34</v>
      </c>
      <c r="X50" s="8" t="s">
        <v>34</v>
      </c>
      <c r="Y50" s="22">
        <f t="shared" si="3"/>
        <v>0.58399999999999996</v>
      </c>
    </row>
    <row r="51" spans="1:27" ht="63">
      <c r="A51" s="7">
        <v>43525</v>
      </c>
      <c r="B51" s="7">
        <v>43889</v>
      </c>
      <c r="C51" s="8" t="s">
        <v>42</v>
      </c>
      <c r="D51" s="8" t="s">
        <v>42</v>
      </c>
      <c r="E51" s="10" t="s">
        <v>154</v>
      </c>
      <c r="F51" s="10" t="s">
        <v>44</v>
      </c>
      <c r="G51" s="10" t="s">
        <v>155</v>
      </c>
      <c r="H51" s="10" t="s">
        <v>145</v>
      </c>
      <c r="I51" s="8" t="s">
        <v>136</v>
      </c>
      <c r="J51" s="8" t="s">
        <v>161</v>
      </c>
      <c r="K51" s="10" t="s">
        <v>157</v>
      </c>
      <c r="L51" s="10" t="s">
        <v>158</v>
      </c>
      <c r="M51" s="8" t="s">
        <v>154</v>
      </c>
      <c r="N51" s="10" t="s">
        <v>159</v>
      </c>
      <c r="O51" s="25">
        <v>62.3</v>
      </c>
      <c r="P51" s="32"/>
      <c r="Q51" s="25"/>
      <c r="R51" s="11">
        <v>4</v>
      </c>
      <c r="S51" s="11">
        <f t="shared" si="0"/>
        <v>249.2</v>
      </c>
      <c r="T51" s="11">
        <f t="shared" si="1"/>
        <v>0</v>
      </c>
      <c r="U51" s="11">
        <f t="shared" si="2"/>
        <v>0</v>
      </c>
      <c r="V51" s="8" t="s">
        <v>34</v>
      </c>
      <c r="W51" s="8" t="s">
        <v>34</v>
      </c>
      <c r="X51" s="8" t="s">
        <v>34</v>
      </c>
      <c r="Y51" s="22">
        <f t="shared" si="3"/>
        <v>0.24919999999999998</v>
      </c>
    </row>
    <row r="52" spans="1:27" ht="63">
      <c r="A52" s="7">
        <v>43525</v>
      </c>
      <c r="B52" s="7">
        <v>43889</v>
      </c>
      <c r="C52" s="8" t="s">
        <v>42</v>
      </c>
      <c r="D52" s="8" t="s">
        <v>42</v>
      </c>
      <c r="E52" s="10" t="s">
        <v>154</v>
      </c>
      <c r="F52" s="10" t="s">
        <v>44</v>
      </c>
      <c r="G52" s="10" t="s">
        <v>155</v>
      </c>
      <c r="H52" s="10" t="s">
        <v>145</v>
      </c>
      <c r="I52" s="8" t="s">
        <v>136</v>
      </c>
      <c r="J52" s="8" t="s">
        <v>162</v>
      </c>
      <c r="K52" s="10" t="s">
        <v>157</v>
      </c>
      <c r="L52" s="10" t="s">
        <v>158</v>
      </c>
      <c r="M52" s="8" t="s">
        <v>154</v>
      </c>
      <c r="N52" s="10" t="s">
        <v>159</v>
      </c>
      <c r="O52" s="25">
        <v>12.8</v>
      </c>
      <c r="P52" s="32"/>
      <c r="Q52" s="25"/>
      <c r="R52" s="11">
        <v>21</v>
      </c>
      <c r="S52" s="11">
        <f t="shared" si="0"/>
        <v>268.8</v>
      </c>
      <c r="T52" s="11">
        <f t="shared" si="1"/>
        <v>0</v>
      </c>
      <c r="U52" s="11">
        <f t="shared" si="2"/>
        <v>0</v>
      </c>
      <c r="V52" s="8" t="s">
        <v>34</v>
      </c>
      <c r="W52" s="8" t="s">
        <v>34</v>
      </c>
      <c r="X52" s="8" t="s">
        <v>34</v>
      </c>
      <c r="Y52" s="22">
        <f t="shared" si="3"/>
        <v>0.26880000000000004</v>
      </c>
      <c r="AA52" s="37"/>
    </row>
    <row r="53" spans="1:27" ht="84">
      <c r="A53" s="7">
        <v>43525</v>
      </c>
      <c r="B53" s="7">
        <v>43889</v>
      </c>
      <c r="C53" s="8" t="s">
        <v>42</v>
      </c>
      <c r="D53" s="8" t="s">
        <v>42</v>
      </c>
      <c r="E53" s="10" t="s">
        <v>154</v>
      </c>
      <c r="F53" s="10" t="s">
        <v>44</v>
      </c>
      <c r="G53" s="10" t="s">
        <v>163</v>
      </c>
      <c r="H53" s="10" t="s">
        <v>46</v>
      </c>
      <c r="I53" s="10" t="s">
        <v>136</v>
      </c>
      <c r="J53" s="8" t="s">
        <v>162</v>
      </c>
      <c r="K53" s="10" t="s">
        <v>157</v>
      </c>
      <c r="L53" s="10" t="s">
        <v>164</v>
      </c>
      <c r="M53" s="8" t="s">
        <v>154</v>
      </c>
      <c r="N53" s="10" t="s">
        <v>159</v>
      </c>
      <c r="O53" s="30">
        <v>12.8</v>
      </c>
      <c r="P53" s="30"/>
      <c r="Q53" s="30"/>
      <c r="R53" s="11">
        <v>3344</v>
      </c>
      <c r="S53" s="11">
        <f t="shared" si="0"/>
        <v>42803.200000000004</v>
      </c>
      <c r="T53" s="11">
        <f t="shared" si="1"/>
        <v>0</v>
      </c>
      <c r="U53" s="11">
        <f t="shared" si="2"/>
        <v>0</v>
      </c>
      <c r="V53" s="8" t="s">
        <v>34</v>
      </c>
      <c r="W53" s="8" t="s">
        <v>34</v>
      </c>
      <c r="X53" s="8" t="s">
        <v>34</v>
      </c>
      <c r="Y53" s="22">
        <f t="shared" si="3"/>
        <v>42.803200000000004</v>
      </c>
    </row>
    <row r="54" spans="1:27" ht="84">
      <c r="A54" s="7">
        <v>43525</v>
      </c>
      <c r="B54" s="7">
        <v>43889</v>
      </c>
      <c r="C54" s="8" t="s">
        <v>42</v>
      </c>
      <c r="D54" s="8" t="s">
        <v>42</v>
      </c>
      <c r="E54" s="10" t="s">
        <v>154</v>
      </c>
      <c r="F54" s="10" t="s">
        <v>44</v>
      </c>
      <c r="G54" s="10" t="s">
        <v>163</v>
      </c>
      <c r="H54" s="10" t="s">
        <v>46</v>
      </c>
      <c r="I54" s="8" t="s">
        <v>151</v>
      </c>
      <c r="J54" s="8" t="s">
        <v>165</v>
      </c>
      <c r="K54" s="10" t="s">
        <v>157</v>
      </c>
      <c r="L54" s="10" t="s">
        <v>164</v>
      </c>
      <c r="M54" s="8" t="s">
        <v>154</v>
      </c>
      <c r="N54" s="10" t="s">
        <v>159</v>
      </c>
      <c r="O54" s="30">
        <v>43</v>
      </c>
      <c r="P54" s="30"/>
      <c r="Q54" s="30"/>
      <c r="R54" s="11">
        <v>100</v>
      </c>
      <c r="S54" s="11">
        <f t="shared" si="0"/>
        <v>4300</v>
      </c>
      <c r="T54" s="11">
        <f t="shared" si="1"/>
        <v>0</v>
      </c>
      <c r="U54" s="11">
        <f t="shared" si="2"/>
        <v>0</v>
      </c>
      <c r="V54" s="8" t="s">
        <v>34</v>
      </c>
      <c r="W54" s="8" t="s">
        <v>34</v>
      </c>
      <c r="X54" s="8" t="s">
        <v>34</v>
      </c>
      <c r="Y54" s="22">
        <f t="shared" si="3"/>
        <v>4.3</v>
      </c>
    </row>
    <row r="55" spans="1:27" ht="84">
      <c r="A55" s="7">
        <v>43525</v>
      </c>
      <c r="B55" s="7">
        <v>43889</v>
      </c>
      <c r="C55" s="8" t="s">
        <v>42</v>
      </c>
      <c r="D55" s="8" t="s">
        <v>42</v>
      </c>
      <c r="E55" s="10" t="s">
        <v>154</v>
      </c>
      <c r="F55" s="10" t="s">
        <v>44</v>
      </c>
      <c r="G55" s="10" t="s">
        <v>163</v>
      </c>
      <c r="H55" s="10" t="s">
        <v>46</v>
      </c>
      <c r="I55" s="8" t="s">
        <v>151</v>
      </c>
      <c r="J55" s="8" t="s">
        <v>166</v>
      </c>
      <c r="K55" s="10" t="s">
        <v>167</v>
      </c>
      <c r="L55" s="10" t="s">
        <v>164</v>
      </c>
      <c r="M55" s="8" t="s">
        <v>154</v>
      </c>
      <c r="N55" s="10" t="s">
        <v>159</v>
      </c>
      <c r="O55" s="30">
        <v>73</v>
      </c>
      <c r="P55" s="30"/>
      <c r="Q55" s="30"/>
      <c r="R55" s="11">
        <v>2</v>
      </c>
      <c r="S55" s="11">
        <f t="shared" si="0"/>
        <v>146</v>
      </c>
      <c r="T55" s="11">
        <f t="shared" si="1"/>
        <v>0</v>
      </c>
      <c r="U55" s="11">
        <f t="shared" si="2"/>
        <v>0</v>
      </c>
      <c r="V55" s="8" t="s">
        <v>34</v>
      </c>
      <c r="W55" s="8" t="s">
        <v>34</v>
      </c>
      <c r="X55" s="8" t="s">
        <v>34</v>
      </c>
      <c r="Y55" s="22">
        <f t="shared" si="3"/>
        <v>0.14599999999999999</v>
      </c>
    </row>
    <row r="56" spans="1:27" ht="84">
      <c r="A56" s="7">
        <v>43525</v>
      </c>
      <c r="B56" s="7">
        <v>43889</v>
      </c>
      <c r="C56" s="8" t="s">
        <v>42</v>
      </c>
      <c r="D56" s="8" t="s">
        <v>42</v>
      </c>
      <c r="E56" s="10" t="s">
        <v>154</v>
      </c>
      <c r="F56" s="10" t="s">
        <v>44</v>
      </c>
      <c r="G56" s="10" t="s">
        <v>163</v>
      </c>
      <c r="H56" s="10" t="s">
        <v>46</v>
      </c>
      <c r="I56" s="8" t="s">
        <v>151</v>
      </c>
      <c r="J56" s="8" t="s">
        <v>168</v>
      </c>
      <c r="K56" s="10" t="s">
        <v>167</v>
      </c>
      <c r="L56" s="10" t="s">
        <v>164</v>
      </c>
      <c r="M56" s="8" t="s">
        <v>154</v>
      </c>
      <c r="N56" s="10" t="s">
        <v>159</v>
      </c>
      <c r="O56" s="30">
        <v>73</v>
      </c>
      <c r="P56" s="30"/>
      <c r="Q56" s="30"/>
      <c r="R56" s="11">
        <v>5</v>
      </c>
      <c r="S56" s="11">
        <f t="shared" si="0"/>
        <v>365</v>
      </c>
      <c r="T56" s="11">
        <f t="shared" si="1"/>
        <v>0</v>
      </c>
      <c r="U56" s="11">
        <f t="shared" si="2"/>
        <v>0</v>
      </c>
      <c r="V56" s="8" t="s">
        <v>34</v>
      </c>
      <c r="W56" s="8" t="s">
        <v>34</v>
      </c>
      <c r="X56" s="8" t="s">
        <v>34</v>
      </c>
      <c r="Y56" s="22">
        <f t="shared" si="3"/>
        <v>0.36499999999999999</v>
      </c>
    </row>
    <row r="57" spans="1:27" ht="84">
      <c r="A57" s="7">
        <v>43525</v>
      </c>
      <c r="B57" s="7">
        <v>43889</v>
      </c>
      <c r="C57" s="8" t="s">
        <v>42</v>
      </c>
      <c r="D57" s="8" t="s">
        <v>42</v>
      </c>
      <c r="E57" s="10" t="s">
        <v>154</v>
      </c>
      <c r="F57" s="10" t="s">
        <v>44</v>
      </c>
      <c r="G57" s="10" t="s">
        <v>163</v>
      </c>
      <c r="H57" s="10" t="s">
        <v>46</v>
      </c>
      <c r="I57" s="8" t="s">
        <v>151</v>
      </c>
      <c r="J57" s="8" t="s">
        <v>169</v>
      </c>
      <c r="K57" s="10" t="s">
        <v>167</v>
      </c>
      <c r="L57" s="10" t="s">
        <v>164</v>
      </c>
      <c r="M57" s="8" t="s">
        <v>154</v>
      </c>
      <c r="N57" s="10" t="s">
        <v>159</v>
      </c>
      <c r="O57" s="30">
        <v>73</v>
      </c>
      <c r="P57" s="30"/>
      <c r="Q57" s="30"/>
      <c r="R57" s="11">
        <v>2</v>
      </c>
      <c r="S57" s="11">
        <f t="shared" si="0"/>
        <v>146</v>
      </c>
      <c r="T57" s="11">
        <f t="shared" si="1"/>
        <v>0</v>
      </c>
      <c r="U57" s="11">
        <f t="shared" si="2"/>
        <v>0</v>
      </c>
      <c r="V57" s="8" t="s">
        <v>34</v>
      </c>
      <c r="W57" s="8" t="s">
        <v>34</v>
      </c>
      <c r="X57" s="8" t="s">
        <v>34</v>
      </c>
      <c r="Y57" s="22">
        <f t="shared" si="3"/>
        <v>0.14599999999999999</v>
      </c>
    </row>
    <row r="58" spans="1:27" ht="84">
      <c r="A58" s="7">
        <v>43525</v>
      </c>
      <c r="B58" s="7">
        <v>43889</v>
      </c>
      <c r="C58" s="8" t="s">
        <v>42</v>
      </c>
      <c r="D58" s="8" t="s">
        <v>42</v>
      </c>
      <c r="E58" s="10" t="s">
        <v>154</v>
      </c>
      <c r="F58" s="10" t="s">
        <v>44</v>
      </c>
      <c r="G58" s="10" t="s">
        <v>163</v>
      </c>
      <c r="H58" s="10" t="s">
        <v>46</v>
      </c>
      <c r="I58" s="8" t="s">
        <v>170</v>
      </c>
      <c r="J58" s="8" t="s">
        <v>171</v>
      </c>
      <c r="K58" s="10" t="s">
        <v>157</v>
      </c>
      <c r="L58" s="10" t="s">
        <v>164</v>
      </c>
      <c r="M58" s="8" t="s">
        <v>154</v>
      </c>
      <c r="N58" s="10" t="s">
        <v>159</v>
      </c>
      <c r="O58" s="30">
        <v>21.7</v>
      </c>
      <c r="P58" s="30"/>
      <c r="Q58" s="30"/>
      <c r="R58" s="11">
        <v>53</v>
      </c>
      <c r="S58" s="11">
        <f t="shared" si="0"/>
        <v>1150.0999999999999</v>
      </c>
      <c r="T58" s="11">
        <f t="shared" si="1"/>
        <v>0</v>
      </c>
      <c r="U58" s="11">
        <f t="shared" si="2"/>
        <v>0</v>
      </c>
      <c r="V58" s="8" t="s">
        <v>34</v>
      </c>
      <c r="W58" s="8" t="s">
        <v>34</v>
      </c>
      <c r="X58" s="8" t="s">
        <v>34</v>
      </c>
      <c r="Y58" s="22">
        <f t="shared" si="3"/>
        <v>1.1500999999999999</v>
      </c>
    </row>
    <row r="59" spans="1:27" ht="84">
      <c r="A59" s="7">
        <v>43525</v>
      </c>
      <c r="B59" s="7">
        <v>43889</v>
      </c>
      <c r="C59" s="8" t="s">
        <v>42</v>
      </c>
      <c r="D59" s="8" t="s">
        <v>42</v>
      </c>
      <c r="E59" s="10" t="s">
        <v>154</v>
      </c>
      <c r="F59" s="10" t="s">
        <v>44</v>
      </c>
      <c r="G59" s="10" t="s">
        <v>163</v>
      </c>
      <c r="H59" s="10" t="s">
        <v>46</v>
      </c>
      <c r="I59" s="8" t="s">
        <v>170</v>
      </c>
      <c r="J59" s="8" t="s">
        <v>172</v>
      </c>
      <c r="K59" s="10" t="s">
        <v>157</v>
      </c>
      <c r="L59" s="10" t="s">
        <v>164</v>
      </c>
      <c r="M59" s="8" t="s">
        <v>154</v>
      </c>
      <c r="N59" s="10" t="s">
        <v>159</v>
      </c>
      <c r="O59" s="30">
        <v>98.7</v>
      </c>
      <c r="P59" s="30"/>
      <c r="Q59" s="30"/>
      <c r="R59" s="11">
        <v>9</v>
      </c>
      <c r="S59" s="11">
        <f t="shared" si="0"/>
        <v>888.30000000000007</v>
      </c>
      <c r="T59" s="11">
        <f t="shared" si="1"/>
        <v>0</v>
      </c>
      <c r="U59" s="11">
        <f t="shared" si="2"/>
        <v>0</v>
      </c>
      <c r="V59" s="8" t="s">
        <v>34</v>
      </c>
      <c r="W59" s="8" t="s">
        <v>34</v>
      </c>
      <c r="X59" s="8" t="s">
        <v>34</v>
      </c>
      <c r="Y59" s="22">
        <f t="shared" si="3"/>
        <v>0.88830000000000009</v>
      </c>
    </row>
    <row r="60" spans="1:27" ht="84">
      <c r="A60" s="7">
        <v>43525</v>
      </c>
      <c r="B60" s="7">
        <v>43889</v>
      </c>
      <c r="C60" s="8" t="s">
        <v>42</v>
      </c>
      <c r="D60" s="8" t="s">
        <v>42</v>
      </c>
      <c r="E60" s="10" t="s">
        <v>154</v>
      </c>
      <c r="F60" s="10" t="s">
        <v>44</v>
      </c>
      <c r="G60" s="10" t="s">
        <v>163</v>
      </c>
      <c r="H60" s="10" t="s">
        <v>46</v>
      </c>
      <c r="I60" s="8" t="s">
        <v>170</v>
      </c>
      <c r="J60" s="8" t="s">
        <v>156</v>
      </c>
      <c r="K60" s="10" t="s">
        <v>157</v>
      </c>
      <c r="L60" s="10" t="s">
        <v>164</v>
      </c>
      <c r="M60" s="8" t="s">
        <v>154</v>
      </c>
      <c r="N60" s="10" t="s">
        <v>159</v>
      </c>
      <c r="O60" s="30">
        <v>17.399999999999999</v>
      </c>
      <c r="P60" s="30"/>
      <c r="Q60" s="30"/>
      <c r="R60" s="11">
        <v>19</v>
      </c>
      <c r="S60" s="11">
        <f t="shared" si="0"/>
        <v>330.59999999999997</v>
      </c>
      <c r="T60" s="11">
        <f t="shared" si="1"/>
        <v>0</v>
      </c>
      <c r="U60" s="11">
        <f t="shared" si="2"/>
        <v>0</v>
      </c>
      <c r="V60" s="8" t="s">
        <v>34</v>
      </c>
      <c r="W60" s="8" t="s">
        <v>34</v>
      </c>
      <c r="X60" s="8" t="s">
        <v>34</v>
      </c>
      <c r="Y60" s="22">
        <f t="shared" si="3"/>
        <v>0.33059999999999995</v>
      </c>
    </row>
    <row r="61" spans="1:27" ht="84">
      <c r="A61" s="7">
        <v>43525</v>
      </c>
      <c r="B61" s="7">
        <v>43889</v>
      </c>
      <c r="C61" s="8" t="s">
        <v>42</v>
      </c>
      <c r="D61" s="8" t="s">
        <v>42</v>
      </c>
      <c r="E61" s="10" t="s">
        <v>154</v>
      </c>
      <c r="F61" s="10" t="s">
        <v>44</v>
      </c>
      <c r="G61" s="10" t="s">
        <v>163</v>
      </c>
      <c r="H61" s="10" t="s">
        <v>46</v>
      </c>
      <c r="I61" s="8" t="s">
        <v>170</v>
      </c>
      <c r="J61" s="8" t="s">
        <v>173</v>
      </c>
      <c r="K61" s="10" t="s">
        <v>157</v>
      </c>
      <c r="L61" s="10" t="s">
        <v>164</v>
      </c>
      <c r="M61" s="8" t="s">
        <v>154</v>
      </c>
      <c r="N61" s="10" t="s">
        <v>159</v>
      </c>
      <c r="O61" s="30">
        <v>16.7</v>
      </c>
      <c r="P61" s="30"/>
      <c r="Q61" s="30"/>
      <c r="R61" s="11">
        <v>9</v>
      </c>
      <c r="S61" s="11">
        <f t="shared" si="0"/>
        <v>150.29999999999998</v>
      </c>
      <c r="T61" s="11">
        <f t="shared" si="1"/>
        <v>0</v>
      </c>
      <c r="U61" s="11">
        <f t="shared" si="2"/>
        <v>0</v>
      </c>
      <c r="V61" s="8" t="s">
        <v>34</v>
      </c>
      <c r="W61" s="8" t="s">
        <v>34</v>
      </c>
      <c r="X61" s="8" t="s">
        <v>34</v>
      </c>
      <c r="Y61" s="22">
        <f t="shared" si="3"/>
        <v>0.15029999999999999</v>
      </c>
    </row>
    <row r="62" spans="1:27" ht="84">
      <c r="A62" s="7">
        <v>43525</v>
      </c>
      <c r="B62" s="7">
        <v>43889</v>
      </c>
      <c r="C62" s="8" t="s">
        <v>42</v>
      </c>
      <c r="D62" s="8" t="s">
        <v>42</v>
      </c>
      <c r="E62" s="10" t="s">
        <v>154</v>
      </c>
      <c r="F62" s="10" t="s">
        <v>44</v>
      </c>
      <c r="G62" s="10" t="s">
        <v>163</v>
      </c>
      <c r="H62" s="10" t="s">
        <v>46</v>
      </c>
      <c r="I62" s="8" t="s">
        <v>170</v>
      </c>
      <c r="J62" s="8" t="s">
        <v>174</v>
      </c>
      <c r="K62" s="10" t="s">
        <v>157</v>
      </c>
      <c r="L62" s="10" t="s">
        <v>164</v>
      </c>
      <c r="M62" s="8" t="s">
        <v>154</v>
      </c>
      <c r="N62" s="10" t="s">
        <v>159</v>
      </c>
      <c r="O62" s="30">
        <v>6.6</v>
      </c>
      <c r="P62" s="30"/>
      <c r="Q62" s="30"/>
      <c r="R62" s="11">
        <v>48</v>
      </c>
      <c r="S62" s="11">
        <f t="shared" si="0"/>
        <v>316.79999999999995</v>
      </c>
      <c r="T62" s="11">
        <f t="shared" si="1"/>
        <v>0</v>
      </c>
      <c r="U62" s="11">
        <f t="shared" si="2"/>
        <v>0</v>
      </c>
      <c r="V62" s="8" t="s">
        <v>34</v>
      </c>
      <c r="W62" s="8" t="s">
        <v>34</v>
      </c>
      <c r="X62" s="8" t="s">
        <v>34</v>
      </c>
      <c r="Y62" s="22">
        <f t="shared" si="3"/>
        <v>0.31679999999999997</v>
      </c>
    </row>
    <row r="63" spans="1:27" ht="84">
      <c r="A63" s="7">
        <v>43525</v>
      </c>
      <c r="B63" s="7">
        <v>43889</v>
      </c>
      <c r="C63" s="8" t="s">
        <v>42</v>
      </c>
      <c r="D63" s="8" t="s">
        <v>42</v>
      </c>
      <c r="E63" s="10" t="s">
        <v>154</v>
      </c>
      <c r="F63" s="10" t="s">
        <v>44</v>
      </c>
      <c r="G63" s="10" t="s">
        <v>163</v>
      </c>
      <c r="H63" s="10" t="s">
        <v>46</v>
      </c>
      <c r="I63" s="8" t="s">
        <v>170</v>
      </c>
      <c r="J63" s="8" t="s">
        <v>175</v>
      </c>
      <c r="K63" s="10" t="s">
        <v>157</v>
      </c>
      <c r="L63" s="10" t="s">
        <v>164</v>
      </c>
      <c r="M63" s="8" t="s">
        <v>154</v>
      </c>
      <c r="N63" s="10" t="s">
        <v>159</v>
      </c>
      <c r="O63" s="30">
        <v>55.6</v>
      </c>
      <c r="P63" s="30"/>
      <c r="Q63" s="30"/>
      <c r="R63" s="11">
        <v>8</v>
      </c>
      <c r="S63" s="11">
        <f t="shared" si="0"/>
        <v>444.8</v>
      </c>
      <c r="T63" s="11">
        <f t="shared" si="1"/>
        <v>0</v>
      </c>
      <c r="U63" s="11">
        <f t="shared" si="2"/>
        <v>0</v>
      </c>
      <c r="V63" s="8" t="s">
        <v>34</v>
      </c>
      <c r="W63" s="8" t="s">
        <v>34</v>
      </c>
      <c r="X63" s="8" t="s">
        <v>34</v>
      </c>
      <c r="Y63" s="22">
        <f t="shared" si="3"/>
        <v>0.44480000000000003</v>
      </c>
    </row>
    <row r="64" spans="1:27" ht="84">
      <c r="A64" s="7">
        <v>43525</v>
      </c>
      <c r="B64" s="7">
        <v>43889</v>
      </c>
      <c r="C64" s="8" t="s">
        <v>42</v>
      </c>
      <c r="D64" s="8" t="s">
        <v>42</v>
      </c>
      <c r="E64" s="10" t="s">
        <v>154</v>
      </c>
      <c r="F64" s="10" t="s">
        <v>44</v>
      </c>
      <c r="G64" s="10" t="s">
        <v>163</v>
      </c>
      <c r="H64" s="10" t="s">
        <v>46</v>
      </c>
      <c r="I64" s="8" t="s">
        <v>170</v>
      </c>
      <c r="J64" s="8" t="s">
        <v>176</v>
      </c>
      <c r="K64" s="10" t="s">
        <v>157</v>
      </c>
      <c r="L64" s="10" t="s">
        <v>164</v>
      </c>
      <c r="M64" s="8" t="s">
        <v>154</v>
      </c>
      <c r="N64" s="10" t="s">
        <v>159</v>
      </c>
      <c r="O64" s="30">
        <v>69.3</v>
      </c>
      <c r="P64" s="30"/>
      <c r="Q64" s="30"/>
      <c r="R64" s="11">
        <v>9</v>
      </c>
      <c r="S64" s="11">
        <f t="shared" si="0"/>
        <v>623.69999999999993</v>
      </c>
      <c r="T64" s="11">
        <f t="shared" si="1"/>
        <v>0</v>
      </c>
      <c r="U64" s="11">
        <f t="shared" si="2"/>
        <v>0</v>
      </c>
      <c r="V64" s="8" t="s">
        <v>34</v>
      </c>
      <c r="W64" s="8" t="s">
        <v>34</v>
      </c>
      <c r="X64" s="8" t="s">
        <v>34</v>
      </c>
      <c r="Y64" s="22">
        <f t="shared" si="3"/>
        <v>0.62369999999999992</v>
      </c>
    </row>
    <row r="65" spans="1:25" ht="84">
      <c r="A65" s="7">
        <v>43525</v>
      </c>
      <c r="B65" s="7">
        <v>43889</v>
      </c>
      <c r="C65" s="8" t="s">
        <v>42</v>
      </c>
      <c r="D65" s="8" t="s">
        <v>42</v>
      </c>
      <c r="E65" s="10" t="s">
        <v>154</v>
      </c>
      <c r="F65" s="10" t="s">
        <v>44</v>
      </c>
      <c r="G65" s="10" t="s">
        <v>163</v>
      </c>
      <c r="H65" s="10" t="s">
        <v>46</v>
      </c>
      <c r="I65" s="8" t="s">
        <v>170</v>
      </c>
      <c r="J65" s="8" t="s">
        <v>177</v>
      </c>
      <c r="K65" s="10" t="s">
        <v>157</v>
      </c>
      <c r="L65" s="10" t="s">
        <v>164</v>
      </c>
      <c r="M65" s="8" t="s">
        <v>154</v>
      </c>
      <c r="N65" s="10" t="s">
        <v>159</v>
      </c>
      <c r="O65" s="30">
        <v>22.7</v>
      </c>
      <c r="P65" s="30"/>
      <c r="Q65" s="30"/>
      <c r="R65" s="11">
        <v>9</v>
      </c>
      <c r="S65" s="11">
        <f t="shared" si="0"/>
        <v>204.29999999999998</v>
      </c>
      <c r="T65" s="11">
        <f t="shared" si="1"/>
        <v>0</v>
      </c>
      <c r="U65" s="11">
        <f t="shared" si="2"/>
        <v>0</v>
      </c>
      <c r="V65" s="8" t="s">
        <v>34</v>
      </c>
      <c r="W65" s="8" t="s">
        <v>34</v>
      </c>
      <c r="X65" s="8" t="s">
        <v>34</v>
      </c>
      <c r="Y65" s="22">
        <f t="shared" si="3"/>
        <v>0.20429999999999998</v>
      </c>
    </row>
    <row r="66" spans="1:25" ht="84">
      <c r="A66" s="7">
        <v>43525</v>
      </c>
      <c r="B66" s="7">
        <v>43889</v>
      </c>
      <c r="C66" s="8" t="s">
        <v>42</v>
      </c>
      <c r="D66" s="8" t="s">
        <v>42</v>
      </c>
      <c r="E66" s="10" t="s">
        <v>154</v>
      </c>
      <c r="F66" s="10" t="s">
        <v>44</v>
      </c>
      <c r="G66" s="10" t="s">
        <v>163</v>
      </c>
      <c r="H66" s="10" t="s">
        <v>46</v>
      </c>
      <c r="I66" s="8" t="s">
        <v>170</v>
      </c>
      <c r="J66" s="8" t="s">
        <v>178</v>
      </c>
      <c r="K66" s="10" t="s">
        <v>157</v>
      </c>
      <c r="L66" s="10" t="s">
        <v>164</v>
      </c>
      <c r="M66" s="8" t="s">
        <v>154</v>
      </c>
      <c r="N66" s="10" t="s">
        <v>159</v>
      </c>
      <c r="O66" s="30">
        <v>38.200000000000003</v>
      </c>
      <c r="P66" s="30"/>
      <c r="Q66" s="30"/>
      <c r="R66" s="11">
        <v>6</v>
      </c>
      <c r="S66" s="11">
        <f t="shared" si="0"/>
        <v>229.20000000000002</v>
      </c>
      <c r="T66" s="11">
        <f t="shared" si="1"/>
        <v>0</v>
      </c>
      <c r="U66" s="11">
        <f t="shared" si="2"/>
        <v>0</v>
      </c>
      <c r="V66" s="8" t="s">
        <v>34</v>
      </c>
      <c r="W66" s="8" t="s">
        <v>34</v>
      </c>
      <c r="X66" s="8" t="s">
        <v>34</v>
      </c>
      <c r="Y66" s="22">
        <f t="shared" si="3"/>
        <v>0.22920000000000001</v>
      </c>
    </row>
    <row r="67" spans="1:25" ht="84">
      <c r="A67" s="7">
        <v>43525</v>
      </c>
      <c r="B67" s="7">
        <v>43889</v>
      </c>
      <c r="C67" s="8" t="s">
        <v>42</v>
      </c>
      <c r="D67" s="8" t="s">
        <v>42</v>
      </c>
      <c r="E67" s="10" t="s">
        <v>154</v>
      </c>
      <c r="F67" s="10" t="s">
        <v>44</v>
      </c>
      <c r="G67" s="10" t="s">
        <v>163</v>
      </c>
      <c r="H67" s="10" t="s">
        <v>46</v>
      </c>
      <c r="I67" s="8" t="s">
        <v>170</v>
      </c>
      <c r="J67" s="8" t="s">
        <v>179</v>
      </c>
      <c r="K67" s="10" t="s">
        <v>157</v>
      </c>
      <c r="L67" s="10" t="s">
        <v>164</v>
      </c>
      <c r="M67" s="8" t="s">
        <v>154</v>
      </c>
      <c r="N67" s="10" t="s">
        <v>159</v>
      </c>
      <c r="O67" s="30">
        <v>15.7</v>
      </c>
      <c r="P67" s="30"/>
      <c r="Q67" s="30"/>
      <c r="R67" s="11">
        <v>46</v>
      </c>
      <c r="S67" s="11">
        <f t="shared" si="0"/>
        <v>722.19999999999993</v>
      </c>
      <c r="T67" s="11">
        <f t="shared" si="1"/>
        <v>0</v>
      </c>
      <c r="U67" s="11">
        <f t="shared" si="2"/>
        <v>0</v>
      </c>
      <c r="V67" s="8" t="s">
        <v>34</v>
      </c>
      <c r="W67" s="8" t="s">
        <v>34</v>
      </c>
      <c r="X67" s="8" t="s">
        <v>34</v>
      </c>
      <c r="Y67" s="22">
        <f t="shared" si="3"/>
        <v>0.72219999999999995</v>
      </c>
    </row>
    <row r="68" spans="1:25" ht="84">
      <c r="A68" s="7">
        <v>43525</v>
      </c>
      <c r="B68" s="7">
        <v>43889</v>
      </c>
      <c r="C68" s="8" t="s">
        <v>42</v>
      </c>
      <c r="D68" s="8" t="s">
        <v>42</v>
      </c>
      <c r="E68" s="10" t="s">
        <v>154</v>
      </c>
      <c r="F68" s="10" t="s">
        <v>44</v>
      </c>
      <c r="G68" s="10" t="s">
        <v>163</v>
      </c>
      <c r="H68" s="10" t="s">
        <v>46</v>
      </c>
      <c r="I68" s="8" t="s">
        <v>170</v>
      </c>
      <c r="J68" s="8" t="s">
        <v>180</v>
      </c>
      <c r="K68" s="10" t="s">
        <v>157</v>
      </c>
      <c r="L68" s="10" t="s">
        <v>164</v>
      </c>
      <c r="M68" s="8" t="s">
        <v>154</v>
      </c>
      <c r="N68" s="10" t="s">
        <v>159</v>
      </c>
      <c r="O68" s="30">
        <v>13.4</v>
      </c>
      <c r="P68" s="30"/>
      <c r="Q68" s="30"/>
      <c r="R68" s="11">
        <v>9</v>
      </c>
      <c r="S68" s="11">
        <f t="shared" ref="S68:S100" si="4">SUM(O68*R68)</f>
        <v>120.60000000000001</v>
      </c>
      <c r="T68" s="11">
        <f t="shared" ref="T68:T100" si="5">SUM(P68*R68)</f>
        <v>0</v>
      </c>
      <c r="U68" s="11">
        <f t="shared" ref="U68:U100" si="6">SUM(Q68*R68)</f>
        <v>0</v>
      </c>
      <c r="V68" s="8" t="s">
        <v>34</v>
      </c>
      <c r="W68" s="8" t="s">
        <v>34</v>
      </c>
      <c r="X68" s="8" t="s">
        <v>34</v>
      </c>
      <c r="Y68" s="22">
        <f t="shared" ref="Y68:Y100" si="7">SUM(S68:X68)/1000</f>
        <v>0.12060000000000001</v>
      </c>
    </row>
    <row r="69" spans="1:25" ht="84">
      <c r="A69" s="7">
        <v>43525</v>
      </c>
      <c r="B69" s="7">
        <v>43889</v>
      </c>
      <c r="C69" s="8" t="s">
        <v>42</v>
      </c>
      <c r="D69" s="8" t="s">
        <v>42</v>
      </c>
      <c r="E69" s="10" t="s">
        <v>154</v>
      </c>
      <c r="F69" s="10" t="s">
        <v>44</v>
      </c>
      <c r="G69" s="10" t="s">
        <v>163</v>
      </c>
      <c r="H69" s="10" t="s">
        <v>46</v>
      </c>
      <c r="I69" s="8" t="s">
        <v>170</v>
      </c>
      <c r="J69" s="8" t="s">
        <v>181</v>
      </c>
      <c r="K69" s="10" t="s">
        <v>157</v>
      </c>
      <c r="L69" s="10" t="s">
        <v>164</v>
      </c>
      <c r="M69" s="8" t="s">
        <v>154</v>
      </c>
      <c r="N69" s="10" t="s">
        <v>159</v>
      </c>
      <c r="O69" s="30">
        <v>65.7</v>
      </c>
      <c r="P69" s="30"/>
      <c r="Q69" s="30"/>
      <c r="R69" s="11">
        <v>16</v>
      </c>
      <c r="S69" s="11">
        <f t="shared" si="4"/>
        <v>1051.2</v>
      </c>
      <c r="T69" s="11">
        <f t="shared" si="5"/>
        <v>0</v>
      </c>
      <c r="U69" s="11">
        <f t="shared" si="6"/>
        <v>0</v>
      </c>
      <c r="V69" s="8" t="s">
        <v>34</v>
      </c>
      <c r="W69" s="8" t="s">
        <v>34</v>
      </c>
      <c r="X69" s="8" t="s">
        <v>34</v>
      </c>
      <c r="Y69" s="22">
        <f t="shared" si="7"/>
        <v>1.0512000000000001</v>
      </c>
    </row>
    <row r="70" spans="1:25" ht="84">
      <c r="A70" s="7">
        <v>43525</v>
      </c>
      <c r="B70" s="7">
        <v>43889</v>
      </c>
      <c r="C70" s="8" t="s">
        <v>42</v>
      </c>
      <c r="D70" s="8" t="s">
        <v>42</v>
      </c>
      <c r="E70" s="10" t="s">
        <v>182</v>
      </c>
      <c r="F70" s="10" t="s">
        <v>44</v>
      </c>
      <c r="G70" s="10" t="s">
        <v>183</v>
      </c>
      <c r="H70" s="10" t="s">
        <v>46</v>
      </c>
      <c r="I70" s="10" t="s">
        <v>184</v>
      </c>
      <c r="J70" s="10" t="s">
        <v>185</v>
      </c>
      <c r="K70" s="10" t="s">
        <v>186</v>
      </c>
      <c r="L70" s="10" t="s">
        <v>187</v>
      </c>
      <c r="M70" s="11" t="s">
        <v>182</v>
      </c>
      <c r="N70" s="10" t="s">
        <v>39</v>
      </c>
      <c r="O70" s="25">
        <v>0.22088274592285784</v>
      </c>
      <c r="P70" s="26">
        <v>2.9520333436152367E-4</v>
      </c>
      <c r="Q70" s="25">
        <v>3.5188237455893623E-3</v>
      </c>
      <c r="R70" s="11">
        <v>183638</v>
      </c>
      <c r="S70" s="11">
        <f t="shared" si="4"/>
        <v>40562.465695781764</v>
      </c>
      <c r="T70" s="11">
        <f t="shared" si="5"/>
        <v>54.210549915481486</v>
      </c>
      <c r="U70" s="11">
        <f t="shared" si="6"/>
        <v>646.18975499253929</v>
      </c>
      <c r="V70" s="8" t="s">
        <v>34</v>
      </c>
      <c r="W70" s="8" t="s">
        <v>34</v>
      </c>
      <c r="X70" s="8" t="s">
        <v>34</v>
      </c>
      <c r="Y70" s="22">
        <f t="shared" si="7"/>
        <v>41.262866000689783</v>
      </c>
    </row>
    <row r="71" spans="1:25" ht="42">
      <c r="A71" s="7">
        <v>43525</v>
      </c>
      <c r="B71" s="7">
        <v>43889</v>
      </c>
      <c r="C71" s="8" t="s">
        <v>130</v>
      </c>
      <c r="D71" s="8" t="s">
        <v>42</v>
      </c>
      <c r="E71" s="10" t="s">
        <v>182</v>
      </c>
      <c r="F71" s="10" t="s">
        <v>44</v>
      </c>
      <c r="G71" s="10" t="s">
        <v>188</v>
      </c>
      <c r="H71" s="10" t="s">
        <v>145</v>
      </c>
      <c r="I71" s="10" t="s">
        <v>189</v>
      </c>
      <c r="J71" s="10" t="s">
        <v>190</v>
      </c>
      <c r="K71" s="10" t="s">
        <v>186</v>
      </c>
      <c r="L71" s="10" t="s">
        <v>191</v>
      </c>
      <c r="M71" s="11" t="s">
        <v>182</v>
      </c>
      <c r="N71" s="10" t="s">
        <v>192</v>
      </c>
      <c r="O71" s="25">
        <v>6.9025858100893067E-2</v>
      </c>
      <c r="P71" s="26">
        <v>9.2251041987976147E-5</v>
      </c>
      <c r="Q71" s="25">
        <v>1.0996324204966756E-3</v>
      </c>
      <c r="R71" s="11">
        <v>8213.6259999999984</v>
      </c>
      <c r="S71" s="11">
        <f t="shared" si="4"/>
        <v>566.95258276980576</v>
      </c>
      <c r="T71" s="11">
        <f t="shared" si="5"/>
        <v>0.75771555699953241</v>
      </c>
      <c r="U71" s="11">
        <f t="shared" si="6"/>
        <v>9.031969439434425</v>
      </c>
      <c r="V71" s="8" t="s">
        <v>34</v>
      </c>
      <c r="W71" s="8" t="s">
        <v>34</v>
      </c>
      <c r="X71" s="8" t="s">
        <v>34</v>
      </c>
      <c r="Y71" s="22">
        <f t="shared" si="7"/>
        <v>0.57674226776623971</v>
      </c>
    </row>
    <row r="72" spans="1:25" ht="63">
      <c r="A72" s="7">
        <v>43647</v>
      </c>
      <c r="B72" s="7">
        <v>44012</v>
      </c>
      <c r="C72" s="8" t="s">
        <v>42</v>
      </c>
      <c r="D72" s="8" t="s">
        <v>42</v>
      </c>
      <c r="E72" s="8" t="s">
        <v>193</v>
      </c>
      <c r="F72" s="8" t="s">
        <v>44</v>
      </c>
      <c r="G72" s="8" t="s">
        <v>194</v>
      </c>
      <c r="H72" s="8" t="s">
        <v>145</v>
      </c>
      <c r="I72" s="8" t="s">
        <v>195</v>
      </c>
      <c r="J72" s="8" t="s">
        <v>196</v>
      </c>
      <c r="K72" s="8" t="s">
        <v>197</v>
      </c>
      <c r="L72" s="8" t="s">
        <v>198</v>
      </c>
      <c r="M72" s="8" t="s">
        <v>199</v>
      </c>
      <c r="N72" s="8" t="s">
        <v>39</v>
      </c>
      <c r="O72" s="25">
        <v>0.25306740115826976</v>
      </c>
      <c r="P72" s="25">
        <v>2.9794597211813567E-3</v>
      </c>
      <c r="Q72" s="25">
        <v>8.6097357276319463E-3</v>
      </c>
      <c r="R72" s="11">
        <v>126804.9611111111</v>
      </c>
      <c r="S72" s="11">
        <f t="shared" si="4"/>
        <v>32090.20196236435</v>
      </c>
      <c r="T72" s="11">
        <f t="shared" si="5"/>
        <v>377.81027407652385</v>
      </c>
      <c r="U72" s="11">
        <f t="shared" si="6"/>
        <v>1091.7572041193127</v>
      </c>
      <c r="V72" s="8" t="s">
        <v>34</v>
      </c>
      <c r="W72" s="8" t="s">
        <v>34</v>
      </c>
      <c r="X72" s="8" t="s">
        <v>34</v>
      </c>
      <c r="Y72" s="22">
        <f t="shared" si="7"/>
        <v>33.559769440560189</v>
      </c>
    </row>
    <row r="73" spans="1:25" ht="63">
      <c r="A73" s="7">
        <v>43647</v>
      </c>
      <c r="B73" s="7">
        <v>44012</v>
      </c>
      <c r="C73" s="8" t="s">
        <v>42</v>
      </c>
      <c r="D73" s="8" t="s">
        <v>42</v>
      </c>
      <c r="E73" s="8" t="s">
        <v>193</v>
      </c>
      <c r="F73" s="8" t="s">
        <v>44</v>
      </c>
      <c r="G73" s="8" t="s">
        <v>194</v>
      </c>
      <c r="H73" s="8" t="s">
        <v>145</v>
      </c>
      <c r="I73" s="8" t="s">
        <v>41</v>
      </c>
      <c r="J73" s="8" t="s">
        <v>200</v>
      </c>
      <c r="K73" s="8" t="s">
        <v>197</v>
      </c>
      <c r="L73" s="8" t="s">
        <v>198</v>
      </c>
      <c r="M73" s="8" t="s">
        <v>201</v>
      </c>
      <c r="N73" s="8" t="s">
        <v>39</v>
      </c>
      <c r="O73" s="25">
        <v>0.26562533940604049</v>
      </c>
      <c r="P73" s="26">
        <v>3.5500050289559562E-4</v>
      </c>
      <c r="Q73" s="25">
        <v>4.2316059945154997E-3</v>
      </c>
      <c r="R73" s="11">
        <v>12541.149999999998</v>
      </c>
      <c r="S73" s="11">
        <f t="shared" si="4"/>
        <v>3331.2472252920643</v>
      </c>
      <c r="T73" s="11">
        <f t="shared" si="5"/>
        <v>4.4521145568890983</v>
      </c>
      <c r="U73" s="11">
        <f t="shared" si="6"/>
        <v>53.069205518118054</v>
      </c>
      <c r="V73" s="8" t="s">
        <v>34</v>
      </c>
      <c r="W73" s="8" t="s">
        <v>34</v>
      </c>
      <c r="X73" s="8" t="s">
        <v>34</v>
      </c>
      <c r="Y73" s="22">
        <f t="shared" si="7"/>
        <v>3.3887685453670717</v>
      </c>
    </row>
    <row r="74" spans="1:25" ht="63">
      <c r="A74" s="7">
        <v>43647</v>
      </c>
      <c r="B74" s="7">
        <v>44012</v>
      </c>
      <c r="C74" s="8" t="s">
        <v>42</v>
      </c>
      <c r="D74" s="8" t="s">
        <v>42</v>
      </c>
      <c r="E74" s="8" t="s">
        <v>193</v>
      </c>
      <c r="F74" s="10" t="s">
        <v>44</v>
      </c>
      <c r="G74" s="10" t="s">
        <v>202</v>
      </c>
      <c r="H74" s="10" t="s">
        <v>145</v>
      </c>
      <c r="I74" s="10" t="s">
        <v>195</v>
      </c>
      <c r="J74" s="10" t="s">
        <v>196</v>
      </c>
      <c r="K74" s="10" t="s">
        <v>197</v>
      </c>
      <c r="L74" s="8" t="s">
        <v>198</v>
      </c>
      <c r="M74" s="11" t="s">
        <v>199</v>
      </c>
      <c r="N74" s="10" t="s">
        <v>39</v>
      </c>
      <c r="O74" s="25">
        <v>0.25306740115826976</v>
      </c>
      <c r="P74" s="26">
        <v>2.9794597211813567E-3</v>
      </c>
      <c r="Q74" s="25">
        <v>8.6097357276319463E-3</v>
      </c>
      <c r="R74" s="11">
        <v>3808.5522222222226</v>
      </c>
      <c r="S74" s="11">
        <f t="shared" si="4"/>
        <v>963.82041305333098</v>
      </c>
      <c r="T74" s="11">
        <f t="shared" si="5"/>
        <v>11.34742794212686</v>
      </c>
      <c r="U74" s="11">
        <f t="shared" si="6"/>
        <v>32.790628138218715</v>
      </c>
      <c r="V74" s="8" t="s">
        <v>34</v>
      </c>
      <c r="W74" s="8" t="s">
        <v>34</v>
      </c>
      <c r="X74" s="8" t="s">
        <v>34</v>
      </c>
      <c r="Y74" s="22">
        <f t="shared" si="7"/>
        <v>1.0079584691336765</v>
      </c>
    </row>
    <row r="75" spans="1:25" ht="63">
      <c r="A75" s="7">
        <v>43647</v>
      </c>
      <c r="B75" s="7">
        <v>44012</v>
      </c>
      <c r="C75" s="8" t="s">
        <v>42</v>
      </c>
      <c r="D75" s="8" t="s">
        <v>42</v>
      </c>
      <c r="E75" s="8" t="s">
        <v>193</v>
      </c>
      <c r="F75" s="10" t="s">
        <v>44</v>
      </c>
      <c r="G75" s="10" t="s">
        <v>203</v>
      </c>
      <c r="H75" s="10" t="s">
        <v>145</v>
      </c>
      <c r="I75" s="10" t="s">
        <v>41</v>
      </c>
      <c r="J75" s="10" t="s">
        <v>200</v>
      </c>
      <c r="K75" s="10" t="s">
        <v>197</v>
      </c>
      <c r="L75" s="8" t="s">
        <v>198</v>
      </c>
      <c r="M75" s="11" t="s">
        <v>201</v>
      </c>
      <c r="N75" s="10" t="s">
        <v>39</v>
      </c>
      <c r="O75" s="25">
        <v>0.26562533940604049</v>
      </c>
      <c r="P75" s="26">
        <v>3.5500050289559562E-4</v>
      </c>
      <c r="Q75" s="25">
        <v>4.2316059945154997E-3</v>
      </c>
      <c r="R75" s="11">
        <v>376.67</v>
      </c>
      <c r="S75" s="11">
        <f t="shared" si="4"/>
        <v>100.05309659407328</v>
      </c>
      <c r="T75" s="11">
        <f t="shared" si="5"/>
        <v>0.133718039425684</v>
      </c>
      <c r="U75" s="11">
        <f t="shared" si="6"/>
        <v>1.5939190299541532</v>
      </c>
      <c r="V75" s="8" t="s">
        <v>34</v>
      </c>
      <c r="W75" s="8" t="s">
        <v>34</v>
      </c>
      <c r="X75" s="8" t="s">
        <v>34</v>
      </c>
      <c r="Y75" s="22">
        <f t="shared" si="7"/>
        <v>0.10178073366345312</v>
      </c>
    </row>
    <row r="76" spans="1:25" ht="63">
      <c r="A76" s="7">
        <v>43647</v>
      </c>
      <c r="B76" s="7">
        <v>44012</v>
      </c>
      <c r="C76" s="8" t="s">
        <v>42</v>
      </c>
      <c r="D76" s="8" t="s">
        <v>42</v>
      </c>
      <c r="E76" s="10" t="s">
        <v>204</v>
      </c>
      <c r="F76" s="10" t="s">
        <v>44</v>
      </c>
      <c r="G76" s="10" t="s">
        <v>203</v>
      </c>
      <c r="H76" s="10" t="s">
        <v>145</v>
      </c>
      <c r="I76" s="10" t="s">
        <v>205</v>
      </c>
      <c r="J76" s="10" t="s">
        <v>205</v>
      </c>
      <c r="K76" s="10" t="s">
        <v>206</v>
      </c>
      <c r="L76" s="8" t="s">
        <v>207</v>
      </c>
      <c r="M76" s="11" t="s">
        <v>208</v>
      </c>
      <c r="N76" s="10" t="s">
        <v>209</v>
      </c>
      <c r="O76" s="25">
        <v>0.10928524051737389</v>
      </c>
      <c r="P76" s="26">
        <v>1.4605652995864594E-4</v>
      </c>
      <c r="Q76" s="25">
        <v>1.7409938371070594E-3</v>
      </c>
      <c r="R76" s="11">
        <v>520</v>
      </c>
      <c r="S76" s="11">
        <f t="shared" si="4"/>
        <v>56.82832506903442</v>
      </c>
      <c r="T76" s="11">
        <f t="shared" si="5"/>
        <v>7.5949395578495893E-2</v>
      </c>
      <c r="U76" s="11">
        <f t="shared" si="6"/>
        <v>0.90531679529567088</v>
      </c>
      <c r="V76" s="8" t="s">
        <v>34</v>
      </c>
      <c r="W76" s="8" t="s">
        <v>34</v>
      </c>
      <c r="X76" s="8" t="s">
        <v>34</v>
      </c>
      <c r="Y76" s="22">
        <f t="shared" si="7"/>
        <v>5.7809591259908588E-2</v>
      </c>
    </row>
    <row r="77" spans="1:25" ht="63">
      <c r="A77" s="7">
        <v>43647</v>
      </c>
      <c r="B77" s="7">
        <v>44012</v>
      </c>
      <c r="C77" s="8" t="s">
        <v>42</v>
      </c>
      <c r="D77" s="8" t="s">
        <v>42</v>
      </c>
      <c r="E77" s="10" t="s">
        <v>204</v>
      </c>
      <c r="F77" s="10" t="s">
        <v>44</v>
      </c>
      <c r="G77" s="10" t="s">
        <v>203</v>
      </c>
      <c r="H77" s="10" t="s">
        <v>145</v>
      </c>
      <c r="I77" s="10" t="s">
        <v>210</v>
      </c>
      <c r="J77" s="10" t="s">
        <v>210</v>
      </c>
      <c r="K77" s="10" t="s">
        <v>206</v>
      </c>
      <c r="L77" s="8" t="s">
        <v>207</v>
      </c>
      <c r="M77" s="11" t="s">
        <v>211</v>
      </c>
      <c r="N77" s="10" t="s">
        <v>212</v>
      </c>
      <c r="O77" s="25">
        <v>8.9557118516763144E-3</v>
      </c>
      <c r="P77" s="26">
        <v>3.5647794171889889E-4</v>
      </c>
      <c r="Q77" s="25">
        <v>1.2795651185130641E-5</v>
      </c>
      <c r="R77" s="11">
        <v>235</v>
      </c>
      <c r="S77" s="11">
        <f t="shared" si="4"/>
        <v>2.104592285143934</v>
      </c>
      <c r="T77" s="11">
        <f t="shared" si="5"/>
        <v>8.3772316303941233E-2</v>
      </c>
      <c r="U77" s="11">
        <f t="shared" si="6"/>
        <v>3.0069780285057004E-3</v>
      </c>
      <c r="V77" s="8" t="s">
        <v>34</v>
      </c>
      <c r="W77" s="8" t="s">
        <v>34</v>
      </c>
      <c r="X77" s="8" t="s">
        <v>34</v>
      </c>
      <c r="Y77" s="22">
        <f t="shared" si="7"/>
        <v>2.1913715794763815E-3</v>
      </c>
    </row>
    <row r="78" spans="1:25" ht="63">
      <c r="A78" s="7">
        <v>43525</v>
      </c>
      <c r="B78" s="7">
        <v>43889</v>
      </c>
      <c r="C78" s="8" t="s">
        <v>42</v>
      </c>
      <c r="D78" s="8" t="s">
        <v>42</v>
      </c>
      <c r="E78" s="8" t="s">
        <v>213</v>
      </c>
      <c r="F78" s="8" t="s">
        <v>44</v>
      </c>
      <c r="G78" s="8" t="s">
        <v>214</v>
      </c>
      <c r="H78" s="8" t="s">
        <v>46</v>
      </c>
      <c r="I78" s="8" t="s">
        <v>69</v>
      </c>
      <c r="J78" s="8" t="s">
        <v>215</v>
      </c>
      <c r="K78" s="8" t="s">
        <v>216</v>
      </c>
      <c r="L78" s="8" t="s">
        <v>217</v>
      </c>
      <c r="M78" s="8" t="s">
        <v>218</v>
      </c>
      <c r="N78" s="8" t="s">
        <v>219</v>
      </c>
      <c r="O78" s="31">
        <v>0.13270849554752201</v>
      </c>
      <c r="P78" s="31">
        <v>1.7736102573358961E-4</v>
      </c>
      <c r="Q78" s="31">
        <v>2.1141434267443878E-3</v>
      </c>
      <c r="R78" s="11">
        <v>14165.129779999832</v>
      </c>
      <c r="S78" s="11">
        <f t="shared" si="4"/>
        <v>1879.8330623391792</v>
      </c>
      <c r="T78" s="11">
        <f t="shared" si="5"/>
        <v>2.5123419474301869</v>
      </c>
      <c r="U78" s="11">
        <f t="shared" si="6"/>
        <v>29.947116013367822</v>
      </c>
      <c r="V78" s="8" t="s">
        <v>34</v>
      </c>
      <c r="W78" s="8" t="s">
        <v>34</v>
      </c>
      <c r="X78" s="8" t="s">
        <v>34</v>
      </c>
      <c r="Y78" s="22">
        <f t="shared" si="7"/>
        <v>1.9122925202999772</v>
      </c>
    </row>
    <row r="79" spans="1:25" ht="63">
      <c r="A79" s="7">
        <v>43525</v>
      </c>
      <c r="B79" s="7">
        <v>43889</v>
      </c>
      <c r="C79" s="8" t="s">
        <v>42</v>
      </c>
      <c r="D79" s="8" t="s">
        <v>42</v>
      </c>
      <c r="E79" s="8" t="s">
        <v>213</v>
      </c>
      <c r="F79" s="8" t="s">
        <v>44</v>
      </c>
      <c r="G79" s="8" t="s">
        <v>220</v>
      </c>
      <c r="H79" s="8" t="s">
        <v>46</v>
      </c>
      <c r="I79" s="8" t="s">
        <v>69</v>
      </c>
      <c r="J79" s="8" t="s">
        <v>215</v>
      </c>
      <c r="K79" s="8" t="s">
        <v>221</v>
      </c>
      <c r="L79" s="8" t="s">
        <v>222</v>
      </c>
      <c r="M79" s="8" t="s">
        <v>223</v>
      </c>
      <c r="N79" s="8" t="s">
        <v>39</v>
      </c>
      <c r="O79" s="31">
        <v>0.29098770284870873</v>
      </c>
      <c r="P79" s="31">
        <v>3.888965603910927E-4</v>
      </c>
      <c r="Q79" s="31">
        <v>4.6356469998618246E-3</v>
      </c>
      <c r="R79" s="8">
        <v>63.4</v>
      </c>
      <c r="S79" s="11">
        <f t="shared" si="4"/>
        <v>18.448620360608132</v>
      </c>
      <c r="T79" s="11">
        <f t="shared" si="5"/>
        <v>2.4656041928795277E-2</v>
      </c>
      <c r="U79" s="11">
        <f t="shared" si="6"/>
        <v>0.2939000197912397</v>
      </c>
      <c r="V79" s="8" t="s">
        <v>34</v>
      </c>
      <c r="W79" s="8" t="s">
        <v>34</v>
      </c>
      <c r="X79" s="8" t="s">
        <v>34</v>
      </c>
      <c r="Y79" s="22">
        <f t="shared" si="7"/>
        <v>1.8767176422328169E-2</v>
      </c>
    </row>
    <row r="80" spans="1:25" ht="63">
      <c r="A80" s="7">
        <v>43525</v>
      </c>
      <c r="B80" s="7">
        <v>43889</v>
      </c>
      <c r="C80" s="8" t="s">
        <v>42</v>
      </c>
      <c r="D80" s="8" t="s">
        <v>42</v>
      </c>
      <c r="E80" s="10" t="s">
        <v>213</v>
      </c>
      <c r="F80" s="10" t="s">
        <v>44</v>
      </c>
      <c r="G80" s="10" t="s">
        <v>220</v>
      </c>
      <c r="H80" s="10" t="s">
        <v>46</v>
      </c>
      <c r="I80" s="10" t="s">
        <v>69</v>
      </c>
      <c r="J80" s="10" t="s">
        <v>215</v>
      </c>
      <c r="K80" s="10" t="s">
        <v>221</v>
      </c>
      <c r="L80" s="10" t="s">
        <v>222</v>
      </c>
      <c r="M80" s="11" t="s">
        <v>224</v>
      </c>
      <c r="N80" s="8" t="s">
        <v>39</v>
      </c>
      <c r="O80" s="25">
        <v>0.30284214034579632</v>
      </c>
      <c r="P80" s="26">
        <v>3.5654768449309062E-3</v>
      </c>
      <c r="Q80" s="25">
        <v>1.0303147634321554E-2</v>
      </c>
      <c r="R80" s="11">
        <v>669.8</v>
      </c>
      <c r="S80" s="11">
        <f t="shared" si="4"/>
        <v>202.84366560361437</v>
      </c>
      <c r="T80" s="11">
        <f t="shared" si="5"/>
        <v>2.388156390734721</v>
      </c>
      <c r="U80" s="11">
        <f t="shared" si="6"/>
        <v>6.9010482854685762</v>
      </c>
      <c r="V80" s="8" t="s">
        <v>34</v>
      </c>
      <c r="W80" s="8" t="s">
        <v>34</v>
      </c>
      <c r="X80" s="8" t="s">
        <v>34</v>
      </c>
      <c r="Y80" s="22">
        <f t="shared" si="7"/>
        <v>0.21213287027981767</v>
      </c>
    </row>
    <row r="81" spans="1:25" ht="63">
      <c r="A81" s="7">
        <v>43525</v>
      </c>
      <c r="B81" s="7">
        <v>43889</v>
      </c>
      <c r="C81" s="8" t="s">
        <v>42</v>
      </c>
      <c r="D81" s="8" t="s">
        <v>42</v>
      </c>
      <c r="E81" s="10" t="s">
        <v>213</v>
      </c>
      <c r="F81" s="10" t="s">
        <v>44</v>
      </c>
      <c r="G81" s="10" t="s">
        <v>220</v>
      </c>
      <c r="H81" s="10" t="s">
        <v>46</v>
      </c>
      <c r="I81" s="10" t="s">
        <v>69</v>
      </c>
      <c r="J81" s="10" t="s">
        <v>215</v>
      </c>
      <c r="K81" s="10" t="s">
        <v>221</v>
      </c>
      <c r="L81" s="10" t="s">
        <v>222</v>
      </c>
      <c r="M81" s="11" t="s">
        <v>225</v>
      </c>
      <c r="N81" s="8" t="s">
        <v>39</v>
      </c>
      <c r="O81" s="25">
        <v>0.27150025223992552</v>
      </c>
      <c r="P81" s="26">
        <v>3.6285215219667707E-4</v>
      </c>
      <c r="Q81" s="25">
        <v>4.3251976541843901E-3</v>
      </c>
      <c r="R81" s="11">
        <v>65.400000000000006</v>
      </c>
      <c r="S81" s="11">
        <f t="shared" si="4"/>
        <v>17.756116496491131</v>
      </c>
      <c r="T81" s="11">
        <f t="shared" si="5"/>
        <v>2.3730530753662684E-2</v>
      </c>
      <c r="U81" s="11">
        <f t="shared" si="6"/>
        <v>0.28286792658365911</v>
      </c>
      <c r="V81" s="8" t="s">
        <v>34</v>
      </c>
      <c r="W81" s="8" t="s">
        <v>34</v>
      </c>
      <c r="X81" s="8" t="s">
        <v>34</v>
      </c>
      <c r="Y81" s="22">
        <f t="shared" si="7"/>
        <v>1.8062714953828454E-2</v>
      </c>
    </row>
    <row r="82" spans="1:25" ht="63">
      <c r="A82" s="7">
        <v>43525</v>
      </c>
      <c r="B82" s="7">
        <v>43889</v>
      </c>
      <c r="C82" s="8" t="s">
        <v>42</v>
      </c>
      <c r="D82" s="8" t="s">
        <v>42</v>
      </c>
      <c r="E82" s="10" t="s">
        <v>213</v>
      </c>
      <c r="F82" s="10" t="s">
        <v>44</v>
      </c>
      <c r="G82" s="10" t="s">
        <v>220</v>
      </c>
      <c r="H82" s="10" t="s">
        <v>46</v>
      </c>
      <c r="I82" s="10" t="s">
        <v>69</v>
      </c>
      <c r="J82" s="10" t="s">
        <v>215</v>
      </c>
      <c r="K82" s="10" t="s">
        <v>221</v>
      </c>
      <c r="L82" s="10" t="s">
        <v>222</v>
      </c>
      <c r="M82" s="11" t="s">
        <v>226</v>
      </c>
      <c r="N82" s="8" t="s">
        <v>39</v>
      </c>
      <c r="O82" s="25">
        <v>0.2699318626434109</v>
      </c>
      <c r="P82" s="26">
        <v>3.1780115041625543E-3</v>
      </c>
      <c r="Q82" s="25">
        <v>9.1834902132406429E-3</v>
      </c>
      <c r="R82" s="11">
        <v>1600.7</v>
      </c>
      <c r="S82" s="11">
        <f t="shared" si="4"/>
        <v>432.07993253330784</v>
      </c>
      <c r="T82" s="11">
        <f t="shared" si="5"/>
        <v>5.087043014713001</v>
      </c>
      <c r="U82" s="11">
        <f t="shared" si="6"/>
        <v>14.700012784334298</v>
      </c>
      <c r="V82" s="8" t="s">
        <v>34</v>
      </c>
      <c r="W82" s="8" t="s">
        <v>34</v>
      </c>
      <c r="X82" s="8" t="s">
        <v>34</v>
      </c>
      <c r="Y82" s="22">
        <f t="shared" si="7"/>
        <v>0.45186698833235517</v>
      </c>
    </row>
    <row r="83" spans="1:25" ht="63">
      <c r="A83" s="7">
        <v>43525</v>
      </c>
      <c r="B83" s="7">
        <v>43889</v>
      </c>
      <c r="C83" s="8" t="s">
        <v>42</v>
      </c>
      <c r="D83" s="8" t="s">
        <v>42</v>
      </c>
      <c r="E83" s="10" t="s">
        <v>213</v>
      </c>
      <c r="F83" s="10" t="s">
        <v>44</v>
      </c>
      <c r="G83" s="10" t="s">
        <v>220</v>
      </c>
      <c r="H83" s="10" t="s">
        <v>46</v>
      </c>
      <c r="I83" s="10" t="s">
        <v>69</v>
      </c>
      <c r="J83" s="10" t="s">
        <v>215</v>
      </c>
      <c r="K83" s="10" t="s">
        <v>221</v>
      </c>
      <c r="L83" s="10" t="s">
        <v>222</v>
      </c>
      <c r="M83" s="11" t="s">
        <v>227</v>
      </c>
      <c r="N83" s="8" t="s">
        <v>39</v>
      </c>
      <c r="O83" s="25">
        <v>0.28553620673064878</v>
      </c>
      <c r="P83" s="26">
        <v>3.361727440986448E-3</v>
      </c>
      <c r="Q83" s="25">
        <v>9.7143735991656877E-3</v>
      </c>
      <c r="R83" s="11">
        <v>36.4</v>
      </c>
      <c r="S83" s="11">
        <f t="shared" si="4"/>
        <v>10.393517924995615</v>
      </c>
      <c r="T83" s="11">
        <f t="shared" si="5"/>
        <v>0.1223668788519067</v>
      </c>
      <c r="U83" s="11">
        <f t="shared" si="6"/>
        <v>0.353603199009631</v>
      </c>
      <c r="V83" s="8" t="s">
        <v>34</v>
      </c>
      <c r="W83" s="8" t="s">
        <v>34</v>
      </c>
      <c r="X83" s="8" t="s">
        <v>34</v>
      </c>
      <c r="Y83" s="22">
        <f t="shared" si="7"/>
        <v>1.0869488002857154E-2</v>
      </c>
    </row>
    <row r="84" spans="1:25" ht="63">
      <c r="A84" s="7">
        <v>43525</v>
      </c>
      <c r="B84" s="7">
        <v>43889</v>
      </c>
      <c r="C84" s="8" t="s">
        <v>42</v>
      </c>
      <c r="D84" s="8" t="s">
        <v>42</v>
      </c>
      <c r="E84" s="10" t="s">
        <v>213</v>
      </c>
      <c r="F84" s="10" t="s">
        <v>44</v>
      </c>
      <c r="G84" s="10" t="s">
        <v>220</v>
      </c>
      <c r="H84" s="10" t="s">
        <v>46</v>
      </c>
      <c r="I84" s="10" t="s">
        <v>69</v>
      </c>
      <c r="J84" s="10" t="s">
        <v>215</v>
      </c>
      <c r="K84" s="10" t="s">
        <v>221</v>
      </c>
      <c r="L84" s="10" t="s">
        <v>222</v>
      </c>
      <c r="M84" s="11" t="s">
        <v>228</v>
      </c>
      <c r="N84" s="8" t="s">
        <v>39</v>
      </c>
      <c r="O84" s="25">
        <v>0.2681259409197288</v>
      </c>
      <c r="P84" s="26">
        <v>3.5834248373554798E-4</v>
      </c>
      <c r="Q84" s="25">
        <v>4.2714424061277316E-3</v>
      </c>
      <c r="R84" s="11">
        <v>992.7</v>
      </c>
      <c r="S84" s="11">
        <f t="shared" si="4"/>
        <v>266.16862155101478</v>
      </c>
      <c r="T84" s="11">
        <f t="shared" si="5"/>
        <v>0.3557265836042785</v>
      </c>
      <c r="U84" s="11">
        <f t="shared" si="6"/>
        <v>4.2402608765629992</v>
      </c>
      <c r="V84" s="8" t="s">
        <v>34</v>
      </c>
      <c r="W84" s="8" t="s">
        <v>34</v>
      </c>
      <c r="X84" s="8" t="s">
        <v>34</v>
      </c>
      <c r="Y84" s="22">
        <f t="shared" si="7"/>
        <v>0.2707646090111821</v>
      </c>
    </row>
    <row r="85" spans="1:25" ht="63">
      <c r="A85" s="7">
        <v>43525</v>
      </c>
      <c r="B85" s="7">
        <v>43889</v>
      </c>
      <c r="C85" s="8" t="s">
        <v>42</v>
      </c>
      <c r="D85" s="8" t="s">
        <v>42</v>
      </c>
      <c r="E85" s="10" t="s">
        <v>213</v>
      </c>
      <c r="F85" s="10" t="s">
        <v>44</v>
      </c>
      <c r="G85" s="10" t="s">
        <v>220</v>
      </c>
      <c r="H85" s="10" t="s">
        <v>46</v>
      </c>
      <c r="I85" s="10" t="s">
        <v>69</v>
      </c>
      <c r="J85" s="10" t="s">
        <v>215</v>
      </c>
      <c r="K85" s="10" t="s">
        <v>221</v>
      </c>
      <c r="L85" s="10" t="s">
        <v>222</v>
      </c>
      <c r="M85" s="11" t="s">
        <v>229</v>
      </c>
      <c r="N85" s="8" t="s">
        <v>39</v>
      </c>
      <c r="O85" s="25">
        <v>0.2539282179728507</v>
      </c>
      <c r="P85" s="26">
        <v>2.989594448193294E-3</v>
      </c>
      <c r="Q85" s="25">
        <v>9.7400881795910894E-3</v>
      </c>
      <c r="R85" s="11">
        <v>3899.9</v>
      </c>
      <c r="S85" s="11">
        <f t="shared" si="4"/>
        <v>990.29465727232048</v>
      </c>
      <c r="T85" s="11">
        <f t="shared" si="5"/>
        <v>11.659119388509028</v>
      </c>
      <c r="U85" s="11">
        <f t="shared" si="6"/>
        <v>37.98536989158729</v>
      </c>
      <c r="V85" s="8" t="s">
        <v>34</v>
      </c>
      <c r="W85" s="8" t="s">
        <v>34</v>
      </c>
      <c r="X85" s="8" t="s">
        <v>34</v>
      </c>
      <c r="Y85" s="22">
        <f t="shared" si="7"/>
        <v>1.0399391465524168</v>
      </c>
    </row>
    <row r="86" spans="1:25" ht="63">
      <c r="A86" s="7">
        <v>43525</v>
      </c>
      <c r="B86" s="7">
        <v>43889</v>
      </c>
      <c r="C86" s="8" t="s">
        <v>42</v>
      </c>
      <c r="D86" s="8" t="s">
        <v>42</v>
      </c>
      <c r="E86" s="10" t="s">
        <v>213</v>
      </c>
      <c r="F86" s="10" t="s">
        <v>44</v>
      </c>
      <c r="G86" s="10" t="s">
        <v>220</v>
      </c>
      <c r="H86" s="10" t="s">
        <v>46</v>
      </c>
      <c r="I86" s="10" t="s">
        <v>69</v>
      </c>
      <c r="J86" s="10" t="s">
        <v>215</v>
      </c>
      <c r="K86" s="10" t="s">
        <v>221</v>
      </c>
      <c r="L86" s="10" t="s">
        <v>222</v>
      </c>
      <c r="M86" s="11" t="s">
        <v>230</v>
      </c>
      <c r="N86" s="8" t="s">
        <v>39</v>
      </c>
      <c r="O86" s="25">
        <v>0.23752817375057245</v>
      </c>
      <c r="P86" s="26">
        <v>3.1744946217058113E-4</v>
      </c>
      <c r="Q86" s="25">
        <v>3.7839975890733269E-3</v>
      </c>
      <c r="R86" s="11">
        <v>25995.5</v>
      </c>
      <c r="S86" s="11">
        <f t="shared" si="4"/>
        <v>6174.6636407330061</v>
      </c>
      <c r="T86" s="11">
        <f t="shared" si="5"/>
        <v>8.2522574938553426</v>
      </c>
      <c r="U86" s="11">
        <f t="shared" si="6"/>
        <v>98.366909326755675</v>
      </c>
      <c r="V86" s="8" t="s">
        <v>34</v>
      </c>
      <c r="W86" s="8" t="s">
        <v>34</v>
      </c>
      <c r="X86" s="8" t="s">
        <v>34</v>
      </c>
      <c r="Y86" s="22">
        <f t="shared" si="7"/>
        <v>6.2812828075536169</v>
      </c>
    </row>
    <row r="87" spans="1:25" ht="63">
      <c r="A87" s="7">
        <v>43525</v>
      </c>
      <c r="B87" s="7">
        <v>43889</v>
      </c>
      <c r="C87" s="8" t="s">
        <v>42</v>
      </c>
      <c r="D87" s="8" t="s">
        <v>42</v>
      </c>
      <c r="E87" s="10" t="s">
        <v>213</v>
      </c>
      <c r="F87" s="10" t="s">
        <v>44</v>
      </c>
      <c r="G87" s="10" t="s">
        <v>220</v>
      </c>
      <c r="H87" s="10" t="s">
        <v>46</v>
      </c>
      <c r="I87" s="10" t="s">
        <v>69</v>
      </c>
      <c r="J87" s="10" t="s">
        <v>215</v>
      </c>
      <c r="K87" s="10" t="s">
        <v>221</v>
      </c>
      <c r="L87" s="10" t="s">
        <v>222</v>
      </c>
      <c r="M87" s="11" t="s">
        <v>231</v>
      </c>
      <c r="N87" s="8" t="s">
        <v>39</v>
      </c>
      <c r="O87" s="25">
        <v>0.26860741607826999</v>
      </c>
      <c r="P87" s="26">
        <v>3.1624182860094719E-3</v>
      </c>
      <c r="Q87" s="25">
        <v>1.0303147634321554E-2</v>
      </c>
      <c r="R87" s="11">
        <v>5.0999999999999996</v>
      </c>
      <c r="S87" s="11">
        <f t="shared" si="4"/>
        <v>1.3698978219991769</v>
      </c>
      <c r="T87" s="11">
        <f t="shared" si="5"/>
        <v>1.6128333258648306E-2</v>
      </c>
      <c r="U87" s="11">
        <f t="shared" si="6"/>
        <v>5.2546052935039923E-2</v>
      </c>
      <c r="V87" s="8" t="s">
        <v>34</v>
      </c>
      <c r="W87" s="8" t="s">
        <v>34</v>
      </c>
      <c r="X87" s="8" t="s">
        <v>34</v>
      </c>
      <c r="Y87" s="22">
        <f t="shared" si="7"/>
        <v>1.4385722081928652E-3</v>
      </c>
    </row>
    <row r="88" spans="1:25" ht="63">
      <c r="A88" s="7">
        <v>43525</v>
      </c>
      <c r="B88" s="7">
        <v>43889</v>
      </c>
      <c r="C88" s="8" t="s">
        <v>42</v>
      </c>
      <c r="D88" s="8" t="s">
        <v>42</v>
      </c>
      <c r="E88" s="10" t="s">
        <v>213</v>
      </c>
      <c r="F88" s="10" t="s">
        <v>44</v>
      </c>
      <c r="G88" s="10" t="s">
        <v>220</v>
      </c>
      <c r="H88" s="10" t="s">
        <v>46</v>
      </c>
      <c r="I88" s="10" t="s">
        <v>69</v>
      </c>
      <c r="J88" s="10" t="s">
        <v>215</v>
      </c>
      <c r="K88" s="10" t="s">
        <v>221</v>
      </c>
      <c r="L88" s="10" t="s">
        <v>222</v>
      </c>
      <c r="M88" s="11" t="s">
        <v>232</v>
      </c>
      <c r="N88" s="10" t="s">
        <v>39</v>
      </c>
      <c r="O88" s="25">
        <v>0.25469122198037786</v>
      </c>
      <c r="P88" s="26">
        <v>3.4038737451895295E-4</v>
      </c>
      <c r="Q88" s="25">
        <v>4.0574175042659187E-3</v>
      </c>
      <c r="R88" s="11">
        <v>712.4</v>
      </c>
      <c r="S88" s="11">
        <f t="shared" si="4"/>
        <v>181.44202653882118</v>
      </c>
      <c r="T88" s="11">
        <f t="shared" si="5"/>
        <v>0.24249196560730207</v>
      </c>
      <c r="U88" s="11">
        <f t="shared" si="6"/>
        <v>2.8905042300390402</v>
      </c>
      <c r="V88" s="8" t="s">
        <v>34</v>
      </c>
      <c r="W88" s="8" t="s">
        <v>34</v>
      </c>
      <c r="X88" s="8" t="s">
        <v>34</v>
      </c>
      <c r="Y88" s="22">
        <f t="shared" si="7"/>
        <v>0.18457502273446752</v>
      </c>
    </row>
    <row r="89" spans="1:25" ht="203.45">
      <c r="A89" s="7">
        <v>43922</v>
      </c>
      <c r="B89" s="7">
        <v>44286</v>
      </c>
      <c r="C89" s="8" t="s">
        <v>101</v>
      </c>
      <c r="D89" s="8" t="s">
        <v>102</v>
      </c>
      <c r="E89" s="10" t="s">
        <v>233</v>
      </c>
      <c r="F89" s="10" t="s">
        <v>44</v>
      </c>
      <c r="G89" s="10" t="s">
        <v>234</v>
      </c>
      <c r="H89" s="10" t="s">
        <v>235</v>
      </c>
      <c r="I89" s="10" t="s">
        <v>69</v>
      </c>
      <c r="J89" s="8" t="s">
        <v>236</v>
      </c>
      <c r="K89" s="21" t="s">
        <v>237</v>
      </c>
      <c r="L89" s="21" t="s">
        <v>238</v>
      </c>
      <c r="M89" s="8" t="s">
        <v>239</v>
      </c>
      <c r="N89" s="10" t="s">
        <v>240</v>
      </c>
      <c r="O89" s="31"/>
      <c r="P89" s="25">
        <v>1.8420000000000001</v>
      </c>
      <c r="Q89" s="31"/>
      <c r="R89" s="11">
        <v>48229.205000000096</v>
      </c>
      <c r="S89" s="11">
        <f t="shared" si="4"/>
        <v>0</v>
      </c>
      <c r="T89" s="11">
        <f t="shared" si="5"/>
        <v>88838.195610000184</v>
      </c>
      <c r="U89" s="11">
        <f t="shared" si="6"/>
        <v>0</v>
      </c>
      <c r="V89" s="8" t="s">
        <v>34</v>
      </c>
      <c r="W89" s="8" t="s">
        <v>34</v>
      </c>
      <c r="X89" s="8" t="s">
        <v>34</v>
      </c>
      <c r="Y89" s="22">
        <f t="shared" si="7"/>
        <v>88.838195610000184</v>
      </c>
    </row>
    <row r="90" spans="1:25" ht="203.45">
      <c r="A90" s="7">
        <v>43922</v>
      </c>
      <c r="B90" s="7">
        <v>44286</v>
      </c>
      <c r="C90" s="8" t="s">
        <v>115</v>
      </c>
      <c r="D90" s="8" t="s">
        <v>116</v>
      </c>
      <c r="E90" s="10" t="s">
        <v>233</v>
      </c>
      <c r="F90" s="10" t="s">
        <v>44</v>
      </c>
      <c r="G90" s="10" t="s">
        <v>234</v>
      </c>
      <c r="H90" s="10" t="s">
        <v>235</v>
      </c>
      <c r="I90" s="10" t="s">
        <v>69</v>
      </c>
      <c r="J90" s="8" t="s">
        <v>236</v>
      </c>
      <c r="K90" s="21" t="s">
        <v>237</v>
      </c>
      <c r="L90" s="21" t="s">
        <v>238</v>
      </c>
      <c r="M90" s="8" t="s">
        <v>239</v>
      </c>
      <c r="N90" s="10" t="s">
        <v>240</v>
      </c>
      <c r="O90" s="31"/>
      <c r="P90" s="25">
        <v>1.8420000000000001</v>
      </c>
      <c r="Q90" s="31"/>
      <c r="R90" s="11">
        <v>2457.479000000003</v>
      </c>
      <c r="S90" s="11">
        <f t="shared" si="4"/>
        <v>0</v>
      </c>
      <c r="T90" s="11">
        <f t="shared" si="5"/>
        <v>4526.6763180000062</v>
      </c>
      <c r="U90" s="11">
        <f t="shared" si="6"/>
        <v>0</v>
      </c>
      <c r="V90" s="8" t="s">
        <v>34</v>
      </c>
      <c r="W90" s="8" t="s">
        <v>34</v>
      </c>
      <c r="X90" s="8" t="s">
        <v>34</v>
      </c>
      <c r="Y90" s="22">
        <f t="shared" si="7"/>
        <v>4.526676318000006</v>
      </c>
    </row>
    <row r="91" spans="1:25" ht="203.45">
      <c r="A91" s="7">
        <v>43922</v>
      </c>
      <c r="B91" s="7">
        <v>44286</v>
      </c>
      <c r="C91" s="8" t="s">
        <v>113</v>
      </c>
      <c r="D91" s="8" t="s">
        <v>114</v>
      </c>
      <c r="E91" s="10" t="s">
        <v>233</v>
      </c>
      <c r="F91" s="10" t="s">
        <v>44</v>
      </c>
      <c r="G91" s="10" t="s">
        <v>234</v>
      </c>
      <c r="H91" s="10" t="s">
        <v>235</v>
      </c>
      <c r="I91" s="10" t="s">
        <v>69</v>
      </c>
      <c r="J91" s="8" t="s">
        <v>236</v>
      </c>
      <c r="K91" s="21" t="s">
        <v>241</v>
      </c>
      <c r="L91" s="21" t="s">
        <v>238</v>
      </c>
      <c r="M91" s="8" t="s">
        <v>239</v>
      </c>
      <c r="N91" s="10" t="s">
        <v>240</v>
      </c>
      <c r="O91" s="31"/>
      <c r="P91" s="25">
        <v>1.8420000000000001</v>
      </c>
      <c r="Q91" s="31"/>
      <c r="R91" s="11">
        <v>3236.9149999999995</v>
      </c>
      <c r="S91" s="11">
        <f t="shared" si="4"/>
        <v>0</v>
      </c>
      <c r="T91" s="11">
        <f t="shared" si="5"/>
        <v>5962.3974299999991</v>
      </c>
      <c r="U91" s="11">
        <f t="shared" si="6"/>
        <v>0</v>
      </c>
      <c r="V91" s="8" t="s">
        <v>34</v>
      </c>
      <c r="W91" s="8" t="s">
        <v>34</v>
      </c>
      <c r="X91" s="8" t="s">
        <v>34</v>
      </c>
      <c r="Y91" s="22">
        <f t="shared" si="7"/>
        <v>5.9623974299999993</v>
      </c>
    </row>
    <row r="92" spans="1:25" ht="203.45">
      <c r="A92" s="7">
        <v>43922</v>
      </c>
      <c r="B92" s="7">
        <v>44286</v>
      </c>
      <c r="C92" s="8" t="s">
        <v>111</v>
      </c>
      <c r="D92" s="8" t="s">
        <v>112</v>
      </c>
      <c r="E92" s="10" t="s">
        <v>233</v>
      </c>
      <c r="F92" s="10" t="s">
        <v>44</v>
      </c>
      <c r="G92" s="10" t="s">
        <v>234</v>
      </c>
      <c r="H92" s="10" t="s">
        <v>235</v>
      </c>
      <c r="I92" s="10" t="s">
        <v>69</v>
      </c>
      <c r="J92" s="8" t="s">
        <v>236</v>
      </c>
      <c r="K92" s="21" t="s">
        <v>237</v>
      </c>
      <c r="L92" s="21" t="s">
        <v>238</v>
      </c>
      <c r="M92" s="8" t="s">
        <v>239</v>
      </c>
      <c r="N92" s="10" t="s">
        <v>240</v>
      </c>
      <c r="O92" s="31"/>
      <c r="P92" s="25">
        <v>1.8420000000000001</v>
      </c>
      <c r="Q92" s="31"/>
      <c r="R92" s="11">
        <v>1946.6710000000012</v>
      </c>
      <c r="S92" s="11">
        <f t="shared" si="4"/>
        <v>0</v>
      </c>
      <c r="T92" s="11">
        <f t="shared" si="5"/>
        <v>3585.7679820000021</v>
      </c>
      <c r="U92" s="11">
        <f t="shared" si="6"/>
        <v>0</v>
      </c>
      <c r="V92" s="8" t="s">
        <v>34</v>
      </c>
      <c r="W92" s="8" t="s">
        <v>34</v>
      </c>
      <c r="X92" s="8" t="s">
        <v>34</v>
      </c>
      <c r="Y92" s="22">
        <f t="shared" si="7"/>
        <v>3.5857679820000019</v>
      </c>
    </row>
    <row r="93" spans="1:25" ht="203.45">
      <c r="A93" s="7">
        <v>43922</v>
      </c>
      <c r="B93" s="7">
        <v>44286</v>
      </c>
      <c r="C93" s="8" t="s">
        <v>113</v>
      </c>
      <c r="D93" s="8" t="s">
        <v>121</v>
      </c>
      <c r="E93" s="10" t="s">
        <v>233</v>
      </c>
      <c r="F93" s="10" t="s">
        <v>44</v>
      </c>
      <c r="G93" s="10" t="s">
        <v>234</v>
      </c>
      <c r="H93" s="10" t="s">
        <v>235</v>
      </c>
      <c r="I93" s="10" t="s">
        <v>69</v>
      </c>
      <c r="J93" s="8" t="s">
        <v>236</v>
      </c>
      <c r="K93" s="21" t="s">
        <v>237</v>
      </c>
      <c r="L93" s="21" t="s">
        <v>238</v>
      </c>
      <c r="M93" s="8" t="s">
        <v>239</v>
      </c>
      <c r="N93" s="10" t="s">
        <v>240</v>
      </c>
      <c r="O93" s="31"/>
      <c r="P93" s="25">
        <v>1.8420000000000001</v>
      </c>
      <c r="Q93" s="31"/>
      <c r="R93" s="11">
        <v>558.29800000000034</v>
      </c>
      <c r="S93" s="11">
        <f t="shared" si="4"/>
        <v>0</v>
      </c>
      <c r="T93" s="11">
        <f t="shared" si="5"/>
        <v>1028.3849160000007</v>
      </c>
      <c r="U93" s="11">
        <f t="shared" si="6"/>
        <v>0</v>
      </c>
      <c r="V93" s="8" t="s">
        <v>34</v>
      </c>
      <c r="W93" s="8" t="s">
        <v>34</v>
      </c>
      <c r="X93" s="8" t="s">
        <v>34</v>
      </c>
      <c r="Y93" s="22">
        <f t="shared" si="7"/>
        <v>1.0283849160000007</v>
      </c>
    </row>
    <row r="94" spans="1:25" ht="84">
      <c r="A94" s="7">
        <v>43525</v>
      </c>
      <c r="B94" s="7">
        <v>43889</v>
      </c>
      <c r="C94" s="8" t="s">
        <v>101</v>
      </c>
      <c r="D94" s="8" t="s">
        <v>117</v>
      </c>
      <c r="E94" s="10" t="s">
        <v>233</v>
      </c>
      <c r="F94" s="10" t="s">
        <v>44</v>
      </c>
      <c r="G94" s="10" t="s">
        <v>69</v>
      </c>
      <c r="H94" s="10" t="s">
        <v>69</v>
      </c>
      <c r="I94" s="10" t="s">
        <v>69</v>
      </c>
      <c r="J94" s="8" t="s">
        <v>236</v>
      </c>
      <c r="K94" s="8" t="s">
        <v>242</v>
      </c>
      <c r="L94" s="8" t="s">
        <v>69</v>
      </c>
      <c r="M94" s="8" t="s">
        <v>239</v>
      </c>
      <c r="N94" s="10" t="s">
        <v>240</v>
      </c>
      <c r="O94" s="27"/>
      <c r="P94" s="25"/>
      <c r="Q94" s="27"/>
      <c r="R94" s="13">
        <v>0</v>
      </c>
      <c r="S94" s="11">
        <f t="shared" si="4"/>
        <v>0</v>
      </c>
      <c r="T94" s="11">
        <f t="shared" si="5"/>
        <v>0</v>
      </c>
      <c r="U94" s="11">
        <f t="shared" si="6"/>
        <v>0</v>
      </c>
      <c r="V94" s="8" t="s">
        <v>34</v>
      </c>
      <c r="W94" s="8" t="s">
        <v>34</v>
      </c>
      <c r="X94" s="8" t="s">
        <v>34</v>
      </c>
      <c r="Y94" s="22">
        <f t="shared" si="7"/>
        <v>0</v>
      </c>
    </row>
    <row r="95" spans="1:25" ht="84">
      <c r="A95" s="7">
        <v>43525</v>
      </c>
      <c r="B95" s="7">
        <v>43889</v>
      </c>
      <c r="C95" s="8" t="s">
        <v>118</v>
      </c>
      <c r="D95" s="8" t="s">
        <v>119</v>
      </c>
      <c r="E95" s="10" t="s">
        <v>233</v>
      </c>
      <c r="F95" s="10" t="s">
        <v>44</v>
      </c>
      <c r="G95" s="10" t="s">
        <v>69</v>
      </c>
      <c r="H95" s="10" t="s">
        <v>69</v>
      </c>
      <c r="I95" s="10" t="s">
        <v>69</v>
      </c>
      <c r="J95" s="8" t="s">
        <v>236</v>
      </c>
      <c r="K95" s="8" t="s">
        <v>243</v>
      </c>
      <c r="L95" s="8" t="s">
        <v>69</v>
      </c>
      <c r="M95" s="8" t="s">
        <v>239</v>
      </c>
      <c r="N95" s="10" t="s">
        <v>240</v>
      </c>
      <c r="O95" s="27"/>
      <c r="P95" s="25"/>
      <c r="Q95" s="27"/>
      <c r="R95" s="13">
        <v>0</v>
      </c>
      <c r="S95" s="11">
        <f t="shared" si="4"/>
        <v>0</v>
      </c>
      <c r="T95" s="11">
        <f t="shared" si="5"/>
        <v>0</v>
      </c>
      <c r="U95" s="11">
        <f t="shared" si="6"/>
        <v>0</v>
      </c>
      <c r="V95" s="8" t="s">
        <v>34</v>
      </c>
      <c r="W95" s="8" t="s">
        <v>34</v>
      </c>
      <c r="X95" s="8" t="s">
        <v>34</v>
      </c>
      <c r="Y95" s="22">
        <f t="shared" si="7"/>
        <v>0</v>
      </c>
    </row>
    <row r="96" spans="1:25" ht="84">
      <c r="A96" s="7">
        <v>43525</v>
      </c>
      <c r="B96" s="7">
        <v>43889</v>
      </c>
      <c r="C96" s="8" t="s">
        <v>122</v>
      </c>
      <c r="D96" s="8" t="s">
        <v>123</v>
      </c>
      <c r="E96" s="10" t="s">
        <v>233</v>
      </c>
      <c r="F96" s="10" t="s">
        <v>44</v>
      </c>
      <c r="G96" s="10" t="s">
        <v>69</v>
      </c>
      <c r="H96" s="10" t="s">
        <v>69</v>
      </c>
      <c r="I96" s="10" t="s">
        <v>69</v>
      </c>
      <c r="J96" s="8" t="s">
        <v>236</v>
      </c>
      <c r="K96" s="8" t="s">
        <v>244</v>
      </c>
      <c r="L96" s="8" t="s">
        <v>69</v>
      </c>
      <c r="M96" s="8" t="s">
        <v>239</v>
      </c>
      <c r="N96" s="10" t="s">
        <v>240</v>
      </c>
      <c r="O96" s="27"/>
      <c r="P96" s="25"/>
      <c r="Q96" s="27"/>
      <c r="R96" s="13">
        <v>0</v>
      </c>
      <c r="S96" s="11">
        <f t="shared" si="4"/>
        <v>0</v>
      </c>
      <c r="T96" s="11">
        <f t="shared" si="5"/>
        <v>0</v>
      </c>
      <c r="U96" s="11">
        <f t="shared" si="6"/>
        <v>0</v>
      </c>
      <c r="V96" s="8" t="s">
        <v>34</v>
      </c>
      <c r="W96" s="8" t="s">
        <v>34</v>
      </c>
      <c r="X96" s="8" t="s">
        <v>34</v>
      </c>
      <c r="Y96" s="22">
        <f t="shared" si="7"/>
        <v>0</v>
      </c>
    </row>
    <row r="97" spans="1:25" ht="84">
      <c r="A97" s="7">
        <v>43525</v>
      </c>
      <c r="B97" s="7">
        <v>43889</v>
      </c>
      <c r="C97" s="8" t="s">
        <v>122</v>
      </c>
      <c r="D97" s="8" t="s">
        <v>126</v>
      </c>
      <c r="E97" s="10" t="s">
        <v>233</v>
      </c>
      <c r="F97" s="10" t="s">
        <v>44</v>
      </c>
      <c r="G97" s="10" t="s">
        <v>69</v>
      </c>
      <c r="H97" s="10" t="s">
        <v>69</v>
      </c>
      <c r="I97" s="10" t="s">
        <v>69</v>
      </c>
      <c r="J97" s="8" t="s">
        <v>236</v>
      </c>
      <c r="K97" s="8" t="s">
        <v>242</v>
      </c>
      <c r="L97" s="8" t="s">
        <v>69</v>
      </c>
      <c r="M97" s="8" t="s">
        <v>239</v>
      </c>
      <c r="N97" s="10" t="s">
        <v>240</v>
      </c>
      <c r="O97" s="27"/>
      <c r="P97" s="25"/>
      <c r="Q97" s="27"/>
      <c r="R97" s="13">
        <v>0</v>
      </c>
      <c r="S97" s="11">
        <f t="shared" si="4"/>
        <v>0</v>
      </c>
      <c r="T97" s="11">
        <f t="shared" si="5"/>
        <v>0</v>
      </c>
      <c r="U97" s="11">
        <f t="shared" si="6"/>
        <v>0</v>
      </c>
      <c r="V97" s="8" t="s">
        <v>34</v>
      </c>
      <c r="W97" s="8" t="s">
        <v>34</v>
      </c>
      <c r="X97" s="8" t="s">
        <v>34</v>
      </c>
      <c r="Y97" s="22">
        <f t="shared" si="7"/>
        <v>0</v>
      </c>
    </row>
    <row r="98" spans="1:25" ht="147">
      <c r="A98" s="7">
        <v>43497</v>
      </c>
      <c r="B98" s="7">
        <v>43861</v>
      </c>
      <c r="C98" s="8" t="s">
        <v>101</v>
      </c>
      <c r="D98" s="8" t="s">
        <v>102</v>
      </c>
      <c r="E98" s="8" t="s">
        <v>245</v>
      </c>
      <c r="F98" s="8" t="s">
        <v>44</v>
      </c>
      <c r="G98" s="8" t="s">
        <v>246</v>
      </c>
      <c r="H98" s="8" t="s">
        <v>247</v>
      </c>
      <c r="I98" s="8" t="s">
        <v>69</v>
      </c>
      <c r="J98" s="8" t="s">
        <v>245</v>
      </c>
      <c r="K98" s="8" t="s">
        <v>248</v>
      </c>
      <c r="L98" s="8" t="s">
        <v>249</v>
      </c>
      <c r="M98" s="8" t="s">
        <v>245</v>
      </c>
      <c r="N98" s="14" t="s">
        <v>250</v>
      </c>
      <c r="O98" s="25">
        <v>2.9853520215267621E-2</v>
      </c>
      <c r="P98" s="26">
        <v>1.4071742147930414E-3</v>
      </c>
      <c r="Q98" s="32">
        <v>2.7584482129801725E-5</v>
      </c>
      <c r="R98" s="8">
        <v>6627.89</v>
      </c>
      <c r="S98" s="11">
        <f t="shared" si="4"/>
        <v>197.86584809957012</v>
      </c>
      <c r="T98" s="11">
        <f t="shared" si="5"/>
        <v>9.326595906484652</v>
      </c>
      <c r="U98" s="11">
        <f t="shared" si="6"/>
        <v>0.18282691326329156</v>
      </c>
      <c r="V98" s="8" t="s">
        <v>34</v>
      </c>
      <c r="W98" s="8" t="s">
        <v>34</v>
      </c>
      <c r="X98" s="8" t="s">
        <v>34</v>
      </c>
      <c r="Y98" s="22">
        <f t="shared" si="7"/>
        <v>0.20737527091931804</v>
      </c>
    </row>
    <row r="99" spans="1:25" ht="84">
      <c r="A99" s="7">
        <v>43525</v>
      </c>
      <c r="B99" s="7">
        <v>43889</v>
      </c>
      <c r="C99" s="8" t="s">
        <v>111</v>
      </c>
      <c r="D99" s="8" t="s">
        <v>112</v>
      </c>
      <c r="E99" s="8" t="s">
        <v>245</v>
      </c>
      <c r="F99" s="8" t="s">
        <v>44</v>
      </c>
      <c r="G99" s="8" t="s">
        <v>246</v>
      </c>
      <c r="H99" s="8" t="s">
        <v>69</v>
      </c>
      <c r="I99" s="8" t="s">
        <v>69</v>
      </c>
      <c r="J99" s="8" t="s">
        <v>245</v>
      </c>
      <c r="K99" s="8" t="s">
        <v>251</v>
      </c>
      <c r="L99" s="8" t="s">
        <v>69</v>
      </c>
      <c r="M99" s="8" t="s">
        <v>245</v>
      </c>
      <c r="N99" s="14" t="s">
        <v>250</v>
      </c>
      <c r="O99" s="25">
        <v>2.9853520215267621E-2</v>
      </c>
      <c r="P99" s="26">
        <v>1.4071742147930414E-3</v>
      </c>
      <c r="Q99" s="32">
        <v>2.7584482129801725E-5</v>
      </c>
      <c r="R99" s="8">
        <v>519</v>
      </c>
      <c r="S99" s="11">
        <f t="shared" si="4"/>
        <v>15.493976991723896</v>
      </c>
      <c r="T99" s="11">
        <f t="shared" si="5"/>
        <v>0.73032341747758844</v>
      </c>
      <c r="U99" s="11">
        <f t="shared" si="6"/>
        <v>1.4316346225367095E-2</v>
      </c>
      <c r="V99" s="8" t="s">
        <v>34</v>
      </c>
      <c r="W99" s="8" t="s">
        <v>34</v>
      </c>
      <c r="X99" s="8" t="s">
        <v>34</v>
      </c>
      <c r="Y99" s="22">
        <f t="shared" si="7"/>
        <v>1.623861675542685E-2</v>
      </c>
    </row>
    <row r="100" spans="1:25" ht="63">
      <c r="A100" s="7">
        <v>43525</v>
      </c>
      <c r="B100" s="7">
        <v>43889</v>
      </c>
      <c r="C100" s="8" t="s">
        <v>42</v>
      </c>
      <c r="D100" s="8" t="s">
        <v>42</v>
      </c>
      <c r="E100" s="8" t="s">
        <v>252</v>
      </c>
      <c r="F100" s="8" t="s">
        <v>44</v>
      </c>
      <c r="G100" s="8" t="s">
        <v>69</v>
      </c>
      <c r="H100" s="8" t="s">
        <v>69</v>
      </c>
      <c r="I100" s="8" t="s">
        <v>69</v>
      </c>
      <c r="J100" s="8" t="s">
        <v>253</v>
      </c>
      <c r="K100" s="8" t="s">
        <v>254</v>
      </c>
      <c r="L100" s="8" t="s">
        <v>69</v>
      </c>
      <c r="M100" s="8" t="s">
        <v>253</v>
      </c>
      <c r="N100" s="8" t="s">
        <v>255</v>
      </c>
      <c r="O100" s="31"/>
      <c r="P100" s="31"/>
      <c r="Q100" s="31"/>
      <c r="R100" s="8">
        <v>0</v>
      </c>
      <c r="S100" s="11">
        <f t="shared" si="4"/>
        <v>0</v>
      </c>
      <c r="T100" s="11">
        <f t="shared" si="5"/>
        <v>0</v>
      </c>
      <c r="U100" s="11">
        <f t="shared" si="6"/>
        <v>0</v>
      </c>
      <c r="V100" s="8" t="s">
        <v>34</v>
      </c>
      <c r="W100" s="8" t="s">
        <v>34</v>
      </c>
      <c r="X100" s="8" t="s">
        <v>34</v>
      </c>
      <c r="Y100" s="22">
        <f t="shared" si="7"/>
        <v>0</v>
      </c>
    </row>
    <row r="101" spans="1:25">
      <c r="A101" s="15"/>
      <c r="B101" s="15"/>
      <c r="K101" s="1"/>
      <c r="L101" s="1"/>
      <c r="S101" s="50"/>
      <c r="T101" s="50"/>
      <c r="U101" s="50"/>
      <c r="Y101" s="51"/>
    </row>
    <row r="102" spans="1:25" ht="21.6" thickBot="1"/>
    <row r="103" spans="1:25">
      <c r="N103" s="38" t="s">
        <v>25</v>
      </c>
      <c r="O103" s="39">
        <f t="shared" ref="O103:W105" si="8">SUMIF($F$4:$F$100,$N103,O$4:O$100)</f>
        <v>7.3337597679666819</v>
      </c>
      <c r="P103" s="40">
        <f t="shared" si="8"/>
        <v>5.8836681606628159E-2</v>
      </c>
      <c r="Q103" s="40">
        <f t="shared" si="8"/>
        <v>0.20198008146564544</v>
      </c>
      <c r="R103" s="40">
        <f t="shared" si="8"/>
        <v>9107</v>
      </c>
      <c r="S103" s="56">
        <f t="shared" si="8"/>
        <v>22581.005872025024</v>
      </c>
      <c r="T103" s="56">
        <f t="shared" si="8"/>
        <v>154.31047057901554</v>
      </c>
      <c r="U103" s="40">
        <f t="shared" si="8"/>
        <v>574.61302022931966</v>
      </c>
      <c r="V103" s="40">
        <f t="shared" si="8"/>
        <v>0</v>
      </c>
      <c r="W103" s="40">
        <f t="shared" si="8"/>
        <v>0</v>
      </c>
      <c r="X103" s="40">
        <f t="shared" ref="X103:Y103" si="9">SUMIF($F$4:$F$100,$N103,X$4:X$100)</f>
        <v>0</v>
      </c>
      <c r="Y103" s="40">
        <f t="shared" si="9"/>
        <v>23.309929362833358</v>
      </c>
    </row>
    <row r="104" spans="1:25">
      <c r="A104" s="15"/>
      <c r="B104" s="15"/>
      <c r="N104" s="38" t="s">
        <v>104</v>
      </c>
      <c r="O104" s="41">
        <f t="shared" si="8"/>
        <v>0.87650543138876025</v>
      </c>
      <c r="P104" s="42">
        <f t="shared" si="8"/>
        <v>3.4888890717092017E-2</v>
      </c>
      <c r="Q104" s="42">
        <f t="shared" si="8"/>
        <v>1.2523245441202694E-3</v>
      </c>
      <c r="R104" s="42">
        <f t="shared" si="8"/>
        <v>1454145.3599999999</v>
      </c>
      <c r="S104" s="57">
        <f t="shared" si="8"/>
        <v>141618.47845208485</v>
      </c>
      <c r="T104" s="57">
        <f t="shared" si="8"/>
        <v>5637.0576168673806</v>
      </c>
      <c r="U104" s="42">
        <f t="shared" si="8"/>
        <v>202.34021389406715</v>
      </c>
      <c r="V104" s="42">
        <f t="shared" si="8"/>
        <v>0</v>
      </c>
      <c r="W104" s="42">
        <f t="shared" si="8"/>
        <v>0</v>
      </c>
      <c r="X104" s="43">
        <f>SUMIF($F$4:$F$100,$N104,X$4:X$100)</f>
        <v>0</v>
      </c>
      <c r="Y104" s="43">
        <f>SUMIF($F$4:$F$100,$N104,Y$4:Y$100)</f>
        <v>147.45787628284629</v>
      </c>
    </row>
    <row r="105" spans="1:25" ht="21.6" thickBot="1">
      <c r="N105" s="38" t="s">
        <v>44</v>
      </c>
      <c r="O105" s="44">
        <f t="shared" si="8"/>
        <v>892.34017926163062</v>
      </c>
      <c r="P105" s="45">
        <f t="shared" si="8"/>
        <v>9.2847324338170623</v>
      </c>
      <c r="Q105" s="45">
        <f t="shared" si="8"/>
        <v>0.25268474014980385</v>
      </c>
      <c r="R105" s="45">
        <f t="shared" si="8"/>
        <v>8707862.2071133349</v>
      </c>
      <c r="S105" s="58">
        <f t="shared" si="8"/>
        <v>1642718.4789188958</v>
      </c>
      <c r="T105" s="58">
        <f t="shared" si="8"/>
        <v>109393.86479653881</v>
      </c>
      <c r="U105" s="45">
        <f t="shared" si="8"/>
        <v>21109.377121623405</v>
      </c>
      <c r="V105" s="45">
        <f t="shared" si="8"/>
        <v>0</v>
      </c>
      <c r="W105" s="45">
        <f t="shared" si="8"/>
        <v>0</v>
      </c>
      <c r="X105" s="46">
        <f>SUMIF($F$4:$F$100,$N105,X$4:X$100)</f>
        <v>0</v>
      </c>
      <c r="Y105" s="46">
        <f>SUMIF($F$4:$F$100,$N105,Y$4:Y$100)</f>
        <v>1795.4621608370594</v>
      </c>
    </row>
    <row r="106" spans="1:25" ht="21.6" thickBot="1">
      <c r="O106" s="47">
        <f t="shared" ref="O106:Y106" si="10">SUM(O103:O105)</f>
        <v>900.55044446098611</v>
      </c>
      <c r="P106" s="48">
        <f t="shared" si="10"/>
        <v>9.3784580061407823</v>
      </c>
      <c r="Q106" s="48">
        <f t="shared" si="10"/>
        <v>0.45591714615956958</v>
      </c>
      <c r="R106" s="48">
        <f t="shared" si="10"/>
        <v>10171114.567113334</v>
      </c>
      <c r="S106" s="59">
        <f t="shared" si="10"/>
        <v>1806917.9632430058</v>
      </c>
      <c r="T106" s="59">
        <f t="shared" si="10"/>
        <v>115185.2328839852</v>
      </c>
      <c r="U106" s="48">
        <f t="shared" si="10"/>
        <v>21886.330355746792</v>
      </c>
      <c r="V106" s="48">
        <f t="shared" si="10"/>
        <v>0</v>
      </c>
      <c r="W106" s="48">
        <f t="shared" si="10"/>
        <v>0</v>
      </c>
      <c r="X106" s="49">
        <f t="shared" si="10"/>
        <v>0</v>
      </c>
      <c r="Y106" s="16">
        <f t="shared" si="10"/>
        <v>1966.229966482739</v>
      </c>
    </row>
    <row r="108" spans="1:25">
      <c r="Y108" s="34"/>
    </row>
  </sheetData>
  <autoFilter ref="A3:Y103" xr:uid="{00000000-0009-0000-0000-000002000000}">
    <sortState xmlns:xlrd2="http://schemas.microsoft.com/office/spreadsheetml/2017/richdata2" ref="A4:Y81">
      <sortCondition ref="F3:F81"/>
    </sortState>
  </autoFilter>
  <mergeCells count="2">
    <mergeCell ref="A1:Y1"/>
    <mergeCell ref="S2:X2"/>
  </mergeCells>
  <phoneticPr fontId="17" type="noConversion"/>
  <pageMargins left="0.7" right="0.7" top="0.75" bottom="0.75" header="0.3" footer="0.3"/>
  <pageSetup paperSize="8" scale="36"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activity xmlns="4f9c820c-e7e2-444d-97ee-45f2b3485c1d">CNGP</Subactivity>
    <BusinessValue xmlns="4f9c820c-e7e2-444d-97ee-45f2b3485c1d" xsi:nil="true"/>
    <PRADateDisposal xmlns="4f9c820c-e7e2-444d-97ee-45f2b3485c1d" xsi:nil="true"/>
    <KeyWords xmlns="15ffb055-6eb4-45a1-bc20-bf2ac0d420da" xsi:nil="true"/>
    <SecurityClassification xmlns="15ffb055-6eb4-45a1-bc20-bf2ac0d420da">UNCLASSIFIED</SecurityClassification>
    <PRADate3 xmlns="4f9c820c-e7e2-444d-97ee-45f2b3485c1d" xsi:nil="true"/>
    <PRAText5 xmlns="4f9c820c-e7e2-444d-97ee-45f2b3485c1d" xsi:nil="true"/>
    <Level2 xmlns="c91a514c-9034-4fa3-897a-8352025b26ed">NA</Level2>
    <CopiedFrom xmlns="184c05c4-c568-455d-94a4-7e009b164348" xsi:nil="true"/>
    <Activity xmlns="4f9c820c-e7e2-444d-97ee-45f2b3485c1d">NA</Activity>
    <AggregationStatus xmlns="4f9c820c-e7e2-444d-97ee-45f2b3485c1d">Normal</AggregationStatus>
    <OverrideLabel xmlns="d0b61010-d6f3-4072-b934-7bbb13e97771" xsi:nil="true"/>
    <CategoryValue xmlns="4f9c820c-e7e2-444d-97ee-45f2b3485c1d">NA</CategoryValue>
    <PRADate2 xmlns="4f9c820c-e7e2-444d-97ee-45f2b3485c1d" xsi:nil="true"/>
    <zLegacyJSON xmlns="184c05c4-c568-455d-94a4-7e009b164348" xsi:nil="true"/>
    <Case xmlns="4f9c820c-e7e2-444d-97ee-45f2b3485c1d">NA</Case>
    <PRAText1 xmlns="4f9c820c-e7e2-444d-97ee-45f2b3485c1d" xsi:nil="true"/>
    <PRAText4 xmlns="4f9c820c-e7e2-444d-97ee-45f2b3485c1d" xsi:nil="true"/>
    <Level3 xmlns="c91a514c-9034-4fa3-897a-8352025b26ed">NA</Level3>
    <Endorsements xmlns="184c05c4-c568-455d-94a4-7e009b164348">N/A</Endorsements>
    <Team xmlns="c91a514c-9034-4fa3-897a-8352025b26ed">Property Management</Team>
    <Project xmlns="4f9c820c-e7e2-444d-97ee-45f2b3485c1d">NA</Project>
    <TaxCatchAll xmlns="a92161ee-a867-43fa-afc4-ef021add4eae" xsi:nil="true"/>
    <HasNHI xmlns="184c05c4-c568-455d-94a4-7e009b164348">false</HasNHI>
    <lcf76f155ced4ddcb4097134ff3c332f xmlns="77fc9259-9bdd-4436-bdca-cbe80b037127">
      <Terms xmlns="http://schemas.microsoft.com/office/infopath/2007/PartnerControls"/>
    </lcf76f155ced4ddcb4097134ff3c332f>
    <FunctionGroup xmlns="4f9c820c-e7e2-444d-97ee-45f2b3485c1d">Corporate Support</FunctionGroup>
    <Function xmlns="4f9c820c-e7e2-444d-97ee-45f2b3485c1d">Property Management</Function>
    <SetLabel xmlns="d0b61010-d6f3-4072-b934-7bbb13e97771">Del07M</SetLabel>
    <RelatedPeople xmlns="4f9c820c-e7e2-444d-97ee-45f2b3485c1d">
      <UserInfo>
        <DisplayName/>
        <AccountId xsi:nil="true"/>
        <AccountType/>
      </UserInfo>
    </RelatedPeople>
    <AggregationNarrative xmlns="725c79e5-42ce-4aa0-ac78-b6418001f0d2" xsi:nil="true"/>
    <Channel xmlns="c91a514c-9034-4fa3-897a-8352025b26ed">General</Channel>
    <PRAType xmlns="4f9c820c-e7e2-444d-97ee-45f2b3485c1d">Doc</PRAType>
    <PRADate1 xmlns="4f9c820c-e7e2-444d-97ee-45f2b3485c1d" xsi:nil="true"/>
    <DocumentType xmlns="4f9c820c-e7e2-444d-97ee-45f2b3485c1d" xsi:nil="true"/>
    <PRAText3 xmlns="4f9c820c-e7e2-444d-97ee-45f2b3485c1d" xsi:nil="true"/>
    <zLegacy xmlns="184c05c4-c568-455d-94a4-7e009b164348" xsi:nil="true"/>
    <Year xmlns="c91a514c-9034-4fa3-897a-8352025b26ed">NA</Year>
    <Narrative xmlns="4f9c820c-e7e2-444d-97ee-45f2b3485c1d" xsi:nil="true"/>
    <CategoryName xmlns="4f9c820c-e7e2-444d-97ee-45f2b3485c1d">Annual Report and Greenhouse Gas Report</CategoryName>
    <PRADateTrigger xmlns="4f9c820c-e7e2-444d-97ee-45f2b3485c1d" xsi:nil="true"/>
    <PRAText2 xmlns="4f9c820c-e7e2-444d-97ee-45f2b3485c1d" xsi:nil="true"/>
    <zLegacyID xmlns="184c05c4-c568-455d-94a4-7e009b164348" xsi:nil="true"/>
    <_dlc_DocId xmlns="a92161ee-a867-43fa-afc4-ef021add4eae">MOHECM-1550046955-662</_dlc_DocId>
    <_dlc_DocIdUrl xmlns="a92161ee-a867-43fa-afc4-ef021add4eae">
      <Url>https://mohgovtnz.sharepoint.com/sites/moh-ecm-PropMgt/_layouts/15/DocIdRedir.aspx?ID=MOHECM-1550046955-662</Url>
      <Description>MOHECM-1550046955-662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7BA1164CF1528342A046E742A1DEEBFB" ma:contentTypeVersion="222" ma:contentTypeDescription="Create a new document." ma:contentTypeScope="" ma:versionID="b610de9d8457467458d218351adfbfdb">
  <xsd:schema xmlns:xsd="http://www.w3.org/2001/XMLSchema" xmlns:xs="http://www.w3.org/2001/XMLSchema" xmlns:p="http://schemas.microsoft.com/office/2006/metadata/properties" xmlns:ns2="a92161ee-a867-43fa-afc4-ef021add4eae" xmlns:ns3="4f9c820c-e7e2-444d-97ee-45f2b3485c1d" xmlns:ns4="15ffb055-6eb4-45a1-bc20-bf2ac0d420da" xmlns:ns5="725c79e5-42ce-4aa0-ac78-b6418001f0d2" xmlns:ns6="c91a514c-9034-4fa3-897a-8352025b26ed" xmlns:ns7="d0b61010-d6f3-4072-b934-7bbb13e97771" xmlns:ns8="184c05c4-c568-455d-94a4-7e009b164348" xmlns:ns9="77fc9259-9bdd-4436-bdca-cbe80b037127" targetNamespace="http://schemas.microsoft.com/office/2006/metadata/properties" ma:root="true" ma:fieldsID="7fc7a181be4c48524f0cab189ff16522" ns2:_="" ns3:_="" ns4:_="" ns5:_="" ns6:_="" ns7:_="" ns8:_="" ns9:_="">
    <xsd:import namespace="a92161ee-a867-43fa-afc4-ef021add4eae"/>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184c05c4-c568-455d-94a4-7e009b164348"/>
    <xsd:import namespace="77fc9259-9bdd-4436-bdca-cbe80b037127"/>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Group"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8:HasNHI" minOccurs="0"/>
                <xsd:element ref="ns8:zLegacy" minOccurs="0"/>
                <xsd:element ref="ns8:zLegacyID" minOccurs="0"/>
                <xsd:element ref="ns8:zLegacyJSON" minOccurs="0"/>
                <xsd:element ref="ns8:CopiedFrom" minOccurs="0"/>
                <xsd:element ref="ns8:Endorsements" minOccurs="0"/>
                <xsd:element ref="ns9:MediaServiceMetadata" minOccurs="0"/>
                <xsd:element ref="ns9:MediaServiceFastMetadata" minOccurs="0"/>
                <xsd:element ref="ns9:MediaServiceAutoKeyPoints" minOccurs="0"/>
                <xsd:element ref="ns9:MediaServiceKeyPoints" minOccurs="0"/>
                <xsd:element ref="ns2:SharedWithUsers" minOccurs="0"/>
                <xsd:element ref="ns2:SharedWithDetails" minOccurs="0"/>
                <xsd:element ref="ns9:lcf76f155ced4ddcb4097134ff3c332f" minOccurs="0"/>
                <xsd:element ref="ns2:TaxCatchAll" minOccurs="0"/>
                <xsd:element ref="ns9:MediaServiceOCR" minOccurs="0"/>
                <xsd:element ref="ns9:MediaServiceGenerationTime" minOccurs="0"/>
                <xsd:element ref="ns9:MediaServiceEventHashCode" minOccurs="0"/>
                <xsd:element ref="ns9:MediaServiceDateTaken" minOccurs="0"/>
                <xsd:element ref="ns9:MediaServiceObjectDetectorVersions" minOccurs="0"/>
                <xsd:element ref="ns9: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2161ee-a867-43fa-afc4-ef021add4ea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element name="TaxCatchAll" ma:index="59" nillable="true" ma:displayName="Taxonomy Catch All Column" ma:hidden="true" ma:list="{1b4d36e6-0435-4277-9612-10c5740d6619}" ma:internalName="TaxCatchAll" ma:showField="CatchAllData" ma:web="a92161ee-a867-43fa-afc4-ef021add4e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Group" ma:index="21" nillable="true" ma:displayName="Function Group" ma:default="Corporate Support" ma:hidden="true" ma:internalName="FunctionGroup" ma:readOnly="false">
      <xsd:simpleType>
        <xsd:restriction base="dms:Text">
          <xsd:maxLength value="255"/>
        </xsd:restriction>
      </xsd:simpleType>
    </xsd:element>
    <xsd:element name="Function" ma:index="22" nillable="true" ma:displayName="Function" ma:default="Property Management" ma:hidden="true" ma:internalName="Function" ma:readOnly="false">
      <xsd:simpleType>
        <xsd:restriction base="dms:Text">
          <xsd:maxLength value="255"/>
        </xsd:restriction>
      </xsd:simpleType>
    </xsd:element>
    <xsd:element name="PRAType" ma:index="23" nillable="true" ma:displayName="PRA Type" ma:default="Doc" ma:hidden="true" ma:indexed="true" ma:internalName="PRAType" ma:readOnly="false">
      <xsd:simpleType>
        <xsd:restriction base="dms:Text">
          <xsd:maxLength value="255"/>
        </xsd:restriction>
      </xsd:simpleType>
    </xsd:element>
    <xsd:element name="PRADate1" ma:index="24" nillable="true" ma:displayName="PRA Date 1" ma:format="DateOnly" ma:hidden="true" ma:internalName="PRADate1" ma:readOnly="false">
      <xsd:simpleType>
        <xsd:restriction base="dms:DateTime"/>
      </xsd:simpleType>
    </xsd:element>
    <xsd:element name="PRADate2" ma:index="25" nillable="true" ma:displayName="PRA Date 2" ma:format="DateOnly" ma:hidden="true" ma:internalName="PRADate2" ma:readOnly="false">
      <xsd:simpleType>
        <xsd:restriction base="dms:DateTime"/>
      </xsd:simpleType>
    </xsd:element>
    <xsd:element name="PRADate3" ma:index="26" nillable="true" ma:displayName="PRA Date 3" ma:format="DateOnly" ma:hidden="true" ma:internalName="PRADate3" ma:readOnly="false">
      <xsd:simpleType>
        <xsd:restriction base="dms:DateTime"/>
      </xsd:simpleType>
    </xsd:element>
    <xsd:element name="PRADateDisposal" ma:index="27" nillable="true" ma:displayName="PRA Date Disposal" ma:format="DateOnly" ma:hidden="true" ma:internalName="PRADateDisposal" ma:readOnly="false">
      <xsd:simpleType>
        <xsd:restriction base="dms:DateTime"/>
      </xsd:simpleType>
    </xsd:element>
    <xsd:element name="PRADateTrigger" ma:index="28" nillable="true" ma:displayName="PRA Date Trigger" ma:format="DateOnly" ma:hidden="true" ma:internalName="PRADateTrigger" ma:readOnly="false">
      <xsd:simpleType>
        <xsd:restriction base="dms:DateTime"/>
      </xsd:simpleType>
    </xsd:element>
    <xsd:element name="PRAText1" ma:index="29" nillable="true" ma:displayName="PRA Text 1" ma:hidden="true" ma:internalName="PRAText1" ma:readOnly="false">
      <xsd:simpleType>
        <xsd:restriction base="dms:Text">
          <xsd:maxLength value="255"/>
        </xsd:restriction>
      </xsd:simpleType>
    </xsd:element>
    <xsd:element name="PRAText2" ma:index="30" nillable="true" ma:displayName="PRA Text 2" ma:hidden="true" ma:internalName="PRAText2" ma:readOnly="false">
      <xsd:simpleType>
        <xsd:restriction base="dms:Text">
          <xsd:maxLength value="255"/>
        </xsd:restriction>
      </xsd:simpleType>
    </xsd:element>
    <xsd:element name="PRAText3" ma:index="31" nillable="true" ma:displayName="PRA Text 3" ma:hidden="true" ma:internalName="PRAText3" ma:readOnly="false">
      <xsd:simpleType>
        <xsd:restriction base="dms:Text">
          <xsd:maxLength value="255"/>
        </xsd:restriction>
      </xsd:simpleType>
    </xsd:element>
    <xsd:element name="PRAText4" ma:index="32" nillable="true" ma:displayName="PRA Text 4" ma:hidden="true" ma:internalName="PRAText4" ma:readOnly="false">
      <xsd:simpleType>
        <xsd:restriction base="dms:Text">
          <xsd:maxLength value="255"/>
        </xsd:restriction>
      </xsd:simpleType>
    </xsd:element>
    <xsd:element name="PRAText5" ma:index="33" nillable="true" ma:displayName="PRA Text 5" ma:hidden="true" ma:internalName="PRAText5" ma:readOnly="false">
      <xsd:simpleType>
        <xsd:restriction base="dms:Text">
          <xsd:maxLength value="255"/>
        </xsd:restriction>
      </xsd:simpleType>
    </xsd:element>
    <xsd:element name="AggregationStatus" ma:index="34"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5" nillable="true" ma:displayName="Project" ma:default="NA" ma:hidden="true" ma:internalName="Project" ma:readOnly="false">
      <xsd:simpleType>
        <xsd:restriction base="dms:Text">
          <xsd:maxLength value="255"/>
        </xsd:restriction>
      </xsd:simpleType>
    </xsd:element>
    <xsd:element name="Activity" ma:index="36" nillable="true" ma:displayName="Activity" ma:default="NA"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default="UNCLASSIFIED" ma:format="Dropdown" ma:internalName="SecurityClassification" ma:readOnly="false">
      <xsd:simpleType>
        <xsd:restriction base="dms:Choice">
          <xsd:enumeration value="UNCLASSIFIED"/>
          <xsd:enumeration value="IN-CONFIDENCE"/>
          <xsd:enumeration value="SENSITIVE"/>
          <xsd:enumeration value="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7"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8" nillable="true" ma:displayName="Channel" ma:default="NA" ma:hidden="true" ma:internalName="Channel" ma:readOnly="false">
      <xsd:simpleType>
        <xsd:restriction base="dms:Text">
          <xsd:maxLength value="255"/>
        </xsd:restriction>
      </xsd:simpleType>
    </xsd:element>
    <xsd:element name="Team" ma:index="39" nillable="true" ma:displayName="Team" ma:default="Property Management" ma:hidden="true" ma:internalName="Team" ma:readOnly="false">
      <xsd:simpleType>
        <xsd:restriction base="dms:Text">
          <xsd:maxLength value="255"/>
        </xsd:restriction>
      </xsd:simpleType>
    </xsd:element>
    <xsd:element name="Level2" ma:index="40" nillable="true" ma:displayName="Level 2" ma:default="NA" ma:hidden="true" ma:internalName="Level2" ma:readOnly="false">
      <xsd:simpleType>
        <xsd:restriction base="dms:Text">
          <xsd:maxLength value="255"/>
        </xsd:restriction>
      </xsd:simpleType>
    </xsd:element>
    <xsd:element name="Level3" ma:index="41" nillable="true" ma:displayName="Level 3" ma:default="NA" ma:hidden="true" ma:internalName="Level3" ma:readOnly="false">
      <xsd:simpleType>
        <xsd:restriction base="dms:Text">
          <xsd:maxLength value="255"/>
        </xsd:restriction>
      </xsd:simpleType>
    </xsd:element>
    <xsd:element name="Year" ma:index="42"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3" nillable="true" ma:displayName="Set Label" ma:default="Del07M" ma:hidden="true" ma:indexed="true" ma:internalName="SetLabel" ma:readOnly="false">
      <xsd:simpleType>
        <xsd:restriction base="dms:Text">
          <xsd:maxLength value="255"/>
        </xsd:restriction>
      </xsd:simpleType>
    </xsd:element>
    <xsd:element name="OverrideLabel" ma:index="44"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c05c4-c568-455d-94a4-7e009b164348" elementFormDefault="qualified">
    <xsd:import namespace="http://schemas.microsoft.com/office/2006/documentManagement/types"/>
    <xsd:import namespace="http://schemas.microsoft.com/office/infopath/2007/PartnerControls"/>
    <xsd:element name="HasNHI" ma:index="45" nillable="true" ma:displayName="Has NHI" ma:default="0" ma:internalName="HasNHI" ma:readOnly="false">
      <xsd:simpleType>
        <xsd:restriction base="dms:Boolean"/>
      </xsd:simpleType>
    </xsd:element>
    <xsd:element name="zLegacy" ma:index="46" nillable="true" ma:displayName="zLegacy" ma:hidden="true" ma:internalName="zLegacy" ma:readOnly="false">
      <xsd:simpleType>
        <xsd:restriction base="dms:Note"/>
      </xsd:simpleType>
    </xsd:element>
    <xsd:element name="zLegacyID" ma:index="47" nillable="true" ma:displayName="zLegacyID" ma:hidden="true" ma:indexed="true" ma:internalName="zLegacyID" ma:readOnly="false">
      <xsd:simpleType>
        <xsd:restriction base="dms:Text">
          <xsd:maxLength value="255"/>
        </xsd:restriction>
      </xsd:simpleType>
    </xsd:element>
    <xsd:element name="zLegacyJSON" ma:index="48" nillable="true" ma:displayName="zLegacyJSON" ma:hidden="true" ma:internalName="zLegacyJSON" ma:readOnly="false">
      <xsd:simpleType>
        <xsd:restriction base="dms:Note"/>
      </xsd:simpleType>
    </xsd:element>
    <xsd:element name="CopiedFrom" ma:index="49" nillable="true" ma:displayName="Copied From" ma:hidden="true" ma:internalName="CopiedFrom" ma:readOnly="false">
      <xsd:simpleType>
        <xsd:restriction base="dms:Text">
          <xsd:maxLength value="255"/>
        </xsd:restriction>
      </xsd:simpleType>
    </xsd:element>
    <xsd:element name="Endorsements" ma:index="50" nillable="true" ma:displayName="Endorsements" ma:default="N/A" ma:format="Dropdown" ma:internalName="Endorsements" ma:readOnly="false">
      <xsd:simpleType>
        <xsd:restriction base="dms:Choice">
          <xsd:enumeration value="N/A"/>
          <xsd:enumeration value="APPOINTMENTS"/>
          <xsd:enumeration value="BUDGET"/>
          <xsd:enumeration value="CABINET"/>
          <xsd:enumeration value="COMMERCIAL"/>
          <xsd:enumeration value="[DEPARTMENT] USE ONLY"/>
          <xsd:enumeration value="EMBARGOED FOR RELEASE"/>
          <xsd:enumeration value="EVALUATIVE"/>
          <xsd:enumeration value="HONOURS"/>
          <xsd:enumeration value="LEGAL PRIVILEGE"/>
          <xsd:enumeration value="MEDICAL"/>
          <xsd:enumeration value="NEW ZEALAND EYES ONLY (NZEO)"/>
          <xsd:enumeration value="STAFF"/>
          <xsd:enumeration value="POLICY"/>
          <xsd:enumeration value="TO BE REVIEWED ON"/>
          <xsd:enumeration value="RELEASEABLE TO (REL)"/>
        </xsd:restriction>
      </xsd:simpleType>
    </xsd:element>
  </xsd:schema>
  <xsd:schema xmlns:xsd="http://www.w3.org/2001/XMLSchema" xmlns:xs="http://www.w3.org/2001/XMLSchema" xmlns:dms="http://schemas.microsoft.com/office/2006/documentManagement/types" xmlns:pc="http://schemas.microsoft.com/office/infopath/2007/PartnerControls" targetNamespace="77fc9259-9bdd-4436-bdca-cbe80b037127" elementFormDefault="qualified">
    <xsd:import namespace="http://schemas.microsoft.com/office/2006/documentManagement/types"/>
    <xsd:import namespace="http://schemas.microsoft.com/office/infopath/2007/PartnerControls"/>
    <xsd:element name="MediaServiceMetadata" ma:index="51" nillable="true" ma:displayName="MediaServiceMetadata" ma:hidden="true" ma:internalName="MediaServiceMetadata" ma:readOnly="true">
      <xsd:simpleType>
        <xsd:restriction base="dms:Note"/>
      </xsd:simpleType>
    </xsd:element>
    <xsd:element name="MediaServiceFastMetadata" ma:index="52" nillable="true" ma:displayName="MediaServiceFastMetadata" ma:hidden="true" ma:internalName="MediaServiceFastMetadata" ma:readOnly="true">
      <xsd:simpleType>
        <xsd:restriction base="dms:Note"/>
      </xsd:simpleType>
    </xsd:element>
    <xsd:element name="MediaServiceAutoKeyPoints" ma:index="53" nillable="true" ma:displayName="MediaServiceAutoKeyPoints" ma:hidden="true" ma:internalName="MediaServiceAutoKeyPoints" ma:readOnly="true">
      <xsd:simpleType>
        <xsd:restriction base="dms:Note"/>
      </xsd:simpleType>
    </xsd:element>
    <xsd:element name="MediaServiceKeyPoints" ma:index="54" nillable="true" ma:displayName="KeyPoints" ma:internalName="MediaServiceKeyPoints" ma:readOnly="true">
      <xsd:simpleType>
        <xsd:restriction base="dms:Note">
          <xsd:maxLength value="255"/>
        </xsd:restriction>
      </xsd:simpleType>
    </xsd:element>
    <xsd:element name="lcf76f155ced4ddcb4097134ff3c332f" ma:index="58" nillable="true" ma:taxonomy="true" ma:internalName="lcf76f155ced4ddcb4097134ff3c332f" ma:taxonomyFieldName="MediaServiceImageTags" ma:displayName="Image Tags" ma:readOnly="false" ma:fieldId="{5cf76f15-5ced-4ddc-b409-7134ff3c332f}" ma:taxonomyMulti="true" ma:sspId="0413e039-5297-4392-bfce-c6182202c714" ma:termSetId="09814cd3-568e-fe90-9814-8d621ff8fb84" ma:anchorId="fba54fb3-c3e1-fe81-a776-ca4b69148c4d" ma:open="true" ma:isKeyword="false">
      <xsd:complexType>
        <xsd:sequence>
          <xsd:element ref="pc:Terms" minOccurs="0" maxOccurs="1"/>
        </xsd:sequence>
      </xsd:complexType>
    </xsd:element>
    <xsd:element name="MediaServiceOCR" ma:index="60" nillable="true" ma:displayName="Extracted Text" ma:internalName="MediaServiceOCR" ma:readOnly="true">
      <xsd:simpleType>
        <xsd:restriction base="dms:Note">
          <xsd:maxLength value="255"/>
        </xsd:restriction>
      </xsd:simpleType>
    </xsd:element>
    <xsd:element name="MediaServiceGenerationTime" ma:index="61" nillable="true" ma:displayName="MediaServiceGenerationTime" ma:hidden="true" ma:internalName="MediaServiceGenerationTime" ma:readOnly="true">
      <xsd:simpleType>
        <xsd:restriction base="dms:Text"/>
      </xsd:simpleType>
    </xsd:element>
    <xsd:element name="MediaServiceEventHashCode" ma:index="62" nillable="true" ma:displayName="MediaServiceEventHashCode" ma:hidden="true" ma:internalName="MediaServiceEventHashCode" ma:readOnly="true">
      <xsd:simpleType>
        <xsd:restriction base="dms:Text"/>
      </xsd:simpleType>
    </xsd:element>
    <xsd:element name="MediaServiceDateTaken" ma:index="63" nillable="true" ma:displayName="MediaServiceDateTaken" ma:hidden="true" ma:indexed="true" ma:internalName="MediaServiceDateTaken" ma:readOnly="true">
      <xsd:simpleType>
        <xsd:restriction base="dms:Text"/>
      </xsd:simpleType>
    </xsd:element>
    <xsd:element name="MediaServiceObjectDetectorVersions" ma:index="64" nillable="true" ma:displayName="MediaServiceObjectDetectorVersions" ma:hidden="true" ma:indexed="true" ma:internalName="MediaServiceObjectDetectorVersions" ma:readOnly="true">
      <xsd:simpleType>
        <xsd:restriction base="dms:Text"/>
      </xsd:simpleType>
    </xsd:element>
    <xsd:element name="MediaLengthInSeconds" ma:index="6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727F50-B5C8-45A7-92CF-8084D9C8B5B7}"/>
</file>

<file path=customXml/itemProps2.xml><?xml version="1.0" encoding="utf-8"?>
<ds:datastoreItem xmlns:ds="http://schemas.openxmlformats.org/officeDocument/2006/customXml" ds:itemID="{5617B5FB-9A56-4CDD-A79D-939DBE9AB01B}"/>
</file>

<file path=customXml/itemProps3.xml><?xml version="1.0" encoding="utf-8"?>
<ds:datastoreItem xmlns:ds="http://schemas.openxmlformats.org/officeDocument/2006/customXml" ds:itemID="{5F876C50-B928-4D67-9A60-C4C6D9E60E17}"/>
</file>

<file path=customXml/itemProps4.xml><?xml version="1.0" encoding="utf-8"?>
<ds:datastoreItem xmlns:ds="http://schemas.openxmlformats.org/officeDocument/2006/customXml" ds:itemID="{5A04133F-AA4F-4C24-8E13-F86F7BFC3D72}"/>
</file>

<file path=docProps/app.xml><?xml version="1.0" encoding="utf-8"?>
<Properties xmlns="http://schemas.openxmlformats.org/officeDocument/2006/extended-properties" xmlns:vt="http://schemas.openxmlformats.org/officeDocument/2006/docPropsVTypes">
  <Application>Microsoft Excel Online</Application>
  <Manager/>
  <Company>Ministry of Health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Shawn Redpath</dc:creator>
  <cp:keywords/>
  <dc:description/>
  <cp:lastModifiedBy>Simon Clear</cp:lastModifiedBy>
  <cp:revision/>
  <dcterms:created xsi:type="dcterms:W3CDTF">2021-03-15T20:38:43Z</dcterms:created>
  <dcterms:modified xsi:type="dcterms:W3CDTF">2023-07-19T02:18:43Z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0x0101007BA1164CF1528342A046E742A1DEEBFB</vt:lpwstr>
  </property>
  <property fmtid="{D5CDD505-2E9C-101B-9397-08002B2CF9AE}" pid="3" name="_dlc_DocIdItemGuid">
    <vt:lpwstr>7b5a8fec-6590-4bda-a06d-cc5097bcb050</vt:lpwstr>
  </property>
  <property fmtid="{D5CDD505-2E9C-101B-9397-08002B2CF9AE}" pid="4" name="MediaServiceImageTags">
    <vt:lpwstr/>
  </property>
</Properties>
</file>