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16665" windowHeight="9210" activeTab="4"/>
  </bookViews>
  <sheets>
    <sheet name="Summary totals by year" sheetId="23" r:id="rId1"/>
    <sheet name="Auckland DHB" sheetId="25" r:id="rId2"/>
    <sheet name="Bay of Plenty DHB" sheetId="3" r:id="rId3"/>
    <sheet name="Canterbury DHB" sheetId="4" r:id="rId4"/>
    <sheet name="Capital &amp; Coast DHB" sheetId="5" r:id="rId5"/>
    <sheet name="Counties Manukau DHB" sheetId="6" r:id="rId6"/>
    <sheet name="Hawke's Bay DHB" sheetId="7" r:id="rId7"/>
    <sheet name="Hutt Valley DHB" sheetId="8" r:id="rId8"/>
    <sheet name="Lakes DHB" sheetId="21" r:id="rId9"/>
    <sheet name="MidCentral DHB" sheetId="9" r:id="rId10"/>
    <sheet name="Nelson Marlborough DHB" sheetId="10" r:id="rId11"/>
    <sheet name="Northland DHB" sheetId="11" r:id="rId12"/>
    <sheet name="South Canterbury DHB" sheetId="12" r:id="rId13"/>
    <sheet name="Southern DHB" sheetId="13" r:id="rId14"/>
    <sheet name="Tairawhiti DHB" sheetId="14" r:id="rId15"/>
    <sheet name="Taranaki DHB" sheetId="15" r:id="rId16"/>
    <sheet name="Waikato DHB" sheetId="16" r:id="rId17"/>
    <sheet name="Wairarapa DHB" sheetId="17" r:id="rId18"/>
    <sheet name="Waitemata DHB" sheetId="18" r:id="rId19"/>
    <sheet name="West Coast DHB" sheetId="19" r:id="rId20"/>
    <sheet name="Whanganui DHB" sheetId="20" r:id="rId21"/>
    <sheet name="Nationals" sheetId="24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24" l="1"/>
  <c r="H70" i="24"/>
  <c r="G70" i="24"/>
  <c r="F70" i="24"/>
  <c r="E70" i="24"/>
  <c r="D70" i="24"/>
  <c r="C70" i="24"/>
  <c r="B70" i="24"/>
  <c r="J70" i="24" s="1"/>
  <c r="J68" i="24"/>
  <c r="J67" i="24"/>
  <c r="J66" i="24"/>
  <c r="J65" i="24"/>
  <c r="J64" i="24"/>
  <c r="J63" i="24"/>
  <c r="J62" i="24"/>
  <c r="J61" i="24"/>
  <c r="J60" i="24"/>
  <c r="J59" i="24"/>
  <c r="G51" i="24"/>
  <c r="F51" i="24"/>
  <c r="F53" i="24" s="1"/>
  <c r="E51" i="24"/>
  <c r="D51" i="24"/>
  <c r="D53" i="24" s="1"/>
  <c r="C51" i="24"/>
  <c r="B51" i="24"/>
  <c r="B53" i="24" s="1"/>
  <c r="H49" i="24"/>
  <c r="H48" i="24"/>
  <c r="H47" i="24"/>
  <c r="H46" i="24"/>
  <c r="H45" i="24"/>
  <c r="H44" i="24"/>
  <c r="H43" i="24"/>
  <c r="H42" i="24"/>
  <c r="H41" i="24"/>
  <c r="H40" i="24"/>
  <c r="G35" i="24"/>
  <c r="G53" i="24" s="1"/>
  <c r="F35" i="24"/>
  <c r="E35" i="24"/>
  <c r="E53" i="24" s="1"/>
  <c r="D35" i="24"/>
  <c r="C35" i="24"/>
  <c r="H35" i="24" s="1"/>
  <c r="B35" i="24"/>
  <c r="H33" i="24"/>
  <c r="H32" i="24"/>
  <c r="H31" i="24"/>
  <c r="H30" i="24"/>
  <c r="H29" i="24"/>
  <c r="H28" i="24"/>
  <c r="H27" i="24"/>
  <c r="H26" i="24"/>
  <c r="H25" i="24"/>
  <c r="H24" i="24"/>
  <c r="G19" i="24"/>
  <c r="F19" i="24"/>
  <c r="E19" i="24"/>
  <c r="D19" i="24"/>
  <c r="C19" i="24"/>
  <c r="B19" i="24"/>
  <c r="H19" i="24" s="1"/>
  <c r="B31" i="23" s="1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H3" i="24"/>
  <c r="I42" i="20"/>
  <c r="H42" i="20"/>
  <c r="G42" i="20"/>
  <c r="F42" i="20"/>
  <c r="E42" i="20"/>
  <c r="D42" i="20"/>
  <c r="C42" i="20"/>
  <c r="B42" i="20"/>
  <c r="J42" i="20" s="1"/>
  <c r="J41" i="20"/>
  <c r="J40" i="20"/>
  <c r="J39" i="20"/>
  <c r="J38" i="20"/>
  <c r="G30" i="20"/>
  <c r="G32" i="20" s="1"/>
  <c r="F30" i="20"/>
  <c r="E30" i="20"/>
  <c r="E32" i="20" s="1"/>
  <c r="D30" i="20"/>
  <c r="C30" i="20"/>
  <c r="C32" i="20" s="1"/>
  <c r="B30" i="20"/>
  <c r="H30" i="20" s="1"/>
  <c r="H28" i="20"/>
  <c r="H27" i="20"/>
  <c r="H26" i="20"/>
  <c r="H25" i="20"/>
  <c r="H24" i="20"/>
  <c r="G19" i="20"/>
  <c r="F19" i="20"/>
  <c r="E19" i="20"/>
  <c r="D19" i="20"/>
  <c r="C19" i="20"/>
  <c r="B19" i="20"/>
  <c r="H19" i="20" s="1"/>
  <c r="C23" i="23" s="1"/>
  <c r="H18" i="20"/>
  <c r="H17" i="20"/>
  <c r="H16" i="20"/>
  <c r="H15" i="20"/>
  <c r="H14" i="20"/>
  <c r="H13" i="20"/>
  <c r="G8" i="20"/>
  <c r="F8" i="20"/>
  <c r="F32" i="20" s="1"/>
  <c r="E8" i="20"/>
  <c r="D8" i="20"/>
  <c r="D32" i="20" s="1"/>
  <c r="C8" i="20"/>
  <c r="B8" i="20"/>
  <c r="H8" i="20" s="1"/>
  <c r="H7" i="20"/>
  <c r="H6" i="20"/>
  <c r="H5" i="20"/>
  <c r="H4" i="20"/>
  <c r="H3" i="20"/>
  <c r="I29" i="19"/>
  <c r="H29" i="19"/>
  <c r="G29" i="19"/>
  <c r="F29" i="19"/>
  <c r="E29" i="19"/>
  <c r="D29" i="19"/>
  <c r="C29" i="19"/>
  <c r="B29" i="19"/>
  <c r="J29" i="19" s="1"/>
  <c r="J27" i="19"/>
  <c r="G19" i="19"/>
  <c r="F19" i="19"/>
  <c r="F21" i="19" s="1"/>
  <c r="E19" i="19"/>
  <c r="D19" i="19"/>
  <c r="D21" i="19" s="1"/>
  <c r="C19" i="19"/>
  <c r="B19" i="19"/>
  <c r="B21" i="19" s="1"/>
  <c r="H17" i="19"/>
  <c r="G12" i="19"/>
  <c r="F12" i="19"/>
  <c r="E12" i="19"/>
  <c r="D12" i="19"/>
  <c r="H12" i="19" s="1"/>
  <c r="C12" i="19"/>
  <c r="B12" i="19"/>
  <c r="H11" i="19"/>
  <c r="H10" i="19"/>
  <c r="G5" i="19"/>
  <c r="G21" i="19" s="1"/>
  <c r="F5" i="19"/>
  <c r="E5" i="19"/>
  <c r="E21" i="19" s="1"/>
  <c r="D5" i="19"/>
  <c r="C5" i="19"/>
  <c r="C21" i="19" s="1"/>
  <c r="B5" i="19"/>
  <c r="H5" i="19" s="1"/>
  <c r="H4" i="19"/>
  <c r="H3" i="19"/>
  <c r="I46" i="18"/>
  <c r="H46" i="18"/>
  <c r="G46" i="18"/>
  <c r="F46" i="18"/>
  <c r="E46" i="18"/>
  <c r="D46" i="18"/>
  <c r="C46" i="18"/>
  <c r="B46" i="18"/>
  <c r="J46" i="18" s="1"/>
  <c r="J45" i="18"/>
  <c r="J44" i="18"/>
  <c r="J43" i="18"/>
  <c r="J42" i="18"/>
  <c r="J41" i="18"/>
  <c r="J40" i="18"/>
  <c r="J39" i="18"/>
  <c r="G31" i="18"/>
  <c r="F31" i="18"/>
  <c r="F33" i="18" s="1"/>
  <c r="E31" i="18"/>
  <c r="D31" i="18"/>
  <c r="D33" i="18" s="1"/>
  <c r="C31" i="18"/>
  <c r="B31" i="18"/>
  <c r="B33" i="18" s="1"/>
  <c r="H29" i="18"/>
  <c r="H28" i="18"/>
  <c r="H27" i="18"/>
  <c r="H26" i="18"/>
  <c r="H25" i="18"/>
  <c r="G20" i="18"/>
  <c r="F20" i="18"/>
  <c r="E20" i="18"/>
  <c r="D20" i="18"/>
  <c r="C20" i="18"/>
  <c r="B20" i="18"/>
  <c r="H20" i="18" s="1"/>
  <c r="H19" i="18"/>
  <c r="H18" i="18"/>
  <c r="H17" i="18"/>
  <c r="H16" i="18"/>
  <c r="H15" i="18"/>
  <c r="H14" i="18"/>
  <c r="G9" i="18"/>
  <c r="G33" i="18" s="1"/>
  <c r="F9" i="18"/>
  <c r="E9" i="18"/>
  <c r="E33" i="18" s="1"/>
  <c r="D9" i="18"/>
  <c r="C9" i="18"/>
  <c r="C33" i="18" s="1"/>
  <c r="B9" i="18"/>
  <c r="H9" i="18" s="1"/>
  <c r="B21" i="23" s="1"/>
  <c r="H8" i="18"/>
  <c r="H7" i="18"/>
  <c r="H6" i="18"/>
  <c r="H5" i="18"/>
  <c r="H4" i="18"/>
  <c r="H3" i="18"/>
  <c r="I29" i="17"/>
  <c r="H29" i="17"/>
  <c r="G29" i="17"/>
  <c r="F29" i="17"/>
  <c r="E29" i="17"/>
  <c r="D29" i="17"/>
  <c r="C29" i="17"/>
  <c r="B29" i="17"/>
  <c r="J29" i="17" s="1"/>
  <c r="J28" i="17"/>
  <c r="J27" i="17"/>
  <c r="G19" i="17"/>
  <c r="G21" i="17" s="1"/>
  <c r="F19" i="17"/>
  <c r="E19" i="17"/>
  <c r="E21" i="17" s="1"/>
  <c r="D19" i="17"/>
  <c r="C19" i="17"/>
  <c r="C21" i="17" s="1"/>
  <c r="B19" i="17"/>
  <c r="H19" i="17" s="1"/>
  <c r="H18" i="17"/>
  <c r="H17" i="17"/>
  <c r="G12" i="17"/>
  <c r="F12" i="17"/>
  <c r="F21" i="17" s="1"/>
  <c r="E12" i="17"/>
  <c r="D12" i="17"/>
  <c r="D21" i="17" s="1"/>
  <c r="C12" i="17"/>
  <c r="B12" i="17"/>
  <c r="B21" i="17" s="1"/>
  <c r="H11" i="17"/>
  <c r="H10" i="17"/>
  <c r="G5" i="17"/>
  <c r="F5" i="17"/>
  <c r="E5" i="17"/>
  <c r="D5" i="17"/>
  <c r="C5" i="17"/>
  <c r="B5" i="17"/>
  <c r="H5" i="17" s="1"/>
  <c r="B20" i="23" s="1"/>
  <c r="H4" i="17"/>
  <c r="H3" i="17"/>
  <c r="I64" i="16"/>
  <c r="H64" i="16"/>
  <c r="G64" i="16"/>
  <c r="F64" i="16"/>
  <c r="E64" i="16"/>
  <c r="D64" i="16"/>
  <c r="C64" i="16"/>
  <c r="B64" i="16"/>
  <c r="J64" i="16" s="1"/>
  <c r="J63" i="16"/>
  <c r="J62" i="16"/>
  <c r="J61" i="16"/>
  <c r="J60" i="16"/>
  <c r="J59" i="16"/>
  <c r="J58" i="16"/>
  <c r="J57" i="16"/>
  <c r="J56" i="16"/>
  <c r="J55" i="16"/>
  <c r="J54" i="16"/>
  <c r="F48" i="16"/>
  <c r="B48" i="16"/>
  <c r="G46" i="16"/>
  <c r="G48" i="16" s="1"/>
  <c r="F46" i="16"/>
  <c r="E46" i="16"/>
  <c r="E48" i="16" s="1"/>
  <c r="D46" i="16"/>
  <c r="C46" i="16"/>
  <c r="C48" i="16" s="1"/>
  <c r="B46" i="16"/>
  <c r="H46" i="16" s="1"/>
  <c r="H45" i="16"/>
  <c r="H44" i="16"/>
  <c r="H43" i="16"/>
  <c r="H42" i="16"/>
  <c r="H41" i="16"/>
  <c r="H40" i="16"/>
  <c r="H39" i="16"/>
  <c r="H38" i="16"/>
  <c r="H37" i="16"/>
  <c r="H36" i="16"/>
  <c r="H35" i="16"/>
  <c r="H34" i="16"/>
  <c r="G29" i="16"/>
  <c r="F29" i="16"/>
  <c r="E29" i="16"/>
  <c r="D29" i="16"/>
  <c r="D48" i="16" s="1"/>
  <c r="C29" i="16"/>
  <c r="B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G12" i="16"/>
  <c r="F12" i="16"/>
  <c r="E12" i="16"/>
  <c r="D12" i="16"/>
  <c r="C12" i="16"/>
  <c r="B12" i="16"/>
  <c r="H12" i="16" s="1"/>
  <c r="H11" i="16"/>
  <c r="H10" i="16"/>
  <c r="H9" i="16"/>
  <c r="H8" i="16"/>
  <c r="H7" i="16"/>
  <c r="H6" i="16"/>
  <c r="H5" i="16"/>
  <c r="H4" i="16"/>
  <c r="H3" i="16"/>
  <c r="I39" i="15"/>
  <c r="H39" i="15"/>
  <c r="G39" i="15"/>
  <c r="F39" i="15"/>
  <c r="E39" i="15"/>
  <c r="D39" i="15"/>
  <c r="C39" i="15"/>
  <c r="B39" i="15"/>
  <c r="J39" i="15" s="1"/>
  <c r="J38" i="15"/>
  <c r="J37" i="15"/>
  <c r="J36" i="15"/>
  <c r="J35" i="15"/>
  <c r="J34" i="15"/>
  <c r="F28" i="15"/>
  <c r="B28" i="15"/>
  <c r="G24" i="15"/>
  <c r="F24" i="15"/>
  <c r="E24" i="15"/>
  <c r="E28" i="15" s="1"/>
  <c r="D24" i="15"/>
  <c r="C24" i="15"/>
  <c r="B24" i="15"/>
  <c r="H24" i="15" s="1"/>
  <c r="H23" i="15"/>
  <c r="H22" i="15"/>
  <c r="H21" i="15"/>
  <c r="H20" i="15"/>
  <c r="G15" i="15"/>
  <c r="F15" i="15"/>
  <c r="E15" i="15"/>
  <c r="D15" i="15"/>
  <c r="D28" i="15" s="1"/>
  <c r="C15" i="15"/>
  <c r="B15" i="15"/>
  <c r="H14" i="15"/>
  <c r="H13" i="15"/>
  <c r="H12" i="15"/>
  <c r="H11" i="15"/>
  <c r="G6" i="15"/>
  <c r="F6" i="15"/>
  <c r="E6" i="15"/>
  <c r="D6" i="15"/>
  <c r="C6" i="15"/>
  <c r="B6" i="15"/>
  <c r="H5" i="15"/>
  <c r="H4" i="15"/>
  <c r="H3" i="15"/>
  <c r="I40" i="14"/>
  <c r="H40" i="14"/>
  <c r="G40" i="14"/>
  <c r="F40" i="14"/>
  <c r="E40" i="14"/>
  <c r="D40" i="14"/>
  <c r="C40" i="14"/>
  <c r="B40" i="14"/>
  <c r="J40" i="14" s="1"/>
  <c r="J39" i="14"/>
  <c r="J38" i="14"/>
  <c r="J37" i="14"/>
  <c r="J36" i="14"/>
  <c r="G30" i="14"/>
  <c r="E30" i="14"/>
  <c r="C30" i="14"/>
  <c r="G28" i="14"/>
  <c r="F28" i="14"/>
  <c r="E28" i="14"/>
  <c r="D28" i="14"/>
  <c r="C28" i="14"/>
  <c r="B28" i="14"/>
  <c r="H28" i="14" s="1"/>
  <c r="H27" i="14"/>
  <c r="H26" i="14"/>
  <c r="H25" i="14"/>
  <c r="H24" i="14"/>
  <c r="H23" i="14"/>
  <c r="G18" i="14"/>
  <c r="F18" i="14"/>
  <c r="F30" i="14" s="1"/>
  <c r="E18" i="14"/>
  <c r="D18" i="14"/>
  <c r="D30" i="14" s="1"/>
  <c r="C18" i="14"/>
  <c r="B18" i="14"/>
  <c r="H17" i="14"/>
  <c r="H16" i="14"/>
  <c r="H15" i="14"/>
  <c r="H14" i="14"/>
  <c r="H13" i="14"/>
  <c r="G8" i="14"/>
  <c r="F8" i="14"/>
  <c r="E8" i="14"/>
  <c r="D8" i="14"/>
  <c r="C8" i="14"/>
  <c r="B8" i="14"/>
  <c r="H8" i="14" s="1"/>
  <c r="B17" i="23" s="1"/>
  <c r="H7" i="14"/>
  <c r="H6" i="14"/>
  <c r="H5" i="14"/>
  <c r="H4" i="14"/>
  <c r="H3" i="14"/>
  <c r="I47" i="13"/>
  <c r="H47" i="13"/>
  <c r="G47" i="13"/>
  <c r="F47" i="13"/>
  <c r="E47" i="13"/>
  <c r="D47" i="13"/>
  <c r="C47" i="13"/>
  <c r="B47" i="13"/>
  <c r="J47" i="13" s="1"/>
  <c r="J46" i="13"/>
  <c r="J45" i="13"/>
  <c r="J44" i="13"/>
  <c r="J43" i="13"/>
  <c r="J42" i="13"/>
  <c r="J41" i="13"/>
  <c r="J40" i="13"/>
  <c r="G34" i="13"/>
  <c r="C34" i="13"/>
  <c r="G32" i="13"/>
  <c r="F32" i="13"/>
  <c r="E32" i="13"/>
  <c r="D32" i="13"/>
  <c r="C32" i="13"/>
  <c r="B32" i="13"/>
  <c r="H32" i="13" s="1"/>
  <c r="H31" i="13"/>
  <c r="H30" i="13"/>
  <c r="H29" i="13"/>
  <c r="H28" i="13"/>
  <c r="H27" i="13"/>
  <c r="H26" i="13"/>
  <c r="G21" i="13"/>
  <c r="F21" i="13"/>
  <c r="E21" i="13"/>
  <c r="E34" i="13" s="1"/>
  <c r="D21" i="13"/>
  <c r="D34" i="13" s="1"/>
  <c r="C21" i="13"/>
  <c r="B21" i="13"/>
  <c r="H20" i="13"/>
  <c r="H19" i="13"/>
  <c r="H18" i="13"/>
  <c r="H17" i="13"/>
  <c r="H16" i="13"/>
  <c r="H15" i="13"/>
  <c r="H14" i="13"/>
  <c r="H13" i="13"/>
  <c r="G8" i="13"/>
  <c r="F8" i="13"/>
  <c r="E8" i="13"/>
  <c r="D8" i="13"/>
  <c r="C8" i="13"/>
  <c r="B8" i="13"/>
  <c r="H8" i="13" s="1"/>
  <c r="B16" i="23" s="1"/>
  <c r="H7" i="13"/>
  <c r="H6" i="13"/>
  <c r="H5" i="13"/>
  <c r="H4" i="13"/>
  <c r="H3" i="13"/>
  <c r="I29" i="12"/>
  <c r="H29" i="12"/>
  <c r="G29" i="12"/>
  <c r="F29" i="12"/>
  <c r="E29" i="12"/>
  <c r="D29" i="12"/>
  <c r="C29" i="12"/>
  <c r="B29" i="12"/>
  <c r="J27" i="12"/>
  <c r="G19" i="12"/>
  <c r="F19" i="12"/>
  <c r="E19" i="12"/>
  <c r="D19" i="12"/>
  <c r="H19" i="12" s="1"/>
  <c r="C19" i="12"/>
  <c r="B19" i="12"/>
  <c r="H18" i="12"/>
  <c r="H17" i="12"/>
  <c r="G12" i="12"/>
  <c r="G21" i="12" s="1"/>
  <c r="F12" i="12"/>
  <c r="E12" i="12"/>
  <c r="E21" i="12" s="1"/>
  <c r="D12" i="12"/>
  <c r="D21" i="12" s="1"/>
  <c r="C12" i="12"/>
  <c r="C21" i="12" s="1"/>
  <c r="B12" i="12"/>
  <c r="H11" i="12"/>
  <c r="H10" i="12"/>
  <c r="G5" i="12"/>
  <c r="F5" i="12"/>
  <c r="E5" i="12"/>
  <c r="D5" i="12"/>
  <c r="C5" i="12"/>
  <c r="B5" i="12"/>
  <c r="H5" i="12" s="1"/>
  <c r="H4" i="12"/>
  <c r="H3" i="12"/>
  <c r="I62" i="11"/>
  <c r="H62" i="11"/>
  <c r="G62" i="11"/>
  <c r="F62" i="11"/>
  <c r="E62" i="11"/>
  <c r="D62" i="11"/>
  <c r="C62" i="11"/>
  <c r="B62" i="11"/>
  <c r="J62" i="11" s="1"/>
  <c r="J61" i="11"/>
  <c r="J60" i="11"/>
  <c r="J59" i="11"/>
  <c r="J58" i="11"/>
  <c r="J57" i="11"/>
  <c r="J56" i="11"/>
  <c r="J55" i="11"/>
  <c r="J54" i="11"/>
  <c r="J53" i="11"/>
  <c r="J52" i="11"/>
  <c r="J51" i="11"/>
  <c r="G44" i="11"/>
  <c r="G46" i="11" s="1"/>
  <c r="F44" i="11"/>
  <c r="E44" i="11"/>
  <c r="E46" i="11" s="1"/>
  <c r="D44" i="11"/>
  <c r="C44" i="11"/>
  <c r="C46" i="11" s="1"/>
  <c r="B44" i="11"/>
  <c r="H43" i="11"/>
  <c r="H42" i="11"/>
  <c r="H41" i="11"/>
  <c r="H40" i="11"/>
  <c r="H39" i="11"/>
  <c r="H38" i="11"/>
  <c r="H37" i="11"/>
  <c r="H36" i="11"/>
  <c r="H35" i="11"/>
  <c r="H34" i="11"/>
  <c r="H29" i="11"/>
  <c r="G29" i="11"/>
  <c r="F29" i="11"/>
  <c r="F46" i="11" s="1"/>
  <c r="E29" i="11"/>
  <c r="D29" i="11"/>
  <c r="D46" i="11" s="1"/>
  <c r="C29" i="11"/>
  <c r="B29" i="11"/>
  <c r="B46" i="11" s="1"/>
  <c r="H28" i="11"/>
  <c r="H27" i="11"/>
  <c r="H26" i="11"/>
  <c r="H25" i="11"/>
  <c r="H24" i="11"/>
  <c r="H23" i="11"/>
  <c r="H22" i="11"/>
  <c r="H21" i="11"/>
  <c r="H20" i="11"/>
  <c r="G15" i="11"/>
  <c r="F15" i="11"/>
  <c r="E15" i="11"/>
  <c r="D15" i="11"/>
  <c r="H15" i="11" s="1"/>
  <c r="B14" i="23" s="1"/>
  <c r="C15" i="11"/>
  <c r="B15" i="11"/>
  <c r="H14" i="11"/>
  <c r="H13" i="11"/>
  <c r="H12" i="11"/>
  <c r="H11" i="11"/>
  <c r="H10" i="11"/>
  <c r="H9" i="11"/>
  <c r="H8" i="11"/>
  <c r="H7" i="11"/>
  <c r="H6" i="11"/>
  <c r="H5" i="11"/>
  <c r="H4" i="11"/>
  <c r="H3" i="11"/>
  <c r="I35" i="10"/>
  <c r="H35" i="10"/>
  <c r="G35" i="10"/>
  <c r="F35" i="10"/>
  <c r="E35" i="10"/>
  <c r="D35" i="10"/>
  <c r="C35" i="10"/>
  <c r="B35" i="10"/>
  <c r="J35" i="10" s="1"/>
  <c r="J34" i="10"/>
  <c r="J33" i="10"/>
  <c r="J32" i="10"/>
  <c r="F28" i="10"/>
  <c r="D28" i="10"/>
  <c r="B28" i="10"/>
  <c r="G26" i="10"/>
  <c r="F26" i="10"/>
  <c r="E26" i="10"/>
  <c r="D26" i="10"/>
  <c r="C26" i="10"/>
  <c r="C28" i="10" s="1"/>
  <c r="B26" i="10"/>
  <c r="H26" i="10" s="1"/>
  <c r="D13" i="23" s="1"/>
  <c r="H24" i="10"/>
  <c r="H23" i="10"/>
  <c r="H22" i="10"/>
  <c r="G17" i="10"/>
  <c r="F17" i="10"/>
  <c r="E17" i="10"/>
  <c r="D17" i="10"/>
  <c r="C17" i="10"/>
  <c r="B17" i="10"/>
  <c r="H16" i="10"/>
  <c r="H15" i="10"/>
  <c r="H14" i="10"/>
  <c r="G9" i="10"/>
  <c r="F9" i="10"/>
  <c r="E9" i="10"/>
  <c r="D9" i="10"/>
  <c r="C9" i="10"/>
  <c r="B9" i="10"/>
  <c r="H9" i="10" s="1"/>
  <c r="B13" i="23" s="1"/>
  <c r="H8" i="10"/>
  <c r="H7" i="10"/>
  <c r="H6" i="10"/>
  <c r="H5" i="10"/>
  <c r="H4" i="10"/>
  <c r="H3" i="10"/>
  <c r="I37" i="9"/>
  <c r="H37" i="9"/>
  <c r="G37" i="9"/>
  <c r="F37" i="9"/>
  <c r="E37" i="9"/>
  <c r="D37" i="9"/>
  <c r="C37" i="9"/>
  <c r="B37" i="9"/>
  <c r="J36" i="9"/>
  <c r="J35" i="9"/>
  <c r="J34" i="9"/>
  <c r="J33" i="9"/>
  <c r="F27" i="9"/>
  <c r="D27" i="9"/>
  <c r="B27" i="9"/>
  <c r="G25" i="9"/>
  <c r="F25" i="9"/>
  <c r="E25" i="9"/>
  <c r="D25" i="9"/>
  <c r="C25" i="9"/>
  <c r="B25" i="9"/>
  <c r="H25" i="9" s="1"/>
  <c r="H23" i="9"/>
  <c r="H22" i="9"/>
  <c r="H21" i="9"/>
  <c r="H20" i="9"/>
  <c r="H19" i="9"/>
  <c r="G14" i="9"/>
  <c r="F14" i="9"/>
  <c r="E14" i="9"/>
  <c r="D14" i="9"/>
  <c r="C14" i="9"/>
  <c r="B14" i="9"/>
  <c r="H13" i="9"/>
  <c r="H12" i="9"/>
  <c r="H11" i="9"/>
  <c r="G6" i="9"/>
  <c r="F6" i="9"/>
  <c r="E6" i="9"/>
  <c r="D6" i="9"/>
  <c r="C6" i="9"/>
  <c r="B6" i="9"/>
  <c r="H6" i="9" s="1"/>
  <c r="B12" i="23" s="1"/>
  <c r="H5" i="9"/>
  <c r="H4" i="9"/>
  <c r="H3" i="9"/>
  <c r="I53" i="21"/>
  <c r="H53" i="21"/>
  <c r="G53" i="21"/>
  <c r="F53" i="21"/>
  <c r="E53" i="21"/>
  <c r="D53" i="21"/>
  <c r="C53" i="21"/>
  <c r="B53" i="21"/>
  <c r="J52" i="21"/>
  <c r="J51" i="21"/>
  <c r="J50" i="21"/>
  <c r="J49" i="21"/>
  <c r="J48" i="21"/>
  <c r="J47" i="21"/>
  <c r="J46" i="21"/>
  <c r="F40" i="21"/>
  <c r="B40" i="21"/>
  <c r="G38" i="21"/>
  <c r="F38" i="21"/>
  <c r="E38" i="21"/>
  <c r="D38" i="21"/>
  <c r="C38" i="21"/>
  <c r="B38" i="21"/>
  <c r="H38" i="21" s="1"/>
  <c r="H36" i="21"/>
  <c r="H35" i="21"/>
  <c r="H34" i="21"/>
  <c r="H33" i="21"/>
  <c r="H32" i="21"/>
  <c r="H31" i="21"/>
  <c r="H30" i="21"/>
  <c r="H29" i="21"/>
  <c r="G24" i="21"/>
  <c r="F24" i="21"/>
  <c r="E24" i="21"/>
  <c r="E40" i="21" s="1"/>
  <c r="D24" i="21"/>
  <c r="D40" i="21" s="1"/>
  <c r="C24" i="21"/>
  <c r="B24" i="21"/>
  <c r="H23" i="21"/>
  <c r="H22" i="21"/>
  <c r="H21" i="21"/>
  <c r="H20" i="21"/>
  <c r="H19" i="21"/>
  <c r="H18" i="21"/>
  <c r="H17" i="21"/>
  <c r="H16" i="21"/>
  <c r="G11" i="21"/>
  <c r="F11" i="21"/>
  <c r="E11" i="21"/>
  <c r="D11" i="21"/>
  <c r="C11" i="21"/>
  <c r="B11" i="21"/>
  <c r="H10" i="21"/>
  <c r="H9" i="21"/>
  <c r="H8" i="21"/>
  <c r="H7" i="21"/>
  <c r="H6" i="21"/>
  <c r="H5" i="21"/>
  <c r="H4" i="21"/>
  <c r="H3" i="21"/>
  <c r="I38" i="8"/>
  <c r="H38" i="8"/>
  <c r="G38" i="8"/>
  <c r="F38" i="8"/>
  <c r="E38" i="8"/>
  <c r="D38" i="8"/>
  <c r="C38" i="8"/>
  <c r="B38" i="8"/>
  <c r="J37" i="8"/>
  <c r="J36" i="8"/>
  <c r="J35" i="8"/>
  <c r="J34" i="8"/>
  <c r="H25" i="8"/>
  <c r="H24" i="8"/>
  <c r="H23" i="8"/>
  <c r="H22" i="8"/>
  <c r="G17" i="8"/>
  <c r="G28" i="8" s="1"/>
  <c r="F17" i="8"/>
  <c r="F28" i="8" s="1"/>
  <c r="E17" i="8"/>
  <c r="E28" i="8" s="1"/>
  <c r="D17" i="8"/>
  <c r="H17" i="8" s="1"/>
  <c r="C10" i="23" s="1"/>
  <c r="C17" i="8"/>
  <c r="C28" i="8" s="1"/>
  <c r="B17" i="8"/>
  <c r="B28" i="8" s="1"/>
  <c r="H16" i="8"/>
  <c r="H15" i="8"/>
  <c r="H14" i="8"/>
  <c r="H13" i="8"/>
  <c r="G8" i="8"/>
  <c r="F8" i="8"/>
  <c r="E8" i="8"/>
  <c r="D8" i="8"/>
  <c r="C8" i="8"/>
  <c r="B8" i="8"/>
  <c r="H8" i="8" s="1"/>
  <c r="B10" i="23" s="1"/>
  <c r="H7" i="8"/>
  <c r="H6" i="8"/>
  <c r="H5" i="8"/>
  <c r="H4" i="8"/>
  <c r="H3" i="8"/>
  <c r="I52" i="7"/>
  <c r="H52" i="7"/>
  <c r="G52" i="7"/>
  <c r="F52" i="7"/>
  <c r="E52" i="7"/>
  <c r="D52" i="7"/>
  <c r="C52" i="7"/>
  <c r="B52" i="7"/>
  <c r="J52" i="7" s="1"/>
  <c r="J50" i="7"/>
  <c r="J49" i="7"/>
  <c r="J48" i="7"/>
  <c r="J47" i="7"/>
  <c r="J46" i="7"/>
  <c r="J45" i="7"/>
  <c r="J44" i="7"/>
  <c r="J43" i="7"/>
  <c r="G35" i="7"/>
  <c r="F35" i="7"/>
  <c r="E35" i="7"/>
  <c r="D35" i="7"/>
  <c r="H35" i="7" s="1"/>
  <c r="C35" i="7"/>
  <c r="B35" i="7"/>
  <c r="H34" i="7"/>
  <c r="H33" i="7"/>
  <c r="H32" i="7"/>
  <c r="H31" i="7"/>
  <c r="H30" i="7"/>
  <c r="H29" i="7"/>
  <c r="H28" i="7"/>
  <c r="H27" i="7"/>
  <c r="G22" i="7"/>
  <c r="G37" i="7" s="1"/>
  <c r="F22" i="7"/>
  <c r="F37" i="7" s="1"/>
  <c r="E22" i="7"/>
  <c r="D22" i="7"/>
  <c r="D37" i="7" s="1"/>
  <c r="C22" i="7"/>
  <c r="C37" i="7" s="1"/>
  <c r="B22" i="7"/>
  <c r="B37" i="7" s="1"/>
  <c r="H21" i="7"/>
  <c r="H20" i="7"/>
  <c r="H19" i="7"/>
  <c r="H18" i="7"/>
  <c r="H17" i="7"/>
  <c r="H16" i="7"/>
  <c r="H15" i="7"/>
  <c r="G10" i="7"/>
  <c r="F10" i="7"/>
  <c r="E10" i="7"/>
  <c r="E37" i="7" s="1"/>
  <c r="D10" i="7"/>
  <c r="C10" i="7"/>
  <c r="B10" i="7"/>
  <c r="H9" i="7"/>
  <c r="H8" i="7"/>
  <c r="H7" i="7"/>
  <c r="H6" i="7"/>
  <c r="H5" i="7"/>
  <c r="H4" i="7"/>
  <c r="H3" i="7"/>
  <c r="I75" i="6"/>
  <c r="H75" i="6"/>
  <c r="G75" i="6"/>
  <c r="F75" i="6"/>
  <c r="E75" i="6"/>
  <c r="D75" i="6"/>
  <c r="C75" i="6"/>
  <c r="B75" i="6"/>
  <c r="J75" i="6" s="1"/>
  <c r="J73" i="6"/>
  <c r="J72" i="6"/>
  <c r="J71" i="6"/>
  <c r="J70" i="6"/>
  <c r="J69" i="6"/>
  <c r="J68" i="6"/>
  <c r="J67" i="6"/>
  <c r="J66" i="6"/>
  <c r="J65" i="6"/>
  <c r="J64" i="6"/>
  <c r="G58" i="6"/>
  <c r="G56" i="6"/>
  <c r="F56" i="6"/>
  <c r="E56" i="6"/>
  <c r="D56" i="6"/>
  <c r="C56" i="6"/>
  <c r="B56" i="6"/>
  <c r="H56" i="6" s="1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G37" i="6"/>
  <c r="F37" i="6"/>
  <c r="F58" i="6" s="1"/>
  <c r="E37" i="6"/>
  <c r="E58" i="6" s="1"/>
  <c r="D37" i="6"/>
  <c r="D58" i="6" s="1"/>
  <c r="C37" i="6"/>
  <c r="B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G18" i="6"/>
  <c r="F18" i="6"/>
  <c r="E18" i="6"/>
  <c r="D18" i="6"/>
  <c r="C18" i="6"/>
  <c r="C58" i="6" s="1"/>
  <c r="B18" i="6"/>
  <c r="H18" i="6" s="1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I40" i="5"/>
  <c r="H40" i="5"/>
  <c r="G40" i="5"/>
  <c r="F40" i="5"/>
  <c r="E40" i="5"/>
  <c r="D40" i="5"/>
  <c r="C40" i="5"/>
  <c r="B40" i="5"/>
  <c r="J38" i="5"/>
  <c r="J37" i="5"/>
  <c r="J36" i="5"/>
  <c r="B30" i="5"/>
  <c r="G28" i="5"/>
  <c r="F28" i="5"/>
  <c r="E28" i="5"/>
  <c r="D28" i="5"/>
  <c r="C28" i="5"/>
  <c r="B28" i="5"/>
  <c r="H28" i="5" s="1"/>
  <c r="H26" i="5"/>
  <c r="H25" i="5"/>
  <c r="G20" i="5"/>
  <c r="G30" i="5" s="1"/>
  <c r="F20" i="5"/>
  <c r="F30" i="5" s="1"/>
  <c r="E20" i="5"/>
  <c r="E30" i="5" s="1"/>
  <c r="D20" i="5"/>
  <c r="D30" i="5" s="1"/>
  <c r="C20" i="5"/>
  <c r="B20" i="5"/>
  <c r="H20" i="5" s="1"/>
  <c r="H19" i="5"/>
  <c r="H18" i="5"/>
  <c r="H17" i="5"/>
  <c r="H16" i="5"/>
  <c r="H15" i="5"/>
  <c r="G10" i="5"/>
  <c r="F10" i="5"/>
  <c r="E10" i="5"/>
  <c r="D10" i="5"/>
  <c r="C10" i="5"/>
  <c r="C30" i="5" s="1"/>
  <c r="B10" i="5"/>
  <c r="H8" i="5"/>
  <c r="H7" i="5"/>
  <c r="H6" i="5"/>
  <c r="H5" i="5"/>
  <c r="H4" i="5"/>
  <c r="H3" i="5"/>
  <c r="I43" i="4"/>
  <c r="H43" i="4"/>
  <c r="G43" i="4"/>
  <c r="F43" i="4"/>
  <c r="E43" i="4"/>
  <c r="D43" i="4"/>
  <c r="C43" i="4"/>
  <c r="B43" i="4"/>
  <c r="J43" i="4" s="1"/>
  <c r="J41" i="4"/>
  <c r="J40" i="4"/>
  <c r="J39" i="4"/>
  <c r="J38" i="4"/>
  <c r="F32" i="4"/>
  <c r="B32" i="4"/>
  <c r="G29" i="4"/>
  <c r="F29" i="4"/>
  <c r="E29" i="4"/>
  <c r="D29" i="4"/>
  <c r="H29" i="4" s="1"/>
  <c r="C29" i="4"/>
  <c r="B29" i="4"/>
  <c r="H27" i="4"/>
  <c r="H26" i="4"/>
  <c r="H25" i="4"/>
  <c r="H24" i="4"/>
  <c r="G19" i="4"/>
  <c r="G32" i="4" s="1"/>
  <c r="F19" i="4"/>
  <c r="E19" i="4"/>
  <c r="D19" i="4"/>
  <c r="D32" i="4" s="1"/>
  <c r="C19" i="4"/>
  <c r="C32" i="4" s="1"/>
  <c r="B19" i="4"/>
  <c r="H18" i="4"/>
  <c r="H17" i="4"/>
  <c r="H16" i="4"/>
  <c r="H15" i="4"/>
  <c r="H14" i="4"/>
  <c r="H13" i="4"/>
  <c r="G8" i="4"/>
  <c r="F8" i="4"/>
  <c r="E8" i="4"/>
  <c r="E32" i="4" s="1"/>
  <c r="D8" i="4"/>
  <c r="H8" i="4" s="1"/>
  <c r="B6" i="23" s="1"/>
  <c r="C8" i="4"/>
  <c r="B8" i="4"/>
  <c r="H7" i="4"/>
  <c r="H6" i="4"/>
  <c r="H5" i="4"/>
  <c r="H4" i="4"/>
  <c r="H3" i="4"/>
  <c r="I75" i="3"/>
  <c r="H75" i="3"/>
  <c r="G75" i="3"/>
  <c r="F75" i="3"/>
  <c r="E75" i="3"/>
  <c r="D75" i="3"/>
  <c r="C75" i="3"/>
  <c r="B75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E53" i="3"/>
  <c r="G50" i="3"/>
  <c r="F50" i="3"/>
  <c r="E50" i="3"/>
  <c r="D50" i="3"/>
  <c r="C50" i="3"/>
  <c r="H50" i="3" s="1"/>
  <c r="B50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G31" i="3"/>
  <c r="G53" i="3" s="1"/>
  <c r="F31" i="3"/>
  <c r="E31" i="3"/>
  <c r="D31" i="3"/>
  <c r="D53" i="3" s="1"/>
  <c r="C31" i="3"/>
  <c r="C53" i="3" s="1"/>
  <c r="B31" i="3"/>
  <c r="H29" i="3"/>
  <c r="H28" i="3"/>
  <c r="H27" i="3"/>
  <c r="H26" i="3"/>
  <c r="H25" i="3"/>
  <c r="H24" i="3"/>
  <c r="H23" i="3"/>
  <c r="H22" i="3"/>
  <c r="H21" i="3"/>
  <c r="H20" i="3"/>
  <c r="H19" i="3"/>
  <c r="H18" i="3"/>
  <c r="G13" i="3"/>
  <c r="F13" i="3"/>
  <c r="F53" i="3" s="1"/>
  <c r="E13" i="3"/>
  <c r="D13" i="3"/>
  <c r="C13" i="3"/>
  <c r="B13" i="3"/>
  <c r="H11" i="3"/>
  <c r="H10" i="3"/>
  <c r="H9" i="3"/>
  <c r="H8" i="3"/>
  <c r="H7" i="3"/>
  <c r="H6" i="3"/>
  <c r="H5" i="3"/>
  <c r="H4" i="3"/>
  <c r="H3" i="3"/>
  <c r="I37" i="25"/>
  <c r="H37" i="25"/>
  <c r="G37" i="25"/>
  <c r="F37" i="25"/>
  <c r="E37" i="25"/>
  <c r="D37" i="25"/>
  <c r="C37" i="25"/>
  <c r="B37" i="25"/>
  <c r="J37" i="25" s="1"/>
  <c r="J35" i="25"/>
  <c r="J34" i="25"/>
  <c r="J33" i="25"/>
  <c r="J32" i="25"/>
  <c r="D26" i="25"/>
  <c r="G24" i="25"/>
  <c r="G26" i="25" s="1"/>
  <c r="F24" i="25"/>
  <c r="E24" i="25"/>
  <c r="D24" i="25"/>
  <c r="H24" i="25" s="1"/>
  <c r="C24" i="25"/>
  <c r="C26" i="25" s="1"/>
  <c r="B24" i="25"/>
  <c r="H23" i="25"/>
  <c r="H22" i="25"/>
  <c r="H21" i="25"/>
  <c r="G16" i="25"/>
  <c r="F16" i="25"/>
  <c r="F26" i="25" s="1"/>
  <c r="E16" i="25"/>
  <c r="E26" i="25" s="1"/>
  <c r="D16" i="25"/>
  <c r="C16" i="25"/>
  <c r="B16" i="25"/>
  <c r="H15" i="25"/>
  <c r="H14" i="25"/>
  <c r="H13" i="25"/>
  <c r="H12" i="25"/>
  <c r="G7" i="25"/>
  <c r="F7" i="25"/>
  <c r="E7" i="25"/>
  <c r="D7" i="25"/>
  <c r="H7" i="25" s="1"/>
  <c r="B4" i="23" s="1"/>
  <c r="C7" i="25"/>
  <c r="B7" i="25"/>
  <c r="H6" i="25"/>
  <c r="H5" i="25"/>
  <c r="H4" i="25"/>
  <c r="H3" i="25"/>
  <c r="F33" i="23"/>
  <c r="C31" i="23"/>
  <c r="E23" i="23"/>
  <c r="B23" i="23"/>
  <c r="C22" i="23"/>
  <c r="B22" i="23"/>
  <c r="C21" i="23"/>
  <c r="E20" i="23"/>
  <c r="D20" i="23"/>
  <c r="E19" i="23"/>
  <c r="B19" i="23"/>
  <c r="D17" i="23"/>
  <c r="E16" i="23"/>
  <c r="D16" i="23"/>
  <c r="B15" i="23"/>
  <c r="C14" i="23"/>
  <c r="D12" i="23"/>
  <c r="D8" i="23"/>
  <c r="B8" i="23"/>
  <c r="C7" i="23"/>
  <c r="D4" i="23" l="1"/>
  <c r="D5" i="23"/>
  <c r="F4" i="23"/>
  <c r="E4" i="23"/>
  <c r="D6" i="23"/>
  <c r="E8" i="23"/>
  <c r="D9" i="23"/>
  <c r="E9" i="23"/>
  <c r="E13" i="23"/>
  <c r="E14" i="23"/>
  <c r="D15" i="23"/>
  <c r="E6" i="23"/>
  <c r="H19" i="4"/>
  <c r="C6" i="23" s="1"/>
  <c r="F6" i="23" s="1"/>
  <c r="B30" i="14"/>
  <c r="H18" i="14"/>
  <c r="C17" i="23" s="1"/>
  <c r="E17" i="23"/>
  <c r="C28" i="15"/>
  <c r="G28" i="15"/>
  <c r="E18" i="23"/>
  <c r="E31" i="23"/>
  <c r="H16" i="25"/>
  <c r="C4" i="23" s="1"/>
  <c r="B26" i="25"/>
  <c r="D11" i="23"/>
  <c r="B53" i="3"/>
  <c r="H13" i="3"/>
  <c r="B5" i="23" s="1"/>
  <c r="B26" i="23" s="1"/>
  <c r="B35" i="23" s="1"/>
  <c r="H31" i="3"/>
  <c r="C5" i="23" s="1"/>
  <c r="H58" i="6"/>
  <c r="D78" i="6" s="1"/>
  <c r="H26" i="8"/>
  <c r="D28" i="8"/>
  <c r="E27" i="9"/>
  <c r="G28" i="10"/>
  <c r="H12" i="12"/>
  <c r="C15" i="23" s="1"/>
  <c r="F21" i="12"/>
  <c r="B34" i="13"/>
  <c r="F34" i="13"/>
  <c r="F17" i="23"/>
  <c r="D19" i="23"/>
  <c r="D7" i="23"/>
  <c r="B58" i="6"/>
  <c r="H37" i="6"/>
  <c r="C8" i="23" s="1"/>
  <c r="F8" i="23" s="1"/>
  <c r="C40" i="21"/>
  <c r="G40" i="21"/>
  <c r="J29" i="12"/>
  <c r="J75" i="3"/>
  <c r="H10" i="5"/>
  <c r="B7" i="23" s="1"/>
  <c r="J40" i="5"/>
  <c r="H10" i="7"/>
  <c r="B9" i="23" s="1"/>
  <c r="J38" i="8"/>
  <c r="H11" i="21"/>
  <c r="B11" i="23" s="1"/>
  <c r="H24" i="21"/>
  <c r="C11" i="23" s="1"/>
  <c r="J53" i="21"/>
  <c r="H14" i="9"/>
  <c r="C12" i="23" s="1"/>
  <c r="C27" i="9"/>
  <c r="G27" i="9"/>
  <c r="J37" i="9"/>
  <c r="H17" i="10"/>
  <c r="C13" i="23" s="1"/>
  <c r="F13" i="23" s="1"/>
  <c r="E28" i="10"/>
  <c r="H44" i="11"/>
  <c r="H30" i="14"/>
  <c r="D43" i="14" s="1"/>
  <c r="H6" i="15"/>
  <c r="B18" i="23" s="1"/>
  <c r="H28" i="15"/>
  <c r="D42" i="15" s="1"/>
  <c r="D18" i="23"/>
  <c r="E21" i="23"/>
  <c r="E22" i="23"/>
  <c r="D23" i="23"/>
  <c r="F23" i="23" s="1"/>
  <c r="H32" i="20"/>
  <c r="D45" i="20" s="1"/>
  <c r="H15" i="15"/>
  <c r="C18" i="23" s="1"/>
  <c r="H29" i="16"/>
  <c r="C19" i="23" s="1"/>
  <c r="F19" i="23" s="1"/>
  <c r="H12" i="17"/>
  <c r="C20" i="23" s="1"/>
  <c r="F20" i="23" s="1"/>
  <c r="H19" i="19"/>
  <c r="B32" i="20"/>
  <c r="H51" i="24"/>
  <c r="H22" i="7"/>
  <c r="C9" i="23" s="1"/>
  <c r="B21" i="12"/>
  <c r="H21" i="13"/>
  <c r="C16" i="23" s="1"/>
  <c r="F16" i="23" s="1"/>
  <c r="H31" i="18"/>
  <c r="C53" i="24"/>
  <c r="E7" i="23" l="1"/>
  <c r="H33" i="18"/>
  <c r="D49" i="18" s="1"/>
  <c r="D21" i="23"/>
  <c r="F21" i="23" s="1"/>
  <c r="H53" i="24"/>
  <c r="C73" i="24" s="1"/>
  <c r="D31" i="23"/>
  <c r="F31" i="23" s="1"/>
  <c r="F18" i="23"/>
  <c r="F7" i="23"/>
  <c r="H27" i="9"/>
  <c r="H48" i="16"/>
  <c r="D67" i="16" s="1"/>
  <c r="H28" i="10"/>
  <c r="D38" i="10" s="1"/>
  <c r="H28" i="8"/>
  <c r="D10" i="23"/>
  <c r="C26" i="23"/>
  <c r="C35" i="23" s="1"/>
  <c r="H37" i="7"/>
  <c r="D55" i="7" s="1"/>
  <c r="H32" i="4"/>
  <c r="C46" i="4" s="1"/>
  <c r="H26" i="25"/>
  <c r="C40" i="25" s="1"/>
  <c r="E10" i="23"/>
  <c r="E26" i="23" s="1"/>
  <c r="E35" i="23" s="1"/>
  <c r="D41" i="8"/>
  <c r="H40" i="21"/>
  <c r="E5" i="23"/>
  <c r="H21" i="19"/>
  <c r="D32" i="19" s="1"/>
  <c r="D22" i="23"/>
  <c r="F22" i="23" s="1"/>
  <c r="D40" i="9"/>
  <c r="E12" i="23"/>
  <c r="F12" i="23" s="1"/>
  <c r="D56" i="21"/>
  <c r="E11" i="23"/>
  <c r="F11" i="23" s="1"/>
  <c r="F9" i="23"/>
  <c r="E15" i="23"/>
  <c r="F15" i="23" s="1"/>
  <c r="H30" i="5"/>
  <c r="D43" i="5" s="1"/>
  <c r="H21" i="17"/>
  <c r="D32" i="17" s="1"/>
  <c r="D14" i="23"/>
  <c r="F14" i="23" s="1"/>
  <c r="H46" i="11"/>
  <c r="D65" i="11" s="1"/>
  <c r="H34" i="13"/>
  <c r="D50" i="13" s="1"/>
  <c r="F5" i="23"/>
  <c r="H21" i="12"/>
  <c r="D32" i="12" s="1"/>
  <c r="H53" i="3"/>
  <c r="D78" i="3" s="1"/>
  <c r="D26" i="23" l="1"/>
  <c r="D35" i="23" s="1"/>
  <c r="F35" i="23" s="1"/>
  <c r="F10" i="23"/>
  <c r="F26" i="23" s="1"/>
</calcChain>
</file>

<file path=xl/comments1.xml><?xml version="1.0" encoding="utf-8"?>
<comments xmlns="http://schemas.openxmlformats.org/spreadsheetml/2006/main">
  <authors>
    <author>Arthur Selwyn</author>
  </authors>
  <commentList>
    <comment ref="J49" authorId="0" shapeId="0">
      <text>
        <r>
          <rPr>
            <b/>
            <sz val="9"/>
            <color indexed="81"/>
            <rFont val="Tahoma"/>
            <family val="2"/>
          </rPr>
          <t>Arthur Selwyn:</t>
        </r>
        <r>
          <rPr>
            <sz val="9"/>
            <color indexed="81"/>
            <rFont val="Tahoma"/>
            <family val="2"/>
          </rPr>
          <t xml:space="preserve">
Contract in draft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Arthur Selwyn:</t>
        </r>
        <r>
          <rPr>
            <sz val="9"/>
            <color indexed="81"/>
            <rFont val="Tahoma"/>
            <family val="2"/>
          </rPr>
          <t xml:space="preserve">
Provider to undergo audit in early 2017.  $68,500 uncommitted funds put aside for this event.  (Source: 2016/17 Procurement Plan)</t>
        </r>
      </text>
    </comment>
  </commentList>
</comments>
</file>

<file path=xl/sharedStrings.xml><?xml version="1.0" encoding="utf-8"?>
<sst xmlns="http://schemas.openxmlformats.org/spreadsheetml/2006/main" count="1831" uniqueCount="332">
  <si>
    <t>Auckland DHB 2013/14</t>
  </si>
  <si>
    <t>Total</t>
  </si>
  <si>
    <t>Piritahi Hau Ora</t>
  </si>
  <si>
    <t>PROVIDER</t>
  </si>
  <si>
    <t>Auckland DHB 2014/15</t>
  </si>
  <si>
    <t>Auckland DHB 2015/16</t>
  </si>
  <si>
    <t>Auckland DHB 2016/17</t>
  </si>
  <si>
    <t>Hapai Te Hauora Tapui Ltd</t>
  </si>
  <si>
    <t>Te Hononga o Tamaki me Hoturoa</t>
  </si>
  <si>
    <t>2013/14 Total</t>
  </si>
  <si>
    <t>2014/15 Total</t>
  </si>
  <si>
    <t>Mission, Strategy &amp; Planning</t>
  </si>
  <si>
    <t>Service Design &amp; Evaluation</t>
  </si>
  <si>
    <t>Human Resources</t>
  </si>
  <si>
    <t>Information Technology</t>
  </si>
  <si>
    <t>Financial Management</t>
  </si>
  <si>
    <t>Governance &amp; Leadership</t>
  </si>
  <si>
    <t>Communications &amp; External Relations</t>
  </si>
  <si>
    <t>Ngati Whatua o Orakei Health Clinic</t>
  </si>
  <si>
    <t xml:space="preserve">Mahi Tahi </t>
  </si>
  <si>
    <t>*From 2016/17, MPDS funding categories aligned with MPCAT category areas.</t>
  </si>
  <si>
    <t>Māori Organisation Values &amp; Philosophy</t>
  </si>
  <si>
    <t>Infrastructure</t>
  </si>
  <si>
    <t>Workforce Development</t>
  </si>
  <si>
    <t>Service Integration</t>
  </si>
  <si>
    <t>Best Practice</t>
  </si>
  <si>
    <t>2016/17 Total</t>
  </si>
  <si>
    <t>2013-2016 Totals</t>
  </si>
  <si>
    <t>AUCKLAND DHB 2013-17 TOTAL MPDS FUNDING</t>
  </si>
  <si>
    <t>Bay of Plenty DHB 2013/14</t>
  </si>
  <si>
    <t>Bay of Plenty DHB 2014/15</t>
  </si>
  <si>
    <t>Bay of Plenty DHB 2015/16</t>
  </si>
  <si>
    <t>Bay of Plenty DHB 2016/17</t>
  </si>
  <si>
    <t>BAY OF PLENTY DHB 2013-17 TOTAL MPDS FUNDING</t>
  </si>
  <si>
    <t>Canterbury DHB 2013/14</t>
  </si>
  <si>
    <t>Canterbury DHB 2014/15</t>
  </si>
  <si>
    <t>Canterbury DHB 2015/16</t>
  </si>
  <si>
    <t>Canterbury DHB 2016/17</t>
  </si>
  <si>
    <t>CANTERBURY DHB 2013-17 TOTAL MPDS FUNDING</t>
  </si>
  <si>
    <t>Capital Coast DHB 2013/14</t>
  </si>
  <si>
    <t>Capital Coast DHB 2014/15</t>
  </si>
  <si>
    <t>Capital Coast DHB 2015/16</t>
  </si>
  <si>
    <t>Capital Coast DHB 2016/17</t>
  </si>
  <si>
    <t>Counties Manukau DHB 2013/14</t>
  </si>
  <si>
    <t>Counties Manukau DHB 2014/15</t>
  </si>
  <si>
    <t>Counties Manukau DHB 2015/16</t>
  </si>
  <si>
    <t>Counties Manukau DHB 2016/17</t>
  </si>
  <si>
    <t>COUNTIES MANUKAU DHB 2013-17 TOTAL MPDS FUNDING</t>
  </si>
  <si>
    <t>Hawke's Bay DHB 2013/14</t>
  </si>
  <si>
    <t>Hawke's Bay DHB 2014/15</t>
  </si>
  <si>
    <t>Hawke's Bay DHB 2015/16</t>
  </si>
  <si>
    <t>Hawke's Bay DHB 2016/17</t>
  </si>
  <si>
    <t>HAWKE'S BAY DHB 2013-17 TOTAL MPDS FUNDING</t>
  </si>
  <si>
    <t>Hutt Valley DHB 2013/14</t>
  </si>
  <si>
    <t>Hutt Valley DHB 2014/15</t>
  </si>
  <si>
    <t>Hutt Valley DHB 2015/16</t>
  </si>
  <si>
    <t>Hutt Valley DHB 2016/17</t>
  </si>
  <si>
    <t>HUTT VALLEY DHB 2013-17 TOTAL MPDS FUNDING</t>
  </si>
  <si>
    <t>MidCentral DHB 2013/14</t>
  </si>
  <si>
    <t>MidCentral DHB 2014/15</t>
  </si>
  <si>
    <t>MidCentral DHB 2015/16</t>
  </si>
  <si>
    <t>MidCentral DHB 2016/17</t>
  </si>
  <si>
    <t>MIDCENTRAL DHB 2013-17 TOTAL MPDS FUNDING</t>
  </si>
  <si>
    <t>NELSON MARLBOROUGH DHB 2013-17 TOTAL MPDS FUNDING</t>
  </si>
  <si>
    <t>Nelson Marlborough DHB 2013/14</t>
  </si>
  <si>
    <t>Nelson Marlborough DHB 2014/15</t>
  </si>
  <si>
    <t>Nelson Marlborough DHB 2015/16</t>
  </si>
  <si>
    <t>Nelson Marlborough DHB 2016/17</t>
  </si>
  <si>
    <t>Northland DHB 2013/14</t>
  </si>
  <si>
    <t>Northland DHB 2014/15</t>
  </si>
  <si>
    <t>Northland DHB 2015/16</t>
  </si>
  <si>
    <t>Northland DHB 2016/17</t>
  </si>
  <si>
    <t>NORTHLAND DHB 2013-17 TOTAL MPDS FUNDING</t>
  </si>
  <si>
    <t>South Canterbury DHB 2013/14</t>
  </si>
  <si>
    <t>South Canterbury DHB 2014/15</t>
  </si>
  <si>
    <t>South Canterbury DHB 2015/16</t>
  </si>
  <si>
    <t>South Canterbury DHB 2016/17</t>
  </si>
  <si>
    <t>SOUTH CANTERBURY DHB 2013-17 TOTAL MPDS FUNDING</t>
  </si>
  <si>
    <t>Southern DHB 2013/14</t>
  </si>
  <si>
    <t>Southern DHB 2014/15</t>
  </si>
  <si>
    <t>Southern DHB 2015/16</t>
  </si>
  <si>
    <t>Southern DHB 2016/17</t>
  </si>
  <si>
    <t>SOUTHERN DHB 2013-17 TOTAL MPDS FUNDING</t>
  </si>
  <si>
    <t>Tairawhiti DHB 2013/14</t>
  </si>
  <si>
    <t>Tairawhiti DHB 2014/15</t>
  </si>
  <si>
    <t>Tairawhiti DHB 2015/16</t>
  </si>
  <si>
    <t>Tairawhiti DHB 2016/17</t>
  </si>
  <si>
    <t>TAIRAWHITI DHB 2013-17 TOTAL MPDS FUNDING</t>
  </si>
  <si>
    <t>Taranaki DHB 2013/14</t>
  </si>
  <si>
    <t>Taranaki DHB 2014/15</t>
  </si>
  <si>
    <t>Taranaki DHB 2015/16</t>
  </si>
  <si>
    <t>Taranaki DHB 2016/17</t>
  </si>
  <si>
    <t>TARANAKI DHB 2013-17 TOTAL MPDS FUNDING</t>
  </si>
  <si>
    <t>Waikato DHB 2013/14</t>
  </si>
  <si>
    <t>Waikato DHB 2014/15</t>
  </si>
  <si>
    <t>Waikato DHB 2015/16</t>
  </si>
  <si>
    <t>Waikato DHB 2016/17</t>
  </si>
  <si>
    <t>WAIKATO DHB 2013-17 TOTAL MPDS FUNDING</t>
  </si>
  <si>
    <t>Wairarapa DHB 2013/14</t>
  </si>
  <si>
    <t>Wairarapa DHB 2014/15</t>
  </si>
  <si>
    <t>Wairarapa DHB 2015/16</t>
  </si>
  <si>
    <t>Wairarapa DHB 2016/17</t>
  </si>
  <si>
    <t>WAIRARAPA DHB 2013-17 TOTAL MPDS FUNDING</t>
  </si>
  <si>
    <t>Waitemata DHB 2013/14</t>
  </si>
  <si>
    <t>Waitemata DHB 2014/15</t>
  </si>
  <si>
    <t>Waitemata DHB 2015/16</t>
  </si>
  <si>
    <t>Waitemata DHB 2016/17</t>
  </si>
  <si>
    <t>WAITEMATA DHB 2013-17 TOTAL MPDS FUNDING</t>
  </si>
  <si>
    <t>West Coast DHB 2013/14</t>
  </si>
  <si>
    <t>West Coast DHB 2014/15</t>
  </si>
  <si>
    <t>West Coast DHB 2015/16</t>
  </si>
  <si>
    <t>West Coast DHB 2016/17</t>
  </si>
  <si>
    <t>WEST COAST DHB 2013-17 TOTAL MPDS FUNDING</t>
  </si>
  <si>
    <t>Whanganui DHB 2013/14</t>
  </si>
  <si>
    <t>Whanganui DHB 2014/15</t>
  </si>
  <si>
    <t>Whanganui DHB 2015/16</t>
  </si>
  <si>
    <t>Whanganui DHB 2016/17</t>
  </si>
  <si>
    <t>WHANGANUI DHB 2013-17 TOTAL MPDS FUNDING</t>
  </si>
  <si>
    <t>Maketu Health &amp; Social Services</t>
  </si>
  <si>
    <t>Ngaitai Iwi Authority</t>
  </si>
  <si>
    <t>Pirirakau Hauora</t>
  </si>
  <si>
    <t>Rakeiwhenua Trust T/A Tuhoe Hauora</t>
  </si>
  <si>
    <t>Te Ao Hou</t>
  </si>
  <si>
    <t>Te Manu Toroa</t>
  </si>
  <si>
    <t>Te Runanga o te Whanau</t>
  </si>
  <si>
    <t>Tuwharetoa ki Kawerau</t>
  </si>
  <si>
    <t>Whakaatu Whanaunga</t>
  </si>
  <si>
    <t>Nga Mataapuna Hauora</t>
  </si>
  <si>
    <t>Ngati Kahu Hauora</t>
  </si>
  <si>
    <t>Poutiri Trust</t>
  </si>
  <si>
    <t>Te Whare Hauora o Ngati Kahu 2000</t>
  </si>
  <si>
    <t>Whaioranga Trust</t>
  </si>
  <si>
    <t>Quality Accreditation</t>
  </si>
  <si>
    <t>Whakatane Medical Practice Ltd</t>
  </si>
  <si>
    <t>Runanga Ngai Tamawhariua</t>
  </si>
  <si>
    <t>Te Puna Hauora ki Tauranga Moana</t>
  </si>
  <si>
    <t>Te Wheke Atawhai T/A Whakatohea Health</t>
  </si>
  <si>
    <t>2015/16 Total</t>
  </si>
  <si>
    <t>Huria Trust</t>
  </si>
  <si>
    <t>Ngati Awa Social &amp; Health Services</t>
  </si>
  <si>
    <t>Te Pou Oranga o Whakatohea Ltd</t>
  </si>
  <si>
    <t>Lakes DHB 2013/14</t>
  </si>
  <si>
    <t>Lakes DHB 2014/15</t>
  </si>
  <si>
    <t>Lakes DHB 2015/16</t>
  </si>
  <si>
    <t>Lakes DHB 2016/17</t>
  </si>
  <si>
    <t>LAKES DHB 2013-17 TOTAL MPDS FUNDING</t>
  </si>
  <si>
    <t>He Waka Tapu</t>
  </si>
  <si>
    <t>Te Kakakura Trust</t>
  </si>
  <si>
    <t xml:space="preserve">Te Whatu Manawa Maoritanga o Rehua </t>
  </si>
  <si>
    <t xml:space="preserve">Purapura Whetu </t>
  </si>
  <si>
    <t>Purapura Whetu</t>
  </si>
  <si>
    <t>Te Puawaitanga ki Otautahi</t>
  </si>
  <si>
    <t>Consultancy Advocacy &amp; Research Trust</t>
  </si>
  <si>
    <t>Hora Te Pai</t>
  </si>
  <si>
    <t>Maraeroa Marae Health Clinic</t>
  </si>
  <si>
    <t>Te Menenga Pai</t>
  </si>
  <si>
    <t>Te Runanga o Toa Rangatira</t>
  </si>
  <si>
    <t>Te Waka Whaiora</t>
  </si>
  <si>
    <t>Te Puāwai Tapu</t>
  </si>
  <si>
    <t>Houhanga Rongo</t>
  </si>
  <si>
    <t>Huakina Development Trust</t>
  </si>
  <si>
    <t>Mahitahi Trust</t>
  </si>
  <si>
    <t>Manurewa Marae</t>
  </si>
  <si>
    <t>Papakura Marae Society</t>
  </si>
  <si>
    <t>Port Waikato Community Health</t>
  </si>
  <si>
    <t>Taikura Trust</t>
  </si>
  <si>
    <t>Te Kaha o te Rangatahi</t>
  </si>
  <si>
    <t>Te Oranga Kaumatua / Kuia</t>
  </si>
  <si>
    <t>Te Roopu Waiora</t>
  </si>
  <si>
    <t>Turuki Health Care</t>
  </si>
  <si>
    <t>Raukura Hauora o Tainui</t>
  </si>
  <si>
    <t>Transitioning Out Aotearoa (TOA)</t>
  </si>
  <si>
    <t>Te Roopu Taurima o Manukau</t>
  </si>
  <si>
    <t>Ahuriri District Health</t>
  </si>
  <si>
    <t>Hikoi Koutou</t>
  </si>
  <si>
    <t>Kahungunu Executive ki Wairoa</t>
  </si>
  <si>
    <t>Kahungunu Health Service (CHOICES)</t>
  </si>
  <si>
    <t>Te Kupenga Hauora-Ahuriri</t>
  </si>
  <si>
    <t>Te Taiwhenua o Heretaunga</t>
  </si>
  <si>
    <t>Ha o te Ora o Wharekauri</t>
  </si>
  <si>
    <t>Te Rangihaeata Oranga</t>
  </si>
  <si>
    <t>Nga Kairauhii</t>
  </si>
  <si>
    <t>Te Roopu Huihuinga Hauora</t>
  </si>
  <si>
    <t>Hauora a Iwi</t>
  </si>
  <si>
    <t>Kokiri Marae Keriana Olsen Trust</t>
  </si>
  <si>
    <t>Te Paepae Arahi</t>
  </si>
  <si>
    <t>Te Runanganui o Taranaki Whanui</t>
  </si>
  <si>
    <t>Whai Oranga o te Iwi Health Centre</t>
  </si>
  <si>
    <t>Te Runanganui o Te Atiawa</t>
  </si>
  <si>
    <t>Karldon Trust</t>
  </si>
  <si>
    <t>Korowai Aroha Trust</t>
  </si>
  <si>
    <t>Te Papa Takaro o Te Arawa</t>
  </si>
  <si>
    <t>Te Runanga o Ngati Pikiao</t>
  </si>
  <si>
    <t>Te Utuhina Manaakitanga</t>
  </si>
  <si>
    <t>Tipu Ora</t>
  </si>
  <si>
    <t>Tuwharetoa Health</t>
  </si>
  <si>
    <t>Manaaki Ora Trust</t>
  </si>
  <si>
    <t>Te Kahui Hauora</t>
  </si>
  <si>
    <t>Te Whanau Tokotokorangi</t>
  </si>
  <si>
    <t>Best Care (Whakapai Hauora)</t>
  </si>
  <si>
    <t>Rangitane o Tamaki Nui-a-Rua</t>
  </si>
  <si>
    <t>He Puna Hauora</t>
  </si>
  <si>
    <t>Te Runanga o Raukawa</t>
  </si>
  <si>
    <t>Whaioro Trust</t>
  </si>
  <si>
    <t>Raukawa Whānau Ora Ltd</t>
  </si>
  <si>
    <t>Mataa Waka ki Te Tau Ihu</t>
  </si>
  <si>
    <t>Te Hauora o Ngati Rarua</t>
  </si>
  <si>
    <t>Te Awhina Marae o Motueka</t>
  </si>
  <si>
    <t>Whakatu Marae</t>
  </si>
  <si>
    <t>Whakatu Te Korowai Manaakitanga</t>
  </si>
  <si>
    <t>Te Piki Oranga Ltd</t>
  </si>
  <si>
    <t>Hokianga Health Enterprise</t>
  </si>
  <si>
    <t>Ki A Ora Ngatiwai</t>
  </si>
  <si>
    <t>Ngati Hine Health Trust</t>
  </si>
  <si>
    <t>Nga Manga Puriri Trust</t>
  </si>
  <si>
    <t>Ngati Kahu Social &amp; Health Services</t>
  </si>
  <si>
    <t>Ringa Atawhai Trust</t>
  </si>
  <si>
    <t>Te Hau Ora o Kaikohe</t>
  </si>
  <si>
    <t>Te Hauora o Te Hiku o te Ika</t>
  </si>
  <si>
    <t>Te Puawaitanga o Otangarei</t>
  </si>
  <si>
    <t>Te Runanga o Te Rarawa</t>
  </si>
  <si>
    <t>Whakawhiti Ora Pai</t>
  </si>
  <si>
    <t>Kia Ora Ngatiwai</t>
  </si>
  <si>
    <t>Te Hau Awhiowhio o Otangarei</t>
  </si>
  <si>
    <t>Te Runanga o Whaingaroa Trust</t>
  </si>
  <si>
    <t xml:space="preserve">Hokianga Health </t>
  </si>
  <si>
    <t>Te Hau Ora o Ngapuhi</t>
  </si>
  <si>
    <t>Arowhenua Whanau Services</t>
  </si>
  <si>
    <t>Arai Te Uru Whare Hauora</t>
  </si>
  <si>
    <t>Nga Kete Matauranga Pounamu</t>
  </si>
  <si>
    <t>Te Roopu Tautoko ki te Tonga</t>
  </si>
  <si>
    <t>Tokomairiro Waiora</t>
  </si>
  <si>
    <t>Hokonui Runanga Health &amp; Social Services</t>
  </si>
  <si>
    <t>Kai Tahu ki Otago</t>
  </si>
  <si>
    <t>Te Runaka o Awarua</t>
  </si>
  <si>
    <t>Uruuruwhenua Health</t>
  </si>
  <si>
    <t>Ngati Porou Hauora</t>
  </si>
  <si>
    <t>Te Aitanga a Hauiti Hauora</t>
  </si>
  <si>
    <t>Te Ara Tika Trust</t>
  </si>
  <si>
    <t>Te Hauora o Turanganui a Kiwa</t>
  </si>
  <si>
    <t>Te Kupenga Net Trust</t>
  </si>
  <si>
    <t>Ngati Ruanui Tahua Trust</t>
  </si>
  <si>
    <t>Tui Ora Ltd</t>
  </si>
  <si>
    <t>Ngaruahine Iwi Authority</t>
  </si>
  <si>
    <t>Raukura Hauora o Tainui Trust</t>
  </si>
  <si>
    <t>Raukura Waikato Social Services</t>
  </si>
  <si>
    <t>Taumarunui Community Kokiri Trust</t>
  </si>
  <si>
    <t>Te Ahurei Rangatahi</t>
  </si>
  <si>
    <t>Te Kohao Health Ltd</t>
  </si>
  <si>
    <t>Te Korowai Hauora o Hauraki</t>
  </si>
  <si>
    <t>Te Runanga o Kirikiriroa</t>
  </si>
  <si>
    <t>Hauora Waikato Maori Mental Services</t>
  </si>
  <si>
    <t>Hauraki PHO</t>
  </si>
  <si>
    <t>Nga Ringa Awhina</t>
  </si>
  <si>
    <t>Ngati Maniapoto Marae Pact Trust</t>
  </si>
  <si>
    <t>Rauawaawa Kaumatua Trust</t>
  </si>
  <si>
    <t>Te Awhi Whanau</t>
  </si>
  <si>
    <t>Te Hauora o Ngati Haua Trust</t>
  </si>
  <si>
    <t>Whai Manawa Ltd</t>
  </si>
  <si>
    <t>Raukawa Charitable Trust</t>
  </si>
  <si>
    <t>Whaiora Whanui Trust</t>
  </si>
  <si>
    <t>Te Hauora Runanga o Wairarapa</t>
  </si>
  <si>
    <t>Hoani Waititi Marae Trust</t>
  </si>
  <si>
    <t>Te Kotuku ki te Rangi</t>
  </si>
  <si>
    <t>Te Puna Hauora o Te Raki Paewhenua</t>
  </si>
  <si>
    <t>Te Runanga o Ngati Whatua</t>
  </si>
  <si>
    <t>Te Whanau o Waipareira Trust</t>
  </si>
  <si>
    <t>HealthWEST Ltd</t>
  </si>
  <si>
    <t>Rata Te Awhina Trust</t>
  </si>
  <si>
    <t>Poutini Waiora</t>
  </si>
  <si>
    <t>Nga Iwi o Mokai Patea</t>
  </si>
  <si>
    <t>Ngati Rangi Community Health Centre</t>
  </si>
  <si>
    <t>Te Kotuku Hauora Ltd</t>
  </si>
  <si>
    <t>Nga Tai o te Awa</t>
  </si>
  <si>
    <t>Te Puke Karanga Hauora Health Clinic</t>
  </si>
  <si>
    <t>Te Oranganui Iwi Authority</t>
  </si>
  <si>
    <t>2013-14</t>
  </si>
  <si>
    <t>2014-15</t>
  </si>
  <si>
    <t>2015-16</t>
  </si>
  <si>
    <t>2016-17</t>
  </si>
  <si>
    <t>DHB</t>
  </si>
  <si>
    <t>Auckland</t>
  </si>
  <si>
    <t>Bay of Plenty</t>
  </si>
  <si>
    <t>Canterbury</t>
  </si>
  <si>
    <t>Capital Coast</t>
  </si>
  <si>
    <t>Counties Manukau</t>
  </si>
  <si>
    <t>Hawke's Bay</t>
  </si>
  <si>
    <t>Hutt Valley</t>
  </si>
  <si>
    <t>Lakes</t>
  </si>
  <si>
    <t>MidCentral</t>
  </si>
  <si>
    <t>Nelson Marlborough</t>
  </si>
  <si>
    <t>Northland</t>
  </si>
  <si>
    <t>South Canterbury</t>
  </si>
  <si>
    <t>Southern</t>
  </si>
  <si>
    <t>Taranaki</t>
  </si>
  <si>
    <t>Tairawhiti</t>
  </si>
  <si>
    <t>Waikato</t>
  </si>
  <si>
    <t>Wairarapa</t>
  </si>
  <si>
    <t>Waitemata</t>
  </si>
  <si>
    <t>West Coast</t>
  </si>
  <si>
    <t>Whanganui</t>
  </si>
  <si>
    <t>Te Kahui Reo Whakakotahi (Te Kakakura Trust)</t>
  </si>
  <si>
    <t>MPDS FUNDING BY DHB 2013-14 TO 2016-17</t>
  </si>
  <si>
    <t>CAPITAL &amp; COAST DHB 2013-17 TOTAL MPDS FUNDING</t>
  </si>
  <si>
    <t>2013/14</t>
  </si>
  <si>
    <t>Digital Indigenous.Com</t>
  </si>
  <si>
    <t>Hei Manaaki Nga Kaumatua</t>
  </si>
  <si>
    <t>Nga Kaitiaki o Te Puna Rongoa o Aotearoa</t>
  </si>
  <si>
    <t>Nga Maia o Aotearoa me te Wai Pounamu</t>
  </si>
  <si>
    <t>Nga Ngaru Hauora o Aotearoa</t>
  </si>
  <si>
    <t>Nga Pou Mana Māori Allied Health</t>
  </si>
  <si>
    <t>Te Hotu Manawa</t>
  </si>
  <si>
    <t>Te Kahui Rongoa</t>
  </si>
  <si>
    <t>Te Kaunihera o Nga Neehi Māori</t>
  </si>
  <si>
    <t>Te Ohu Rata o Aotearoa</t>
  </si>
  <si>
    <t>Te Rau Matatini</t>
  </si>
  <si>
    <t>Te Roopu Mate Huka o Aotearoa</t>
  </si>
  <si>
    <t>Te Whariki Tautoko</t>
  </si>
  <si>
    <t>Te Whiringa</t>
  </si>
  <si>
    <t>2014/15</t>
  </si>
  <si>
    <t>2015/16</t>
  </si>
  <si>
    <t>Nga Ngaru Rautahi o Aotearoa</t>
  </si>
  <si>
    <t>2016/17</t>
  </si>
  <si>
    <t>Impac Services Ltd</t>
  </si>
  <si>
    <t>Shea Pita &amp; Associates</t>
  </si>
  <si>
    <t>Te Ao Marama</t>
  </si>
  <si>
    <t>NATIONAL PROVIDERS 2013-17 TOTAL MPDS FUNDING</t>
  </si>
  <si>
    <t>National Providers</t>
  </si>
  <si>
    <t>DHB Totals by year</t>
  </si>
  <si>
    <t>MPDS Totals by year</t>
  </si>
  <si>
    <t>Hauora Māori Scholarships</t>
  </si>
  <si>
    <t>Other MPDS Funding (National Providers and Hauora Māori Scholarships)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</si>
</sst>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"/>
    <numFmt numFmtId="165" formatCode="&quot;$&quot;#,##0.00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44" fontId="3" fillId="3" borderId="1" xfId="1" applyFont="1" applyFill="1" applyBorder="1" applyAlignment="1">
      <alignment horizontal="left" wrapText="1"/>
    </xf>
    <xf numFmtId="44" fontId="3" fillId="3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4" fillId="0" borderId="1" xfId="0" applyFont="1" applyFill="1" applyBorder="1" applyAlignment="1">
      <alignment vertical="top" wrapText="1"/>
    </xf>
    <xf numFmtId="0" fontId="0" fillId="0" borderId="0" xfId="0" applyFont="1"/>
    <xf numFmtId="0" fontId="4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0" borderId="1" xfId="0" applyFont="1" applyBorder="1"/>
    <xf numFmtId="0" fontId="0" fillId="0" borderId="6" xfId="0" applyBorder="1"/>
    <xf numFmtId="0" fontId="0" fillId="0" borderId="0" xfId="0" applyBorder="1"/>
    <xf numFmtId="0" fontId="5" fillId="0" borderId="0" xfId="0" applyFont="1"/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1" applyNumberFormat="1" applyFont="1" applyFill="1" applyBorder="1" applyAlignment="1">
      <alignment vertical="top"/>
    </xf>
    <xf numFmtId="164" fontId="3" fillId="0" borderId="5" xfId="1" applyNumberFormat="1" applyFont="1" applyFill="1" applyBorder="1" applyAlignment="1">
      <alignment vertical="top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 wrapText="1"/>
    </xf>
    <xf numFmtId="164" fontId="3" fillId="0" borderId="5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vertical="top" wrapText="1"/>
    </xf>
    <xf numFmtId="164" fontId="4" fillId="0" borderId="1" xfId="1" applyNumberFormat="1" applyFont="1" applyFill="1" applyBorder="1" applyAlignment="1">
      <alignment horizontal="right" vertical="top"/>
    </xf>
    <xf numFmtId="164" fontId="4" fillId="0" borderId="4" xfId="0" applyNumberFormat="1" applyFont="1" applyFill="1" applyBorder="1" applyAlignment="1">
      <alignment horizontal="right" vertical="top" wrapText="1"/>
    </xf>
    <xf numFmtId="164" fontId="3" fillId="0" borderId="5" xfId="1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vertical="top"/>
    </xf>
    <xf numFmtId="164" fontId="0" fillId="0" borderId="1" xfId="0" applyNumberFormat="1" applyBorder="1"/>
    <xf numFmtId="0" fontId="0" fillId="0" borderId="2" xfId="0" applyBorder="1"/>
    <xf numFmtId="164" fontId="0" fillId="0" borderId="2" xfId="1" applyNumberFormat="1" applyFont="1" applyBorder="1"/>
    <xf numFmtId="164" fontId="0" fillId="0" borderId="2" xfId="1" applyNumberFormat="1" applyFont="1" applyBorder="1" applyAlignment="1">
      <alignment horizontal="right"/>
    </xf>
    <xf numFmtId="0" fontId="2" fillId="0" borderId="3" xfId="0" applyFont="1" applyFill="1" applyBorder="1"/>
    <xf numFmtId="164" fontId="0" fillId="0" borderId="4" xfId="0" applyNumberFormat="1" applyBorder="1"/>
    <xf numFmtId="164" fontId="2" fillId="0" borderId="5" xfId="0" applyNumberFormat="1" applyFont="1" applyBorder="1"/>
    <xf numFmtId="164" fontId="0" fillId="0" borderId="0" xfId="0" applyNumberFormat="1" applyBorder="1"/>
    <xf numFmtId="164" fontId="3" fillId="0" borderId="0" xfId="1" applyNumberFormat="1" applyFont="1" applyFill="1" applyBorder="1" applyAlignment="1">
      <alignment vertical="top"/>
    </xf>
    <xf numFmtId="164" fontId="2" fillId="0" borderId="1" xfId="0" applyNumberFormat="1" applyFont="1" applyBorder="1"/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0" fontId="0" fillId="0" borderId="8" xfId="0" applyBorder="1"/>
    <xf numFmtId="0" fontId="4" fillId="0" borderId="6" xfId="0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vertical="top"/>
    </xf>
    <xf numFmtId="164" fontId="0" fillId="0" borderId="2" xfId="0" applyNumberFormat="1" applyBorder="1"/>
    <xf numFmtId="0" fontId="2" fillId="0" borderId="3" xfId="0" applyFont="1" applyBorder="1"/>
    <xf numFmtId="0" fontId="3" fillId="2" borderId="10" xfId="0" applyFont="1" applyFill="1" applyBorder="1" applyAlignment="1">
      <alignment horizontal="left" vertical="top" wrapText="1"/>
    </xf>
    <xf numFmtId="0" fontId="2" fillId="0" borderId="10" xfId="0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0" fillId="0" borderId="13" xfId="0" applyBorder="1"/>
    <xf numFmtId="164" fontId="4" fillId="0" borderId="4" xfId="0" applyNumberFormat="1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44" fontId="8" fillId="3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0" fillId="0" borderId="6" xfId="0" applyFont="1" applyBorder="1"/>
    <xf numFmtId="164" fontId="9" fillId="0" borderId="1" xfId="0" applyNumberFormat="1" applyFont="1" applyFill="1" applyBorder="1" applyAlignment="1">
      <alignment horizontal="right" vertical="top" wrapText="1"/>
    </xf>
    <xf numFmtId="164" fontId="9" fillId="0" borderId="1" xfId="1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left" vertical="top" wrapText="1"/>
    </xf>
    <xf numFmtId="164" fontId="9" fillId="0" borderId="4" xfId="0" applyNumberFormat="1" applyFont="1" applyFill="1" applyBorder="1" applyAlignment="1">
      <alignment horizontal="right" vertical="top" wrapText="1"/>
    </xf>
    <xf numFmtId="164" fontId="8" fillId="0" borderId="5" xfId="1" applyNumberFormat="1" applyFont="1" applyFill="1" applyBorder="1" applyAlignment="1">
      <alignment horizontal="right" vertical="top"/>
    </xf>
    <xf numFmtId="164" fontId="9" fillId="0" borderId="1" xfId="0" applyNumberFormat="1" applyFont="1" applyFill="1" applyBorder="1" applyAlignment="1">
      <alignment vertical="top" wrapText="1"/>
    </xf>
    <xf numFmtId="0" fontId="0" fillId="0" borderId="1" xfId="0" applyFont="1" applyBorder="1"/>
    <xf numFmtId="0" fontId="0" fillId="0" borderId="0" xfId="0" applyFont="1" applyBorder="1"/>
    <xf numFmtId="164" fontId="8" fillId="0" borderId="0" xfId="1" applyNumberFormat="1" applyFont="1" applyFill="1" applyBorder="1" applyAlignment="1">
      <alignment vertical="top"/>
    </xf>
    <xf numFmtId="0" fontId="0" fillId="0" borderId="8" xfId="0" applyFont="1" applyBorder="1"/>
    <xf numFmtId="0" fontId="0" fillId="0" borderId="3" xfId="0" applyBorder="1"/>
    <xf numFmtId="0" fontId="0" fillId="0" borderId="2" xfId="0" applyFont="1" applyBorder="1"/>
    <xf numFmtId="164" fontId="8" fillId="0" borderId="5" xfId="1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9" fillId="0" borderId="1" xfId="1" applyNumberFormat="1" applyFont="1" applyFill="1" applyBorder="1" applyAlignment="1">
      <alignment horizontal="right" vertical="top" wrapText="1"/>
    </xf>
    <xf numFmtId="0" fontId="0" fillId="0" borderId="6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164" fontId="0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164" fontId="0" fillId="0" borderId="4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164" fontId="0" fillId="0" borderId="0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164" fontId="0" fillId="0" borderId="1" xfId="1" applyNumberFormat="1" applyFont="1" applyBorder="1" applyAlignment="1">
      <alignment horizontal="right" vertical="top"/>
    </xf>
    <xf numFmtId="164" fontId="0" fillId="0" borderId="9" xfId="1" applyNumberFormat="1" applyFont="1" applyBorder="1" applyAlignment="1">
      <alignment vertical="top"/>
    </xf>
    <xf numFmtId="0" fontId="2" fillId="0" borderId="3" xfId="0" applyFont="1" applyFill="1" applyBorder="1" applyAlignment="1">
      <alignment vertical="top"/>
    </xf>
    <xf numFmtId="164" fontId="2" fillId="0" borderId="5" xfId="0" applyNumberFormat="1" applyFont="1" applyBorder="1" applyAlignment="1">
      <alignment vertical="top"/>
    </xf>
    <xf numFmtId="164" fontId="6" fillId="0" borderId="0" xfId="0" applyNumberFormat="1" applyFont="1" applyAlignment="1">
      <alignment vertical="top"/>
    </xf>
    <xf numFmtId="0" fontId="9" fillId="0" borderId="6" xfId="0" applyFont="1" applyFill="1" applyBorder="1" applyAlignment="1">
      <alignment vertical="top" wrapText="1"/>
    </xf>
    <xf numFmtId="164" fontId="9" fillId="0" borderId="2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164" fontId="9" fillId="0" borderId="1" xfId="1" applyNumberFormat="1" applyFont="1" applyFill="1" applyBorder="1" applyAlignment="1">
      <alignment vertical="top"/>
    </xf>
    <xf numFmtId="164" fontId="0" fillId="0" borderId="2" xfId="1" applyNumberFormat="1" applyFont="1" applyBorder="1" applyAlignment="1">
      <alignment vertical="top"/>
    </xf>
    <xf numFmtId="0" fontId="9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0" xfId="0" applyAlignment="1">
      <alignment vertical="top"/>
    </xf>
    <xf numFmtId="0" fontId="9" fillId="2" borderId="2" xfId="0" applyFont="1" applyFill="1" applyBorder="1" applyAlignment="1">
      <alignment horizontal="left" vertical="top" wrapText="1"/>
    </xf>
    <xf numFmtId="164" fontId="9" fillId="0" borderId="2" xfId="0" applyNumberFormat="1" applyFont="1" applyFill="1" applyBorder="1" applyAlignment="1">
      <alignment vertical="top" wrapText="1"/>
    </xf>
    <xf numFmtId="0" fontId="2" fillId="0" borderId="0" xfId="0" applyFont="1"/>
    <xf numFmtId="164" fontId="4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0" borderId="0" xfId="0" applyFont="1" applyFill="1"/>
    <xf numFmtId="0" fontId="10" fillId="0" borderId="0" xfId="0" applyFont="1"/>
    <xf numFmtId="0" fontId="2" fillId="0" borderId="0" xfId="0" applyFont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0" fillId="0" borderId="13" xfId="0" applyFont="1" applyBorder="1"/>
    <xf numFmtId="164" fontId="0" fillId="0" borderId="13" xfId="0" applyNumberFormat="1" applyFont="1" applyBorder="1" applyAlignment="1">
      <alignment horizontal="right"/>
    </xf>
    <xf numFmtId="164" fontId="2" fillId="0" borderId="13" xfId="0" applyNumberFormat="1" applyFont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165" fontId="0" fillId="0" borderId="0" xfId="0" applyNumberFormat="1"/>
    <xf numFmtId="164" fontId="2" fillId="0" borderId="0" xfId="0" applyNumberFormat="1" applyFont="1" applyAlignment="1">
      <alignment horizontal="right"/>
    </xf>
    <xf numFmtId="164" fontId="4" fillId="0" borderId="1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Fill="1" applyBorder="1" applyAlignment="1">
      <alignment horizontal="right" vertical="top" wrapText="1"/>
    </xf>
    <xf numFmtId="164" fontId="3" fillId="0" borderId="1" xfId="1" applyNumberFormat="1" applyFont="1" applyFill="1" applyBorder="1" applyAlignment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4" fontId="4" fillId="0" borderId="2" xfId="1" applyNumberFormat="1" applyFont="1" applyFill="1" applyBorder="1" applyAlignment="1">
      <alignment horizontal="right" vertical="top" wrapText="1"/>
    </xf>
    <xf numFmtId="164" fontId="0" fillId="0" borderId="1" xfId="0" applyNumberFormat="1" applyBorder="1" applyAlignment="1">
      <alignment vertical="top" wrapText="1"/>
    </xf>
    <xf numFmtId="164" fontId="0" fillId="0" borderId="0" xfId="0" applyNumberForma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164" fontId="0" fillId="0" borderId="2" xfId="1" applyNumberFormat="1" applyFont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7" fillId="0" borderId="0" xfId="0" applyFont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164" fontId="4" fillId="0" borderId="1" xfId="1" applyNumberFormat="1" applyFont="1" applyFill="1" applyBorder="1" applyAlignment="1">
      <alignment vertical="top" wrapText="1"/>
    </xf>
    <xf numFmtId="164" fontId="4" fillId="0" borderId="2" xfId="1" applyNumberFormat="1" applyFont="1" applyFill="1" applyBorder="1" applyAlignment="1">
      <alignment vertical="top" wrapText="1"/>
    </xf>
    <xf numFmtId="164" fontId="3" fillId="0" borderId="5" xfId="1" applyNumberFormat="1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164" fontId="4" fillId="0" borderId="9" xfId="0" applyNumberFormat="1" applyFont="1" applyFill="1" applyBorder="1" applyAlignment="1">
      <alignment horizontal="right" vertical="top" wrapText="1"/>
    </xf>
    <xf numFmtId="164" fontId="4" fillId="0" borderId="7" xfId="1" applyNumberFormat="1" applyFont="1" applyFill="1" applyBorder="1" applyAlignment="1">
      <alignment horizontal="right" vertical="top" wrapText="1"/>
    </xf>
    <xf numFmtId="164" fontId="0" fillId="0" borderId="2" xfId="0" applyNumberFormat="1" applyBorder="1" applyAlignment="1">
      <alignment vertical="top" wrapText="1"/>
    </xf>
    <xf numFmtId="164" fontId="0" fillId="0" borderId="1" xfId="1" applyNumberFormat="1" applyFont="1" applyBorder="1" applyAlignment="1">
      <alignment horizontal="right" vertical="top" wrapText="1"/>
    </xf>
    <xf numFmtId="164" fontId="0" fillId="0" borderId="11" xfId="0" applyNumberFormat="1" applyBorder="1" applyAlignment="1">
      <alignment vertical="top" wrapText="1"/>
    </xf>
    <xf numFmtId="164" fontId="2" fillId="0" borderId="12" xfId="0" applyNumberFormat="1" applyFont="1" applyBorder="1" applyAlignment="1">
      <alignment vertical="top" wrapText="1"/>
    </xf>
    <xf numFmtId="164" fontId="0" fillId="0" borderId="0" xfId="0" applyNumberFormat="1" applyBorder="1" applyAlignment="1">
      <alignment vertical="top"/>
    </xf>
    <xf numFmtId="164" fontId="0" fillId="0" borderId="7" xfId="1" applyNumberFormat="1" applyFont="1" applyBorder="1" applyAlignment="1">
      <alignment horizontal="right" vertical="top"/>
    </xf>
    <xf numFmtId="164" fontId="0" fillId="0" borderId="4" xfId="0" applyNumberFormat="1" applyBorder="1" applyAlignment="1">
      <alignment vertical="top"/>
    </xf>
    <xf numFmtId="0" fontId="7" fillId="0" borderId="0" xfId="0" applyFont="1" applyAlignment="1">
      <alignment vertical="top"/>
    </xf>
    <xf numFmtId="164" fontId="3" fillId="0" borderId="2" xfId="1" applyNumberFormat="1" applyFont="1" applyFill="1" applyBorder="1" applyAlignment="1">
      <alignment vertical="top" wrapText="1"/>
    </xf>
    <xf numFmtId="164" fontId="0" fillId="0" borderId="13" xfId="0" applyNumberFormat="1" applyBorder="1" applyAlignment="1">
      <alignment vertical="top" wrapText="1"/>
    </xf>
    <xf numFmtId="164" fontId="3" fillId="0" borderId="13" xfId="1" applyNumberFormat="1" applyFont="1" applyFill="1" applyBorder="1" applyAlignment="1">
      <alignment vertical="top" wrapText="1"/>
    </xf>
    <xf numFmtId="164" fontId="0" fillId="0" borderId="9" xfId="1" applyNumberFormat="1" applyFont="1" applyBorder="1" applyAlignment="1">
      <alignment vertical="top" wrapText="1"/>
    </xf>
    <xf numFmtId="164" fontId="0" fillId="0" borderId="7" xfId="1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vertical="top" wrapText="1"/>
    </xf>
    <xf numFmtId="164" fontId="9" fillId="0" borderId="2" xfId="1" applyNumberFormat="1" applyFont="1" applyFill="1" applyBorder="1" applyAlignment="1">
      <alignment horizontal="right" vertical="top" wrapText="1"/>
    </xf>
    <xf numFmtId="164" fontId="8" fillId="0" borderId="5" xfId="1" applyNumberFormat="1" applyFont="1" applyFill="1" applyBorder="1" applyAlignment="1">
      <alignment horizontal="right" vertical="top" wrapText="1"/>
    </xf>
    <xf numFmtId="164" fontId="9" fillId="0" borderId="1" xfId="1" applyNumberFormat="1" applyFont="1" applyFill="1" applyBorder="1" applyAlignment="1">
      <alignment vertical="top" wrapText="1"/>
    </xf>
    <xf numFmtId="164" fontId="0" fillId="0" borderId="1" xfId="0" applyNumberFormat="1" applyFont="1" applyBorder="1" applyAlignment="1">
      <alignment vertical="top" wrapText="1"/>
    </xf>
    <xf numFmtId="164" fontId="0" fillId="0" borderId="0" xfId="0" applyNumberFormat="1" applyFont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164" fontId="0" fillId="0" borderId="2" xfId="1" applyNumberFormat="1" applyFont="1" applyBorder="1" applyAlignment="1">
      <alignment horizontal="right" vertical="top" wrapText="1"/>
    </xf>
    <xf numFmtId="164" fontId="0" fillId="0" borderId="4" xfId="0" applyNumberFormat="1" applyFont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 wrapText="1"/>
    </xf>
    <xf numFmtId="164" fontId="0" fillId="0" borderId="2" xfId="0" applyNumberFormat="1" applyFont="1" applyBorder="1" applyAlignment="1">
      <alignment vertical="top" wrapText="1"/>
    </xf>
    <xf numFmtId="164" fontId="8" fillId="0" borderId="5" xfId="1" applyNumberFormat="1" applyFont="1" applyFill="1" applyBorder="1" applyAlignment="1">
      <alignment vertical="top" wrapText="1"/>
    </xf>
    <xf numFmtId="164" fontId="1" fillId="0" borderId="1" xfId="1" applyNumberFormat="1" applyFont="1" applyBorder="1" applyAlignment="1">
      <alignment vertical="top" wrapText="1"/>
    </xf>
    <xf numFmtId="164" fontId="9" fillId="0" borderId="2" xfId="1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164" fontId="1" fillId="0" borderId="2" xfId="1" applyNumberFormat="1" applyFont="1" applyBorder="1" applyAlignment="1">
      <alignment vertical="top" wrapText="1"/>
    </xf>
    <xf numFmtId="164" fontId="8" fillId="0" borderId="2" xfId="1" applyNumberFormat="1" applyFont="1" applyFill="1" applyBorder="1" applyAlignment="1">
      <alignment vertical="top" wrapText="1"/>
    </xf>
    <xf numFmtId="164" fontId="0" fillId="0" borderId="2" xfId="0" applyNumberFormat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 applyAlignment="1">
      <alignment vertical="top"/>
    </xf>
    <xf numFmtId="164" fontId="0" fillId="0" borderId="1" xfId="0" applyNumberFormat="1" applyBorder="1" applyAlignment="1">
      <alignment vertical="top"/>
    </xf>
    <xf numFmtId="164" fontId="2" fillId="0" borderId="1" xfId="0" applyNumberFormat="1" applyFont="1" applyBorder="1" applyAlignment="1">
      <alignment horizontal="right"/>
    </xf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64" fontId="0" fillId="0" borderId="9" xfId="0" applyNumberFormat="1" applyFont="1" applyBorder="1" applyAlignment="1">
      <alignment horizontal="right"/>
    </xf>
    <xf numFmtId="0" fontId="0" fillId="0" borderId="7" xfId="0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6" fillId="0" borderId="5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2" fillId="0" borderId="14" xfId="0" applyFont="1" applyBorder="1"/>
    <xf numFmtId="164" fontId="2" fillId="0" borderId="15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115" zoomScaleNormal="115" zoomScaleSheetLayoutView="115" workbookViewId="0">
      <selection activeCell="A39" sqref="A39"/>
    </sheetView>
  </sheetViews>
  <sheetFormatPr defaultRowHeight="12.75" x14ac:dyDescent="0.2"/>
  <cols>
    <col min="1" max="1" width="30.7109375" customWidth="1"/>
    <col min="2" max="5" width="20.7109375" style="111" customWidth="1"/>
    <col min="6" max="6" width="20.7109375" customWidth="1"/>
  </cols>
  <sheetData>
    <row r="1" spans="1:6" ht="18" x14ac:dyDescent="0.25">
      <c r="A1" s="110" t="s">
        <v>302</v>
      </c>
    </row>
    <row r="2" spans="1:6" ht="13.5" thickBot="1" x14ac:dyDescent="0.25"/>
    <row r="3" spans="1:6" ht="13.5" thickBot="1" x14ac:dyDescent="0.25">
      <c r="A3" s="118" t="s">
        <v>280</v>
      </c>
      <c r="B3" s="119" t="s">
        <v>276</v>
      </c>
      <c r="C3" s="119" t="s">
        <v>277</v>
      </c>
      <c r="D3" s="119" t="s">
        <v>278</v>
      </c>
      <c r="E3" s="119" t="s">
        <v>279</v>
      </c>
      <c r="F3" s="120" t="s">
        <v>1</v>
      </c>
    </row>
    <row r="4" spans="1:6" x14ac:dyDescent="0.2">
      <c r="A4" s="115" t="s">
        <v>281</v>
      </c>
      <c r="B4" s="116">
        <f>'Auckland DHB'!H7</f>
        <v>319611</v>
      </c>
      <c r="C4" s="116">
        <f>'Auckland DHB'!H16</f>
        <v>266630</v>
      </c>
      <c r="D4" s="116">
        <f>'Auckland DHB'!H24</f>
        <v>220005</v>
      </c>
      <c r="E4" s="116">
        <f>'Auckland DHB'!J37</f>
        <v>217000</v>
      </c>
      <c r="F4" s="117">
        <f>SUM(B4:E4)</f>
        <v>1023246</v>
      </c>
    </row>
    <row r="5" spans="1:6" x14ac:dyDescent="0.2">
      <c r="A5" s="6" t="s">
        <v>282</v>
      </c>
      <c r="B5" s="112">
        <f>'Bay of Plenty DHB'!H13</f>
        <v>400047</v>
      </c>
      <c r="C5" s="112">
        <f>'Bay of Plenty DHB'!H31</f>
        <v>482028</v>
      </c>
      <c r="D5" s="112">
        <f>'Bay of Plenty DHB'!H50</f>
        <v>451835</v>
      </c>
      <c r="E5" s="112">
        <f>'Bay of Plenty DHB'!J75</f>
        <v>540493</v>
      </c>
      <c r="F5" s="41">
        <f>SUM(B5:E5)</f>
        <v>1874403</v>
      </c>
    </row>
    <row r="6" spans="1:6" x14ac:dyDescent="0.2">
      <c r="A6" s="6" t="s">
        <v>283</v>
      </c>
      <c r="B6" s="112">
        <f>'Canterbury DHB'!H8</f>
        <v>310406</v>
      </c>
      <c r="C6" s="112">
        <f>'Canterbury DHB'!H19</f>
        <v>360623</v>
      </c>
      <c r="D6" s="112">
        <f>'Canterbury DHB'!H29</f>
        <v>234978</v>
      </c>
      <c r="E6" s="112">
        <f>'Canterbury DHB'!J43</f>
        <v>263596</v>
      </c>
      <c r="F6" s="41">
        <f>SUM(B6:E6)</f>
        <v>1169603</v>
      </c>
    </row>
    <row r="7" spans="1:6" x14ac:dyDescent="0.2">
      <c r="A7" s="6" t="s">
        <v>284</v>
      </c>
      <c r="B7" s="112">
        <f>'Capital &amp; Coast DHB'!H10</f>
        <v>260563</v>
      </c>
      <c r="C7" s="112">
        <f>'Capital &amp; Coast DHB'!H20</f>
        <v>217609</v>
      </c>
      <c r="D7" s="112">
        <f>'Capital &amp; Coast DHB'!H28</f>
        <v>91892</v>
      </c>
      <c r="E7" s="112">
        <f>'Capital &amp; Coast DHB'!J40</f>
        <v>249950</v>
      </c>
      <c r="F7" s="41">
        <f t="shared" ref="F7:F23" si="0">SUM(B7:E7)</f>
        <v>820014</v>
      </c>
    </row>
    <row r="8" spans="1:6" x14ac:dyDescent="0.2">
      <c r="A8" s="6" t="s">
        <v>285</v>
      </c>
      <c r="B8" s="112">
        <f>'Counties Manukau DHB'!H18</f>
        <v>660777</v>
      </c>
      <c r="C8" s="112">
        <f>'Counties Manukau DHB'!H37</f>
        <v>853455</v>
      </c>
      <c r="D8" s="112">
        <f>'Counties Manukau DHB'!H56</f>
        <v>912511</v>
      </c>
      <c r="E8" s="112">
        <f>'Counties Manukau DHB'!J75</f>
        <v>975000</v>
      </c>
      <c r="F8" s="41">
        <f t="shared" si="0"/>
        <v>3401743</v>
      </c>
    </row>
    <row r="9" spans="1:6" x14ac:dyDescent="0.2">
      <c r="A9" s="6" t="s">
        <v>286</v>
      </c>
      <c r="B9" s="112">
        <f>'Hawke''s Bay DHB'!H10</f>
        <v>335525</v>
      </c>
      <c r="C9" s="112">
        <f>'Hawke''s Bay DHB'!H22</f>
        <v>367192</v>
      </c>
      <c r="D9" s="112">
        <f>'Hawke''s Bay DHB'!H35</f>
        <v>392812</v>
      </c>
      <c r="E9" s="112">
        <f>'Hawke''s Bay DHB'!J52</f>
        <v>489300</v>
      </c>
      <c r="F9" s="41">
        <f t="shared" si="0"/>
        <v>1584829</v>
      </c>
    </row>
    <row r="10" spans="1:6" x14ac:dyDescent="0.2">
      <c r="A10" s="6" t="s">
        <v>287</v>
      </c>
      <c r="B10" s="112">
        <f>'Hutt Valley DHB'!H8</f>
        <v>159123</v>
      </c>
      <c r="C10" s="112">
        <f>'Hutt Valley DHB'!H17</f>
        <v>177715</v>
      </c>
      <c r="D10" s="112">
        <f>'Hutt Valley DHB'!H26</f>
        <v>247006</v>
      </c>
      <c r="E10" s="112">
        <f>'Hutt Valley DHB'!J38</f>
        <v>250500</v>
      </c>
      <c r="F10" s="41">
        <f t="shared" si="0"/>
        <v>834344</v>
      </c>
    </row>
    <row r="11" spans="1:6" x14ac:dyDescent="0.2">
      <c r="A11" s="6" t="s">
        <v>288</v>
      </c>
      <c r="B11" s="112">
        <f>'Lakes DHB'!H11</f>
        <v>249385</v>
      </c>
      <c r="C11" s="112">
        <f>'Lakes DHB'!H24</f>
        <v>336204</v>
      </c>
      <c r="D11" s="112">
        <f>'Lakes DHB'!H38</f>
        <v>334729</v>
      </c>
      <c r="E11" s="112">
        <f>'Lakes DHB'!J53</f>
        <v>325300</v>
      </c>
      <c r="F11" s="41">
        <f t="shared" si="0"/>
        <v>1245618</v>
      </c>
    </row>
    <row r="12" spans="1:6" x14ac:dyDescent="0.2">
      <c r="A12" s="6" t="s">
        <v>289</v>
      </c>
      <c r="B12" s="112">
        <f>'MidCentral DHB'!H6</f>
        <v>133069</v>
      </c>
      <c r="C12" s="112">
        <f>'MidCentral DHB'!H14</f>
        <v>184502</v>
      </c>
      <c r="D12" s="112">
        <f>'MidCentral DHB'!H25</f>
        <v>203220</v>
      </c>
      <c r="E12" s="112">
        <f>'MidCentral DHB'!J37</f>
        <v>171800</v>
      </c>
      <c r="F12" s="41">
        <f t="shared" si="0"/>
        <v>692591</v>
      </c>
    </row>
    <row r="13" spans="1:6" x14ac:dyDescent="0.2">
      <c r="A13" s="6" t="s">
        <v>290</v>
      </c>
      <c r="B13" s="112">
        <f>'Nelson Marlborough DHB'!H9</f>
        <v>153052</v>
      </c>
      <c r="C13" s="112">
        <f>'Nelson Marlborough DHB'!H17</f>
        <v>59211</v>
      </c>
      <c r="D13" s="112">
        <f>'Nelson Marlborough DHB'!H26</f>
        <v>77588</v>
      </c>
      <c r="E13" s="112">
        <f>'Nelson Marlborough DHB'!J35</f>
        <v>74464</v>
      </c>
      <c r="F13" s="41">
        <f t="shared" si="0"/>
        <v>364315</v>
      </c>
    </row>
    <row r="14" spans="1:6" x14ac:dyDescent="0.2">
      <c r="A14" s="6" t="s">
        <v>291</v>
      </c>
      <c r="B14" s="112">
        <f>'Northland DHB'!H15</f>
        <v>499762</v>
      </c>
      <c r="C14" s="112">
        <f>'Northland DHB'!H29</f>
        <v>500660</v>
      </c>
      <c r="D14" s="112">
        <f>'Northland DHB'!H44</f>
        <v>407754</v>
      </c>
      <c r="E14" s="112">
        <f>'Northland DHB'!J62</f>
        <v>527000</v>
      </c>
      <c r="F14" s="41">
        <f>SUM(B14:E14)</f>
        <v>1935176</v>
      </c>
    </row>
    <row r="15" spans="1:6" x14ac:dyDescent="0.2">
      <c r="A15" s="6" t="s">
        <v>292</v>
      </c>
      <c r="B15" s="112">
        <f>'South Canterbury DHB'!H5</f>
        <v>37011</v>
      </c>
      <c r="C15" s="112">
        <f>'South Canterbury DHB'!H12</f>
        <v>33764</v>
      </c>
      <c r="D15" s="112">
        <f>'South Canterbury DHB'!H19</f>
        <v>37011</v>
      </c>
      <c r="E15" s="112">
        <f>'South Canterbury DHB'!J29</f>
        <v>21500</v>
      </c>
      <c r="F15" s="41">
        <f t="shared" si="0"/>
        <v>129286</v>
      </c>
    </row>
    <row r="16" spans="1:6" x14ac:dyDescent="0.2">
      <c r="A16" s="6" t="s">
        <v>293</v>
      </c>
      <c r="B16" s="112">
        <f>'Southern DHB'!H8</f>
        <v>144527</v>
      </c>
      <c r="C16" s="112">
        <f>'Southern DHB'!H21</f>
        <v>212370</v>
      </c>
      <c r="D16" s="112">
        <f>'Southern DHB'!H32</f>
        <v>68107</v>
      </c>
      <c r="E16" s="112">
        <f>'Southern DHB'!J47</f>
        <v>131267</v>
      </c>
      <c r="F16" s="41">
        <f t="shared" si="0"/>
        <v>556271</v>
      </c>
    </row>
    <row r="17" spans="1:6" x14ac:dyDescent="0.2">
      <c r="A17" s="6" t="s">
        <v>295</v>
      </c>
      <c r="B17" s="112">
        <f>'Tairawhiti DHB'!H8</f>
        <v>378913</v>
      </c>
      <c r="C17" s="112">
        <f>'Tairawhiti DHB'!H18</f>
        <v>255032</v>
      </c>
      <c r="D17" s="112">
        <f>'Tairawhiti DHB'!H28</f>
        <v>218920</v>
      </c>
      <c r="E17" s="112">
        <f>'Tairawhiti DHB'!J40</f>
        <v>189200</v>
      </c>
      <c r="F17" s="41">
        <f t="shared" si="0"/>
        <v>1042065</v>
      </c>
    </row>
    <row r="18" spans="1:6" x14ac:dyDescent="0.2">
      <c r="A18" s="6" t="s">
        <v>294</v>
      </c>
      <c r="B18" s="112">
        <f>'Taranaki DHB'!H6</f>
        <v>153377</v>
      </c>
      <c r="C18" s="112">
        <f>'Taranaki DHB'!H15</f>
        <v>130602</v>
      </c>
      <c r="D18" s="112">
        <f>'Taranaki DHB'!H24</f>
        <v>165000</v>
      </c>
      <c r="E18" s="112">
        <f>'Taranaki DHB'!J39</f>
        <v>192500</v>
      </c>
      <c r="F18" s="41">
        <f t="shared" si="0"/>
        <v>641479</v>
      </c>
    </row>
    <row r="19" spans="1:6" x14ac:dyDescent="0.2">
      <c r="A19" s="6" t="s">
        <v>296</v>
      </c>
      <c r="B19" s="112">
        <f>'Waikato DHB'!H12</f>
        <v>595833</v>
      </c>
      <c r="C19" s="112">
        <f>'Waikato DHB'!H29</f>
        <v>550348</v>
      </c>
      <c r="D19" s="112">
        <f>'Waikato DHB'!H46</f>
        <v>729874</v>
      </c>
      <c r="E19" s="112">
        <f>'Waikato DHB'!J64</f>
        <v>765000</v>
      </c>
      <c r="F19" s="41">
        <f t="shared" si="0"/>
        <v>2641055</v>
      </c>
    </row>
    <row r="20" spans="1:6" x14ac:dyDescent="0.2">
      <c r="A20" s="6" t="s">
        <v>297</v>
      </c>
      <c r="B20" s="112">
        <f>'Wairarapa DHB'!H5</f>
        <v>47826</v>
      </c>
      <c r="C20" s="112">
        <f>'Wairarapa DHB'!H12</f>
        <v>43202</v>
      </c>
      <c r="D20" s="112">
        <f>'Wairarapa DHB'!H19</f>
        <v>57547</v>
      </c>
      <c r="E20" s="112">
        <f>'Wairarapa DHB'!J29</f>
        <v>85000</v>
      </c>
      <c r="F20" s="41">
        <f t="shared" si="0"/>
        <v>233575</v>
      </c>
    </row>
    <row r="21" spans="1:6" x14ac:dyDescent="0.2">
      <c r="A21" s="6" t="s">
        <v>298</v>
      </c>
      <c r="B21" s="112">
        <f>'Waitemata DHB'!H9</f>
        <v>492002</v>
      </c>
      <c r="C21" s="112">
        <f>'Waitemata DHB'!H20</f>
        <v>463677</v>
      </c>
      <c r="D21" s="112">
        <f>'Waitemata DHB'!H31</f>
        <v>526729</v>
      </c>
      <c r="E21" s="112">
        <f>'Waitemata DHB'!J46</f>
        <v>533000</v>
      </c>
      <c r="F21" s="41">
        <f t="shared" si="0"/>
        <v>2015408</v>
      </c>
    </row>
    <row r="22" spans="1:6" x14ac:dyDescent="0.2">
      <c r="A22" s="6" t="s">
        <v>299</v>
      </c>
      <c r="B22" s="112">
        <f>'West Coast DHB'!H5</f>
        <v>47000</v>
      </c>
      <c r="C22" s="112">
        <f>'West Coast DHB'!H12</f>
        <v>0</v>
      </c>
      <c r="D22" s="112">
        <f>'West Coast DHB'!H19</f>
        <v>30500</v>
      </c>
      <c r="E22" s="112">
        <f>'West Coast DHB'!J29</f>
        <v>7000</v>
      </c>
      <c r="F22" s="41">
        <f t="shared" si="0"/>
        <v>84500</v>
      </c>
    </row>
    <row r="23" spans="1:6" x14ac:dyDescent="0.2">
      <c r="A23" s="6" t="s">
        <v>300</v>
      </c>
      <c r="B23" s="112">
        <f>'Whanganui DHB'!H8</f>
        <v>169315</v>
      </c>
      <c r="C23" s="112">
        <f>'Whanganui DHB'!H19</f>
        <v>224887</v>
      </c>
      <c r="D23" s="112">
        <f>'Whanganui DHB'!H30</f>
        <v>162659</v>
      </c>
      <c r="E23" s="112">
        <f>'Whanganui DHB'!J42</f>
        <v>169780</v>
      </c>
      <c r="F23" s="41">
        <f t="shared" si="0"/>
        <v>726641</v>
      </c>
    </row>
    <row r="24" spans="1:6" x14ac:dyDescent="0.2">
      <c r="A24" s="6"/>
      <c r="B24" s="112"/>
      <c r="C24" s="112"/>
      <c r="D24" s="112"/>
      <c r="E24" s="112"/>
      <c r="F24" s="41"/>
    </row>
    <row r="25" spans="1:6" ht="13.5" thickBot="1" x14ac:dyDescent="0.25">
      <c r="A25" s="45"/>
      <c r="B25" s="181"/>
      <c r="C25" s="181"/>
      <c r="D25" s="181"/>
      <c r="E25" s="182"/>
      <c r="F25" s="183"/>
    </row>
    <row r="26" spans="1:6" ht="13.5" thickBot="1" x14ac:dyDescent="0.25">
      <c r="A26" s="49" t="s">
        <v>328</v>
      </c>
      <c r="B26" s="113">
        <f>SUM(B4:B24)</f>
        <v>5547124</v>
      </c>
      <c r="C26" s="113">
        <f>SUM(C4:C24)</f>
        <v>5719711</v>
      </c>
      <c r="D26" s="113">
        <f>SUM(D4:D24)</f>
        <v>5570677</v>
      </c>
      <c r="E26" s="113">
        <f>SUM(E4:E24)</f>
        <v>6178650</v>
      </c>
      <c r="F26" s="114">
        <f>SUM(F4:F24)</f>
        <v>23016162</v>
      </c>
    </row>
    <row r="27" spans="1:6" x14ac:dyDescent="0.2">
      <c r="A27" s="188"/>
      <c r="B27" s="189"/>
      <c r="C27" s="189"/>
      <c r="D27" s="189"/>
      <c r="E27" s="189"/>
      <c r="F27" s="190"/>
    </row>
    <row r="28" spans="1:6" ht="13.5" thickBot="1" x14ac:dyDescent="0.25">
      <c r="A28" s="188"/>
      <c r="B28" s="189"/>
      <c r="C28" s="189"/>
      <c r="D28" s="189"/>
      <c r="E28" s="189"/>
      <c r="F28" s="190"/>
    </row>
    <row r="29" spans="1:6" ht="13.5" thickBot="1" x14ac:dyDescent="0.25">
      <c r="A29" s="191" t="s">
        <v>331</v>
      </c>
      <c r="B29" s="192"/>
      <c r="C29" s="192"/>
      <c r="D29" s="192"/>
      <c r="E29" s="192"/>
      <c r="F29" s="193"/>
    </row>
    <row r="30" spans="1:6" x14ac:dyDescent="0.2">
      <c r="A30" s="179"/>
      <c r="B30" s="180"/>
      <c r="C30" s="180"/>
      <c r="D30" s="180"/>
      <c r="E30" s="180"/>
      <c r="F30" s="180"/>
    </row>
    <row r="31" spans="1:6" x14ac:dyDescent="0.2">
      <c r="A31" s="11" t="s">
        <v>327</v>
      </c>
      <c r="B31" s="178">
        <f>Nationals!H19</f>
        <v>1267868</v>
      </c>
      <c r="C31" s="178">
        <f>Nationals!H35</f>
        <v>702603</v>
      </c>
      <c r="D31" s="178">
        <f>Nationals!H51</f>
        <v>737687</v>
      </c>
      <c r="E31" s="178">
        <f>Nationals!J70</f>
        <v>821000</v>
      </c>
      <c r="F31" s="178">
        <f>SUM(B31:E31)</f>
        <v>3529158</v>
      </c>
    </row>
    <row r="32" spans="1:6" x14ac:dyDescent="0.2">
      <c r="A32" s="11"/>
      <c r="B32" s="178"/>
      <c r="C32" s="178"/>
      <c r="D32" s="178"/>
      <c r="E32" s="178"/>
      <c r="F32" s="178"/>
    </row>
    <row r="33" spans="1:6" x14ac:dyDescent="0.2">
      <c r="A33" s="184" t="s">
        <v>330</v>
      </c>
      <c r="B33" s="185">
        <v>1235700</v>
      </c>
      <c r="C33" s="185">
        <v>1235700</v>
      </c>
      <c r="D33" s="185">
        <v>1235700</v>
      </c>
      <c r="E33" s="185">
        <v>1235700</v>
      </c>
      <c r="F33" s="185">
        <f>SUM(B33:E33)</f>
        <v>4942800</v>
      </c>
    </row>
    <row r="34" spans="1:6" ht="13.5" thickBot="1" x14ac:dyDescent="0.25">
      <c r="A34" s="184"/>
      <c r="B34" s="185"/>
      <c r="C34" s="185"/>
      <c r="D34" s="185"/>
      <c r="E34" s="185"/>
      <c r="F34" s="185"/>
    </row>
    <row r="35" spans="1:6" ht="16.5" thickBot="1" x14ac:dyDescent="0.3">
      <c r="A35" s="49" t="s">
        <v>329</v>
      </c>
      <c r="B35" s="186">
        <f>SUM(B26:B33)</f>
        <v>8050692</v>
      </c>
      <c r="C35" s="186">
        <f>SUM(C26:C33)</f>
        <v>7658014</v>
      </c>
      <c r="D35" s="186">
        <f>SUM(D26:D33)</f>
        <v>7544064</v>
      </c>
      <c r="E35" s="186">
        <f>SUM(E26:E33)</f>
        <v>8235350</v>
      </c>
      <c r="F35" s="187">
        <f>SUM(B35:E35)</f>
        <v>31488120</v>
      </c>
    </row>
    <row r="38" spans="1:6" x14ac:dyDescent="0.2">
      <c r="F38" s="121"/>
    </row>
    <row r="39" spans="1:6" x14ac:dyDescent="0.2">
      <c r="A39" s="106"/>
      <c r="E39" s="122"/>
    </row>
  </sheetData>
  <pageMargins left="0.70866141732283472" right="0.70866141732283472" top="0.74803149606299213" bottom="0.74803149606299213" header="0.31496062992125984" footer="0.31496062992125984"/>
  <pageSetup paperSize="8" scale="141" orientation="landscape" r:id="rId1"/>
  <headerFoot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workbookViewId="0">
      <selection activeCell="A3" sqref="A3:H3"/>
    </sheetView>
  </sheetViews>
  <sheetFormatPr defaultRowHeight="12.75" x14ac:dyDescent="0.2"/>
  <cols>
    <col min="1" max="1" width="34.7109375" customWidth="1"/>
    <col min="2" max="10" width="20.7109375" style="127" customWidth="1"/>
  </cols>
  <sheetData>
    <row r="1" spans="1:10" s="8" customFormat="1" x14ac:dyDescent="0.2">
      <c r="A1" s="8" t="s">
        <v>58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  <c r="I1" s="141"/>
      <c r="J1" s="141"/>
    </row>
    <row r="2" spans="1:10" s="8" customFormat="1" ht="25.5" x14ac:dyDescent="0.2">
      <c r="A2" s="57" t="s">
        <v>3</v>
      </c>
      <c r="B2" s="58" t="s">
        <v>14</v>
      </c>
      <c r="C2" s="58" t="s">
        <v>22</v>
      </c>
      <c r="D2" s="59" t="s">
        <v>23</v>
      </c>
      <c r="E2" s="58" t="s">
        <v>24</v>
      </c>
      <c r="F2" s="58" t="s">
        <v>132</v>
      </c>
      <c r="G2" s="58" t="s">
        <v>25</v>
      </c>
      <c r="H2" s="59" t="s">
        <v>1</v>
      </c>
      <c r="I2" s="141"/>
      <c r="J2" s="141"/>
    </row>
    <row r="3" spans="1:10" s="8" customFormat="1" x14ac:dyDescent="0.2">
      <c r="A3" s="60" t="s">
        <v>199</v>
      </c>
      <c r="B3" s="76">
        <v>70000</v>
      </c>
      <c r="C3" s="76">
        <v>23069</v>
      </c>
      <c r="D3" s="76">
        <v>30000</v>
      </c>
      <c r="E3" s="76"/>
      <c r="F3" s="76">
        <v>10000</v>
      </c>
      <c r="G3" s="76"/>
      <c r="H3" s="76">
        <f>SUM(B3:G3)</f>
        <v>133069</v>
      </c>
      <c r="I3" s="141"/>
      <c r="J3" s="141"/>
    </row>
    <row r="4" spans="1:10" s="8" customFormat="1" x14ac:dyDescent="0.2">
      <c r="A4" s="94"/>
      <c r="B4" s="76"/>
      <c r="C4" s="76"/>
      <c r="D4" s="76"/>
      <c r="E4" s="76"/>
      <c r="F4" s="76"/>
      <c r="G4" s="76"/>
      <c r="H4" s="76">
        <f>SUM(B4:G4)</f>
        <v>0</v>
      </c>
      <c r="I4" s="141"/>
      <c r="J4" s="141"/>
    </row>
    <row r="5" spans="1:10" s="8" customFormat="1" ht="13.5" thickBot="1" x14ac:dyDescent="0.25">
      <c r="A5" s="61"/>
      <c r="B5" s="62"/>
      <c r="C5" s="62"/>
      <c r="D5" s="62"/>
      <c r="E5" s="62"/>
      <c r="F5" s="62"/>
      <c r="G5" s="62"/>
      <c r="H5" s="76">
        <f>SUM(B5:G5)</f>
        <v>0</v>
      </c>
      <c r="I5" s="141"/>
      <c r="J5" s="141"/>
    </row>
    <row r="6" spans="1:10" s="8" customFormat="1" ht="13.5" thickBot="1" x14ac:dyDescent="0.25">
      <c r="A6" s="56" t="s">
        <v>9</v>
      </c>
      <c r="B6" s="65">
        <f>SUM(B3:B5)</f>
        <v>70000</v>
      </c>
      <c r="C6" s="65">
        <f t="shared" ref="C6:G6" si="0">SUM(C3:C5)</f>
        <v>23069</v>
      </c>
      <c r="D6" s="65">
        <f t="shared" si="0"/>
        <v>30000</v>
      </c>
      <c r="E6" s="65">
        <f t="shared" si="0"/>
        <v>0</v>
      </c>
      <c r="F6" s="65">
        <f t="shared" si="0"/>
        <v>10000</v>
      </c>
      <c r="G6" s="65">
        <f t="shared" si="0"/>
        <v>0</v>
      </c>
      <c r="H6" s="159">
        <f>SUM(B6:G6)</f>
        <v>133069</v>
      </c>
      <c r="I6" s="141"/>
      <c r="J6" s="141"/>
    </row>
    <row r="7" spans="1:10" s="8" customFormat="1" x14ac:dyDescent="0.2">
      <c r="B7" s="141"/>
      <c r="C7" s="141"/>
      <c r="D7" s="141"/>
      <c r="E7" s="141"/>
      <c r="F7" s="141"/>
      <c r="G7" s="141"/>
      <c r="H7" s="141"/>
      <c r="I7" s="141"/>
      <c r="J7" s="141"/>
    </row>
    <row r="8" spans="1:10" s="8" customFormat="1" x14ac:dyDescent="0.2">
      <c r="B8" s="141"/>
      <c r="C8" s="141"/>
      <c r="D8" s="141"/>
      <c r="E8" s="141"/>
      <c r="F8" s="141"/>
      <c r="G8" s="141"/>
      <c r="H8" s="141"/>
      <c r="I8" s="141"/>
      <c r="J8" s="141"/>
    </row>
    <row r="9" spans="1:10" s="8" customFormat="1" x14ac:dyDescent="0.2">
      <c r="A9" s="8" t="s">
        <v>59</v>
      </c>
      <c r="B9" s="194" t="s">
        <v>319</v>
      </c>
      <c r="C9" s="194" t="s">
        <v>319</v>
      </c>
      <c r="D9" s="194" t="s">
        <v>319</v>
      </c>
      <c r="E9" s="194" t="s">
        <v>319</v>
      </c>
      <c r="F9" s="194" t="s">
        <v>319</v>
      </c>
      <c r="G9" s="194" t="s">
        <v>319</v>
      </c>
      <c r="H9" s="194" t="s">
        <v>319</v>
      </c>
      <c r="I9" s="141"/>
      <c r="J9" s="141"/>
    </row>
    <row r="10" spans="1:10" s="8" customFormat="1" ht="25.5" x14ac:dyDescent="0.2">
      <c r="A10" s="57" t="s">
        <v>3</v>
      </c>
      <c r="B10" s="58" t="s">
        <v>14</v>
      </c>
      <c r="C10" s="58" t="s">
        <v>22</v>
      </c>
      <c r="D10" s="59" t="s">
        <v>23</v>
      </c>
      <c r="E10" s="58" t="s">
        <v>24</v>
      </c>
      <c r="F10" s="58" t="s">
        <v>132</v>
      </c>
      <c r="G10" s="58" t="s">
        <v>25</v>
      </c>
      <c r="H10" s="59" t="s">
        <v>1</v>
      </c>
      <c r="I10" s="141"/>
      <c r="J10" s="141"/>
    </row>
    <row r="11" spans="1:10" s="8" customFormat="1" x14ac:dyDescent="0.2">
      <c r="A11" s="60" t="s">
        <v>199</v>
      </c>
      <c r="B11" s="62">
        <v>90000</v>
      </c>
      <c r="C11" s="62">
        <v>28602</v>
      </c>
      <c r="D11" s="62">
        <v>30000</v>
      </c>
      <c r="E11" s="62"/>
      <c r="F11" s="62"/>
      <c r="G11" s="62"/>
      <c r="H11" s="76">
        <f>SUM(B11:G11)</f>
        <v>148602</v>
      </c>
      <c r="I11" s="141"/>
      <c r="J11" s="141"/>
    </row>
    <row r="12" spans="1:10" s="8" customFormat="1" x14ac:dyDescent="0.2">
      <c r="A12" s="60" t="s">
        <v>200</v>
      </c>
      <c r="B12" s="62">
        <v>9800</v>
      </c>
      <c r="C12" s="62">
        <v>14500</v>
      </c>
      <c r="D12" s="62"/>
      <c r="E12" s="62"/>
      <c r="F12" s="62">
        <v>11600</v>
      </c>
      <c r="G12" s="62"/>
      <c r="H12" s="76">
        <f>SUM(B12:G12)</f>
        <v>35900</v>
      </c>
      <c r="I12" s="141"/>
      <c r="J12" s="141"/>
    </row>
    <row r="13" spans="1:10" s="8" customFormat="1" ht="13.5" thickBot="1" x14ac:dyDescent="0.25">
      <c r="A13" s="64"/>
      <c r="B13" s="62"/>
      <c r="C13" s="62"/>
      <c r="D13" s="62"/>
      <c r="E13" s="62"/>
      <c r="F13" s="62"/>
      <c r="G13" s="62"/>
      <c r="H13" s="76">
        <f>SUM(B13:G13)</f>
        <v>0</v>
      </c>
      <c r="I13" s="141"/>
      <c r="J13" s="141"/>
    </row>
    <row r="14" spans="1:10" s="8" customFormat="1" ht="13.5" thickBot="1" x14ac:dyDescent="0.25">
      <c r="A14" s="56" t="s">
        <v>10</v>
      </c>
      <c r="B14" s="65">
        <f>SUM(B11:B13)</f>
        <v>99800</v>
      </c>
      <c r="C14" s="65">
        <f t="shared" ref="C14:G14" si="1">SUM(C11:C13)</f>
        <v>43102</v>
      </c>
      <c r="D14" s="65">
        <f t="shared" si="1"/>
        <v>30000</v>
      </c>
      <c r="E14" s="65">
        <f t="shared" si="1"/>
        <v>0</v>
      </c>
      <c r="F14" s="65">
        <f t="shared" si="1"/>
        <v>11600</v>
      </c>
      <c r="G14" s="65">
        <f t="shared" si="1"/>
        <v>0</v>
      </c>
      <c r="H14" s="159">
        <f>SUM(B14:G14)</f>
        <v>184502</v>
      </c>
      <c r="I14" s="141"/>
      <c r="J14" s="141"/>
    </row>
    <row r="15" spans="1:10" s="8" customFormat="1" x14ac:dyDescent="0.2">
      <c r="B15" s="141"/>
      <c r="C15" s="141"/>
      <c r="D15" s="141"/>
      <c r="E15" s="141"/>
      <c r="F15" s="141"/>
      <c r="G15" s="141"/>
      <c r="H15" s="141"/>
      <c r="I15" s="141"/>
      <c r="J15" s="141"/>
    </row>
    <row r="16" spans="1:10" s="8" customFormat="1" x14ac:dyDescent="0.2"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0" s="8" customFormat="1" x14ac:dyDescent="0.2">
      <c r="A17" s="8" t="s">
        <v>60</v>
      </c>
      <c r="B17" s="194" t="s">
        <v>320</v>
      </c>
      <c r="C17" s="194" t="s">
        <v>320</v>
      </c>
      <c r="D17" s="194" t="s">
        <v>320</v>
      </c>
      <c r="E17" s="194" t="s">
        <v>320</v>
      </c>
      <c r="F17" s="194" t="s">
        <v>320</v>
      </c>
      <c r="G17" s="194" t="s">
        <v>320</v>
      </c>
      <c r="H17" s="194" t="s">
        <v>320</v>
      </c>
      <c r="I17" s="141"/>
      <c r="J17" s="141"/>
    </row>
    <row r="18" spans="1:10" s="8" customFormat="1" ht="25.5" x14ac:dyDescent="0.2">
      <c r="A18" s="57" t="s">
        <v>3</v>
      </c>
      <c r="B18" s="58" t="s">
        <v>14</v>
      </c>
      <c r="C18" s="58" t="s">
        <v>22</v>
      </c>
      <c r="D18" s="59" t="s">
        <v>23</v>
      </c>
      <c r="E18" s="58" t="s">
        <v>24</v>
      </c>
      <c r="F18" s="58" t="s">
        <v>132</v>
      </c>
      <c r="G18" s="58" t="s">
        <v>25</v>
      </c>
      <c r="H18" s="59" t="s">
        <v>1</v>
      </c>
      <c r="I18" s="141"/>
      <c r="J18" s="141"/>
    </row>
    <row r="19" spans="1:10" s="8" customFormat="1" x14ac:dyDescent="0.2">
      <c r="A19" s="60" t="s">
        <v>199</v>
      </c>
      <c r="B19" s="67">
        <v>80000</v>
      </c>
      <c r="C19" s="67"/>
      <c r="D19" s="67">
        <v>30000</v>
      </c>
      <c r="E19" s="67"/>
      <c r="F19" s="67"/>
      <c r="G19" s="67"/>
      <c r="H19" s="160">
        <f>SUM(B19:G19)</f>
        <v>110000</v>
      </c>
      <c r="I19" s="141"/>
      <c r="J19" s="141"/>
    </row>
    <row r="20" spans="1:10" s="8" customFormat="1" x14ac:dyDescent="0.2">
      <c r="A20" s="60" t="s">
        <v>201</v>
      </c>
      <c r="B20" s="105">
        <v>11471</v>
      </c>
      <c r="C20" s="105">
        <v>11549</v>
      </c>
      <c r="D20" s="105">
        <v>7400</v>
      </c>
      <c r="E20" s="105"/>
      <c r="F20" s="105">
        <v>2520</v>
      </c>
      <c r="G20" s="105"/>
      <c r="H20" s="160">
        <f>SUM(B20:G20)</f>
        <v>32940</v>
      </c>
      <c r="I20" s="141"/>
      <c r="J20" s="141"/>
    </row>
    <row r="21" spans="1:10" s="8" customFormat="1" x14ac:dyDescent="0.2">
      <c r="A21" s="60" t="s">
        <v>200</v>
      </c>
      <c r="B21" s="105">
        <v>4800</v>
      </c>
      <c r="C21" s="105">
        <v>5000</v>
      </c>
      <c r="D21" s="105"/>
      <c r="E21" s="105"/>
      <c r="F21" s="105"/>
      <c r="G21" s="105"/>
      <c r="H21" s="160">
        <f>SUM(B21:G21)</f>
        <v>9800</v>
      </c>
      <c r="I21" s="141"/>
      <c r="J21" s="141"/>
    </row>
    <row r="22" spans="1:10" s="8" customFormat="1" x14ac:dyDescent="0.2">
      <c r="A22" s="104" t="s">
        <v>202</v>
      </c>
      <c r="B22" s="105"/>
      <c r="C22" s="105"/>
      <c r="D22" s="105">
        <v>15000</v>
      </c>
      <c r="E22" s="105"/>
      <c r="F22" s="105"/>
      <c r="G22" s="105"/>
      <c r="H22" s="160">
        <f>SUM(B22:G22)</f>
        <v>15000</v>
      </c>
      <c r="I22" s="141"/>
      <c r="J22" s="141"/>
    </row>
    <row r="23" spans="1:10" s="8" customFormat="1" x14ac:dyDescent="0.2">
      <c r="A23" s="104" t="s">
        <v>203</v>
      </c>
      <c r="B23" s="105">
        <v>11480</v>
      </c>
      <c r="C23" s="105">
        <v>7000</v>
      </c>
      <c r="D23" s="105"/>
      <c r="E23" s="105">
        <v>13000</v>
      </c>
      <c r="F23" s="105">
        <v>4000</v>
      </c>
      <c r="G23" s="105"/>
      <c r="H23" s="160">
        <f>SUM(B23:G23)</f>
        <v>35480</v>
      </c>
      <c r="I23" s="141"/>
      <c r="J23" s="141"/>
    </row>
    <row r="24" spans="1:10" s="8" customFormat="1" ht="13.5" thickBot="1" x14ac:dyDescent="0.25">
      <c r="A24" s="73"/>
      <c r="B24" s="167"/>
      <c r="C24" s="167"/>
      <c r="D24" s="167"/>
      <c r="E24" s="167"/>
      <c r="F24" s="167"/>
      <c r="G24" s="167"/>
      <c r="H24" s="173"/>
      <c r="I24" s="141"/>
      <c r="J24" s="141"/>
    </row>
    <row r="25" spans="1:10" s="8" customFormat="1" ht="13.5" thickBot="1" x14ac:dyDescent="0.25">
      <c r="A25" s="49" t="s">
        <v>137</v>
      </c>
      <c r="B25" s="165">
        <f>SUM(B19:B24)</f>
        <v>107751</v>
      </c>
      <c r="C25" s="165">
        <f t="shared" ref="C25:G25" si="2">SUM(C19:C24)</f>
        <v>23549</v>
      </c>
      <c r="D25" s="165">
        <f t="shared" si="2"/>
        <v>52400</v>
      </c>
      <c r="E25" s="165">
        <f t="shared" si="2"/>
        <v>13000</v>
      </c>
      <c r="F25" s="165">
        <f t="shared" si="2"/>
        <v>6520</v>
      </c>
      <c r="G25" s="165">
        <f t="shared" si="2"/>
        <v>0</v>
      </c>
      <c r="H25" s="168">
        <f>SUM(B25:G25)</f>
        <v>203220</v>
      </c>
      <c r="I25" s="141"/>
      <c r="J25" s="141"/>
    </row>
    <row r="26" spans="1:10" s="8" customFormat="1" x14ac:dyDescent="0.2">
      <c r="A26" s="69"/>
      <c r="B26" s="162"/>
      <c r="C26" s="162"/>
      <c r="D26" s="162"/>
      <c r="E26" s="162"/>
      <c r="F26" s="162"/>
      <c r="G26" s="162"/>
      <c r="H26" s="163"/>
      <c r="I26" s="141"/>
      <c r="J26" s="141"/>
    </row>
    <row r="27" spans="1:10" s="8" customFormat="1" x14ac:dyDescent="0.2">
      <c r="A27" s="11" t="s">
        <v>27</v>
      </c>
      <c r="B27" s="131">
        <f>SUM(B25,B14,B6)</f>
        <v>277551</v>
      </c>
      <c r="C27" s="131">
        <f t="shared" ref="C27:G27" si="3">SUM(C25,C14,C6)</f>
        <v>89720</v>
      </c>
      <c r="D27" s="131">
        <f t="shared" si="3"/>
        <v>112400</v>
      </c>
      <c r="E27" s="131">
        <f t="shared" si="3"/>
        <v>13000</v>
      </c>
      <c r="F27" s="131">
        <f>SUM(F25,F14,F6)</f>
        <v>28120</v>
      </c>
      <c r="G27" s="131">
        <f t="shared" si="3"/>
        <v>0</v>
      </c>
      <c r="H27" s="131">
        <f>SUM(H25,H14,H6)</f>
        <v>520791</v>
      </c>
      <c r="I27" s="141"/>
      <c r="J27" s="141"/>
    </row>
    <row r="31" spans="1:10" x14ac:dyDescent="0.2">
      <c r="A31" t="s">
        <v>61</v>
      </c>
      <c r="B31" s="86" t="s">
        <v>20</v>
      </c>
    </row>
    <row r="32" spans="1:10" ht="25.5" x14ac:dyDescent="0.2">
      <c r="A32" s="15" t="s">
        <v>3</v>
      </c>
      <c r="B32" s="16" t="s">
        <v>21</v>
      </c>
      <c r="C32" s="16" t="s">
        <v>11</v>
      </c>
      <c r="D32" s="16" t="s">
        <v>12</v>
      </c>
      <c r="E32" s="16" t="s">
        <v>13</v>
      </c>
      <c r="F32" s="16" t="s">
        <v>14</v>
      </c>
      <c r="G32" s="16" t="s">
        <v>15</v>
      </c>
      <c r="H32" s="16" t="s">
        <v>16</v>
      </c>
      <c r="I32" s="16" t="s">
        <v>17</v>
      </c>
      <c r="J32" s="16" t="s">
        <v>1</v>
      </c>
    </row>
    <row r="33" spans="1:10" x14ac:dyDescent="0.2">
      <c r="A33" s="60" t="s">
        <v>199</v>
      </c>
      <c r="B33" s="132"/>
      <c r="C33" s="132"/>
      <c r="D33" s="132"/>
      <c r="E33" s="132">
        <v>25000</v>
      </c>
      <c r="F33" s="132">
        <v>80000</v>
      </c>
      <c r="G33" s="132"/>
      <c r="H33" s="132"/>
      <c r="I33" s="132"/>
      <c r="J33" s="145">
        <f>SUM(B33:I33)</f>
        <v>105000</v>
      </c>
    </row>
    <row r="34" spans="1:10" x14ac:dyDescent="0.2">
      <c r="A34" s="6" t="s">
        <v>204</v>
      </c>
      <c r="B34" s="132">
        <v>15000</v>
      </c>
      <c r="C34" s="132"/>
      <c r="D34" s="132"/>
      <c r="E34" s="132"/>
      <c r="F34" s="132"/>
      <c r="G34" s="132"/>
      <c r="H34" s="132">
        <v>10000</v>
      </c>
      <c r="I34" s="132">
        <v>15000</v>
      </c>
      <c r="J34" s="145">
        <f t="shared" ref="J34:J36" si="4">SUM(B34:I34)</f>
        <v>40000</v>
      </c>
    </row>
    <row r="35" spans="1:10" x14ac:dyDescent="0.2">
      <c r="A35" s="104" t="s">
        <v>203</v>
      </c>
      <c r="B35" s="132"/>
      <c r="C35" s="132">
        <v>12600</v>
      </c>
      <c r="D35" s="132"/>
      <c r="E35" s="132"/>
      <c r="F35" s="132">
        <v>4200</v>
      </c>
      <c r="G35" s="132"/>
      <c r="H35" s="132">
        <v>10000</v>
      </c>
      <c r="I35" s="132"/>
      <c r="J35" s="145">
        <f t="shared" si="4"/>
        <v>26800</v>
      </c>
    </row>
    <row r="36" spans="1:10" ht="13.5" thickBot="1" x14ac:dyDescent="0.25">
      <c r="A36" s="6"/>
      <c r="B36" s="132"/>
      <c r="C36" s="132"/>
      <c r="D36" s="132"/>
      <c r="E36" s="132"/>
      <c r="F36" s="132"/>
      <c r="G36" s="132"/>
      <c r="H36" s="132"/>
      <c r="I36" s="132"/>
      <c r="J36" s="145">
        <f t="shared" si="4"/>
        <v>0</v>
      </c>
    </row>
    <row r="37" spans="1:10" ht="13.5" thickBot="1" x14ac:dyDescent="0.25">
      <c r="A37" s="36" t="s">
        <v>26</v>
      </c>
      <c r="B37" s="134">
        <f t="shared" ref="B37:I37" si="5">SUM(B33:B36)</f>
        <v>15000</v>
      </c>
      <c r="C37" s="134">
        <f t="shared" si="5"/>
        <v>12600</v>
      </c>
      <c r="D37" s="134">
        <f t="shared" si="5"/>
        <v>0</v>
      </c>
      <c r="E37" s="134">
        <f t="shared" si="5"/>
        <v>25000</v>
      </c>
      <c r="F37" s="134">
        <f t="shared" si="5"/>
        <v>84200</v>
      </c>
      <c r="G37" s="134">
        <f t="shared" si="5"/>
        <v>0</v>
      </c>
      <c r="H37" s="134">
        <f t="shared" si="5"/>
        <v>20000</v>
      </c>
      <c r="I37" s="134">
        <f t="shared" si="5"/>
        <v>15000</v>
      </c>
      <c r="J37" s="157">
        <f>SUM(B37:I37)</f>
        <v>171800</v>
      </c>
    </row>
    <row r="40" spans="1:10" ht="15.75" x14ac:dyDescent="0.25">
      <c r="A40" s="42" t="s">
        <v>62</v>
      </c>
      <c r="B40" s="135"/>
      <c r="D40" s="136">
        <f>SUM(J37,H27)</f>
        <v>692591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>
      <selection activeCell="A3" sqref="A3:H7"/>
    </sheetView>
  </sheetViews>
  <sheetFormatPr defaultRowHeight="12.75" x14ac:dyDescent="0.2"/>
  <cols>
    <col min="1" max="1" width="34.7109375" customWidth="1"/>
    <col min="2" max="10" width="20.7109375" style="127" customWidth="1"/>
  </cols>
  <sheetData>
    <row r="1" spans="1:10" x14ac:dyDescent="0.2">
      <c r="A1" t="s">
        <v>64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7" t="s">
        <v>205</v>
      </c>
      <c r="B3" s="123">
        <v>7784</v>
      </c>
      <c r="C3" s="123">
        <v>9123</v>
      </c>
      <c r="D3" s="123">
        <v>6758</v>
      </c>
      <c r="E3" s="123"/>
      <c r="F3" s="123">
        <v>1454</v>
      </c>
      <c r="G3" s="123"/>
      <c r="H3" s="123">
        <f>SUM(B3:G3)</f>
        <v>25119</v>
      </c>
      <c r="I3" s="141"/>
      <c r="J3" s="141"/>
    </row>
    <row r="4" spans="1:10" s="8" customFormat="1" x14ac:dyDescent="0.2">
      <c r="A4" s="46" t="s">
        <v>207</v>
      </c>
      <c r="B4" s="123">
        <v>3000</v>
      </c>
      <c r="C4" s="123">
        <v>10000</v>
      </c>
      <c r="D4" s="123">
        <v>10000</v>
      </c>
      <c r="E4" s="123">
        <v>1000</v>
      </c>
      <c r="F4" s="123">
        <v>3000</v>
      </c>
      <c r="G4" s="123"/>
      <c r="H4" s="123">
        <f t="shared" ref="H4:H8" si="0">SUM(B4:G4)</f>
        <v>27000</v>
      </c>
      <c r="I4" s="141"/>
      <c r="J4" s="141"/>
    </row>
    <row r="5" spans="1:10" s="8" customFormat="1" x14ac:dyDescent="0.2">
      <c r="A5" s="46" t="s">
        <v>206</v>
      </c>
      <c r="B5" s="123"/>
      <c r="C5" s="123"/>
      <c r="D5" s="123">
        <v>11869</v>
      </c>
      <c r="E5" s="123"/>
      <c r="F5" s="123">
        <v>7850</v>
      </c>
      <c r="G5" s="123"/>
      <c r="H5" s="123">
        <f t="shared" ref="H5" si="1">SUM(B5:G5)</f>
        <v>19719</v>
      </c>
      <c r="I5" s="141"/>
      <c r="J5" s="141"/>
    </row>
    <row r="6" spans="1:10" s="8" customFormat="1" x14ac:dyDescent="0.2">
      <c r="A6" s="46" t="s">
        <v>208</v>
      </c>
      <c r="B6" s="123">
        <v>7890</v>
      </c>
      <c r="C6" s="123">
        <v>12928</v>
      </c>
      <c r="D6" s="123">
        <v>35217</v>
      </c>
      <c r="E6" s="123">
        <v>9000</v>
      </c>
      <c r="F6" s="123"/>
      <c r="G6" s="123"/>
      <c r="H6" s="123">
        <f t="shared" si="0"/>
        <v>65035</v>
      </c>
      <c r="I6" s="141"/>
      <c r="J6" s="141"/>
    </row>
    <row r="7" spans="1:10" s="8" customFormat="1" x14ac:dyDescent="0.2">
      <c r="A7" s="46" t="s">
        <v>209</v>
      </c>
      <c r="B7" s="123">
        <v>5924</v>
      </c>
      <c r="C7" s="123"/>
      <c r="D7" s="123"/>
      <c r="E7" s="123"/>
      <c r="F7" s="123">
        <v>10255</v>
      </c>
      <c r="G7" s="123"/>
      <c r="H7" s="123">
        <f t="shared" si="0"/>
        <v>16179</v>
      </c>
      <c r="I7" s="141"/>
      <c r="J7" s="141"/>
    </row>
    <row r="8" spans="1:10" s="8" customFormat="1" ht="13.5" thickBot="1" x14ac:dyDescent="0.25">
      <c r="A8" s="46"/>
      <c r="B8" s="123"/>
      <c r="C8" s="123"/>
      <c r="D8" s="123"/>
      <c r="E8" s="123"/>
      <c r="F8" s="123"/>
      <c r="G8" s="123"/>
      <c r="H8" s="123">
        <f t="shared" si="0"/>
        <v>0</v>
      </c>
      <c r="I8" s="141"/>
      <c r="J8" s="141"/>
    </row>
    <row r="9" spans="1:10" ht="13.5" thickBot="1" x14ac:dyDescent="0.25">
      <c r="A9" s="10" t="s">
        <v>9</v>
      </c>
      <c r="B9" s="29">
        <f t="shared" ref="B9:G9" si="2">SUM(B3:B8)</f>
        <v>24598</v>
      </c>
      <c r="C9" s="29">
        <f t="shared" si="2"/>
        <v>32051</v>
      </c>
      <c r="D9" s="29">
        <f t="shared" si="2"/>
        <v>63844</v>
      </c>
      <c r="E9" s="29">
        <f t="shared" si="2"/>
        <v>10000</v>
      </c>
      <c r="F9" s="29">
        <f t="shared" si="2"/>
        <v>22559</v>
      </c>
      <c r="G9" s="29">
        <f t="shared" si="2"/>
        <v>0</v>
      </c>
      <c r="H9" s="124">
        <f>SUM(B9:G9)</f>
        <v>153052</v>
      </c>
    </row>
    <row r="12" spans="1:10" x14ac:dyDescent="0.2">
      <c r="A12" t="s">
        <v>65</v>
      </c>
      <c r="B12" s="194" t="s">
        <v>319</v>
      </c>
      <c r="C12" s="194" t="s">
        <v>319</v>
      </c>
      <c r="D12" s="194" t="s">
        <v>319</v>
      </c>
      <c r="E12" s="194" t="s">
        <v>319</v>
      </c>
      <c r="F12" s="194" t="s">
        <v>319</v>
      </c>
      <c r="G12" s="194" t="s">
        <v>319</v>
      </c>
      <c r="H12" s="194" t="s">
        <v>319</v>
      </c>
    </row>
    <row r="13" spans="1:10" x14ac:dyDescent="0.2">
      <c r="A13" s="1" t="s">
        <v>3</v>
      </c>
      <c r="B13" s="2" t="s">
        <v>14</v>
      </c>
      <c r="C13" s="2" t="s">
        <v>22</v>
      </c>
      <c r="D13" s="4" t="s">
        <v>23</v>
      </c>
      <c r="E13" s="2" t="s">
        <v>24</v>
      </c>
      <c r="F13" s="2" t="s">
        <v>132</v>
      </c>
      <c r="G13" s="2" t="s">
        <v>25</v>
      </c>
      <c r="H13" s="4" t="s">
        <v>1</v>
      </c>
    </row>
    <row r="14" spans="1:10" x14ac:dyDescent="0.2">
      <c r="A14" s="46" t="s">
        <v>206</v>
      </c>
      <c r="B14" s="27"/>
      <c r="C14" s="27"/>
      <c r="D14" s="27">
        <v>9900</v>
      </c>
      <c r="E14" s="27">
        <v>2700</v>
      </c>
      <c r="F14" s="27"/>
      <c r="G14" s="27"/>
      <c r="H14" s="123">
        <f>SUM(B14:G14)</f>
        <v>12600</v>
      </c>
    </row>
    <row r="15" spans="1:10" x14ac:dyDescent="0.2">
      <c r="A15" s="12" t="s">
        <v>210</v>
      </c>
      <c r="B15" s="27">
        <v>22911</v>
      </c>
      <c r="C15" s="27">
        <v>10000</v>
      </c>
      <c r="D15" s="27">
        <v>3700</v>
      </c>
      <c r="E15" s="27"/>
      <c r="F15" s="27">
        <v>10000</v>
      </c>
      <c r="G15" s="27"/>
      <c r="H15" s="123">
        <f>SUM(B15:G15)</f>
        <v>46611</v>
      </c>
    </row>
    <row r="16" spans="1:10" ht="13.5" thickBot="1" x14ac:dyDescent="0.25">
      <c r="A16" s="5"/>
      <c r="B16" s="27"/>
      <c r="C16" s="27"/>
      <c r="D16" s="27"/>
      <c r="E16" s="27"/>
      <c r="F16" s="27"/>
      <c r="G16" s="27"/>
      <c r="H16" s="123">
        <f>SUM(B16:G16)</f>
        <v>0</v>
      </c>
    </row>
    <row r="17" spans="1:10" ht="13.5" thickBot="1" x14ac:dyDescent="0.25">
      <c r="A17" s="10" t="s">
        <v>10</v>
      </c>
      <c r="B17" s="29">
        <f>SUM(B14:B16)</f>
        <v>22911</v>
      </c>
      <c r="C17" s="29">
        <f t="shared" ref="C17:G17" si="3">SUM(C14:C16)</f>
        <v>10000</v>
      </c>
      <c r="D17" s="29">
        <f t="shared" si="3"/>
        <v>13600</v>
      </c>
      <c r="E17" s="29">
        <f t="shared" si="3"/>
        <v>2700</v>
      </c>
      <c r="F17" s="29">
        <f t="shared" si="3"/>
        <v>10000</v>
      </c>
      <c r="G17" s="29">
        <f t="shared" si="3"/>
        <v>0</v>
      </c>
      <c r="H17" s="124">
        <f>SUM(B17:G17)</f>
        <v>59211</v>
      </c>
    </row>
    <row r="20" spans="1:10" x14ac:dyDescent="0.2">
      <c r="A20" t="s">
        <v>66</v>
      </c>
      <c r="B20" s="194" t="s">
        <v>320</v>
      </c>
      <c r="C20" s="194" t="s">
        <v>320</v>
      </c>
      <c r="D20" s="194" t="s">
        <v>320</v>
      </c>
      <c r="E20" s="194" t="s">
        <v>320</v>
      </c>
      <c r="F20" s="194" t="s">
        <v>320</v>
      </c>
      <c r="G20" s="194" t="s">
        <v>320</v>
      </c>
      <c r="H20" s="194" t="s">
        <v>320</v>
      </c>
    </row>
    <row r="21" spans="1:10" s="8" customFormat="1" ht="25.5" x14ac:dyDescent="0.2">
      <c r="A21" s="57" t="s">
        <v>3</v>
      </c>
      <c r="B21" s="58" t="s">
        <v>14</v>
      </c>
      <c r="C21" s="58" t="s">
        <v>22</v>
      </c>
      <c r="D21" s="59" t="s">
        <v>23</v>
      </c>
      <c r="E21" s="58" t="s">
        <v>24</v>
      </c>
      <c r="F21" s="58" t="s">
        <v>132</v>
      </c>
      <c r="G21" s="58" t="s">
        <v>25</v>
      </c>
      <c r="H21" s="59" t="s">
        <v>1</v>
      </c>
      <c r="I21" s="141"/>
      <c r="J21" s="141"/>
    </row>
    <row r="22" spans="1:10" s="8" customFormat="1" x14ac:dyDescent="0.2">
      <c r="A22" s="46" t="s">
        <v>206</v>
      </c>
      <c r="B22" s="67">
        <v>1899</v>
      </c>
      <c r="C22" s="67"/>
      <c r="D22" s="67">
        <v>4040</v>
      </c>
      <c r="E22" s="67"/>
      <c r="F22" s="67"/>
      <c r="G22" s="67"/>
      <c r="H22" s="160">
        <f>SUM(B22:G22)</f>
        <v>5939</v>
      </c>
      <c r="I22" s="141"/>
      <c r="J22" s="141"/>
    </row>
    <row r="23" spans="1:10" s="8" customFormat="1" x14ac:dyDescent="0.2">
      <c r="A23" s="12" t="s">
        <v>210</v>
      </c>
      <c r="B23" s="105">
        <v>4535</v>
      </c>
      <c r="C23" s="105">
        <v>14860</v>
      </c>
      <c r="D23" s="105">
        <v>21450</v>
      </c>
      <c r="E23" s="105"/>
      <c r="F23" s="105">
        <v>19850</v>
      </c>
      <c r="G23" s="105"/>
      <c r="H23" s="160">
        <f>SUM(B23:G23)</f>
        <v>60695</v>
      </c>
      <c r="I23" s="141"/>
      <c r="J23" s="141"/>
    </row>
    <row r="24" spans="1:10" s="8" customFormat="1" x14ac:dyDescent="0.2">
      <c r="A24" s="46" t="s">
        <v>208</v>
      </c>
      <c r="B24" s="105">
        <v>1704</v>
      </c>
      <c r="C24" s="105">
        <v>5500</v>
      </c>
      <c r="D24" s="105">
        <v>2750</v>
      </c>
      <c r="E24" s="105"/>
      <c r="F24" s="105">
        <v>1000</v>
      </c>
      <c r="G24" s="105"/>
      <c r="H24" s="160">
        <f>SUM(B24:G24)</f>
        <v>10954</v>
      </c>
      <c r="I24" s="141"/>
      <c r="J24" s="141"/>
    </row>
    <row r="25" spans="1:10" s="8" customFormat="1" ht="13.5" thickBot="1" x14ac:dyDescent="0.25">
      <c r="A25" s="73"/>
      <c r="B25" s="167"/>
      <c r="C25" s="167"/>
      <c r="D25" s="167"/>
      <c r="E25" s="167"/>
      <c r="F25" s="167"/>
      <c r="G25" s="167"/>
      <c r="H25" s="173"/>
      <c r="I25" s="141"/>
      <c r="J25" s="141"/>
    </row>
    <row r="26" spans="1:10" s="8" customFormat="1" ht="13.5" thickBot="1" x14ac:dyDescent="0.25">
      <c r="A26" s="49" t="s">
        <v>137</v>
      </c>
      <c r="B26" s="165">
        <f>SUM(B22:B25)</f>
        <v>8138</v>
      </c>
      <c r="C26" s="165">
        <f t="shared" ref="C26:G26" si="4">SUM(C22:C25)</f>
        <v>20360</v>
      </c>
      <c r="D26" s="165">
        <f t="shared" si="4"/>
        <v>28240</v>
      </c>
      <c r="E26" s="165">
        <f t="shared" si="4"/>
        <v>0</v>
      </c>
      <c r="F26" s="165">
        <f t="shared" si="4"/>
        <v>20850</v>
      </c>
      <c r="G26" s="165">
        <f t="shared" si="4"/>
        <v>0</v>
      </c>
      <c r="H26" s="168">
        <f>SUM(B26:G26)</f>
        <v>77588</v>
      </c>
      <c r="I26" s="141"/>
      <c r="J26" s="141"/>
    </row>
    <row r="27" spans="1:10" s="8" customFormat="1" x14ac:dyDescent="0.2">
      <c r="A27" s="69"/>
      <c r="B27" s="162"/>
      <c r="C27" s="162"/>
      <c r="D27" s="162"/>
      <c r="E27" s="162"/>
      <c r="F27" s="162"/>
      <c r="G27" s="162"/>
      <c r="H27" s="163"/>
      <c r="I27" s="141"/>
      <c r="J27" s="141"/>
    </row>
    <row r="28" spans="1:10" s="8" customFormat="1" x14ac:dyDescent="0.2">
      <c r="A28" s="11" t="s">
        <v>27</v>
      </c>
      <c r="B28" s="131">
        <f>SUM(B26,B17,B9)</f>
        <v>55647</v>
      </c>
      <c r="C28" s="131">
        <f>SUM(C26,C17,C9)</f>
        <v>62411</v>
      </c>
      <c r="D28" s="131">
        <f t="shared" ref="D28:G28" si="5">SUM(D26,D17,D9)</f>
        <v>105684</v>
      </c>
      <c r="E28" s="131">
        <f t="shared" si="5"/>
        <v>12700</v>
      </c>
      <c r="F28" s="131">
        <f t="shared" si="5"/>
        <v>53409</v>
      </c>
      <c r="G28" s="131">
        <f t="shared" si="5"/>
        <v>0</v>
      </c>
      <c r="H28" s="131">
        <f>SUM(H26,H17,H9)</f>
        <v>289851</v>
      </c>
      <c r="I28" s="141"/>
      <c r="J28" s="141"/>
    </row>
    <row r="30" spans="1:10" x14ac:dyDescent="0.2">
      <c r="A30" t="s">
        <v>67</v>
      </c>
      <c r="B30" s="86" t="s">
        <v>20</v>
      </c>
    </row>
    <row r="31" spans="1:10" ht="25.5" x14ac:dyDescent="0.2">
      <c r="A31" s="15" t="s">
        <v>3</v>
      </c>
      <c r="B31" s="16" t="s">
        <v>21</v>
      </c>
      <c r="C31" s="16" t="s">
        <v>11</v>
      </c>
      <c r="D31" s="16" t="s">
        <v>12</v>
      </c>
      <c r="E31" s="16" t="s">
        <v>13</v>
      </c>
      <c r="F31" s="16" t="s">
        <v>14</v>
      </c>
      <c r="G31" s="16" t="s">
        <v>15</v>
      </c>
      <c r="H31" s="16" t="s">
        <v>16</v>
      </c>
      <c r="I31" s="16" t="s">
        <v>17</v>
      </c>
      <c r="J31" s="16" t="s">
        <v>1</v>
      </c>
    </row>
    <row r="32" spans="1:10" x14ac:dyDescent="0.2">
      <c r="A32" s="46" t="s">
        <v>206</v>
      </c>
      <c r="B32" s="132"/>
      <c r="C32" s="132"/>
      <c r="D32" s="132"/>
      <c r="E32" s="132"/>
      <c r="F32" s="132">
        <v>19464</v>
      </c>
      <c r="G32" s="132"/>
      <c r="H32" s="132"/>
      <c r="I32" s="132"/>
      <c r="J32" s="145">
        <f>SUM(B32:I32)</f>
        <v>19464</v>
      </c>
    </row>
    <row r="33" spans="1:10" x14ac:dyDescent="0.2">
      <c r="A33" s="12" t="s">
        <v>210</v>
      </c>
      <c r="B33" s="132"/>
      <c r="C33" s="132"/>
      <c r="D33" s="132">
        <v>45000</v>
      </c>
      <c r="E33" s="132"/>
      <c r="F33" s="132"/>
      <c r="G33" s="132"/>
      <c r="H33" s="132"/>
      <c r="I33" s="132">
        <v>10000</v>
      </c>
      <c r="J33" s="145">
        <f t="shared" ref="J33:J34" si="6">SUM(B33:I33)</f>
        <v>55000</v>
      </c>
    </row>
    <row r="34" spans="1:10" ht="13.5" thickBot="1" x14ac:dyDescent="0.25">
      <c r="A34" s="33"/>
      <c r="B34" s="133"/>
      <c r="C34" s="133"/>
      <c r="D34" s="133"/>
      <c r="E34" s="133"/>
      <c r="F34" s="133"/>
      <c r="G34" s="133"/>
      <c r="H34" s="133"/>
      <c r="I34" s="133"/>
      <c r="J34" s="145">
        <f t="shared" si="6"/>
        <v>0</v>
      </c>
    </row>
    <row r="35" spans="1:10" ht="13.5" thickBot="1" x14ac:dyDescent="0.25">
      <c r="A35" s="36" t="s">
        <v>26</v>
      </c>
      <c r="B35" s="134">
        <f t="shared" ref="B35:I35" si="7">SUM(B32:B34)</f>
        <v>0</v>
      </c>
      <c r="C35" s="134">
        <f t="shared" si="7"/>
        <v>0</v>
      </c>
      <c r="D35" s="134">
        <f t="shared" si="7"/>
        <v>45000</v>
      </c>
      <c r="E35" s="134">
        <f t="shared" si="7"/>
        <v>0</v>
      </c>
      <c r="F35" s="134">
        <f t="shared" si="7"/>
        <v>19464</v>
      </c>
      <c r="G35" s="134">
        <f t="shared" si="7"/>
        <v>0</v>
      </c>
      <c r="H35" s="134">
        <f t="shared" si="7"/>
        <v>0</v>
      </c>
      <c r="I35" s="134">
        <f t="shared" si="7"/>
        <v>10000</v>
      </c>
      <c r="J35" s="157">
        <f>SUM(B35:I35)</f>
        <v>74464</v>
      </c>
    </row>
    <row r="38" spans="1:10" ht="15.75" x14ac:dyDescent="0.25">
      <c r="A38" s="42" t="s">
        <v>63</v>
      </c>
      <c r="B38" s="135"/>
      <c r="D38" s="136">
        <f>SUM(J35,H28)</f>
        <v>364315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zoomScaleNormal="100" workbookViewId="0">
      <selection activeCell="A3" sqref="A3:H13"/>
    </sheetView>
  </sheetViews>
  <sheetFormatPr defaultRowHeight="12.75" x14ac:dyDescent="0.2"/>
  <cols>
    <col min="1" max="1" width="34.7109375" customWidth="1"/>
    <col min="2" max="10" width="20.7109375" style="127" customWidth="1"/>
  </cols>
  <sheetData>
    <row r="1" spans="1:10" s="75" customFormat="1" x14ac:dyDescent="0.2">
      <c r="A1" s="75" t="s">
        <v>68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  <c r="I1" s="141"/>
      <c r="J1" s="141"/>
    </row>
    <row r="2" spans="1:10" s="75" customFormat="1" ht="25.5" x14ac:dyDescent="0.2">
      <c r="A2" s="57" t="s">
        <v>3</v>
      </c>
      <c r="B2" s="58" t="s">
        <v>14</v>
      </c>
      <c r="C2" s="58" t="s">
        <v>22</v>
      </c>
      <c r="D2" s="59" t="s">
        <v>23</v>
      </c>
      <c r="E2" s="58" t="s">
        <v>24</v>
      </c>
      <c r="F2" s="58" t="s">
        <v>132</v>
      </c>
      <c r="G2" s="58" t="s">
        <v>25</v>
      </c>
      <c r="H2" s="59" t="s">
        <v>1</v>
      </c>
      <c r="I2" s="141"/>
      <c r="J2" s="141"/>
    </row>
    <row r="3" spans="1:10" s="75" customFormat="1" x14ac:dyDescent="0.2">
      <c r="A3" s="60" t="s">
        <v>211</v>
      </c>
      <c r="B3" s="76"/>
      <c r="C3" s="76">
        <v>44235</v>
      </c>
      <c r="D3" s="76">
        <v>13486</v>
      </c>
      <c r="E3" s="76"/>
      <c r="F3" s="76"/>
      <c r="G3" s="76"/>
      <c r="H3" s="76">
        <f>SUM(B3:G3)</f>
        <v>57721</v>
      </c>
      <c r="I3" s="141"/>
      <c r="J3" s="141"/>
    </row>
    <row r="4" spans="1:10" s="75" customFormat="1" x14ac:dyDescent="0.2">
      <c r="A4" s="94" t="s">
        <v>212</v>
      </c>
      <c r="B4" s="76">
        <v>10919</v>
      </c>
      <c r="C4" s="76">
        <v>24071</v>
      </c>
      <c r="D4" s="76">
        <v>9000</v>
      </c>
      <c r="E4" s="76">
        <v>4500</v>
      </c>
      <c r="F4" s="76">
        <v>12000</v>
      </c>
      <c r="G4" s="76"/>
      <c r="H4" s="76">
        <f t="shared" ref="H4:H13" si="0">SUM(B4:G4)</f>
        <v>60490</v>
      </c>
      <c r="I4" s="141"/>
      <c r="J4" s="141"/>
    </row>
    <row r="5" spans="1:10" s="75" customFormat="1" x14ac:dyDescent="0.2">
      <c r="A5" s="94" t="s">
        <v>214</v>
      </c>
      <c r="B5" s="76"/>
      <c r="C5" s="76">
        <v>10000</v>
      </c>
      <c r="D5" s="76">
        <v>4500</v>
      </c>
      <c r="E5" s="76"/>
      <c r="F5" s="76"/>
      <c r="G5" s="76"/>
      <c r="H5" s="76">
        <f t="shared" si="0"/>
        <v>14500</v>
      </c>
      <c r="I5" s="141"/>
      <c r="J5" s="141"/>
    </row>
    <row r="6" spans="1:10" s="75" customFormat="1" x14ac:dyDescent="0.2">
      <c r="A6" s="94" t="s">
        <v>213</v>
      </c>
      <c r="B6" s="76">
        <v>10000</v>
      </c>
      <c r="C6" s="76">
        <v>15760</v>
      </c>
      <c r="D6" s="76">
        <v>20000</v>
      </c>
      <c r="E6" s="76">
        <v>10000</v>
      </c>
      <c r="F6" s="76">
        <v>15750</v>
      </c>
      <c r="G6" s="76"/>
      <c r="H6" s="76">
        <f t="shared" si="0"/>
        <v>71510</v>
      </c>
      <c r="I6" s="141"/>
      <c r="J6" s="141"/>
    </row>
    <row r="7" spans="1:10" s="75" customFormat="1" x14ac:dyDescent="0.2">
      <c r="A7" s="94" t="s">
        <v>215</v>
      </c>
      <c r="B7" s="76">
        <v>1900</v>
      </c>
      <c r="C7" s="76">
        <v>5500</v>
      </c>
      <c r="D7" s="76">
        <v>5500</v>
      </c>
      <c r="E7" s="76"/>
      <c r="F7" s="76">
        <v>18500</v>
      </c>
      <c r="G7" s="76"/>
      <c r="H7" s="76">
        <f t="shared" si="0"/>
        <v>31400</v>
      </c>
      <c r="I7" s="141"/>
      <c r="J7" s="141"/>
    </row>
    <row r="8" spans="1:10" s="75" customFormat="1" x14ac:dyDescent="0.2">
      <c r="A8" s="94" t="s">
        <v>216</v>
      </c>
      <c r="B8" s="76">
        <v>12000</v>
      </c>
      <c r="C8" s="76"/>
      <c r="D8" s="76"/>
      <c r="E8" s="76"/>
      <c r="F8" s="76">
        <v>3500</v>
      </c>
      <c r="G8" s="76"/>
      <c r="H8" s="76">
        <f t="shared" si="0"/>
        <v>15500</v>
      </c>
      <c r="I8" s="141"/>
      <c r="J8" s="141"/>
    </row>
    <row r="9" spans="1:10" s="75" customFormat="1" x14ac:dyDescent="0.2">
      <c r="A9" s="94" t="s">
        <v>217</v>
      </c>
      <c r="B9" s="76">
        <v>18000</v>
      </c>
      <c r="C9" s="76">
        <v>4500</v>
      </c>
      <c r="D9" s="76"/>
      <c r="E9" s="76">
        <v>7650</v>
      </c>
      <c r="F9" s="76">
        <v>5000</v>
      </c>
      <c r="G9" s="76"/>
      <c r="H9" s="76">
        <f t="shared" si="0"/>
        <v>35150</v>
      </c>
      <c r="I9" s="141"/>
      <c r="J9" s="141"/>
    </row>
    <row r="10" spans="1:10" s="75" customFormat="1" x14ac:dyDescent="0.2">
      <c r="A10" s="94" t="s">
        <v>218</v>
      </c>
      <c r="B10" s="76">
        <v>31388</v>
      </c>
      <c r="C10" s="76">
        <v>14800</v>
      </c>
      <c r="D10" s="76">
        <v>12300</v>
      </c>
      <c r="E10" s="76">
        <v>10000</v>
      </c>
      <c r="F10" s="76">
        <v>6975</v>
      </c>
      <c r="G10" s="76">
        <v>5000</v>
      </c>
      <c r="H10" s="76">
        <f t="shared" si="0"/>
        <v>80463</v>
      </c>
      <c r="I10" s="141"/>
      <c r="J10" s="141"/>
    </row>
    <row r="11" spans="1:10" s="75" customFormat="1" x14ac:dyDescent="0.2">
      <c r="A11" s="94" t="s">
        <v>219</v>
      </c>
      <c r="B11" s="76">
        <v>7500</v>
      </c>
      <c r="C11" s="76">
        <v>13000</v>
      </c>
      <c r="D11" s="76">
        <v>12000</v>
      </c>
      <c r="E11" s="76"/>
      <c r="F11" s="76">
        <v>2500</v>
      </c>
      <c r="G11" s="76"/>
      <c r="H11" s="76">
        <f t="shared" si="0"/>
        <v>35000</v>
      </c>
      <c r="I11" s="141"/>
      <c r="J11" s="141"/>
    </row>
    <row r="12" spans="1:10" s="75" customFormat="1" x14ac:dyDescent="0.2">
      <c r="A12" s="94" t="s">
        <v>220</v>
      </c>
      <c r="B12" s="76">
        <v>22435</v>
      </c>
      <c r="C12" s="76">
        <v>17442</v>
      </c>
      <c r="D12" s="76">
        <v>8010</v>
      </c>
      <c r="E12" s="76"/>
      <c r="F12" s="76">
        <v>5000</v>
      </c>
      <c r="G12" s="76"/>
      <c r="H12" s="76">
        <f t="shared" si="0"/>
        <v>52887</v>
      </c>
      <c r="I12" s="141"/>
      <c r="J12" s="141"/>
    </row>
    <row r="13" spans="1:10" s="75" customFormat="1" x14ac:dyDescent="0.2">
      <c r="A13" s="94" t="s">
        <v>221</v>
      </c>
      <c r="B13" s="76">
        <v>14839</v>
      </c>
      <c r="C13" s="76">
        <v>26902</v>
      </c>
      <c r="D13" s="76">
        <v>1000</v>
      </c>
      <c r="E13" s="76"/>
      <c r="F13" s="76"/>
      <c r="G13" s="76">
        <v>2400</v>
      </c>
      <c r="H13" s="76">
        <f t="shared" si="0"/>
        <v>45141</v>
      </c>
      <c r="I13" s="141"/>
      <c r="J13" s="141"/>
    </row>
    <row r="14" spans="1:10" s="75" customFormat="1" ht="13.5" thickBot="1" x14ac:dyDescent="0.25">
      <c r="A14" s="77"/>
      <c r="B14" s="62"/>
      <c r="C14" s="62"/>
      <c r="D14" s="62"/>
      <c r="E14" s="62"/>
      <c r="F14" s="62"/>
      <c r="G14" s="62"/>
      <c r="H14" s="76">
        <f>SUM(B14:G14)</f>
        <v>0</v>
      </c>
      <c r="I14" s="141"/>
      <c r="J14" s="141"/>
    </row>
    <row r="15" spans="1:10" s="75" customFormat="1" ht="13.5" thickBot="1" x14ac:dyDescent="0.25">
      <c r="A15" s="56" t="s">
        <v>9</v>
      </c>
      <c r="B15" s="65">
        <f t="shared" ref="B15:G15" si="1">SUM(B3:B14)</f>
        <v>128981</v>
      </c>
      <c r="C15" s="65">
        <f t="shared" si="1"/>
        <v>176210</v>
      </c>
      <c r="D15" s="65">
        <f t="shared" si="1"/>
        <v>85796</v>
      </c>
      <c r="E15" s="65">
        <f t="shared" si="1"/>
        <v>32150</v>
      </c>
      <c r="F15" s="65">
        <f t="shared" si="1"/>
        <v>69225</v>
      </c>
      <c r="G15" s="65">
        <f t="shared" si="1"/>
        <v>7400</v>
      </c>
      <c r="H15" s="159">
        <f>SUM(B15:G15)</f>
        <v>499762</v>
      </c>
      <c r="I15" s="141"/>
      <c r="J15" s="141"/>
    </row>
    <row r="16" spans="1:10" s="75" customFormat="1" x14ac:dyDescent="0.2"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0" s="75" customFormat="1" x14ac:dyDescent="0.2">
      <c r="B17" s="141"/>
      <c r="C17" s="141"/>
      <c r="D17" s="141"/>
      <c r="E17" s="141"/>
      <c r="F17" s="141"/>
      <c r="G17" s="141"/>
      <c r="H17" s="141"/>
      <c r="I17" s="141"/>
      <c r="J17" s="141"/>
    </row>
    <row r="18" spans="1:10" s="75" customFormat="1" x14ac:dyDescent="0.2">
      <c r="A18" s="75" t="s">
        <v>69</v>
      </c>
      <c r="B18" s="194" t="s">
        <v>319</v>
      </c>
      <c r="C18" s="194" t="s">
        <v>319</v>
      </c>
      <c r="D18" s="194" t="s">
        <v>319</v>
      </c>
      <c r="E18" s="194" t="s">
        <v>319</v>
      </c>
      <c r="F18" s="194" t="s">
        <v>319</v>
      </c>
      <c r="G18" s="194" t="s">
        <v>319</v>
      </c>
      <c r="H18" s="194" t="s">
        <v>319</v>
      </c>
      <c r="I18" s="141"/>
      <c r="J18" s="141"/>
    </row>
    <row r="19" spans="1:10" s="75" customFormat="1" ht="25.5" x14ac:dyDescent="0.2">
      <c r="A19" s="57" t="s">
        <v>3</v>
      </c>
      <c r="B19" s="58" t="s">
        <v>14</v>
      </c>
      <c r="C19" s="58" t="s">
        <v>22</v>
      </c>
      <c r="D19" s="59" t="s">
        <v>23</v>
      </c>
      <c r="E19" s="58" t="s">
        <v>24</v>
      </c>
      <c r="F19" s="58" t="s">
        <v>132</v>
      </c>
      <c r="G19" s="58" t="s">
        <v>25</v>
      </c>
      <c r="H19" s="59" t="s">
        <v>1</v>
      </c>
      <c r="I19" s="141"/>
      <c r="J19" s="141"/>
    </row>
    <row r="20" spans="1:10" s="75" customFormat="1" x14ac:dyDescent="0.2">
      <c r="A20" s="94" t="s">
        <v>222</v>
      </c>
      <c r="B20" s="76">
        <v>7210</v>
      </c>
      <c r="C20" s="76">
        <v>33250</v>
      </c>
      <c r="D20" s="76">
        <v>19200</v>
      </c>
      <c r="E20" s="76"/>
      <c r="F20" s="76">
        <v>7830</v>
      </c>
      <c r="G20" s="76">
        <v>4495</v>
      </c>
      <c r="H20" s="76">
        <f t="shared" ref="H20:H27" si="2">SUM(B20:G20)</f>
        <v>71985</v>
      </c>
      <c r="I20" s="141"/>
      <c r="J20" s="141"/>
    </row>
    <row r="21" spans="1:10" s="75" customFormat="1" x14ac:dyDescent="0.2">
      <c r="A21" s="94" t="s">
        <v>213</v>
      </c>
      <c r="B21" s="76">
        <v>30000</v>
      </c>
      <c r="C21" s="76">
        <v>23020</v>
      </c>
      <c r="D21" s="76">
        <v>20000</v>
      </c>
      <c r="E21" s="76">
        <v>15000</v>
      </c>
      <c r="F21" s="76"/>
      <c r="G21" s="76"/>
      <c r="H21" s="76">
        <f t="shared" si="2"/>
        <v>88020</v>
      </c>
      <c r="I21" s="141"/>
      <c r="J21" s="141"/>
    </row>
    <row r="22" spans="1:10" s="75" customFormat="1" x14ac:dyDescent="0.2">
      <c r="A22" s="94" t="s">
        <v>215</v>
      </c>
      <c r="B22" s="76">
        <v>2000</v>
      </c>
      <c r="C22" s="76">
        <v>5000</v>
      </c>
      <c r="D22" s="76">
        <v>15000</v>
      </c>
      <c r="E22" s="76"/>
      <c r="F22" s="76">
        <v>25000</v>
      </c>
      <c r="G22" s="76"/>
      <c r="H22" s="76">
        <f t="shared" si="2"/>
        <v>47000</v>
      </c>
      <c r="I22" s="141"/>
      <c r="J22" s="141"/>
    </row>
    <row r="23" spans="1:10" s="75" customFormat="1" x14ac:dyDescent="0.2">
      <c r="A23" s="94" t="s">
        <v>216</v>
      </c>
      <c r="B23" s="76">
        <v>10000</v>
      </c>
      <c r="C23" s="76"/>
      <c r="D23" s="76"/>
      <c r="E23" s="76"/>
      <c r="F23" s="76">
        <v>55500</v>
      </c>
      <c r="G23" s="76"/>
      <c r="H23" s="76">
        <f t="shared" si="2"/>
        <v>65500</v>
      </c>
      <c r="I23" s="141"/>
      <c r="J23" s="141"/>
    </row>
    <row r="24" spans="1:10" s="75" customFormat="1" x14ac:dyDescent="0.2">
      <c r="A24" s="94" t="s">
        <v>223</v>
      </c>
      <c r="B24" s="76">
        <v>400</v>
      </c>
      <c r="C24" s="76">
        <v>22000</v>
      </c>
      <c r="D24" s="76">
        <v>7320</v>
      </c>
      <c r="E24" s="76"/>
      <c r="F24" s="76">
        <v>1500</v>
      </c>
      <c r="G24" s="76"/>
      <c r="H24" s="76">
        <f t="shared" si="2"/>
        <v>31220</v>
      </c>
      <c r="I24" s="141"/>
      <c r="J24" s="141"/>
    </row>
    <row r="25" spans="1:10" s="75" customFormat="1" x14ac:dyDescent="0.2">
      <c r="A25" s="94" t="s">
        <v>217</v>
      </c>
      <c r="B25" s="76">
        <v>25000</v>
      </c>
      <c r="C25" s="76"/>
      <c r="D25" s="76"/>
      <c r="E25" s="76">
        <v>5000</v>
      </c>
      <c r="F25" s="76">
        <v>18000</v>
      </c>
      <c r="G25" s="76"/>
      <c r="H25" s="76">
        <f t="shared" si="2"/>
        <v>48000</v>
      </c>
      <c r="I25" s="141"/>
      <c r="J25" s="141"/>
    </row>
    <row r="26" spans="1:10" s="75" customFormat="1" x14ac:dyDescent="0.2">
      <c r="A26" s="94" t="s">
        <v>218</v>
      </c>
      <c r="B26" s="76">
        <v>33390</v>
      </c>
      <c r="C26" s="76">
        <v>45145</v>
      </c>
      <c r="D26" s="76">
        <v>17300</v>
      </c>
      <c r="E26" s="76">
        <v>4000</v>
      </c>
      <c r="F26" s="76">
        <v>2000</v>
      </c>
      <c r="G26" s="76">
        <v>10000</v>
      </c>
      <c r="H26" s="76">
        <f t="shared" si="2"/>
        <v>111835</v>
      </c>
      <c r="I26" s="141"/>
      <c r="J26" s="141"/>
    </row>
    <row r="27" spans="1:10" s="75" customFormat="1" x14ac:dyDescent="0.2">
      <c r="A27" s="94" t="s">
        <v>221</v>
      </c>
      <c r="B27" s="76">
        <v>9000</v>
      </c>
      <c r="C27" s="76">
        <v>18100</v>
      </c>
      <c r="D27" s="76"/>
      <c r="E27" s="76">
        <v>5000</v>
      </c>
      <c r="F27" s="76">
        <v>5000</v>
      </c>
      <c r="G27" s="76"/>
      <c r="H27" s="76">
        <f t="shared" si="2"/>
        <v>37100</v>
      </c>
      <c r="I27" s="141"/>
      <c r="J27" s="141"/>
    </row>
    <row r="28" spans="1:10" s="75" customFormat="1" ht="13.5" thickBot="1" x14ac:dyDescent="0.25">
      <c r="A28" s="64"/>
      <c r="B28" s="62"/>
      <c r="C28" s="62"/>
      <c r="D28" s="62"/>
      <c r="E28" s="62"/>
      <c r="F28" s="62"/>
      <c r="G28" s="62"/>
      <c r="H28" s="76">
        <f>SUM(B28:G28)</f>
        <v>0</v>
      </c>
      <c r="I28" s="141"/>
      <c r="J28" s="141"/>
    </row>
    <row r="29" spans="1:10" s="75" customFormat="1" ht="13.5" thickBot="1" x14ac:dyDescent="0.25">
      <c r="A29" s="56" t="s">
        <v>10</v>
      </c>
      <c r="B29" s="65">
        <f t="shared" ref="B29:G29" si="3">SUM(B20:B28)</f>
        <v>117000</v>
      </c>
      <c r="C29" s="65">
        <f t="shared" si="3"/>
        <v>146515</v>
      </c>
      <c r="D29" s="65">
        <f t="shared" si="3"/>
        <v>78820</v>
      </c>
      <c r="E29" s="65">
        <f t="shared" si="3"/>
        <v>29000</v>
      </c>
      <c r="F29" s="65">
        <f t="shared" si="3"/>
        <v>114830</v>
      </c>
      <c r="G29" s="65">
        <f t="shared" si="3"/>
        <v>14495</v>
      </c>
      <c r="H29" s="159">
        <f>SUM(B29:G29)</f>
        <v>500660</v>
      </c>
      <c r="I29" s="141"/>
      <c r="J29" s="141"/>
    </row>
    <row r="30" spans="1:10" s="75" customFormat="1" x14ac:dyDescent="0.2">
      <c r="B30" s="141"/>
      <c r="C30" s="141"/>
      <c r="D30" s="141"/>
      <c r="E30" s="141"/>
      <c r="F30" s="141"/>
      <c r="G30" s="141"/>
      <c r="H30" s="141"/>
      <c r="I30" s="141"/>
      <c r="J30" s="141"/>
    </row>
    <row r="31" spans="1:10" s="75" customFormat="1" x14ac:dyDescent="0.2">
      <c r="B31" s="141"/>
      <c r="C31" s="141"/>
      <c r="D31" s="141"/>
      <c r="E31" s="141"/>
      <c r="F31" s="141"/>
      <c r="G31" s="141"/>
      <c r="H31" s="141"/>
      <c r="I31" s="141"/>
      <c r="J31" s="141"/>
    </row>
    <row r="32" spans="1:10" s="75" customFormat="1" x14ac:dyDescent="0.2">
      <c r="A32" s="75" t="s">
        <v>70</v>
      </c>
      <c r="B32" s="194" t="s">
        <v>320</v>
      </c>
      <c r="C32" s="194" t="s">
        <v>320</v>
      </c>
      <c r="D32" s="194" t="s">
        <v>320</v>
      </c>
      <c r="E32" s="194" t="s">
        <v>320</v>
      </c>
      <c r="F32" s="194" t="s">
        <v>320</v>
      </c>
      <c r="G32" s="194" t="s">
        <v>320</v>
      </c>
      <c r="H32" s="194" t="s">
        <v>320</v>
      </c>
      <c r="I32" s="141"/>
      <c r="J32" s="141"/>
    </row>
    <row r="33" spans="1:10" s="75" customFormat="1" ht="25.5" x14ac:dyDescent="0.2">
      <c r="A33" s="57" t="s">
        <v>3</v>
      </c>
      <c r="B33" s="58" t="s">
        <v>14</v>
      </c>
      <c r="C33" s="58" t="s">
        <v>22</v>
      </c>
      <c r="D33" s="59" t="s">
        <v>23</v>
      </c>
      <c r="E33" s="58" t="s">
        <v>24</v>
      </c>
      <c r="F33" s="58" t="s">
        <v>132</v>
      </c>
      <c r="G33" s="58" t="s">
        <v>25</v>
      </c>
      <c r="H33" s="59" t="s">
        <v>1</v>
      </c>
      <c r="I33" s="141"/>
      <c r="J33" s="141"/>
    </row>
    <row r="34" spans="1:10" s="75" customFormat="1" x14ac:dyDescent="0.2">
      <c r="A34" s="94" t="s">
        <v>222</v>
      </c>
      <c r="B34" s="76">
        <v>17213</v>
      </c>
      <c r="C34" s="76">
        <v>20634</v>
      </c>
      <c r="D34" s="76">
        <v>15852</v>
      </c>
      <c r="E34" s="76">
        <v>3600</v>
      </c>
      <c r="F34" s="76">
        <v>5000</v>
      </c>
      <c r="G34" s="76"/>
      <c r="H34" s="76">
        <f t="shared" ref="H34:H43" si="4">SUM(B34:G34)</f>
        <v>62299</v>
      </c>
      <c r="I34" s="141"/>
      <c r="J34" s="141"/>
    </row>
    <row r="35" spans="1:10" s="75" customFormat="1" x14ac:dyDescent="0.2">
      <c r="A35" s="94" t="s">
        <v>214</v>
      </c>
      <c r="B35" s="76"/>
      <c r="C35" s="76">
        <v>14800</v>
      </c>
      <c r="D35" s="76"/>
      <c r="E35" s="76"/>
      <c r="F35" s="76"/>
      <c r="G35" s="76"/>
      <c r="H35" s="76">
        <f t="shared" si="4"/>
        <v>14800</v>
      </c>
      <c r="I35" s="141"/>
      <c r="J35" s="141"/>
    </row>
    <row r="36" spans="1:10" s="75" customFormat="1" x14ac:dyDescent="0.2">
      <c r="A36" s="94" t="s">
        <v>213</v>
      </c>
      <c r="B36" s="76">
        <v>20000</v>
      </c>
      <c r="C36" s="76"/>
      <c r="D36" s="76">
        <v>20000</v>
      </c>
      <c r="E36" s="76">
        <v>15000</v>
      </c>
      <c r="F36" s="76"/>
      <c r="G36" s="76"/>
      <c r="H36" s="76">
        <f t="shared" si="4"/>
        <v>55000</v>
      </c>
      <c r="I36" s="141"/>
      <c r="J36" s="141"/>
    </row>
    <row r="37" spans="1:10" s="75" customFormat="1" x14ac:dyDescent="0.2">
      <c r="A37" s="94" t="s">
        <v>215</v>
      </c>
      <c r="B37" s="76">
        <v>1000</v>
      </c>
      <c r="C37" s="76">
        <v>2000</v>
      </c>
      <c r="D37" s="76">
        <v>7300</v>
      </c>
      <c r="E37" s="76"/>
      <c r="F37" s="76">
        <v>12500</v>
      </c>
      <c r="G37" s="76"/>
      <c r="H37" s="76">
        <f t="shared" si="4"/>
        <v>22800</v>
      </c>
      <c r="I37" s="141"/>
      <c r="J37" s="141"/>
    </row>
    <row r="38" spans="1:10" s="75" customFormat="1" x14ac:dyDescent="0.2">
      <c r="A38" s="94" t="s">
        <v>216</v>
      </c>
      <c r="B38" s="76"/>
      <c r="C38" s="76">
        <v>13000</v>
      </c>
      <c r="D38" s="76"/>
      <c r="E38" s="76"/>
      <c r="F38" s="76">
        <v>41600</v>
      </c>
      <c r="G38" s="76"/>
      <c r="H38" s="76">
        <f t="shared" si="4"/>
        <v>54600</v>
      </c>
      <c r="I38" s="141"/>
      <c r="J38" s="141"/>
    </row>
    <row r="39" spans="1:10" s="75" customFormat="1" x14ac:dyDescent="0.2">
      <c r="A39" s="94" t="s">
        <v>223</v>
      </c>
      <c r="B39" s="76">
        <v>4500</v>
      </c>
      <c r="C39" s="76">
        <v>9600</v>
      </c>
      <c r="D39" s="76">
        <v>5250</v>
      </c>
      <c r="E39" s="76">
        <v>20000</v>
      </c>
      <c r="F39" s="76">
        <v>2100</v>
      </c>
      <c r="G39" s="76"/>
      <c r="H39" s="76">
        <f t="shared" si="4"/>
        <v>41450</v>
      </c>
      <c r="I39" s="141"/>
      <c r="J39" s="141"/>
    </row>
    <row r="40" spans="1:10" s="75" customFormat="1" x14ac:dyDescent="0.2">
      <c r="A40" s="94" t="s">
        <v>217</v>
      </c>
      <c r="B40" s="76">
        <v>20000</v>
      </c>
      <c r="C40" s="76"/>
      <c r="D40" s="76"/>
      <c r="E40" s="76"/>
      <c r="F40" s="76">
        <v>10000</v>
      </c>
      <c r="G40" s="76"/>
      <c r="H40" s="76">
        <f t="shared" si="4"/>
        <v>30000</v>
      </c>
      <c r="I40" s="141"/>
      <c r="J40" s="141"/>
    </row>
    <row r="41" spans="1:10" s="75" customFormat="1" x14ac:dyDescent="0.2">
      <c r="A41" s="94" t="s">
        <v>218</v>
      </c>
      <c r="B41" s="76">
        <v>41000</v>
      </c>
      <c r="C41" s="76">
        <v>34495</v>
      </c>
      <c r="D41" s="76">
        <v>10000</v>
      </c>
      <c r="E41" s="76">
        <v>4000</v>
      </c>
      <c r="F41" s="76">
        <v>9000</v>
      </c>
      <c r="G41" s="76">
        <v>5000</v>
      </c>
      <c r="H41" s="76">
        <f t="shared" si="4"/>
        <v>103495</v>
      </c>
      <c r="I41" s="141"/>
      <c r="J41" s="141"/>
    </row>
    <row r="42" spans="1:10" s="75" customFormat="1" x14ac:dyDescent="0.2">
      <c r="A42" s="94" t="s">
        <v>224</v>
      </c>
      <c r="B42" s="76">
        <v>6810</v>
      </c>
      <c r="C42" s="76">
        <v>4500</v>
      </c>
      <c r="D42" s="76">
        <v>12000</v>
      </c>
      <c r="E42" s="76"/>
      <c r="F42" s="76"/>
      <c r="G42" s="76"/>
      <c r="H42" s="76">
        <f t="shared" si="4"/>
        <v>23310</v>
      </c>
      <c r="I42" s="141"/>
      <c r="J42" s="141"/>
    </row>
    <row r="43" spans="1:10" s="75" customFormat="1" ht="13.5" thickBot="1" x14ac:dyDescent="0.25">
      <c r="A43" s="94"/>
      <c r="B43" s="76"/>
      <c r="C43" s="76"/>
      <c r="D43" s="76"/>
      <c r="E43" s="76"/>
      <c r="F43" s="76"/>
      <c r="G43" s="76"/>
      <c r="H43" s="76">
        <f t="shared" si="4"/>
        <v>0</v>
      </c>
      <c r="I43" s="141"/>
      <c r="J43" s="141"/>
    </row>
    <row r="44" spans="1:10" s="75" customFormat="1" ht="13.5" thickBot="1" x14ac:dyDescent="0.25">
      <c r="A44" s="80" t="s">
        <v>137</v>
      </c>
      <c r="B44" s="165">
        <f t="shared" ref="B44:G44" si="5">SUM(B34:B43)</f>
        <v>110523</v>
      </c>
      <c r="C44" s="165">
        <f t="shared" si="5"/>
        <v>99029</v>
      </c>
      <c r="D44" s="165">
        <f t="shared" si="5"/>
        <v>70402</v>
      </c>
      <c r="E44" s="165">
        <f t="shared" si="5"/>
        <v>42600</v>
      </c>
      <c r="F44" s="165">
        <f t="shared" si="5"/>
        <v>80200</v>
      </c>
      <c r="G44" s="165">
        <f t="shared" si="5"/>
        <v>5000</v>
      </c>
      <c r="H44" s="168">
        <f>SUM(B44:G44)</f>
        <v>407754</v>
      </c>
      <c r="I44" s="141"/>
      <c r="J44" s="141"/>
    </row>
    <row r="45" spans="1:10" s="75" customFormat="1" x14ac:dyDescent="0.2">
      <c r="A45" s="82"/>
      <c r="B45" s="162"/>
      <c r="C45" s="162"/>
      <c r="D45" s="162"/>
      <c r="E45" s="162"/>
      <c r="F45" s="162"/>
      <c r="G45" s="162"/>
      <c r="H45" s="163"/>
      <c r="I45" s="141"/>
      <c r="J45" s="141"/>
    </row>
    <row r="46" spans="1:10" s="75" customFormat="1" x14ac:dyDescent="0.2">
      <c r="A46" s="84" t="s">
        <v>27</v>
      </c>
      <c r="B46" s="131">
        <f t="shared" ref="B46:H46" si="6">SUM(B44,B29,B15)</f>
        <v>356504</v>
      </c>
      <c r="C46" s="131">
        <f t="shared" si="6"/>
        <v>421754</v>
      </c>
      <c r="D46" s="131">
        <f t="shared" si="6"/>
        <v>235018</v>
      </c>
      <c r="E46" s="131">
        <f t="shared" si="6"/>
        <v>103750</v>
      </c>
      <c r="F46" s="131">
        <f t="shared" si="6"/>
        <v>264255</v>
      </c>
      <c r="G46" s="131">
        <f t="shared" si="6"/>
        <v>26895</v>
      </c>
      <c r="H46" s="131">
        <f t="shared" si="6"/>
        <v>1408176</v>
      </c>
      <c r="I46" s="141"/>
      <c r="J46" s="141"/>
    </row>
    <row r="47" spans="1:10" s="75" customFormat="1" x14ac:dyDescent="0.2">
      <c r="B47" s="141"/>
      <c r="C47" s="141"/>
      <c r="D47" s="141"/>
      <c r="E47" s="141"/>
      <c r="F47" s="141"/>
      <c r="G47" s="141"/>
      <c r="H47" s="141"/>
      <c r="I47" s="141"/>
      <c r="J47" s="141"/>
    </row>
    <row r="48" spans="1:10" s="75" customFormat="1" x14ac:dyDescent="0.2">
      <c r="B48" s="141"/>
      <c r="C48" s="141"/>
      <c r="D48" s="141"/>
      <c r="E48" s="141"/>
      <c r="F48" s="141"/>
      <c r="G48" s="141"/>
      <c r="H48" s="141"/>
      <c r="I48" s="141"/>
      <c r="J48" s="141"/>
    </row>
    <row r="49" spans="1:10" s="75" customFormat="1" x14ac:dyDescent="0.2">
      <c r="A49" s="75" t="s">
        <v>71</v>
      </c>
      <c r="B49" s="86" t="s">
        <v>20</v>
      </c>
      <c r="C49" s="141"/>
      <c r="D49" s="141"/>
      <c r="E49" s="141"/>
      <c r="F49" s="141"/>
      <c r="G49" s="141"/>
      <c r="H49" s="141"/>
      <c r="I49" s="141"/>
      <c r="J49" s="141"/>
    </row>
    <row r="50" spans="1:10" s="75" customFormat="1" ht="25.5" x14ac:dyDescent="0.2">
      <c r="A50" s="15" t="s">
        <v>3</v>
      </c>
      <c r="B50" s="16" t="s">
        <v>21</v>
      </c>
      <c r="C50" s="16" t="s">
        <v>11</v>
      </c>
      <c r="D50" s="16" t="s">
        <v>12</v>
      </c>
      <c r="E50" s="16" t="s">
        <v>13</v>
      </c>
      <c r="F50" s="16" t="s">
        <v>14</v>
      </c>
      <c r="G50" s="16" t="s">
        <v>15</v>
      </c>
      <c r="H50" s="16" t="s">
        <v>16</v>
      </c>
      <c r="I50" s="16" t="s">
        <v>17</v>
      </c>
      <c r="J50" s="16" t="s">
        <v>1</v>
      </c>
    </row>
    <row r="51" spans="1:10" s="75" customFormat="1" x14ac:dyDescent="0.2">
      <c r="A51" s="87" t="s">
        <v>225</v>
      </c>
      <c r="B51" s="132"/>
      <c r="C51" s="132"/>
      <c r="D51" s="132">
        <v>9000</v>
      </c>
      <c r="E51" s="132"/>
      <c r="F51" s="132"/>
      <c r="G51" s="132"/>
      <c r="H51" s="132"/>
      <c r="I51" s="132"/>
      <c r="J51" s="145">
        <f>SUM(B51:I51)</f>
        <v>9000</v>
      </c>
    </row>
    <row r="52" spans="1:10" s="75" customFormat="1" x14ac:dyDescent="0.2">
      <c r="A52" s="94" t="s">
        <v>222</v>
      </c>
      <c r="B52" s="132"/>
      <c r="C52" s="132"/>
      <c r="D52" s="132">
        <v>10000</v>
      </c>
      <c r="E52" s="132">
        <v>15000</v>
      </c>
      <c r="F52" s="132">
        <v>55000</v>
      </c>
      <c r="G52" s="132"/>
      <c r="H52" s="132"/>
      <c r="I52" s="132"/>
      <c r="J52" s="145">
        <f t="shared" ref="J52:J61" si="7">SUM(B52:I52)</f>
        <v>80000</v>
      </c>
    </row>
    <row r="53" spans="1:10" s="75" customFormat="1" x14ac:dyDescent="0.2">
      <c r="A53" s="94" t="s">
        <v>214</v>
      </c>
      <c r="B53" s="132"/>
      <c r="C53" s="132"/>
      <c r="D53" s="132"/>
      <c r="E53" s="132"/>
      <c r="F53" s="132">
        <v>7500</v>
      </c>
      <c r="G53" s="132"/>
      <c r="H53" s="132">
        <v>15000</v>
      </c>
      <c r="I53" s="132">
        <v>7500</v>
      </c>
      <c r="J53" s="145">
        <f t="shared" si="7"/>
        <v>30000</v>
      </c>
    </row>
    <row r="54" spans="1:10" s="75" customFormat="1" x14ac:dyDescent="0.2">
      <c r="A54" s="94" t="s">
        <v>213</v>
      </c>
      <c r="B54" s="132"/>
      <c r="C54" s="132"/>
      <c r="D54" s="132">
        <v>6000</v>
      </c>
      <c r="E54" s="132">
        <v>10000</v>
      </c>
      <c r="F54" s="132"/>
      <c r="G54" s="132">
        <v>34000</v>
      </c>
      <c r="H54" s="132"/>
      <c r="I54" s="132"/>
      <c r="J54" s="145">
        <f t="shared" si="7"/>
        <v>50000</v>
      </c>
    </row>
    <row r="55" spans="1:10" s="75" customFormat="1" x14ac:dyDescent="0.2">
      <c r="A55" s="94" t="s">
        <v>223</v>
      </c>
      <c r="B55" s="132"/>
      <c r="C55" s="132"/>
      <c r="D55" s="132">
        <v>20000</v>
      </c>
      <c r="E55" s="132"/>
      <c r="F55" s="132">
        <v>18000</v>
      </c>
      <c r="G55" s="132"/>
      <c r="H55" s="132"/>
      <c r="I55" s="132">
        <v>20000</v>
      </c>
      <c r="J55" s="145">
        <f t="shared" si="7"/>
        <v>58000</v>
      </c>
    </row>
    <row r="56" spans="1:10" s="75" customFormat="1" x14ac:dyDescent="0.2">
      <c r="A56" s="87" t="s">
        <v>226</v>
      </c>
      <c r="B56" s="132"/>
      <c r="C56" s="132">
        <v>15000</v>
      </c>
      <c r="D56" s="132">
        <v>10000</v>
      </c>
      <c r="E56" s="132"/>
      <c r="F56" s="132">
        <v>60000</v>
      </c>
      <c r="G56" s="132"/>
      <c r="H56" s="132"/>
      <c r="I56" s="132"/>
      <c r="J56" s="145">
        <f t="shared" si="7"/>
        <v>85000</v>
      </c>
    </row>
    <row r="57" spans="1:10" s="75" customFormat="1" x14ac:dyDescent="0.2">
      <c r="A57" s="94" t="s">
        <v>218</v>
      </c>
      <c r="B57" s="132"/>
      <c r="C57" s="132"/>
      <c r="D57" s="132">
        <v>50000</v>
      </c>
      <c r="E57" s="132">
        <v>20000</v>
      </c>
      <c r="F57" s="132"/>
      <c r="G57" s="132"/>
      <c r="H57" s="132">
        <v>15000</v>
      </c>
      <c r="I57" s="132"/>
      <c r="J57" s="145">
        <f t="shared" si="7"/>
        <v>85000</v>
      </c>
    </row>
    <row r="58" spans="1:10" s="75" customFormat="1" x14ac:dyDescent="0.2">
      <c r="A58" s="87" t="s">
        <v>220</v>
      </c>
      <c r="B58" s="132"/>
      <c r="C58" s="132"/>
      <c r="D58" s="132"/>
      <c r="E58" s="132"/>
      <c r="F58" s="132">
        <v>70000</v>
      </c>
      <c r="G58" s="132"/>
      <c r="H58" s="132"/>
      <c r="I58" s="132"/>
      <c r="J58" s="145">
        <f t="shared" si="7"/>
        <v>70000</v>
      </c>
    </row>
    <row r="59" spans="1:10" s="75" customFormat="1" x14ac:dyDescent="0.2">
      <c r="A59" s="94" t="s">
        <v>224</v>
      </c>
      <c r="B59" s="132"/>
      <c r="C59" s="132"/>
      <c r="D59" s="132">
        <v>15000</v>
      </c>
      <c r="E59" s="132">
        <v>10000</v>
      </c>
      <c r="F59" s="132"/>
      <c r="G59" s="132"/>
      <c r="H59" s="132"/>
      <c r="I59" s="132"/>
      <c r="J59" s="145">
        <f t="shared" si="7"/>
        <v>25000</v>
      </c>
    </row>
    <row r="60" spans="1:10" s="75" customFormat="1" x14ac:dyDescent="0.2">
      <c r="A60" s="94" t="s">
        <v>221</v>
      </c>
      <c r="B60" s="132"/>
      <c r="C60" s="132"/>
      <c r="D60" s="132"/>
      <c r="E60" s="132"/>
      <c r="F60" s="132">
        <v>35000</v>
      </c>
      <c r="G60" s="132"/>
      <c r="H60" s="132"/>
      <c r="I60" s="132"/>
      <c r="J60" s="145">
        <f t="shared" si="7"/>
        <v>35000</v>
      </c>
    </row>
    <row r="61" spans="1:10" s="75" customFormat="1" ht="13.5" thickBot="1" x14ac:dyDescent="0.25">
      <c r="A61" s="78"/>
      <c r="B61" s="133"/>
      <c r="C61" s="133"/>
      <c r="D61" s="133"/>
      <c r="E61" s="133"/>
      <c r="F61" s="133"/>
      <c r="G61" s="133"/>
      <c r="H61" s="133"/>
      <c r="I61" s="133"/>
      <c r="J61" s="145">
        <f t="shared" si="7"/>
        <v>0</v>
      </c>
    </row>
    <row r="62" spans="1:10" s="75" customFormat="1" ht="13.5" thickBot="1" x14ac:dyDescent="0.25">
      <c r="A62" s="91" t="s">
        <v>26</v>
      </c>
      <c r="B62" s="165">
        <f t="shared" ref="B62:I62" si="8">SUM(B51:B61)</f>
        <v>0</v>
      </c>
      <c r="C62" s="165">
        <f t="shared" si="8"/>
        <v>15000</v>
      </c>
      <c r="D62" s="165">
        <f t="shared" si="8"/>
        <v>120000</v>
      </c>
      <c r="E62" s="165">
        <f t="shared" si="8"/>
        <v>55000</v>
      </c>
      <c r="F62" s="165">
        <f t="shared" si="8"/>
        <v>245500</v>
      </c>
      <c r="G62" s="165">
        <f t="shared" si="8"/>
        <v>34000</v>
      </c>
      <c r="H62" s="165">
        <f t="shared" si="8"/>
        <v>30000</v>
      </c>
      <c r="I62" s="165">
        <f t="shared" si="8"/>
        <v>27500</v>
      </c>
      <c r="J62" s="157">
        <f>SUM(B62:I62)</f>
        <v>527000</v>
      </c>
    </row>
    <row r="65" spans="1:4" ht="15.75" x14ac:dyDescent="0.25">
      <c r="A65" s="42" t="s">
        <v>72</v>
      </c>
      <c r="B65" s="135"/>
      <c r="D65" s="136">
        <f>SUM(J62,H46)</f>
        <v>1935176</v>
      </c>
    </row>
  </sheetData>
  <pageMargins left="0.70866141732283472" right="0.70866141732283472" top="0.74803149606299213" bottom="0.74803149606299213" header="0.31496062992125984" footer="0.31496062992125984"/>
  <pageSetup paperSize="8" scale="84" orientation="landscape" r:id="rId1"/>
  <headerFoot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A3" sqref="A3:H3"/>
    </sheetView>
  </sheetViews>
  <sheetFormatPr defaultRowHeight="12.75" x14ac:dyDescent="0.2"/>
  <cols>
    <col min="1" max="1" width="34.7109375" customWidth="1"/>
    <col min="2" max="10" width="20.7109375" style="103" customWidth="1"/>
  </cols>
  <sheetData>
    <row r="1" spans="1:10" x14ac:dyDescent="0.2">
      <c r="A1" t="s">
        <v>73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61" t="s">
        <v>227</v>
      </c>
      <c r="B3" s="67">
        <v>18146</v>
      </c>
      <c r="C3" s="67">
        <v>10365</v>
      </c>
      <c r="D3" s="67">
        <v>4000</v>
      </c>
      <c r="E3" s="67"/>
      <c r="F3" s="67">
        <v>4500</v>
      </c>
      <c r="G3" s="67"/>
      <c r="H3" s="98">
        <f>SUM(B3:G3)</f>
        <v>37011</v>
      </c>
      <c r="I3" s="75"/>
      <c r="J3" s="75"/>
    </row>
    <row r="4" spans="1:10" ht="13.5" thickBot="1" x14ac:dyDescent="0.25">
      <c r="A4" s="12"/>
      <c r="B4" s="27"/>
      <c r="C4" s="27"/>
      <c r="D4" s="27"/>
      <c r="E4" s="27"/>
      <c r="F4" s="27"/>
      <c r="G4" s="27"/>
      <c r="H4" s="28">
        <f>SUM(B4:G4)</f>
        <v>0</v>
      </c>
    </row>
    <row r="5" spans="1:10" ht="13.5" thickBot="1" x14ac:dyDescent="0.25">
      <c r="A5" s="10" t="s">
        <v>9</v>
      </c>
      <c r="B5" s="29">
        <f t="shared" ref="B5:G5" si="0">SUM(B3:B4)</f>
        <v>18146</v>
      </c>
      <c r="C5" s="29">
        <f t="shared" si="0"/>
        <v>10365</v>
      </c>
      <c r="D5" s="29">
        <f t="shared" si="0"/>
        <v>4000</v>
      </c>
      <c r="E5" s="29">
        <f t="shared" si="0"/>
        <v>0</v>
      </c>
      <c r="F5" s="29">
        <f t="shared" si="0"/>
        <v>4500</v>
      </c>
      <c r="G5" s="29">
        <f t="shared" si="0"/>
        <v>0</v>
      </c>
      <c r="H5" s="30">
        <f>SUM(B5:G5)</f>
        <v>37011</v>
      </c>
    </row>
    <row r="7" spans="1:10" x14ac:dyDescent="0.2">
      <c r="A7" s="8"/>
      <c r="B7" s="75"/>
      <c r="C7" s="75"/>
      <c r="D7" s="75"/>
      <c r="E7" s="75"/>
      <c r="F7" s="75"/>
      <c r="G7" s="75"/>
      <c r="H7" s="75"/>
      <c r="I7" s="75"/>
      <c r="J7" s="75"/>
    </row>
    <row r="8" spans="1:10" x14ac:dyDescent="0.2">
      <c r="A8" s="8" t="s">
        <v>74</v>
      </c>
      <c r="B8" s="194" t="s">
        <v>319</v>
      </c>
      <c r="C8" s="194" t="s">
        <v>319</v>
      </c>
      <c r="D8" s="194" t="s">
        <v>319</v>
      </c>
      <c r="E8" s="194" t="s">
        <v>319</v>
      </c>
      <c r="F8" s="194" t="s">
        <v>319</v>
      </c>
      <c r="G8" s="194" t="s">
        <v>319</v>
      </c>
      <c r="H8" s="194" t="s">
        <v>319</v>
      </c>
      <c r="I8" s="75"/>
      <c r="J8" s="75"/>
    </row>
    <row r="9" spans="1:10" ht="25.5" x14ac:dyDescent="0.2">
      <c r="A9" s="57" t="s">
        <v>3</v>
      </c>
      <c r="B9" s="58" t="s">
        <v>14</v>
      </c>
      <c r="C9" s="58" t="s">
        <v>22</v>
      </c>
      <c r="D9" s="59" t="s">
        <v>23</v>
      </c>
      <c r="E9" s="58" t="s">
        <v>24</v>
      </c>
      <c r="F9" s="58" t="s">
        <v>132</v>
      </c>
      <c r="G9" s="58" t="s">
        <v>25</v>
      </c>
      <c r="H9" s="59" t="s">
        <v>1</v>
      </c>
      <c r="I9" s="75"/>
      <c r="J9" s="75"/>
    </row>
    <row r="10" spans="1:10" x14ac:dyDescent="0.2">
      <c r="A10" s="61" t="s">
        <v>227</v>
      </c>
      <c r="B10" s="62">
        <v>12280</v>
      </c>
      <c r="C10" s="62">
        <v>15550</v>
      </c>
      <c r="D10" s="62">
        <v>5934</v>
      </c>
      <c r="E10" s="62"/>
      <c r="F10" s="62"/>
      <c r="G10" s="62"/>
      <c r="H10" s="63">
        <f>SUM(B10:G10)</f>
        <v>33764</v>
      </c>
      <c r="I10" s="75"/>
      <c r="J10" s="75"/>
    </row>
    <row r="11" spans="1:10" ht="13.5" thickBot="1" x14ac:dyDescent="0.25">
      <c r="A11" s="64"/>
      <c r="B11" s="62"/>
      <c r="C11" s="62"/>
      <c r="D11" s="62"/>
      <c r="E11" s="62"/>
      <c r="F11" s="62"/>
      <c r="G11" s="62"/>
      <c r="H11" s="63">
        <f>SUM(B11:G11)</f>
        <v>0</v>
      </c>
      <c r="I11" s="75"/>
      <c r="J11" s="75"/>
    </row>
    <row r="12" spans="1:10" ht="13.5" thickBot="1" x14ac:dyDescent="0.25">
      <c r="A12" s="56" t="s">
        <v>10</v>
      </c>
      <c r="B12" s="65">
        <f>SUM(B10:B11)</f>
        <v>12280</v>
      </c>
      <c r="C12" s="65">
        <f t="shared" ref="C12:G12" si="1">SUM(C10:C11)</f>
        <v>15550</v>
      </c>
      <c r="D12" s="65">
        <f t="shared" si="1"/>
        <v>5934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6">
        <f>SUM(B12:G12)</f>
        <v>33764</v>
      </c>
      <c r="I12" s="75"/>
      <c r="J12" s="75"/>
    </row>
    <row r="13" spans="1:10" x14ac:dyDescent="0.2">
      <c r="A13" s="8"/>
      <c r="B13" s="75"/>
      <c r="C13" s="75"/>
      <c r="D13" s="75"/>
      <c r="E13" s="75"/>
      <c r="F13" s="75"/>
      <c r="G13" s="75"/>
      <c r="H13" s="75"/>
      <c r="I13" s="75"/>
      <c r="J13" s="75"/>
    </row>
    <row r="14" spans="1:10" x14ac:dyDescent="0.2">
      <c r="A14" s="8"/>
      <c r="B14" s="75"/>
      <c r="C14" s="75"/>
      <c r="D14" s="75"/>
      <c r="E14" s="75"/>
      <c r="F14" s="75"/>
      <c r="G14" s="75"/>
      <c r="H14" s="75"/>
      <c r="I14" s="75"/>
      <c r="J14" s="75"/>
    </row>
    <row r="15" spans="1:10" x14ac:dyDescent="0.2">
      <c r="A15" s="8" t="s">
        <v>75</v>
      </c>
      <c r="B15" s="194" t="s">
        <v>320</v>
      </c>
      <c r="C15" s="194" t="s">
        <v>320</v>
      </c>
      <c r="D15" s="194" t="s">
        <v>320</v>
      </c>
      <c r="E15" s="194" t="s">
        <v>320</v>
      </c>
      <c r="F15" s="194" t="s">
        <v>320</v>
      </c>
      <c r="G15" s="194" t="s">
        <v>320</v>
      </c>
      <c r="H15" s="194" t="s">
        <v>320</v>
      </c>
      <c r="I15" s="75"/>
      <c r="J15" s="75"/>
    </row>
    <row r="16" spans="1:10" ht="25.5" x14ac:dyDescent="0.2">
      <c r="A16" s="57" t="s">
        <v>3</v>
      </c>
      <c r="B16" s="58" t="s">
        <v>14</v>
      </c>
      <c r="C16" s="58" t="s">
        <v>22</v>
      </c>
      <c r="D16" s="59" t="s">
        <v>23</v>
      </c>
      <c r="E16" s="58" t="s">
        <v>24</v>
      </c>
      <c r="F16" s="58" t="s">
        <v>132</v>
      </c>
      <c r="G16" s="58" t="s">
        <v>25</v>
      </c>
      <c r="H16" s="59" t="s">
        <v>1</v>
      </c>
      <c r="I16" s="75"/>
      <c r="J16" s="75"/>
    </row>
    <row r="17" spans="1:10" x14ac:dyDescent="0.2">
      <c r="A17" s="61" t="s">
        <v>227</v>
      </c>
      <c r="B17" s="67">
        <v>18146</v>
      </c>
      <c r="C17" s="67">
        <v>10365</v>
      </c>
      <c r="D17" s="67">
        <v>4000</v>
      </c>
      <c r="E17" s="67"/>
      <c r="F17" s="67">
        <v>4500</v>
      </c>
      <c r="G17" s="67"/>
      <c r="H17" s="98">
        <f>SUM(B17:G17)</f>
        <v>37011</v>
      </c>
      <c r="I17" s="75"/>
      <c r="J17" s="75"/>
    </row>
    <row r="18" spans="1:10" ht="13.5" thickBot="1" x14ac:dyDescent="0.25">
      <c r="A18" s="73"/>
      <c r="B18" s="79"/>
      <c r="C18" s="79"/>
      <c r="D18" s="79"/>
      <c r="E18" s="79"/>
      <c r="F18" s="79"/>
      <c r="G18" s="79"/>
      <c r="H18" s="98">
        <f>SUM(B18:G18)</f>
        <v>0</v>
      </c>
      <c r="I18" s="75"/>
      <c r="J18" s="75"/>
    </row>
    <row r="19" spans="1:10" ht="13.5" thickBot="1" x14ac:dyDescent="0.25">
      <c r="A19" s="49" t="s">
        <v>137</v>
      </c>
      <c r="B19" s="81">
        <f>SUM(B17:B18)</f>
        <v>18146</v>
      </c>
      <c r="C19" s="81">
        <f t="shared" ref="C19:G19" si="2">SUM(C17:C18)</f>
        <v>10365</v>
      </c>
      <c r="D19" s="81">
        <f t="shared" si="2"/>
        <v>4000</v>
      </c>
      <c r="E19" s="81">
        <f t="shared" si="2"/>
        <v>0</v>
      </c>
      <c r="F19" s="81">
        <f t="shared" si="2"/>
        <v>4500</v>
      </c>
      <c r="G19" s="81">
        <f t="shared" si="2"/>
        <v>0</v>
      </c>
      <c r="H19" s="74">
        <f>SUM(B19:G19)</f>
        <v>37011</v>
      </c>
      <c r="I19" s="75"/>
      <c r="J19" s="75"/>
    </row>
    <row r="20" spans="1:10" x14ac:dyDescent="0.2">
      <c r="A20" s="69"/>
      <c r="B20" s="83"/>
      <c r="C20" s="83"/>
      <c r="D20" s="83"/>
      <c r="E20" s="83"/>
      <c r="F20" s="83"/>
      <c r="G20" s="83"/>
      <c r="H20" s="70"/>
      <c r="I20" s="75"/>
      <c r="J20" s="75"/>
    </row>
    <row r="21" spans="1:10" x14ac:dyDescent="0.2">
      <c r="A21" s="11" t="s">
        <v>27</v>
      </c>
      <c r="B21" s="85">
        <f t="shared" ref="B21:G21" si="3">SUM(B17,B12,B5)</f>
        <v>48572</v>
      </c>
      <c r="C21" s="85">
        <f t="shared" si="3"/>
        <v>36280</v>
      </c>
      <c r="D21" s="85">
        <f t="shared" si="3"/>
        <v>13934</v>
      </c>
      <c r="E21" s="85">
        <f t="shared" si="3"/>
        <v>0</v>
      </c>
      <c r="F21" s="85">
        <f t="shared" si="3"/>
        <v>9000</v>
      </c>
      <c r="G21" s="85">
        <f t="shared" si="3"/>
        <v>0</v>
      </c>
      <c r="H21" s="85">
        <f>SUM(H19,H12,H5)</f>
        <v>107786</v>
      </c>
      <c r="I21" s="75"/>
      <c r="J21" s="75"/>
    </row>
    <row r="22" spans="1:10" x14ac:dyDescent="0.2">
      <c r="A22" s="8"/>
      <c r="B22" s="75"/>
      <c r="C22" s="75"/>
      <c r="D22" s="75"/>
      <c r="E22" s="75"/>
      <c r="F22" s="75"/>
      <c r="G22" s="75"/>
      <c r="H22" s="75"/>
      <c r="I22" s="75"/>
      <c r="J22" s="75"/>
    </row>
    <row r="23" spans="1:10" x14ac:dyDescent="0.2">
      <c r="A23" s="8"/>
      <c r="B23" s="75"/>
      <c r="C23" s="75"/>
      <c r="D23" s="75"/>
      <c r="E23" s="75"/>
      <c r="F23" s="75"/>
      <c r="G23" s="75"/>
      <c r="H23" s="75"/>
      <c r="I23" s="75"/>
      <c r="J23" s="75"/>
    </row>
    <row r="24" spans="1:10" x14ac:dyDescent="0.2">
      <c r="A24" s="8"/>
      <c r="B24" s="75"/>
      <c r="C24" s="75"/>
      <c r="D24" s="75"/>
      <c r="E24" s="75"/>
      <c r="F24" s="75"/>
      <c r="G24" s="75"/>
      <c r="H24" s="75"/>
      <c r="I24" s="75"/>
      <c r="J24" s="75"/>
    </row>
    <row r="25" spans="1:10" x14ac:dyDescent="0.2">
      <c r="A25" s="8" t="s">
        <v>76</v>
      </c>
      <c r="B25" s="86" t="s">
        <v>20</v>
      </c>
      <c r="C25" s="75"/>
      <c r="D25" s="75"/>
      <c r="E25" s="75"/>
      <c r="F25" s="75"/>
      <c r="G25" s="75"/>
      <c r="H25" s="75"/>
      <c r="I25" s="75"/>
      <c r="J25" s="75"/>
    </row>
    <row r="26" spans="1:10" ht="25.5" x14ac:dyDescent="0.2">
      <c r="A26" s="15" t="s">
        <v>3</v>
      </c>
      <c r="B26" s="16" t="s">
        <v>21</v>
      </c>
      <c r="C26" s="16" t="s">
        <v>11</v>
      </c>
      <c r="D26" s="16" t="s">
        <v>12</v>
      </c>
      <c r="E26" s="16" t="s">
        <v>13</v>
      </c>
      <c r="F26" s="16" t="s">
        <v>14</v>
      </c>
      <c r="G26" s="16" t="s">
        <v>15</v>
      </c>
      <c r="H26" s="16" t="s">
        <v>16</v>
      </c>
      <c r="I26" s="16" t="s">
        <v>17</v>
      </c>
      <c r="J26" s="16" t="s">
        <v>1</v>
      </c>
    </row>
    <row r="27" spans="1:10" x14ac:dyDescent="0.2">
      <c r="A27" s="61" t="s">
        <v>227</v>
      </c>
      <c r="B27" s="88">
        <v>5000</v>
      </c>
      <c r="C27" s="88"/>
      <c r="D27" s="88">
        <v>6500</v>
      </c>
      <c r="E27" s="88"/>
      <c r="F27" s="88">
        <v>7000</v>
      </c>
      <c r="G27" s="88"/>
      <c r="H27" s="88">
        <v>3000</v>
      </c>
      <c r="I27" s="88"/>
      <c r="J27" s="89">
        <f>SUM(B27:I27)</f>
        <v>21500</v>
      </c>
    </row>
    <row r="28" spans="1:10" ht="13.5" thickBot="1" x14ac:dyDescent="0.25">
      <c r="A28" s="71"/>
      <c r="B28" s="90"/>
      <c r="C28" s="90"/>
      <c r="D28" s="90"/>
      <c r="E28" s="90"/>
      <c r="F28" s="90"/>
      <c r="G28" s="90"/>
      <c r="H28" s="90"/>
      <c r="I28" s="90"/>
      <c r="J28" s="149"/>
    </row>
    <row r="29" spans="1:10" ht="13.5" thickBot="1" x14ac:dyDescent="0.25">
      <c r="A29" s="36" t="s">
        <v>26</v>
      </c>
      <c r="B29" s="81">
        <f t="shared" ref="B29:I29" si="4">SUM(B27:B27)</f>
        <v>5000</v>
      </c>
      <c r="C29" s="81">
        <f t="shared" si="4"/>
        <v>0</v>
      </c>
      <c r="D29" s="81">
        <f t="shared" si="4"/>
        <v>6500</v>
      </c>
      <c r="E29" s="81">
        <f t="shared" si="4"/>
        <v>0</v>
      </c>
      <c r="F29" s="81">
        <f t="shared" si="4"/>
        <v>7000</v>
      </c>
      <c r="G29" s="81">
        <f t="shared" si="4"/>
        <v>0</v>
      </c>
      <c r="H29" s="81">
        <f t="shared" si="4"/>
        <v>3000</v>
      </c>
      <c r="I29" s="81">
        <f t="shared" si="4"/>
        <v>0</v>
      </c>
      <c r="J29" s="92">
        <f>SUM(B29:I29)</f>
        <v>21500</v>
      </c>
    </row>
    <row r="30" spans="1:10" x14ac:dyDescent="0.2">
      <c r="A30" s="8"/>
      <c r="B30" s="75"/>
      <c r="C30" s="75"/>
      <c r="D30" s="75"/>
      <c r="E30" s="75"/>
      <c r="F30" s="75"/>
      <c r="G30" s="75"/>
      <c r="H30" s="75"/>
      <c r="I30" s="75"/>
      <c r="J30" s="75"/>
    </row>
    <row r="32" spans="1:10" ht="15.75" x14ac:dyDescent="0.25">
      <c r="A32" s="42" t="s">
        <v>77</v>
      </c>
      <c r="B32" s="151"/>
      <c r="D32" s="93">
        <f>SUM(J29,H21)</f>
        <v>129286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zoomScaleNormal="100" workbookViewId="0">
      <selection activeCell="A3" sqref="A3:H6"/>
    </sheetView>
  </sheetViews>
  <sheetFormatPr defaultRowHeight="12.75" x14ac:dyDescent="0.2"/>
  <cols>
    <col min="1" max="1" width="36.42578125" customWidth="1"/>
    <col min="2" max="10" width="20.7109375" style="103" customWidth="1"/>
  </cols>
  <sheetData>
    <row r="1" spans="1:10" x14ac:dyDescent="0.2">
      <c r="A1" t="s">
        <v>78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7" t="s">
        <v>228</v>
      </c>
      <c r="B3" s="123">
        <v>6029</v>
      </c>
      <c r="C3" s="123">
        <v>41458</v>
      </c>
      <c r="D3" s="123">
        <v>7927</v>
      </c>
      <c r="E3" s="123"/>
      <c r="F3" s="123">
        <v>5000</v>
      </c>
      <c r="G3" s="123"/>
      <c r="H3" s="123">
        <f>SUM(B3:G3)</f>
        <v>60414</v>
      </c>
      <c r="I3" s="75"/>
      <c r="J3" s="75"/>
    </row>
    <row r="4" spans="1:10" s="8" customFormat="1" x14ac:dyDescent="0.2">
      <c r="A4" s="46" t="s">
        <v>229</v>
      </c>
      <c r="B4" s="123">
        <v>16000</v>
      </c>
      <c r="C4" s="123">
        <v>16000</v>
      </c>
      <c r="D4" s="123">
        <v>9700</v>
      </c>
      <c r="E4" s="123">
        <v>1600</v>
      </c>
      <c r="F4" s="123"/>
      <c r="G4" s="123"/>
      <c r="H4" s="123">
        <f t="shared" ref="H4:H6" si="0">SUM(B4:G4)</f>
        <v>43300</v>
      </c>
      <c r="I4" s="75"/>
      <c r="J4" s="75"/>
    </row>
    <row r="5" spans="1:10" s="8" customFormat="1" x14ac:dyDescent="0.2">
      <c r="A5" s="46" t="s">
        <v>230</v>
      </c>
      <c r="B5" s="123">
        <v>2100</v>
      </c>
      <c r="C5" s="123">
        <v>6000</v>
      </c>
      <c r="D5" s="123">
        <v>2000</v>
      </c>
      <c r="E5" s="123"/>
      <c r="F5" s="123">
        <v>10000</v>
      </c>
      <c r="G5" s="123"/>
      <c r="H5" s="123">
        <f t="shared" si="0"/>
        <v>20100</v>
      </c>
      <c r="I5" s="75"/>
      <c r="J5" s="75"/>
    </row>
    <row r="6" spans="1:10" s="8" customFormat="1" x14ac:dyDescent="0.2">
      <c r="A6" s="46" t="s">
        <v>231</v>
      </c>
      <c r="B6" s="123">
        <v>702</v>
      </c>
      <c r="C6" s="123">
        <v>20011</v>
      </c>
      <c r="D6" s="123"/>
      <c r="E6" s="123"/>
      <c r="F6" s="123"/>
      <c r="G6" s="123"/>
      <c r="H6" s="123">
        <f t="shared" si="0"/>
        <v>20713</v>
      </c>
      <c r="I6" s="75"/>
      <c r="J6" s="75"/>
    </row>
    <row r="7" spans="1:10" ht="13.5" thickBot="1" x14ac:dyDescent="0.25">
      <c r="A7" s="12"/>
      <c r="B7" s="27"/>
      <c r="C7" s="27"/>
      <c r="D7" s="27"/>
      <c r="E7" s="27"/>
      <c r="F7" s="27"/>
      <c r="G7" s="27"/>
      <c r="H7" s="28">
        <f>SUM(B7:G7)</f>
        <v>0</v>
      </c>
    </row>
    <row r="8" spans="1:10" ht="13.5" thickBot="1" x14ac:dyDescent="0.25">
      <c r="A8" s="10" t="s">
        <v>9</v>
      </c>
      <c r="B8" s="29">
        <f t="shared" ref="B8:G8" si="1">SUM(B3:B7)</f>
        <v>24831</v>
      </c>
      <c r="C8" s="29">
        <f t="shared" si="1"/>
        <v>83469</v>
      </c>
      <c r="D8" s="29">
        <f t="shared" si="1"/>
        <v>19627</v>
      </c>
      <c r="E8" s="29">
        <f t="shared" si="1"/>
        <v>1600</v>
      </c>
      <c r="F8" s="29">
        <f t="shared" si="1"/>
        <v>15000</v>
      </c>
      <c r="G8" s="29">
        <f t="shared" si="1"/>
        <v>0</v>
      </c>
      <c r="H8" s="30">
        <f>SUM(B8:G8)</f>
        <v>144527</v>
      </c>
    </row>
    <row r="11" spans="1:10" x14ac:dyDescent="0.2">
      <c r="A11" t="s">
        <v>79</v>
      </c>
      <c r="B11" s="194" t="s">
        <v>319</v>
      </c>
      <c r="C11" s="194" t="s">
        <v>319</v>
      </c>
      <c r="D11" s="194" t="s">
        <v>319</v>
      </c>
      <c r="E11" s="194" t="s">
        <v>319</v>
      </c>
      <c r="F11" s="194" t="s">
        <v>319</v>
      </c>
      <c r="G11" s="194" t="s">
        <v>319</v>
      </c>
      <c r="H11" s="194" t="s">
        <v>319</v>
      </c>
    </row>
    <row r="12" spans="1:10" x14ac:dyDescent="0.2">
      <c r="A12" s="1" t="s">
        <v>3</v>
      </c>
      <c r="B12" s="2" t="s">
        <v>14</v>
      </c>
      <c r="C12" s="2" t="s">
        <v>22</v>
      </c>
      <c r="D12" s="4" t="s">
        <v>23</v>
      </c>
      <c r="E12" s="2" t="s">
        <v>24</v>
      </c>
      <c r="F12" s="2" t="s">
        <v>132</v>
      </c>
      <c r="G12" s="2" t="s">
        <v>25</v>
      </c>
      <c r="H12" s="4" t="s">
        <v>1</v>
      </c>
    </row>
    <row r="13" spans="1:10" x14ac:dyDescent="0.2">
      <c r="A13" s="7" t="s">
        <v>228</v>
      </c>
      <c r="B13" s="27"/>
      <c r="C13" s="27">
        <v>11000</v>
      </c>
      <c r="D13" s="27">
        <v>4000</v>
      </c>
      <c r="E13" s="27"/>
      <c r="F13" s="27"/>
      <c r="G13" s="27"/>
      <c r="H13" s="28">
        <f>SUM(B13:G13)</f>
        <v>15000</v>
      </c>
    </row>
    <row r="14" spans="1:10" x14ac:dyDescent="0.2">
      <c r="A14" s="46" t="s">
        <v>232</v>
      </c>
      <c r="B14" s="27"/>
      <c r="C14" s="27">
        <v>14000</v>
      </c>
      <c r="D14" s="27"/>
      <c r="E14" s="27"/>
      <c r="F14" s="27">
        <v>3500</v>
      </c>
      <c r="G14" s="27"/>
      <c r="H14" s="28">
        <f>SUM(B14:G14)</f>
        <v>17500</v>
      </c>
    </row>
    <row r="15" spans="1:10" x14ac:dyDescent="0.2">
      <c r="A15" s="46" t="s">
        <v>233</v>
      </c>
      <c r="B15" s="27">
        <v>10540</v>
      </c>
      <c r="C15" s="27">
        <v>6360</v>
      </c>
      <c r="D15" s="27">
        <v>5610</v>
      </c>
      <c r="E15" s="27">
        <v>5400</v>
      </c>
      <c r="F15" s="27">
        <v>6440</v>
      </c>
      <c r="G15" s="27">
        <v>1680</v>
      </c>
      <c r="H15" s="28">
        <f>SUM(B15:G15)</f>
        <v>36030</v>
      </c>
    </row>
    <row r="16" spans="1:10" s="8" customFormat="1" x14ac:dyDescent="0.2">
      <c r="A16" s="46" t="s">
        <v>229</v>
      </c>
      <c r="B16" s="123">
        <v>3000</v>
      </c>
      <c r="C16" s="123"/>
      <c r="D16" s="123">
        <v>4000</v>
      </c>
      <c r="E16" s="123"/>
      <c r="F16" s="123"/>
      <c r="G16" s="123"/>
      <c r="H16" s="123">
        <f t="shared" ref="H16:H17" si="2">SUM(B16:G16)</f>
        <v>7000</v>
      </c>
      <c r="I16" s="75"/>
      <c r="J16" s="75"/>
    </row>
    <row r="17" spans="1:10" s="8" customFormat="1" x14ac:dyDescent="0.2">
      <c r="A17" s="46" t="s">
        <v>230</v>
      </c>
      <c r="B17" s="123"/>
      <c r="C17" s="123">
        <v>5000</v>
      </c>
      <c r="D17" s="123">
        <v>7500</v>
      </c>
      <c r="E17" s="123"/>
      <c r="F17" s="123">
        <v>10000</v>
      </c>
      <c r="G17" s="123"/>
      <c r="H17" s="123">
        <f t="shared" si="2"/>
        <v>22500</v>
      </c>
      <c r="I17" s="75"/>
      <c r="J17" s="75"/>
    </row>
    <row r="18" spans="1:10" s="8" customFormat="1" x14ac:dyDescent="0.2">
      <c r="A18" s="46" t="s">
        <v>234</v>
      </c>
      <c r="B18" s="123">
        <v>16340</v>
      </c>
      <c r="C18" s="123">
        <v>50000</v>
      </c>
      <c r="D18" s="123"/>
      <c r="E18" s="123"/>
      <c r="F18" s="123"/>
      <c r="G18" s="123"/>
      <c r="H18" s="123">
        <f>SUM(B18:G18)</f>
        <v>66340</v>
      </c>
      <c r="I18" s="75"/>
      <c r="J18" s="75"/>
    </row>
    <row r="19" spans="1:10" x14ac:dyDescent="0.2">
      <c r="A19" s="46" t="s">
        <v>231</v>
      </c>
      <c r="B19" s="27">
        <v>4000</v>
      </c>
      <c r="C19" s="27"/>
      <c r="D19" s="27">
        <v>44000</v>
      </c>
      <c r="E19" s="27"/>
      <c r="F19" s="27"/>
      <c r="G19" s="27"/>
      <c r="H19" s="28">
        <f>SUM(B19:G19)</f>
        <v>48000</v>
      </c>
    </row>
    <row r="20" spans="1:10" ht="13.5" thickBot="1" x14ac:dyDescent="0.25">
      <c r="A20" s="5"/>
      <c r="B20" s="27"/>
      <c r="C20" s="27"/>
      <c r="D20" s="27"/>
      <c r="E20" s="27"/>
      <c r="F20" s="27"/>
      <c r="G20" s="27"/>
      <c r="H20" s="28">
        <f>SUM(B20:G20)</f>
        <v>0</v>
      </c>
    </row>
    <row r="21" spans="1:10" ht="13.5" thickBot="1" x14ac:dyDescent="0.25">
      <c r="A21" s="10" t="s">
        <v>10</v>
      </c>
      <c r="B21" s="29">
        <f t="shared" ref="B21:G21" si="3">SUM(B13:B20)</f>
        <v>33880</v>
      </c>
      <c r="C21" s="29">
        <f t="shared" si="3"/>
        <v>86360</v>
      </c>
      <c r="D21" s="29">
        <f t="shared" si="3"/>
        <v>65110</v>
      </c>
      <c r="E21" s="29">
        <f t="shared" si="3"/>
        <v>5400</v>
      </c>
      <c r="F21" s="29">
        <f t="shared" si="3"/>
        <v>19940</v>
      </c>
      <c r="G21" s="29">
        <f t="shared" si="3"/>
        <v>1680</v>
      </c>
      <c r="H21" s="30">
        <f>SUM(B21:G21)</f>
        <v>212370</v>
      </c>
    </row>
    <row r="24" spans="1:10" x14ac:dyDescent="0.2">
      <c r="A24" t="s">
        <v>80</v>
      </c>
      <c r="B24" s="194" t="s">
        <v>320</v>
      </c>
      <c r="C24" s="194" t="s">
        <v>320</v>
      </c>
      <c r="D24" s="194" t="s">
        <v>320</v>
      </c>
      <c r="E24" s="194" t="s">
        <v>320</v>
      </c>
      <c r="F24" s="194" t="s">
        <v>320</v>
      </c>
      <c r="G24" s="194" t="s">
        <v>320</v>
      </c>
      <c r="H24" s="194" t="s">
        <v>320</v>
      </c>
    </row>
    <row r="25" spans="1:10" x14ac:dyDescent="0.2">
      <c r="A25" s="1" t="s">
        <v>3</v>
      </c>
      <c r="B25" s="2" t="s">
        <v>14</v>
      </c>
      <c r="C25" s="2" t="s">
        <v>22</v>
      </c>
      <c r="D25" s="4" t="s">
        <v>23</v>
      </c>
      <c r="E25" s="2" t="s">
        <v>24</v>
      </c>
      <c r="F25" s="2" t="s">
        <v>132</v>
      </c>
      <c r="G25" s="2" t="s">
        <v>25</v>
      </c>
      <c r="H25" s="4" t="s">
        <v>1</v>
      </c>
    </row>
    <row r="26" spans="1:10" x14ac:dyDescent="0.2">
      <c r="A26" s="7" t="s">
        <v>228</v>
      </c>
      <c r="B26" s="19"/>
      <c r="C26" s="27">
        <v>11000</v>
      </c>
      <c r="D26" s="27">
        <v>4000</v>
      </c>
      <c r="E26" s="19"/>
      <c r="F26" s="19"/>
      <c r="G26" s="19"/>
      <c r="H26" s="20">
        <f>SUM(B26:G26)</f>
        <v>15000</v>
      </c>
    </row>
    <row r="27" spans="1:10" s="8" customFormat="1" x14ac:dyDescent="0.2">
      <c r="A27" s="46" t="s">
        <v>229</v>
      </c>
      <c r="B27" s="123">
        <v>3000</v>
      </c>
      <c r="C27" s="123"/>
      <c r="D27" s="123">
        <v>4000</v>
      </c>
      <c r="E27" s="123"/>
      <c r="F27" s="123"/>
      <c r="G27" s="123"/>
      <c r="H27" s="123">
        <f t="shared" ref="H27:H30" si="4">SUM(B27:G27)</f>
        <v>7000</v>
      </c>
      <c r="I27" s="75"/>
      <c r="J27" s="75"/>
    </row>
    <row r="28" spans="1:10" s="8" customFormat="1" x14ac:dyDescent="0.2">
      <c r="A28" s="46" t="s">
        <v>234</v>
      </c>
      <c r="B28" s="123">
        <v>20000</v>
      </c>
      <c r="C28" s="123">
        <v>11608</v>
      </c>
      <c r="D28" s="123"/>
      <c r="E28" s="123"/>
      <c r="F28" s="123"/>
      <c r="G28" s="123"/>
      <c r="H28" s="123">
        <f>SUM(B28:G28)</f>
        <v>31608</v>
      </c>
      <c r="I28" s="75"/>
      <c r="J28" s="75"/>
    </row>
    <row r="29" spans="1:10" s="8" customFormat="1" x14ac:dyDescent="0.2">
      <c r="A29" s="46" t="s">
        <v>231</v>
      </c>
      <c r="B29" s="123">
        <v>1017</v>
      </c>
      <c r="C29" s="123">
        <v>5000</v>
      </c>
      <c r="D29" s="123">
        <v>4860</v>
      </c>
      <c r="E29" s="123"/>
      <c r="F29" s="123"/>
      <c r="G29" s="123"/>
      <c r="H29" s="123">
        <f t="shared" si="4"/>
        <v>10877</v>
      </c>
      <c r="I29" s="75"/>
      <c r="J29" s="75"/>
    </row>
    <row r="30" spans="1:10" s="8" customFormat="1" x14ac:dyDescent="0.2">
      <c r="A30" s="46" t="s">
        <v>235</v>
      </c>
      <c r="B30" s="123">
        <v>3622</v>
      </c>
      <c r="C30" s="123"/>
      <c r="D30" s="123"/>
      <c r="E30" s="123"/>
      <c r="F30" s="123"/>
      <c r="G30" s="123"/>
      <c r="H30" s="123">
        <f t="shared" si="4"/>
        <v>3622</v>
      </c>
      <c r="I30" s="75"/>
      <c r="J30" s="75"/>
    </row>
    <row r="31" spans="1:10" ht="13.5" thickBot="1" x14ac:dyDescent="0.25">
      <c r="A31" s="33"/>
      <c r="B31" s="174"/>
      <c r="C31" s="174"/>
      <c r="D31" s="174"/>
      <c r="E31" s="174"/>
      <c r="F31" s="174"/>
      <c r="G31" s="174"/>
      <c r="H31" s="20">
        <f>SUM(B31:G31)</f>
        <v>0</v>
      </c>
    </row>
    <row r="32" spans="1:10" ht="13.5" thickBot="1" x14ac:dyDescent="0.25">
      <c r="A32" s="49" t="s">
        <v>137</v>
      </c>
      <c r="B32" s="150">
        <f t="shared" ref="B32:G32" si="5">SUM(B26:B31)</f>
        <v>27639</v>
      </c>
      <c r="C32" s="150">
        <f t="shared" si="5"/>
        <v>27608</v>
      </c>
      <c r="D32" s="150">
        <f t="shared" si="5"/>
        <v>12860</v>
      </c>
      <c r="E32" s="150">
        <f t="shared" si="5"/>
        <v>0</v>
      </c>
      <c r="F32" s="150">
        <f t="shared" si="5"/>
        <v>0</v>
      </c>
      <c r="G32" s="150">
        <f t="shared" si="5"/>
        <v>0</v>
      </c>
      <c r="H32" s="21">
        <f>SUM(B32:G32)</f>
        <v>68107</v>
      </c>
    </row>
    <row r="33" spans="1:10" x14ac:dyDescent="0.2">
      <c r="A33" s="13"/>
      <c r="B33" s="148"/>
      <c r="C33" s="148"/>
      <c r="D33" s="148"/>
      <c r="E33" s="148"/>
      <c r="F33" s="148"/>
      <c r="G33" s="148"/>
      <c r="H33" s="40"/>
    </row>
    <row r="34" spans="1:10" x14ac:dyDescent="0.2">
      <c r="A34" s="11" t="s">
        <v>27</v>
      </c>
      <c r="B34" s="85">
        <f t="shared" ref="B34:G34" si="6">SUM(B26,B21,B8)</f>
        <v>58711</v>
      </c>
      <c r="C34" s="85">
        <f t="shared" si="6"/>
        <v>180829</v>
      </c>
      <c r="D34" s="85">
        <f t="shared" si="6"/>
        <v>88737</v>
      </c>
      <c r="E34" s="85">
        <f t="shared" si="6"/>
        <v>7000</v>
      </c>
      <c r="F34" s="85">
        <f t="shared" si="6"/>
        <v>34940</v>
      </c>
      <c r="G34" s="85">
        <f t="shared" si="6"/>
        <v>1680</v>
      </c>
      <c r="H34" s="85">
        <f>SUM(H32,H21,H8)</f>
        <v>425004</v>
      </c>
    </row>
    <row r="38" spans="1:10" x14ac:dyDescent="0.2">
      <c r="A38" t="s">
        <v>81</v>
      </c>
      <c r="B38" s="86" t="s">
        <v>20</v>
      </c>
    </row>
    <row r="39" spans="1:10" ht="25.5" x14ac:dyDescent="0.2">
      <c r="A39" s="15" t="s">
        <v>3</v>
      </c>
      <c r="B39" s="16" t="s">
        <v>21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</v>
      </c>
    </row>
    <row r="40" spans="1:10" x14ac:dyDescent="0.2">
      <c r="A40" s="7" t="s">
        <v>228</v>
      </c>
      <c r="B40" s="88"/>
      <c r="C40" s="88"/>
      <c r="D40" s="88"/>
      <c r="E40" s="88"/>
      <c r="F40" s="88">
        <v>51677</v>
      </c>
      <c r="G40" s="88"/>
      <c r="H40" s="88"/>
      <c r="I40" s="88"/>
      <c r="J40" s="89">
        <f>SUM(B40:I40)</f>
        <v>51677</v>
      </c>
    </row>
    <row r="41" spans="1:10" x14ac:dyDescent="0.2">
      <c r="A41" s="46" t="s">
        <v>232</v>
      </c>
      <c r="B41" s="88"/>
      <c r="C41" s="88">
        <v>3000</v>
      </c>
      <c r="D41" s="88"/>
      <c r="E41" s="88"/>
      <c r="F41" s="88">
        <v>10000</v>
      </c>
      <c r="G41" s="88"/>
      <c r="H41" s="88"/>
      <c r="I41" s="88">
        <v>5000</v>
      </c>
      <c r="J41" s="89">
        <f>SUM(B41:I41)</f>
        <v>18000</v>
      </c>
    </row>
    <row r="42" spans="1:10" x14ac:dyDescent="0.2">
      <c r="A42" s="46" t="s">
        <v>229</v>
      </c>
      <c r="B42" s="88"/>
      <c r="C42" s="88"/>
      <c r="D42" s="88">
        <v>18000</v>
      </c>
      <c r="E42" s="88"/>
      <c r="F42" s="88"/>
      <c r="G42" s="88"/>
      <c r="H42" s="88">
        <v>2000</v>
      </c>
      <c r="I42" s="88">
        <v>3000</v>
      </c>
      <c r="J42" s="89">
        <f t="shared" ref="J42:J46" si="7">SUM(B42:I42)</f>
        <v>23000</v>
      </c>
    </row>
    <row r="43" spans="1:10" x14ac:dyDescent="0.2">
      <c r="A43" s="46" t="s">
        <v>234</v>
      </c>
      <c r="B43" s="88"/>
      <c r="C43" s="88"/>
      <c r="D43" s="88">
        <v>5000</v>
      </c>
      <c r="E43" s="88">
        <v>5000</v>
      </c>
      <c r="F43" s="88">
        <v>9590</v>
      </c>
      <c r="G43" s="88"/>
      <c r="H43" s="88"/>
      <c r="I43" s="88"/>
      <c r="J43" s="89">
        <f t="shared" si="7"/>
        <v>19590</v>
      </c>
    </row>
    <row r="44" spans="1:10" x14ac:dyDescent="0.2">
      <c r="A44" s="46" t="s">
        <v>231</v>
      </c>
      <c r="B44" s="88"/>
      <c r="C44" s="88"/>
      <c r="D44" s="88">
        <v>7000</v>
      </c>
      <c r="E44" s="88"/>
      <c r="F44" s="88">
        <v>5000</v>
      </c>
      <c r="G44" s="88"/>
      <c r="H44" s="88">
        <v>2000</v>
      </c>
      <c r="I44" s="88"/>
      <c r="J44" s="89">
        <f t="shared" si="7"/>
        <v>14000</v>
      </c>
    </row>
    <row r="45" spans="1:10" x14ac:dyDescent="0.2">
      <c r="A45" s="46" t="s">
        <v>235</v>
      </c>
      <c r="B45" s="88"/>
      <c r="C45" s="88"/>
      <c r="D45" s="88">
        <v>5000</v>
      </c>
      <c r="E45" s="88"/>
      <c r="F45" s="88"/>
      <c r="G45" s="88"/>
      <c r="H45" s="88"/>
      <c r="I45" s="88"/>
      <c r="J45" s="89">
        <f t="shared" si="7"/>
        <v>5000</v>
      </c>
    </row>
    <row r="46" spans="1:10" ht="13.5" thickBot="1" x14ac:dyDescent="0.25">
      <c r="A46" s="6"/>
      <c r="B46" s="88"/>
      <c r="C46" s="88"/>
      <c r="D46" s="88"/>
      <c r="E46" s="88"/>
      <c r="F46" s="88"/>
      <c r="G46" s="88"/>
      <c r="H46" s="88"/>
      <c r="I46" s="88"/>
      <c r="J46" s="89">
        <f t="shared" si="7"/>
        <v>0</v>
      </c>
    </row>
    <row r="47" spans="1:10" ht="13.5" thickBot="1" x14ac:dyDescent="0.25">
      <c r="A47" s="36" t="s">
        <v>26</v>
      </c>
      <c r="B47" s="150">
        <f t="shared" ref="B47:I47" si="8">SUM(B40:B46)</f>
        <v>0</v>
      </c>
      <c r="C47" s="150">
        <f t="shared" si="8"/>
        <v>3000</v>
      </c>
      <c r="D47" s="150">
        <f t="shared" si="8"/>
        <v>35000</v>
      </c>
      <c r="E47" s="150">
        <f t="shared" si="8"/>
        <v>5000</v>
      </c>
      <c r="F47" s="150">
        <f t="shared" si="8"/>
        <v>76267</v>
      </c>
      <c r="G47" s="150">
        <f t="shared" si="8"/>
        <v>0</v>
      </c>
      <c r="H47" s="150">
        <f t="shared" si="8"/>
        <v>4000</v>
      </c>
      <c r="I47" s="150">
        <f t="shared" si="8"/>
        <v>8000</v>
      </c>
      <c r="J47" s="92">
        <f>SUM(B47:I47)</f>
        <v>131267</v>
      </c>
    </row>
    <row r="50" spans="1:4" ht="15.75" x14ac:dyDescent="0.25">
      <c r="A50" s="42" t="s">
        <v>82</v>
      </c>
      <c r="B50" s="151"/>
      <c r="D50" s="93">
        <f>SUM(J47,H34)</f>
        <v>556271</v>
      </c>
    </row>
  </sheetData>
  <pageMargins left="0.70866141732283472" right="0.70866141732283472" top="0.74803149606299213" bottom="0.74803149606299213" header="0.31496062992125984" footer="0.31496062992125984"/>
  <pageSetup paperSize="8" scale="88" orientation="landscape" r:id="rId1"/>
  <headerFooter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A3" sqref="A3:H6"/>
    </sheetView>
  </sheetViews>
  <sheetFormatPr defaultRowHeight="12.75" x14ac:dyDescent="0.2"/>
  <cols>
    <col min="1" max="1" width="34.7109375" customWidth="1"/>
    <col min="2" max="10" width="20.7109375" customWidth="1"/>
  </cols>
  <sheetData>
    <row r="1" spans="1:8" x14ac:dyDescent="0.2">
      <c r="A1" t="s">
        <v>83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8" x14ac:dyDescent="0.2">
      <c r="A2" s="1" t="s">
        <v>3</v>
      </c>
      <c r="B2" s="2" t="s">
        <v>14</v>
      </c>
      <c r="C2" s="2" t="s">
        <v>22</v>
      </c>
      <c r="D2" s="3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8" s="8" customFormat="1" x14ac:dyDescent="0.2">
      <c r="A3" s="7" t="s">
        <v>236</v>
      </c>
      <c r="B3" s="22">
        <v>87425</v>
      </c>
      <c r="C3" s="22">
        <v>125000</v>
      </c>
      <c r="D3" s="22">
        <v>30594</v>
      </c>
      <c r="E3" s="22"/>
      <c r="F3" s="22"/>
      <c r="G3" s="22"/>
      <c r="H3" s="22">
        <f>SUM(B3:G3)</f>
        <v>243019</v>
      </c>
    </row>
    <row r="4" spans="1:8" s="8" customFormat="1" x14ac:dyDescent="0.2">
      <c r="A4" s="46" t="s">
        <v>237</v>
      </c>
      <c r="B4" s="22">
        <v>39824</v>
      </c>
      <c r="C4" s="22">
        <v>3500</v>
      </c>
      <c r="D4" s="22">
        <v>7000</v>
      </c>
      <c r="E4" s="22">
        <v>5000</v>
      </c>
      <c r="F4" s="22">
        <v>3000</v>
      </c>
      <c r="G4" s="22"/>
      <c r="H4" s="22">
        <f t="shared" ref="H4:H7" si="0">SUM(B4:G4)</f>
        <v>58324</v>
      </c>
    </row>
    <row r="5" spans="1:8" s="8" customFormat="1" x14ac:dyDescent="0.2">
      <c r="A5" s="46" t="s">
        <v>238</v>
      </c>
      <c r="B5" s="22">
        <v>2000</v>
      </c>
      <c r="C5" s="22">
        <v>4000</v>
      </c>
      <c r="D5" s="22">
        <v>10000</v>
      </c>
      <c r="E5" s="22">
        <v>5000</v>
      </c>
      <c r="F5" s="22"/>
      <c r="G5" s="22"/>
      <c r="H5" s="22">
        <f t="shared" si="0"/>
        <v>21000</v>
      </c>
    </row>
    <row r="6" spans="1:8" s="8" customFormat="1" x14ac:dyDescent="0.2">
      <c r="A6" s="46" t="s">
        <v>239</v>
      </c>
      <c r="B6" s="22">
        <v>40000</v>
      </c>
      <c r="C6" s="22"/>
      <c r="D6" s="22">
        <v>14320</v>
      </c>
      <c r="E6" s="22"/>
      <c r="F6" s="22">
        <v>2250</v>
      </c>
      <c r="G6" s="22"/>
      <c r="H6" s="22">
        <f t="shared" si="0"/>
        <v>56570</v>
      </c>
    </row>
    <row r="7" spans="1:8" ht="13.5" thickBot="1" x14ac:dyDescent="0.25">
      <c r="A7" s="12"/>
      <c r="B7" s="23"/>
      <c r="C7" s="23"/>
      <c r="D7" s="23"/>
      <c r="E7" s="23"/>
      <c r="F7" s="23"/>
      <c r="G7" s="23"/>
      <c r="H7" s="22">
        <f t="shared" si="0"/>
        <v>0</v>
      </c>
    </row>
    <row r="8" spans="1:8" ht="13.5" thickBot="1" x14ac:dyDescent="0.25">
      <c r="A8" s="10" t="s">
        <v>9</v>
      </c>
      <c r="B8" s="25">
        <f t="shared" ref="B8:G8" si="1">SUM(B3:B7)</f>
        <v>169249</v>
      </c>
      <c r="C8" s="25">
        <f t="shared" si="1"/>
        <v>132500</v>
      </c>
      <c r="D8" s="25">
        <f t="shared" si="1"/>
        <v>61914</v>
      </c>
      <c r="E8" s="25">
        <f t="shared" si="1"/>
        <v>10000</v>
      </c>
      <c r="F8" s="25">
        <f t="shared" si="1"/>
        <v>5250</v>
      </c>
      <c r="G8" s="25">
        <f t="shared" si="1"/>
        <v>0</v>
      </c>
      <c r="H8" s="26">
        <f>SUM(B8:G8)</f>
        <v>378913</v>
      </c>
    </row>
    <row r="11" spans="1:8" x14ac:dyDescent="0.2">
      <c r="A11" t="s">
        <v>84</v>
      </c>
      <c r="B11" s="194" t="s">
        <v>319</v>
      </c>
      <c r="C11" s="194" t="s">
        <v>319</v>
      </c>
      <c r="D11" s="194" t="s">
        <v>319</v>
      </c>
      <c r="E11" s="194" t="s">
        <v>319</v>
      </c>
      <c r="F11" s="194" t="s">
        <v>319</v>
      </c>
      <c r="G11" s="194" t="s">
        <v>319</v>
      </c>
      <c r="H11" s="194" t="s">
        <v>319</v>
      </c>
    </row>
    <row r="12" spans="1:8" x14ac:dyDescent="0.2">
      <c r="A12" s="1" t="s">
        <v>3</v>
      </c>
      <c r="B12" s="2" t="s">
        <v>14</v>
      </c>
      <c r="C12" s="2" t="s">
        <v>22</v>
      </c>
      <c r="D12" s="3" t="s">
        <v>23</v>
      </c>
      <c r="E12" s="2" t="s">
        <v>24</v>
      </c>
      <c r="F12" s="2" t="s">
        <v>132</v>
      </c>
      <c r="G12" s="2" t="s">
        <v>25</v>
      </c>
      <c r="H12" s="4" t="s">
        <v>1</v>
      </c>
    </row>
    <row r="13" spans="1:8" s="8" customFormat="1" x14ac:dyDescent="0.2">
      <c r="A13" s="7" t="s">
        <v>236</v>
      </c>
      <c r="B13" s="22">
        <v>50000</v>
      </c>
      <c r="C13" s="22">
        <v>90000</v>
      </c>
      <c r="D13" s="22">
        <v>8222</v>
      </c>
      <c r="E13" s="22"/>
      <c r="F13" s="22">
        <v>20000</v>
      </c>
      <c r="G13" s="22"/>
      <c r="H13" s="28">
        <f t="shared" ref="H13:H14" si="2">SUM(B13:G13)</f>
        <v>168222</v>
      </c>
    </row>
    <row r="14" spans="1:8" s="8" customFormat="1" x14ac:dyDescent="0.2">
      <c r="A14" s="46" t="s">
        <v>237</v>
      </c>
      <c r="B14" s="22">
        <v>500</v>
      </c>
      <c r="C14" s="22">
        <v>1500</v>
      </c>
      <c r="D14" s="22">
        <v>5000</v>
      </c>
      <c r="E14" s="22">
        <v>3000</v>
      </c>
      <c r="F14" s="22">
        <v>5500</v>
      </c>
      <c r="G14" s="22"/>
      <c r="H14" s="28">
        <f t="shared" si="2"/>
        <v>15500</v>
      </c>
    </row>
    <row r="15" spans="1:8" x14ac:dyDescent="0.2">
      <c r="A15" s="46" t="s">
        <v>238</v>
      </c>
      <c r="B15" s="27">
        <v>3000</v>
      </c>
      <c r="C15" s="27">
        <v>4500</v>
      </c>
      <c r="D15" s="27">
        <v>7500</v>
      </c>
      <c r="E15" s="27">
        <v>1500</v>
      </c>
      <c r="F15" s="27"/>
      <c r="G15" s="27"/>
      <c r="H15" s="28">
        <f>SUM(B15:G15)</f>
        <v>16500</v>
      </c>
    </row>
    <row r="16" spans="1:8" x14ac:dyDescent="0.2">
      <c r="A16" s="46" t="s">
        <v>239</v>
      </c>
      <c r="B16" s="27">
        <v>40000</v>
      </c>
      <c r="C16" s="27"/>
      <c r="D16" s="27">
        <v>13310</v>
      </c>
      <c r="E16" s="27"/>
      <c r="F16" s="27">
        <v>1500</v>
      </c>
      <c r="G16" s="27"/>
      <c r="H16" s="28">
        <f>SUM(B16:G16)</f>
        <v>54810</v>
      </c>
    </row>
    <row r="17" spans="1:8" ht="13.5" thickBot="1" x14ac:dyDescent="0.25">
      <c r="A17" s="5"/>
      <c r="B17" s="27"/>
      <c r="C17" s="27"/>
      <c r="D17" s="27"/>
      <c r="E17" s="27"/>
      <c r="F17" s="27"/>
      <c r="G17" s="27"/>
      <c r="H17" s="28">
        <f>SUM(B17:G17)</f>
        <v>0</v>
      </c>
    </row>
    <row r="18" spans="1:8" ht="13.5" thickBot="1" x14ac:dyDescent="0.25">
      <c r="A18" s="10" t="s">
        <v>10</v>
      </c>
      <c r="B18" s="29">
        <f>SUM(B13:B17)</f>
        <v>93500</v>
      </c>
      <c r="C18" s="29">
        <f t="shared" ref="C18:G18" si="3">SUM(C13:C17)</f>
        <v>96000</v>
      </c>
      <c r="D18" s="29">
        <f t="shared" si="3"/>
        <v>34032</v>
      </c>
      <c r="E18" s="29">
        <f t="shared" si="3"/>
        <v>4500</v>
      </c>
      <c r="F18" s="29">
        <f t="shared" si="3"/>
        <v>27000</v>
      </c>
      <c r="G18" s="29">
        <f t="shared" si="3"/>
        <v>0</v>
      </c>
      <c r="H18" s="30">
        <f>SUM(B18:G18)</f>
        <v>255032</v>
      </c>
    </row>
    <row r="21" spans="1:8" x14ac:dyDescent="0.2">
      <c r="A21" t="s">
        <v>85</v>
      </c>
      <c r="B21" s="194" t="s">
        <v>320</v>
      </c>
      <c r="C21" s="194" t="s">
        <v>320</v>
      </c>
      <c r="D21" s="194" t="s">
        <v>320</v>
      </c>
      <c r="E21" s="194" t="s">
        <v>320</v>
      </c>
      <c r="F21" s="194" t="s">
        <v>320</v>
      </c>
      <c r="G21" s="194" t="s">
        <v>320</v>
      </c>
      <c r="H21" s="194" t="s">
        <v>320</v>
      </c>
    </row>
    <row r="22" spans="1:8" x14ac:dyDescent="0.2">
      <c r="A22" s="1" t="s">
        <v>3</v>
      </c>
      <c r="B22" s="2" t="s">
        <v>14</v>
      </c>
      <c r="C22" s="2" t="s">
        <v>22</v>
      </c>
      <c r="D22" s="3" t="s">
        <v>23</v>
      </c>
      <c r="E22" s="2" t="s">
        <v>24</v>
      </c>
      <c r="F22" s="2" t="s">
        <v>132</v>
      </c>
      <c r="G22" s="2" t="s">
        <v>25</v>
      </c>
      <c r="H22" s="4" t="s">
        <v>1</v>
      </c>
    </row>
    <row r="23" spans="1:8" x14ac:dyDescent="0.2">
      <c r="A23" s="7" t="s">
        <v>236</v>
      </c>
      <c r="B23" s="19">
        <v>50000</v>
      </c>
      <c r="C23" s="19">
        <v>115000</v>
      </c>
      <c r="D23" s="19">
        <v>8095</v>
      </c>
      <c r="E23" s="19"/>
      <c r="F23" s="19">
        <v>20000</v>
      </c>
      <c r="G23" s="19"/>
      <c r="H23" s="20">
        <f t="shared" ref="H23:H28" si="4">SUM(B23:G23)</f>
        <v>193095</v>
      </c>
    </row>
    <row r="24" spans="1:8" s="8" customFormat="1" x14ac:dyDescent="0.2">
      <c r="A24" s="46" t="s">
        <v>237</v>
      </c>
      <c r="B24" s="22">
        <v>500</v>
      </c>
      <c r="C24" s="22">
        <v>500</v>
      </c>
      <c r="D24" s="22">
        <v>3000</v>
      </c>
      <c r="E24" s="22"/>
      <c r="F24" s="22"/>
      <c r="G24" s="22"/>
      <c r="H24" s="20">
        <f t="shared" si="4"/>
        <v>4000</v>
      </c>
    </row>
    <row r="25" spans="1:8" x14ac:dyDescent="0.2">
      <c r="A25" s="46" t="s">
        <v>238</v>
      </c>
      <c r="B25" s="27"/>
      <c r="C25" s="27">
        <v>1000</v>
      </c>
      <c r="D25" s="27"/>
      <c r="E25" s="27">
        <v>1000</v>
      </c>
      <c r="F25" s="27"/>
      <c r="G25" s="27"/>
      <c r="H25" s="28">
        <f t="shared" si="4"/>
        <v>2000</v>
      </c>
    </row>
    <row r="26" spans="1:8" x14ac:dyDescent="0.2">
      <c r="A26" s="46" t="s">
        <v>239</v>
      </c>
      <c r="B26" s="107">
        <v>10000</v>
      </c>
      <c r="C26" s="107"/>
      <c r="D26" s="107">
        <v>8325</v>
      </c>
      <c r="E26" s="107"/>
      <c r="F26" s="107">
        <v>1500</v>
      </c>
      <c r="G26" s="107"/>
      <c r="H26" s="28">
        <f t="shared" si="4"/>
        <v>19825</v>
      </c>
    </row>
    <row r="27" spans="1:8" ht="13.5" thickBot="1" x14ac:dyDescent="0.25">
      <c r="A27" s="33"/>
      <c r="B27" s="48"/>
      <c r="C27" s="48"/>
      <c r="D27" s="48"/>
      <c r="E27" s="48"/>
      <c r="F27" s="48"/>
      <c r="G27" s="48"/>
      <c r="H27" s="20">
        <f t="shared" si="4"/>
        <v>0</v>
      </c>
    </row>
    <row r="28" spans="1:8" ht="13.5" thickBot="1" x14ac:dyDescent="0.25">
      <c r="A28" s="49" t="s">
        <v>137</v>
      </c>
      <c r="B28" s="37">
        <f>SUM(B23:B27)</f>
        <v>60500</v>
      </c>
      <c r="C28" s="37">
        <f t="shared" ref="C28:G28" si="5">SUM(C23:C27)</f>
        <v>116500</v>
      </c>
      <c r="D28" s="37">
        <f t="shared" si="5"/>
        <v>19420</v>
      </c>
      <c r="E28" s="37">
        <f t="shared" si="5"/>
        <v>1000</v>
      </c>
      <c r="F28" s="37">
        <f t="shared" si="5"/>
        <v>21500</v>
      </c>
      <c r="G28" s="37">
        <f t="shared" si="5"/>
        <v>0</v>
      </c>
      <c r="H28" s="21">
        <f t="shared" si="4"/>
        <v>218920</v>
      </c>
    </row>
    <row r="29" spans="1:8" x14ac:dyDescent="0.2">
      <c r="A29" s="13"/>
      <c r="B29" s="39"/>
      <c r="C29" s="39"/>
      <c r="D29" s="39"/>
      <c r="E29" s="39"/>
      <c r="F29" s="39"/>
      <c r="G29" s="39"/>
      <c r="H29" s="40"/>
    </row>
    <row r="30" spans="1:8" x14ac:dyDescent="0.2">
      <c r="A30" s="11" t="s">
        <v>27</v>
      </c>
      <c r="B30" s="41">
        <f t="shared" ref="B30:G30" si="6">SUM(B23,B18,B8)</f>
        <v>312749</v>
      </c>
      <c r="C30" s="41">
        <f t="shared" si="6"/>
        <v>343500</v>
      </c>
      <c r="D30" s="41">
        <f t="shared" si="6"/>
        <v>104041</v>
      </c>
      <c r="E30" s="41">
        <f t="shared" si="6"/>
        <v>14500</v>
      </c>
      <c r="F30" s="41">
        <f t="shared" si="6"/>
        <v>52250</v>
      </c>
      <c r="G30" s="41">
        <f t="shared" si="6"/>
        <v>0</v>
      </c>
      <c r="H30" s="41">
        <f>SUM(H28,H18,H8)</f>
        <v>852865</v>
      </c>
    </row>
    <row r="34" spans="1:10" x14ac:dyDescent="0.2">
      <c r="A34" t="s">
        <v>86</v>
      </c>
      <c r="B34" s="14" t="s">
        <v>20</v>
      </c>
    </row>
    <row r="35" spans="1:10" ht="25.5" x14ac:dyDescent="0.2">
      <c r="A35" s="15" t="s">
        <v>3</v>
      </c>
      <c r="B35" s="16" t="s">
        <v>21</v>
      </c>
      <c r="C35" s="16" t="s">
        <v>11</v>
      </c>
      <c r="D35" s="16" t="s">
        <v>12</v>
      </c>
      <c r="E35" s="16" t="s">
        <v>13</v>
      </c>
      <c r="F35" s="16" t="s">
        <v>14</v>
      </c>
      <c r="G35" s="16" t="s">
        <v>15</v>
      </c>
      <c r="H35" s="16" t="s">
        <v>16</v>
      </c>
      <c r="I35" s="16" t="s">
        <v>17</v>
      </c>
      <c r="J35" s="16" t="s">
        <v>1</v>
      </c>
    </row>
    <row r="36" spans="1:10" x14ac:dyDescent="0.2">
      <c r="A36" s="7" t="s">
        <v>236</v>
      </c>
      <c r="B36" s="17"/>
      <c r="C36" s="17"/>
      <c r="D36" s="17"/>
      <c r="E36" s="17"/>
      <c r="F36" s="17">
        <v>140000</v>
      </c>
      <c r="G36" s="17"/>
      <c r="H36" s="17"/>
      <c r="I36" s="17"/>
      <c r="J36" s="18">
        <f>SUM(B36:I36)</f>
        <v>140000</v>
      </c>
    </row>
    <row r="37" spans="1:10" x14ac:dyDescent="0.2">
      <c r="A37" s="46" t="s">
        <v>238</v>
      </c>
      <c r="B37" s="17"/>
      <c r="C37" s="17"/>
      <c r="D37" s="17">
        <v>7000</v>
      </c>
      <c r="E37" s="17">
        <v>6200</v>
      </c>
      <c r="F37" s="17"/>
      <c r="G37" s="17"/>
      <c r="H37" s="17">
        <v>11000</v>
      </c>
      <c r="I37" s="17"/>
      <c r="J37" s="18">
        <f t="shared" ref="J37:J39" si="7">SUM(B37:I37)</f>
        <v>24200</v>
      </c>
    </row>
    <row r="38" spans="1:10" x14ac:dyDescent="0.2">
      <c r="A38" s="6" t="s">
        <v>240</v>
      </c>
      <c r="B38" s="17">
        <v>15000</v>
      </c>
      <c r="C38" s="17"/>
      <c r="D38" s="17"/>
      <c r="E38" s="17">
        <v>10000</v>
      </c>
      <c r="F38" s="17"/>
      <c r="G38" s="17"/>
      <c r="H38" s="17"/>
      <c r="I38" s="17"/>
      <c r="J38" s="18">
        <f t="shared" si="7"/>
        <v>25000</v>
      </c>
    </row>
    <row r="39" spans="1:10" ht="13.5" thickBot="1" x14ac:dyDescent="0.25">
      <c r="A39" s="6"/>
      <c r="B39" s="17"/>
      <c r="C39" s="17"/>
      <c r="D39" s="17"/>
      <c r="E39" s="17"/>
      <c r="F39" s="17"/>
      <c r="G39" s="17"/>
      <c r="H39" s="17"/>
      <c r="I39" s="17"/>
      <c r="J39" s="18">
        <f t="shared" si="7"/>
        <v>0</v>
      </c>
    </row>
    <row r="40" spans="1:10" ht="13.5" thickBot="1" x14ac:dyDescent="0.25">
      <c r="A40" s="36" t="s">
        <v>26</v>
      </c>
      <c r="B40" s="37">
        <f t="shared" ref="B40:I40" si="8">SUM(B36:B39)</f>
        <v>15000</v>
      </c>
      <c r="C40" s="37">
        <f t="shared" si="8"/>
        <v>0</v>
      </c>
      <c r="D40" s="37">
        <f t="shared" si="8"/>
        <v>7000</v>
      </c>
      <c r="E40" s="37">
        <f t="shared" si="8"/>
        <v>16200</v>
      </c>
      <c r="F40" s="37">
        <f t="shared" si="8"/>
        <v>140000</v>
      </c>
      <c r="G40" s="37">
        <f t="shared" si="8"/>
        <v>0</v>
      </c>
      <c r="H40" s="37">
        <f t="shared" si="8"/>
        <v>11000</v>
      </c>
      <c r="I40" s="37">
        <f t="shared" si="8"/>
        <v>0</v>
      </c>
      <c r="J40" s="38">
        <f>SUM(B40:I40)</f>
        <v>189200</v>
      </c>
    </row>
    <row r="43" spans="1:10" ht="15.75" x14ac:dyDescent="0.25">
      <c r="A43" s="42" t="s">
        <v>87</v>
      </c>
      <c r="B43" s="43"/>
      <c r="D43" s="44">
        <f>SUM(J40,H30)</f>
        <v>1042065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zoomScaleSheetLayoutView="100" workbookViewId="0">
      <selection activeCell="A3" sqref="A3:H4"/>
    </sheetView>
  </sheetViews>
  <sheetFormatPr defaultRowHeight="12.75" x14ac:dyDescent="0.2"/>
  <cols>
    <col min="1" max="1" width="34.7109375" customWidth="1"/>
    <col min="2" max="10" width="20.7109375" customWidth="1"/>
  </cols>
  <sheetData>
    <row r="1" spans="1:8" x14ac:dyDescent="0.2">
      <c r="A1" t="s">
        <v>88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8" x14ac:dyDescent="0.2">
      <c r="A2" s="1" t="s">
        <v>3</v>
      </c>
      <c r="B2" s="2" t="s">
        <v>14</v>
      </c>
      <c r="C2" s="2" t="s">
        <v>22</v>
      </c>
      <c r="D2" s="3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8" s="8" customFormat="1" x14ac:dyDescent="0.2">
      <c r="A3" s="7" t="s">
        <v>241</v>
      </c>
      <c r="B3" s="22">
        <v>60152</v>
      </c>
      <c r="C3" s="22">
        <v>10000</v>
      </c>
      <c r="D3" s="22"/>
      <c r="E3" s="22"/>
      <c r="F3" s="22">
        <v>8000</v>
      </c>
      <c r="G3" s="22">
        <v>12000</v>
      </c>
      <c r="H3" s="22">
        <f>SUM(B3:G3)</f>
        <v>90152</v>
      </c>
    </row>
    <row r="4" spans="1:8" s="8" customFormat="1" x14ac:dyDescent="0.2">
      <c r="A4" s="46" t="s">
        <v>242</v>
      </c>
      <c r="B4" s="22">
        <v>35225</v>
      </c>
      <c r="C4" s="22"/>
      <c r="D4" s="22">
        <v>13000</v>
      </c>
      <c r="E4" s="22"/>
      <c r="F4" s="22">
        <v>15000</v>
      </c>
      <c r="G4" s="22"/>
      <c r="H4" s="22">
        <f t="shared" ref="H4" si="0">SUM(B4:G4)</f>
        <v>63225</v>
      </c>
    </row>
    <row r="5" spans="1:8" ht="13.5" thickBot="1" x14ac:dyDescent="0.25">
      <c r="A5" s="12"/>
      <c r="B5" s="23"/>
      <c r="C5" s="23"/>
      <c r="D5" s="23"/>
      <c r="E5" s="23"/>
      <c r="F5" s="23"/>
      <c r="G5" s="23"/>
      <c r="H5" s="24">
        <f>SUM(B5:G5)</f>
        <v>0</v>
      </c>
    </row>
    <row r="6" spans="1:8" ht="13.5" thickBot="1" x14ac:dyDescent="0.25">
      <c r="A6" s="10" t="s">
        <v>9</v>
      </c>
      <c r="B6" s="25">
        <f t="shared" ref="B6:G6" si="1">SUM(B3:B5)</f>
        <v>95377</v>
      </c>
      <c r="C6" s="25">
        <f t="shared" si="1"/>
        <v>10000</v>
      </c>
      <c r="D6" s="25">
        <f t="shared" si="1"/>
        <v>13000</v>
      </c>
      <c r="E6" s="25">
        <f t="shared" si="1"/>
        <v>0</v>
      </c>
      <c r="F6" s="25">
        <f t="shared" si="1"/>
        <v>23000</v>
      </c>
      <c r="G6" s="25">
        <f t="shared" si="1"/>
        <v>12000</v>
      </c>
      <c r="H6" s="26">
        <f>SUM(B6:G6)</f>
        <v>153377</v>
      </c>
    </row>
    <row r="9" spans="1:8" x14ac:dyDescent="0.2">
      <c r="A9" t="s">
        <v>89</v>
      </c>
      <c r="B9" s="194" t="s">
        <v>319</v>
      </c>
      <c r="C9" s="194" t="s">
        <v>319</v>
      </c>
      <c r="D9" s="194" t="s">
        <v>319</v>
      </c>
      <c r="E9" s="194" t="s">
        <v>319</v>
      </c>
      <c r="F9" s="194" t="s">
        <v>319</v>
      </c>
      <c r="G9" s="194" t="s">
        <v>319</v>
      </c>
      <c r="H9" s="194" t="s">
        <v>319</v>
      </c>
    </row>
    <row r="10" spans="1:8" x14ac:dyDescent="0.2">
      <c r="A10" s="1" t="s">
        <v>3</v>
      </c>
      <c r="B10" s="2" t="s">
        <v>14</v>
      </c>
      <c r="C10" s="2" t="s">
        <v>22</v>
      </c>
      <c r="D10" s="3" t="s">
        <v>23</v>
      </c>
      <c r="E10" s="2" t="s">
        <v>24</v>
      </c>
      <c r="F10" s="2" t="s">
        <v>132</v>
      </c>
      <c r="G10" s="2" t="s">
        <v>25</v>
      </c>
      <c r="H10" s="4" t="s">
        <v>1</v>
      </c>
    </row>
    <row r="11" spans="1:8" x14ac:dyDescent="0.2">
      <c r="A11" s="12" t="s">
        <v>243</v>
      </c>
      <c r="B11" s="27">
        <v>18577</v>
      </c>
      <c r="C11" s="27">
        <v>24100</v>
      </c>
      <c r="D11" s="27"/>
      <c r="E11" s="27"/>
      <c r="F11" s="27"/>
      <c r="G11" s="27"/>
      <c r="H11" s="28">
        <f>SUM(B11:G11)</f>
        <v>42677</v>
      </c>
    </row>
    <row r="12" spans="1:8" x14ac:dyDescent="0.2">
      <c r="A12" s="46" t="s">
        <v>242</v>
      </c>
      <c r="B12" s="27">
        <v>20000</v>
      </c>
      <c r="C12" s="27">
        <v>2925</v>
      </c>
      <c r="D12" s="27">
        <v>40000</v>
      </c>
      <c r="E12" s="27">
        <v>25000</v>
      </c>
      <c r="F12" s="27"/>
      <c r="G12" s="27"/>
      <c r="H12" s="28">
        <f t="shared" ref="H12:H13" si="2">SUM(B12:G12)</f>
        <v>87925</v>
      </c>
    </row>
    <row r="13" spans="1:8" x14ac:dyDescent="0.2">
      <c r="A13" s="12"/>
      <c r="B13" s="27"/>
      <c r="C13" s="27"/>
      <c r="D13" s="27"/>
      <c r="E13" s="27"/>
      <c r="F13" s="27"/>
      <c r="G13" s="27"/>
      <c r="H13" s="28">
        <f t="shared" si="2"/>
        <v>0</v>
      </c>
    </row>
    <row r="14" spans="1:8" ht="13.5" thickBot="1" x14ac:dyDescent="0.25">
      <c r="A14" s="5"/>
      <c r="B14" s="27"/>
      <c r="C14" s="27"/>
      <c r="D14" s="27"/>
      <c r="E14" s="27"/>
      <c r="F14" s="27"/>
      <c r="G14" s="27"/>
      <c r="H14" s="28">
        <f>SUM(B14:G14)</f>
        <v>0</v>
      </c>
    </row>
    <row r="15" spans="1:8" ht="13.5" thickBot="1" x14ac:dyDescent="0.25">
      <c r="A15" s="10" t="s">
        <v>10</v>
      </c>
      <c r="B15" s="29">
        <f>SUM(B11:B14)</f>
        <v>38577</v>
      </c>
      <c r="C15" s="29">
        <f t="shared" ref="C15:G15" si="3">SUM(C11:C14)</f>
        <v>27025</v>
      </c>
      <c r="D15" s="29">
        <f t="shared" si="3"/>
        <v>40000</v>
      </c>
      <c r="E15" s="29">
        <f t="shared" si="3"/>
        <v>25000</v>
      </c>
      <c r="F15" s="29">
        <f t="shared" si="3"/>
        <v>0</v>
      </c>
      <c r="G15" s="29">
        <f t="shared" si="3"/>
        <v>0</v>
      </c>
      <c r="H15" s="30">
        <f>SUM(B15:G15)</f>
        <v>130602</v>
      </c>
    </row>
    <row r="18" spans="1:8" x14ac:dyDescent="0.2">
      <c r="A18" t="s">
        <v>90</v>
      </c>
      <c r="B18" s="194" t="s">
        <v>320</v>
      </c>
      <c r="C18" s="194" t="s">
        <v>320</v>
      </c>
      <c r="D18" s="194" t="s">
        <v>320</v>
      </c>
      <c r="E18" s="194" t="s">
        <v>320</v>
      </c>
      <c r="F18" s="194" t="s">
        <v>320</v>
      </c>
      <c r="G18" s="194" t="s">
        <v>320</v>
      </c>
      <c r="H18" s="194" t="s">
        <v>320</v>
      </c>
    </row>
    <row r="19" spans="1:8" x14ac:dyDescent="0.2">
      <c r="A19" s="1" t="s">
        <v>3</v>
      </c>
      <c r="B19" s="2" t="s">
        <v>14</v>
      </c>
      <c r="C19" s="2" t="s">
        <v>22</v>
      </c>
      <c r="D19" s="3" t="s">
        <v>23</v>
      </c>
      <c r="E19" s="2" t="s">
        <v>24</v>
      </c>
      <c r="F19" s="2" t="s">
        <v>132</v>
      </c>
      <c r="G19" s="2" t="s">
        <v>25</v>
      </c>
      <c r="H19" s="4" t="s">
        <v>1</v>
      </c>
    </row>
    <row r="20" spans="1:8" x14ac:dyDescent="0.2">
      <c r="A20" s="12" t="s">
        <v>243</v>
      </c>
      <c r="B20" s="19">
        <v>30000</v>
      </c>
      <c r="C20" s="19"/>
      <c r="D20" s="19"/>
      <c r="E20" s="19"/>
      <c r="F20" s="19"/>
      <c r="G20" s="19"/>
      <c r="H20" s="20">
        <f>SUM(B20:G20)</f>
        <v>30000</v>
      </c>
    </row>
    <row r="21" spans="1:8" x14ac:dyDescent="0.2">
      <c r="A21" s="7" t="s">
        <v>241</v>
      </c>
      <c r="B21" s="19">
        <v>10000</v>
      </c>
      <c r="C21" s="19">
        <v>23000</v>
      </c>
      <c r="D21" s="19">
        <v>20000</v>
      </c>
      <c r="E21" s="19"/>
      <c r="F21" s="19">
        <v>7000</v>
      </c>
      <c r="G21" s="19"/>
      <c r="H21" s="20">
        <f t="shared" ref="H21:H23" si="4">SUM(B21:G21)</f>
        <v>60000</v>
      </c>
    </row>
    <row r="22" spans="1:8" x14ac:dyDescent="0.2">
      <c r="A22" s="46" t="s">
        <v>242</v>
      </c>
      <c r="B22" s="19">
        <v>10000</v>
      </c>
      <c r="C22" s="19">
        <v>10000</v>
      </c>
      <c r="D22" s="19">
        <v>30000</v>
      </c>
      <c r="E22" s="19">
        <v>25000</v>
      </c>
      <c r="F22" s="19"/>
      <c r="G22" s="19"/>
      <c r="H22" s="20">
        <f t="shared" si="4"/>
        <v>75000</v>
      </c>
    </row>
    <row r="23" spans="1:8" ht="13.5" thickBot="1" x14ac:dyDescent="0.25">
      <c r="A23" s="6"/>
      <c r="B23" s="32"/>
      <c r="C23" s="32"/>
      <c r="D23" s="32"/>
      <c r="E23" s="32"/>
      <c r="F23" s="32"/>
      <c r="G23" s="32"/>
      <c r="H23" s="20">
        <f t="shared" si="4"/>
        <v>0</v>
      </c>
    </row>
    <row r="24" spans="1:8" ht="13.5" thickBot="1" x14ac:dyDescent="0.25">
      <c r="A24" s="10" t="s">
        <v>137</v>
      </c>
      <c r="B24" s="29">
        <f>SUM(B20:B23)</f>
        <v>50000</v>
      </c>
      <c r="C24" s="29">
        <f>SUM(C20:C23)</f>
        <v>33000</v>
      </c>
      <c r="D24" s="29">
        <f t="shared" ref="D24" si="5">SUM(D20:D23)</f>
        <v>50000</v>
      </c>
      <c r="E24" s="29">
        <f>SUM(E20:E23)</f>
        <v>25000</v>
      </c>
      <c r="F24" s="29">
        <f>SUM(F20:F23)</f>
        <v>7000</v>
      </c>
      <c r="G24" s="29">
        <f>SUM(G20:G23)</f>
        <v>0</v>
      </c>
      <c r="H24" s="30">
        <f>SUM(B24:G24)</f>
        <v>165000</v>
      </c>
    </row>
    <row r="25" spans="1:8" x14ac:dyDescent="0.2">
      <c r="A25" s="13"/>
      <c r="B25" s="39"/>
      <c r="C25" s="39"/>
      <c r="D25" s="39"/>
      <c r="E25" s="39"/>
      <c r="F25" s="39"/>
      <c r="G25" s="39"/>
      <c r="H25" s="47"/>
    </row>
    <row r="26" spans="1:8" x14ac:dyDescent="0.2">
      <c r="A26" s="13"/>
      <c r="B26" s="39"/>
      <c r="C26" s="39"/>
      <c r="D26" s="39"/>
      <c r="E26" s="39"/>
      <c r="F26" s="39"/>
      <c r="G26" s="39"/>
      <c r="H26" s="47"/>
    </row>
    <row r="27" spans="1:8" x14ac:dyDescent="0.2">
      <c r="A27" s="13"/>
      <c r="B27" s="39"/>
      <c r="C27" s="39"/>
      <c r="D27" s="39"/>
      <c r="E27" s="39"/>
      <c r="F27" s="39"/>
      <c r="G27" s="39"/>
      <c r="H27" s="40"/>
    </row>
    <row r="28" spans="1:8" x14ac:dyDescent="0.2">
      <c r="A28" s="11" t="s">
        <v>27</v>
      </c>
      <c r="B28" s="41">
        <f>SUM(B24,B15,B6)</f>
        <v>183954</v>
      </c>
      <c r="C28" s="41">
        <f t="shared" ref="C28:G28" si="6">SUM(C24,C15,C6)</f>
        <v>70025</v>
      </c>
      <c r="D28" s="41">
        <f t="shared" si="6"/>
        <v>103000</v>
      </c>
      <c r="E28" s="41">
        <f t="shared" si="6"/>
        <v>50000</v>
      </c>
      <c r="F28" s="41">
        <f t="shared" si="6"/>
        <v>30000</v>
      </c>
      <c r="G28" s="41">
        <f t="shared" si="6"/>
        <v>12000</v>
      </c>
      <c r="H28" s="41">
        <f>SUM(H24,H15,H6)</f>
        <v>448979</v>
      </c>
    </row>
    <row r="32" spans="1:8" x14ac:dyDescent="0.2">
      <c r="A32" t="s">
        <v>91</v>
      </c>
      <c r="B32" s="14" t="s">
        <v>20</v>
      </c>
    </row>
    <row r="33" spans="1:10" ht="25.5" x14ac:dyDescent="0.2">
      <c r="A33" s="15" t="s">
        <v>3</v>
      </c>
      <c r="B33" s="16" t="s">
        <v>21</v>
      </c>
      <c r="C33" s="16" t="s">
        <v>11</v>
      </c>
      <c r="D33" s="16" t="s">
        <v>12</v>
      </c>
      <c r="E33" s="16" t="s">
        <v>13</v>
      </c>
      <c r="F33" s="16" t="s">
        <v>14</v>
      </c>
      <c r="G33" s="16" t="s">
        <v>15</v>
      </c>
      <c r="H33" s="16" t="s">
        <v>16</v>
      </c>
      <c r="I33" s="16" t="s">
        <v>17</v>
      </c>
      <c r="J33" s="16" t="s">
        <v>1</v>
      </c>
    </row>
    <row r="34" spans="1:10" x14ac:dyDescent="0.2">
      <c r="A34" s="12" t="s">
        <v>243</v>
      </c>
      <c r="B34" s="17"/>
      <c r="C34" s="17"/>
      <c r="D34" s="17"/>
      <c r="E34" s="17"/>
      <c r="F34" s="17"/>
      <c r="G34" s="17"/>
      <c r="H34" s="17">
        <v>14000</v>
      </c>
      <c r="I34" s="17"/>
      <c r="J34" s="18">
        <f>SUM(B34:I34)</f>
        <v>14000</v>
      </c>
    </row>
    <row r="35" spans="1:10" x14ac:dyDescent="0.2">
      <c r="A35" s="7" t="s">
        <v>241</v>
      </c>
      <c r="B35" s="17"/>
      <c r="C35" s="17">
        <v>15000</v>
      </c>
      <c r="D35" s="17"/>
      <c r="E35" s="17"/>
      <c r="F35" s="17">
        <v>10000</v>
      </c>
      <c r="G35" s="17"/>
      <c r="H35" s="17"/>
      <c r="I35" s="17">
        <v>12000</v>
      </c>
      <c r="J35" s="18">
        <f t="shared" ref="J35:J38" si="7">SUM(B35:I35)</f>
        <v>37000</v>
      </c>
    </row>
    <row r="36" spans="1:10" x14ac:dyDescent="0.2">
      <c r="A36" s="46" t="s">
        <v>242</v>
      </c>
      <c r="B36" s="17"/>
      <c r="C36" s="17"/>
      <c r="D36" s="17">
        <v>71500</v>
      </c>
      <c r="E36" s="17">
        <v>40000</v>
      </c>
      <c r="F36" s="17">
        <v>30000</v>
      </c>
      <c r="G36" s="17"/>
      <c r="H36" s="17"/>
      <c r="I36" s="17"/>
      <c r="J36" s="18">
        <f t="shared" si="7"/>
        <v>141500</v>
      </c>
    </row>
    <row r="37" spans="1:10" x14ac:dyDescent="0.2">
      <c r="A37" s="6"/>
      <c r="B37" s="17"/>
      <c r="C37" s="17"/>
      <c r="D37" s="17"/>
      <c r="E37" s="17"/>
      <c r="F37" s="17"/>
      <c r="G37" s="17"/>
      <c r="H37" s="17"/>
      <c r="I37" s="17"/>
      <c r="J37" s="18">
        <f t="shared" si="7"/>
        <v>0</v>
      </c>
    </row>
    <row r="38" spans="1:10" ht="13.5" thickBot="1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18">
        <f t="shared" si="7"/>
        <v>0</v>
      </c>
    </row>
    <row r="39" spans="1:10" ht="13.5" thickBot="1" x14ac:dyDescent="0.25">
      <c r="A39" s="36" t="s">
        <v>26</v>
      </c>
      <c r="B39" s="37">
        <f>SUM(B34:B38)</f>
        <v>0</v>
      </c>
      <c r="C39" s="37">
        <f t="shared" ref="C39:I39" si="8">SUM(C34:C38)</f>
        <v>15000</v>
      </c>
      <c r="D39" s="37">
        <f t="shared" si="8"/>
        <v>71500</v>
      </c>
      <c r="E39" s="37">
        <f t="shared" si="8"/>
        <v>40000</v>
      </c>
      <c r="F39" s="37">
        <f t="shared" si="8"/>
        <v>40000</v>
      </c>
      <c r="G39" s="37">
        <f t="shared" si="8"/>
        <v>0</v>
      </c>
      <c r="H39" s="37">
        <f t="shared" si="8"/>
        <v>14000</v>
      </c>
      <c r="I39" s="37">
        <f t="shared" si="8"/>
        <v>12000</v>
      </c>
      <c r="J39" s="38">
        <f>SUM(B39:I39)</f>
        <v>192500</v>
      </c>
    </row>
    <row r="42" spans="1:10" ht="15.75" x14ac:dyDescent="0.25">
      <c r="A42" s="42" t="s">
        <v>92</v>
      </c>
      <c r="B42" s="43"/>
      <c r="D42" s="44">
        <f>SUM(J39,H28)</f>
        <v>641479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  <ignoredErrors>
    <ignoredError sqref="F2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zoomScaleNormal="100" zoomScaleSheetLayoutView="100" workbookViewId="0">
      <selection activeCell="A3" sqref="A3:H10"/>
    </sheetView>
  </sheetViews>
  <sheetFormatPr defaultRowHeight="12.75" x14ac:dyDescent="0.2"/>
  <cols>
    <col min="1" max="1" width="34.7109375" customWidth="1"/>
    <col min="2" max="10" width="20.7109375" style="103" customWidth="1"/>
  </cols>
  <sheetData>
    <row r="1" spans="1:10" x14ac:dyDescent="0.2">
      <c r="A1" t="s">
        <v>93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ht="24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108" customFormat="1" x14ac:dyDescent="0.2">
      <c r="A3" s="7" t="s">
        <v>251</v>
      </c>
      <c r="B3" s="27">
        <v>7000</v>
      </c>
      <c r="C3" s="27">
        <v>7500</v>
      </c>
      <c r="D3" s="123"/>
      <c r="E3" s="27"/>
      <c r="F3" s="27">
        <v>5000</v>
      </c>
      <c r="G3" s="27"/>
      <c r="H3" s="28">
        <f>SUM(B3:G3)</f>
        <v>19500</v>
      </c>
      <c r="I3" s="175"/>
      <c r="J3" s="175"/>
    </row>
    <row r="4" spans="1:10" s="8" customFormat="1" x14ac:dyDescent="0.2">
      <c r="A4" s="7" t="s">
        <v>244</v>
      </c>
      <c r="B4" s="123">
        <v>35100</v>
      </c>
      <c r="C4" s="123">
        <v>28504</v>
      </c>
      <c r="D4" s="123">
        <v>37989</v>
      </c>
      <c r="E4" s="123"/>
      <c r="F4" s="123">
        <v>15000</v>
      </c>
      <c r="G4" s="123"/>
      <c r="H4" s="123">
        <f>SUM(B4:G4)</f>
        <v>116593</v>
      </c>
      <c r="I4" s="75"/>
      <c r="J4" s="75"/>
    </row>
    <row r="5" spans="1:10" s="8" customFormat="1" x14ac:dyDescent="0.2">
      <c r="A5" s="46" t="s">
        <v>245</v>
      </c>
      <c r="B5" s="123">
        <v>8352</v>
      </c>
      <c r="C5" s="123">
        <v>15000</v>
      </c>
      <c r="D5" s="123">
        <v>28000</v>
      </c>
      <c r="E5" s="123">
        <v>2160</v>
      </c>
      <c r="F5" s="123">
        <v>6222</v>
      </c>
      <c r="G5" s="123"/>
      <c r="H5" s="123">
        <f t="shared" ref="H5" si="0">SUM(B5:G5)</f>
        <v>59734</v>
      </c>
      <c r="I5" s="75"/>
      <c r="J5" s="75"/>
    </row>
    <row r="6" spans="1:10" s="8" customFormat="1" x14ac:dyDescent="0.2">
      <c r="A6" s="46" t="s">
        <v>246</v>
      </c>
      <c r="B6" s="123">
        <v>47215</v>
      </c>
      <c r="C6" s="123">
        <v>10000</v>
      </c>
      <c r="D6" s="123">
        <v>3800</v>
      </c>
      <c r="E6" s="123"/>
      <c r="F6" s="123">
        <v>7200</v>
      </c>
      <c r="G6" s="123"/>
      <c r="H6" s="123">
        <f t="shared" ref="H6" si="1">SUM(B6:G6)</f>
        <v>68215</v>
      </c>
      <c r="I6" s="75"/>
      <c r="J6" s="75"/>
    </row>
    <row r="7" spans="1:10" s="8" customFormat="1" x14ac:dyDescent="0.2">
      <c r="A7" s="46" t="s">
        <v>247</v>
      </c>
      <c r="B7" s="123">
        <v>14420</v>
      </c>
      <c r="C7" s="123">
        <v>10000</v>
      </c>
      <c r="D7" s="123"/>
      <c r="E7" s="123"/>
      <c r="F7" s="123"/>
      <c r="G7" s="123"/>
      <c r="H7" s="123">
        <f t="shared" ref="H7:H11" si="2">SUM(B7:G7)</f>
        <v>24420</v>
      </c>
      <c r="I7" s="75"/>
      <c r="J7" s="75"/>
    </row>
    <row r="8" spans="1:10" s="8" customFormat="1" x14ac:dyDescent="0.2">
      <c r="A8" s="46" t="s">
        <v>248</v>
      </c>
      <c r="B8" s="123">
        <v>11805</v>
      </c>
      <c r="C8" s="123"/>
      <c r="D8" s="123">
        <v>18750</v>
      </c>
      <c r="E8" s="123"/>
      <c r="F8" s="123">
        <v>5735</v>
      </c>
      <c r="G8" s="123">
        <v>14500</v>
      </c>
      <c r="H8" s="123">
        <f t="shared" si="2"/>
        <v>50790</v>
      </c>
      <c r="I8" s="75"/>
      <c r="J8" s="75"/>
    </row>
    <row r="9" spans="1:10" s="8" customFormat="1" x14ac:dyDescent="0.2">
      <c r="A9" s="46" t="s">
        <v>249</v>
      </c>
      <c r="B9" s="123">
        <v>43780</v>
      </c>
      <c r="C9" s="123">
        <v>29402</v>
      </c>
      <c r="D9" s="123">
        <v>93300</v>
      </c>
      <c r="E9" s="123">
        <v>21080</v>
      </c>
      <c r="F9" s="123">
        <v>11790</v>
      </c>
      <c r="G9" s="123"/>
      <c r="H9" s="123">
        <f t="shared" si="2"/>
        <v>199352</v>
      </c>
      <c r="I9" s="75"/>
      <c r="J9" s="75"/>
    </row>
    <row r="10" spans="1:10" s="8" customFormat="1" x14ac:dyDescent="0.2">
      <c r="A10" s="46" t="s">
        <v>250</v>
      </c>
      <c r="B10" s="123">
        <v>18500</v>
      </c>
      <c r="C10" s="123"/>
      <c r="D10" s="123">
        <v>18729</v>
      </c>
      <c r="E10" s="123"/>
      <c r="F10" s="123">
        <v>20000</v>
      </c>
      <c r="G10" s="123"/>
      <c r="H10" s="123">
        <f t="shared" si="2"/>
        <v>57229</v>
      </c>
      <c r="I10" s="75"/>
      <c r="J10" s="75"/>
    </row>
    <row r="11" spans="1:10" s="8" customFormat="1" ht="13.5" thickBot="1" x14ac:dyDescent="0.25">
      <c r="A11" s="46"/>
      <c r="B11" s="123"/>
      <c r="C11" s="123"/>
      <c r="D11" s="123"/>
      <c r="E11" s="123"/>
      <c r="F11" s="123"/>
      <c r="G11" s="123"/>
      <c r="H11" s="123">
        <f t="shared" si="2"/>
        <v>0</v>
      </c>
      <c r="I11" s="75"/>
      <c r="J11" s="75"/>
    </row>
    <row r="12" spans="1:10" ht="13.5" thickBot="1" x14ac:dyDescent="0.25">
      <c r="A12" s="10" t="s">
        <v>9</v>
      </c>
      <c r="B12" s="29">
        <f t="shared" ref="B12:G12" si="3">SUM(B3:B11)</f>
        <v>186172</v>
      </c>
      <c r="C12" s="29">
        <f t="shared" si="3"/>
        <v>100406</v>
      </c>
      <c r="D12" s="29">
        <f t="shared" si="3"/>
        <v>200568</v>
      </c>
      <c r="E12" s="29">
        <f t="shared" si="3"/>
        <v>23240</v>
      </c>
      <c r="F12" s="29">
        <f t="shared" si="3"/>
        <v>70947</v>
      </c>
      <c r="G12" s="29">
        <f t="shared" si="3"/>
        <v>14500</v>
      </c>
      <c r="H12" s="30">
        <f>SUM(B12:G12)</f>
        <v>595833</v>
      </c>
    </row>
    <row r="15" spans="1:10" x14ac:dyDescent="0.2">
      <c r="A15" t="s">
        <v>94</v>
      </c>
      <c r="B15" s="194" t="s">
        <v>319</v>
      </c>
      <c r="C15" s="194" t="s">
        <v>319</v>
      </c>
      <c r="D15" s="194" t="s">
        <v>319</v>
      </c>
      <c r="E15" s="194" t="s">
        <v>319</v>
      </c>
      <c r="F15" s="194" t="s">
        <v>319</v>
      </c>
      <c r="G15" s="194" t="s">
        <v>319</v>
      </c>
      <c r="H15" s="194" t="s">
        <v>319</v>
      </c>
    </row>
    <row r="16" spans="1:10" ht="24" x14ac:dyDescent="0.2">
      <c r="A16" s="1" t="s">
        <v>3</v>
      </c>
      <c r="B16" s="2" t="s">
        <v>14</v>
      </c>
      <c r="C16" s="2" t="s">
        <v>22</v>
      </c>
      <c r="D16" s="4" t="s">
        <v>23</v>
      </c>
      <c r="E16" s="2" t="s">
        <v>24</v>
      </c>
      <c r="F16" s="2" t="s">
        <v>132</v>
      </c>
      <c r="G16" s="2" t="s">
        <v>25</v>
      </c>
      <c r="H16" s="4" t="s">
        <v>1</v>
      </c>
    </row>
    <row r="17" spans="1:10" s="109" customFormat="1" x14ac:dyDescent="0.2">
      <c r="A17" s="7" t="s">
        <v>252</v>
      </c>
      <c r="B17" s="27">
        <v>20000</v>
      </c>
      <c r="C17" s="27">
        <v>8950</v>
      </c>
      <c r="D17" s="123">
        <v>16165</v>
      </c>
      <c r="E17" s="27">
        <v>14700</v>
      </c>
      <c r="F17" s="27">
        <v>9400</v>
      </c>
      <c r="G17" s="27"/>
      <c r="H17" s="28">
        <f>SUM(B17:G17)</f>
        <v>69215</v>
      </c>
      <c r="I17" s="176"/>
      <c r="J17" s="176"/>
    </row>
    <row r="18" spans="1:10" s="109" customFormat="1" x14ac:dyDescent="0.2">
      <c r="A18" s="7" t="s">
        <v>255</v>
      </c>
      <c r="B18" s="27">
        <v>16376</v>
      </c>
      <c r="C18" s="27">
        <v>18500</v>
      </c>
      <c r="D18" s="123">
        <v>16245</v>
      </c>
      <c r="E18" s="27"/>
      <c r="F18" s="27">
        <v>4200</v>
      </c>
      <c r="G18" s="27"/>
      <c r="H18" s="20">
        <f>SUM(B18:G18)</f>
        <v>55321</v>
      </c>
      <c r="I18" s="176"/>
      <c r="J18" s="176"/>
    </row>
    <row r="19" spans="1:10" x14ac:dyDescent="0.2">
      <c r="A19" s="7" t="s">
        <v>244</v>
      </c>
      <c r="B19" s="27">
        <v>5390</v>
      </c>
      <c r="C19" s="27">
        <v>5012</v>
      </c>
      <c r="D19" s="27">
        <v>11953</v>
      </c>
      <c r="E19" s="27"/>
      <c r="F19" s="27">
        <v>5000</v>
      </c>
      <c r="G19" s="27"/>
      <c r="H19" s="28">
        <f>SUM(B19:G19)</f>
        <v>27355</v>
      </c>
    </row>
    <row r="20" spans="1:10" s="8" customFormat="1" x14ac:dyDescent="0.2">
      <c r="A20" s="46" t="s">
        <v>245</v>
      </c>
      <c r="B20" s="123">
        <v>5000</v>
      </c>
      <c r="C20" s="123">
        <v>15000</v>
      </c>
      <c r="D20" s="123"/>
      <c r="E20" s="123">
        <v>2160</v>
      </c>
      <c r="F20" s="123"/>
      <c r="G20" s="123"/>
      <c r="H20" s="123">
        <f t="shared" ref="H20:H28" si="4">SUM(B20:G20)</f>
        <v>22160</v>
      </c>
      <c r="I20" s="75"/>
      <c r="J20" s="75"/>
    </row>
    <row r="21" spans="1:10" s="8" customFormat="1" x14ac:dyDescent="0.2">
      <c r="A21" s="46" t="s">
        <v>246</v>
      </c>
      <c r="B21" s="123">
        <v>30000</v>
      </c>
      <c r="C21" s="123"/>
      <c r="D21" s="123">
        <v>16902</v>
      </c>
      <c r="E21" s="123"/>
      <c r="F21" s="123"/>
      <c r="G21" s="123"/>
      <c r="H21" s="123">
        <f t="shared" si="4"/>
        <v>46902</v>
      </c>
      <c r="I21" s="75"/>
      <c r="J21" s="75"/>
    </row>
    <row r="22" spans="1:10" s="8" customFormat="1" x14ac:dyDescent="0.2">
      <c r="A22" s="46" t="s">
        <v>256</v>
      </c>
      <c r="B22" s="123">
        <v>20517</v>
      </c>
      <c r="C22" s="123">
        <v>45000</v>
      </c>
      <c r="D22" s="123"/>
      <c r="E22" s="123"/>
      <c r="F22" s="123"/>
      <c r="G22" s="123"/>
      <c r="H22" s="123">
        <f t="shared" si="4"/>
        <v>65517</v>
      </c>
      <c r="I22" s="75"/>
      <c r="J22" s="75"/>
    </row>
    <row r="23" spans="1:10" s="8" customFormat="1" x14ac:dyDescent="0.2">
      <c r="A23" s="46" t="s">
        <v>257</v>
      </c>
      <c r="B23" s="123">
        <v>15099</v>
      </c>
      <c r="C23" s="123">
        <v>7796</v>
      </c>
      <c r="D23" s="123"/>
      <c r="E23" s="123"/>
      <c r="F23" s="123"/>
      <c r="G23" s="123"/>
      <c r="H23" s="123">
        <f t="shared" si="4"/>
        <v>22895</v>
      </c>
      <c r="I23" s="75"/>
      <c r="J23" s="75"/>
    </row>
    <row r="24" spans="1:10" s="8" customFormat="1" x14ac:dyDescent="0.2">
      <c r="A24" s="46" t="s">
        <v>248</v>
      </c>
      <c r="B24" s="123">
        <v>40000</v>
      </c>
      <c r="C24" s="123"/>
      <c r="D24" s="123"/>
      <c r="E24" s="123"/>
      <c r="F24" s="123">
        <v>35000</v>
      </c>
      <c r="G24" s="123"/>
      <c r="H24" s="123">
        <f t="shared" si="4"/>
        <v>75000</v>
      </c>
      <c r="I24" s="75"/>
      <c r="J24" s="75"/>
    </row>
    <row r="25" spans="1:10" s="8" customFormat="1" x14ac:dyDescent="0.2">
      <c r="A25" s="46" t="s">
        <v>249</v>
      </c>
      <c r="B25" s="123"/>
      <c r="C25" s="123">
        <v>10000</v>
      </c>
      <c r="D25" s="123">
        <v>78710</v>
      </c>
      <c r="E25" s="123"/>
      <c r="F25" s="123">
        <v>6200</v>
      </c>
      <c r="G25" s="123">
        <v>4320</v>
      </c>
      <c r="H25" s="123">
        <f t="shared" si="4"/>
        <v>99230</v>
      </c>
      <c r="I25" s="75"/>
      <c r="J25" s="75"/>
    </row>
    <row r="26" spans="1:10" s="8" customFormat="1" x14ac:dyDescent="0.2">
      <c r="A26" s="46" t="s">
        <v>250</v>
      </c>
      <c r="B26" s="123">
        <v>25000</v>
      </c>
      <c r="C26" s="123"/>
      <c r="D26" s="123">
        <v>20595</v>
      </c>
      <c r="E26" s="123"/>
      <c r="F26" s="123">
        <v>7000</v>
      </c>
      <c r="G26" s="123"/>
      <c r="H26" s="123">
        <f t="shared" si="4"/>
        <v>52595</v>
      </c>
      <c r="I26" s="75"/>
      <c r="J26" s="75"/>
    </row>
    <row r="27" spans="1:10" s="8" customFormat="1" x14ac:dyDescent="0.2">
      <c r="A27" s="46" t="s">
        <v>258</v>
      </c>
      <c r="B27" s="123">
        <v>4658</v>
      </c>
      <c r="C27" s="123">
        <v>8000</v>
      </c>
      <c r="D27" s="123">
        <v>1500</v>
      </c>
      <c r="E27" s="123"/>
      <c r="F27" s="123"/>
      <c r="G27" s="123"/>
      <c r="H27" s="123">
        <f t="shared" si="4"/>
        <v>14158</v>
      </c>
      <c r="I27" s="75"/>
      <c r="J27" s="75"/>
    </row>
    <row r="28" spans="1:10" s="8" customFormat="1" ht="13.5" thickBot="1" x14ac:dyDescent="0.25">
      <c r="A28" s="46"/>
      <c r="B28" s="123"/>
      <c r="C28" s="123"/>
      <c r="D28" s="123"/>
      <c r="E28" s="123"/>
      <c r="F28" s="123"/>
      <c r="G28" s="123"/>
      <c r="H28" s="123">
        <f t="shared" si="4"/>
        <v>0</v>
      </c>
      <c r="I28" s="75"/>
      <c r="J28" s="75"/>
    </row>
    <row r="29" spans="1:10" ht="13.5" thickBot="1" x14ac:dyDescent="0.25">
      <c r="A29" s="10" t="s">
        <v>10</v>
      </c>
      <c r="B29" s="29">
        <f t="shared" ref="B29:G29" si="5">SUM(B17:B28)</f>
        <v>182040</v>
      </c>
      <c r="C29" s="29">
        <f t="shared" si="5"/>
        <v>118258</v>
      </c>
      <c r="D29" s="29">
        <f t="shared" si="5"/>
        <v>162070</v>
      </c>
      <c r="E29" s="29">
        <f t="shared" si="5"/>
        <v>16860</v>
      </c>
      <c r="F29" s="29">
        <f t="shared" si="5"/>
        <v>66800</v>
      </c>
      <c r="G29" s="29">
        <f t="shared" si="5"/>
        <v>4320</v>
      </c>
      <c r="H29" s="30">
        <f>SUM(B29:G29)</f>
        <v>550348</v>
      </c>
    </row>
    <row r="32" spans="1:10" x14ac:dyDescent="0.2">
      <c r="A32" t="s">
        <v>95</v>
      </c>
      <c r="B32" s="194" t="s">
        <v>320</v>
      </c>
      <c r="C32" s="194" t="s">
        <v>320</v>
      </c>
      <c r="D32" s="194" t="s">
        <v>320</v>
      </c>
      <c r="E32" s="194" t="s">
        <v>320</v>
      </c>
      <c r="F32" s="194" t="s">
        <v>320</v>
      </c>
      <c r="G32" s="194" t="s">
        <v>320</v>
      </c>
      <c r="H32" s="194" t="s">
        <v>320</v>
      </c>
    </row>
    <row r="33" spans="1:10" ht="24" x14ac:dyDescent="0.2">
      <c r="A33" s="1" t="s">
        <v>3</v>
      </c>
      <c r="B33" s="2" t="s">
        <v>14</v>
      </c>
      <c r="C33" s="2" t="s">
        <v>22</v>
      </c>
      <c r="D33" s="4" t="s">
        <v>23</v>
      </c>
      <c r="E33" s="2" t="s">
        <v>24</v>
      </c>
      <c r="F33" s="2" t="s">
        <v>132</v>
      </c>
      <c r="G33" s="2" t="s">
        <v>25</v>
      </c>
      <c r="H33" s="4" t="s">
        <v>1</v>
      </c>
    </row>
    <row r="34" spans="1:10" s="109" customFormat="1" x14ac:dyDescent="0.2">
      <c r="A34" s="7" t="s">
        <v>252</v>
      </c>
      <c r="B34" s="27">
        <v>15000</v>
      </c>
      <c r="C34" s="27">
        <v>7800</v>
      </c>
      <c r="D34" s="123">
        <v>9270</v>
      </c>
      <c r="E34" s="27">
        <v>6700</v>
      </c>
      <c r="F34" s="27">
        <v>6350</v>
      </c>
      <c r="G34" s="27"/>
      <c r="H34" s="28">
        <f>SUM(B34:G34)</f>
        <v>45120</v>
      </c>
      <c r="I34" s="176"/>
      <c r="J34" s="176"/>
    </row>
    <row r="35" spans="1:10" s="109" customFormat="1" x14ac:dyDescent="0.2">
      <c r="A35" s="7" t="s">
        <v>253</v>
      </c>
      <c r="B35" s="27">
        <v>10000</v>
      </c>
      <c r="C35" s="27">
        <v>7500</v>
      </c>
      <c r="D35" s="123"/>
      <c r="E35" s="27"/>
      <c r="F35" s="27">
        <v>5000</v>
      </c>
      <c r="G35" s="27"/>
      <c r="H35" s="28">
        <f>SUM(B35:G35)</f>
        <v>22500</v>
      </c>
      <c r="I35" s="176"/>
      <c r="J35" s="176"/>
    </row>
    <row r="36" spans="1:10" s="109" customFormat="1" x14ac:dyDescent="0.2">
      <c r="A36" s="7" t="s">
        <v>254</v>
      </c>
      <c r="B36" s="27">
        <v>66748</v>
      </c>
      <c r="C36" s="27">
        <v>10000</v>
      </c>
      <c r="D36" s="123">
        <v>10000</v>
      </c>
      <c r="E36" s="27"/>
      <c r="F36" s="27"/>
      <c r="G36" s="27"/>
      <c r="H36" s="20">
        <f>SUM(B36:G36)</f>
        <v>86748</v>
      </c>
      <c r="I36" s="176"/>
      <c r="J36" s="176"/>
    </row>
    <row r="37" spans="1:10" s="109" customFormat="1" x14ac:dyDescent="0.2">
      <c r="A37" s="7" t="s">
        <v>255</v>
      </c>
      <c r="B37" s="27">
        <v>35800</v>
      </c>
      <c r="C37" s="27">
        <v>31500</v>
      </c>
      <c r="D37" s="123">
        <v>9750</v>
      </c>
      <c r="E37" s="27"/>
      <c r="F37" s="27"/>
      <c r="G37" s="27"/>
      <c r="H37" s="20">
        <f>SUM(B37:G37)</f>
        <v>77050</v>
      </c>
      <c r="I37" s="176"/>
      <c r="J37" s="176"/>
    </row>
    <row r="38" spans="1:10" x14ac:dyDescent="0.2">
      <c r="A38" s="7" t="s">
        <v>244</v>
      </c>
      <c r="B38" s="19">
        <v>3000</v>
      </c>
      <c r="C38" s="19">
        <v>5735</v>
      </c>
      <c r="D38" s="19">
        <v>8333</v>
      </c>
      <c r="E38" s="19"/>
      <c r="F38" s="19">
        <v>5000</v>
      </c>
      <c r="G38" s="19"/>
      <c r="H38" s="20">
        <f>SUM(B38:G38)</f>
        <v>22068</v>
      </c>
    </row>
    <row r="39" spans="1:10" s="8" customFormat="1" x14ac:dyDescent="0.2">
      <c r="A39" s="46" t="s">
        <v>245</v>
      </c>
      <c r="B39" s="123">
        <v>5000</v>
      </c>
      <c r="C39" s="123">
        <v>15000</v>
      </c>
      <c r="D39" s="123"/>
      <c r="E39" s="123">
        <v>2160</v>
      </c>
      <c r="F39" s="123"/>
      <c r="G39" s="123"/>
      <c r="H39" s="123">
        <f t="shared" ref="H39:H45" si="6">SUM(B39:G39)</f>
        <v>22160</v>
      </c>
      <c r="I39" s="75"/>
      <c r="J39" s="75"/>
    </row>
    <row r="40" spans="1:10" s="8" customFormat="1" x14ac:dyDescent="0.2">
      <c r="A40" s="46" t="s">
        <v>246</v>
      </c>
      <c r="B40" s="123">
        <v>20000</v>
      </c>
      <c r="C40" s="123"/>
      <c r="D40" s="123">
        <v>13961</v>
      </c>
      <c r="E40" s="123"/>
      <c r="F40" s="123"/>
      <c r="G40" s="123"/>
      <c r="H40" s="123">
        <f t="shared" si="6"/>
        <v>33961</v>
      </c>
      <c r="I40" s="75"/>
      <c r="J40" s="75"/>
    </row>
    <row r="41" spans="1:10" s="8" customFormat="1" x14ac:dyDescent="0.2">
      <c r="A41" s="46" t="s">
        <v>256</v>
      </c>
      <c r="B41" s="123">
        <v>5364</v>
      </c>
      <c r="C41" s="123">
        <v>40000</v>
      </c>
      <c r="D41" s="123"/>
      <c r="E41" s="123"/>
      <c r="F41" s="123"/>
      <c r="G41" s="123"/>
      <c r="H41" s="123">
        <f t="shared" si="6"/>
        <v>45364</v>
      </c>
      <c r="I41" s="75"/>
      <c r="J41" s="75"/>
    </row>
    <row r="42" spans="1:10" s="8" customFormat="1" x14ac:dyDescent="0.2">
      <c r="A42" s="46" t="s">
        <v>248</v>
      </c>
      <c r="B42" s="123">
        <v>45080</v>
      </c>
      <c r="C42" s="123">
        <v>7280</v>
      </c>
      <c r="D42" s="123">
        <v>25333</v>
      </c>
      <c r="E42" s="123"/>
      <c r="F42" s="123">
        <v>60000</v>
      </c>
      <c r="G42" s="123"/>
      <c r="H42" s="123">
        <f t="shared" si="6"/>
        <v>137693</v>
      </c>
      <c r="I42" s="75"/>
      <c r="J42" s="75"/>
    </row>
    <row r="43" spans="1:10" s="8" customFormat="1" x14ac:dyDescent="0.2">
      <c r="A43" s="46" t="s">
        <v>249</v>
      </c>
      <c r="B43" s="123">
        <v>75000</v>
      </c>
      <c r="C43" s="123"/>
      <c r="D43" s="123">
        <v>68310</v>
      </c>
      <c r="E43" s="123"/>
      <c r="F43" s="123">
        <v>4900</v>
      </c>
      <c r="G43" s="123"/>
      <c r="H43" s="123">
        <f t="shared" si="6"/>
        <v>148210</v>
      </c>
      <c r="I43" s="75"/>
      <c r="J43" s="75"/>
    </row>
    <row r="44" spans="1:10" s="8" customFormat="1" x14ac:dyDescent="0.2">
      <c r="A44" s="46" t="s">
        <v>250</v>
      </c>
      <c r="B44" s="123">
        <v>71000</v>
      </c>
      <c r="C44" s="123">
        <v>10000</v>
      </c>
      <c r="D44" s="123">
        <v>3000</v>
      </c>
      <c r="E44" s="123"/>
      <c r="F44" s="123">
        <v>5000</v>
      </c>
      <c r="G44" s="123"/>
      <c r="H44" s="123">
        <f t="shared" si="6"/>
        <v>89000</v>
      </c>
      <c r="I44" s="75"/>
      <c r="J44" s="75"/>
    </row>
    <row r="45" spans="1:10" s="8" customFormat="1" ht="13.5" thickBot="1" x14ac:dyDescent="0.25">
      <c r="A45" s="46"/>
      <c r="B45" s="123"/>
      <c r="C45" s="123"/>
      <c r="D45" s="123"/>
      <c r="E45" s="123"/>
      <c r="F45" s="123"/>
      <c r="G45" s="123"/>
      <c r="H45" s="123">
        <f t="shared" si="6"/>
        <v>0</v>
      </c>
      <c r="I45" s="75"/>
      <c r="J45" s="75"/>
    </row>
    <row r="46" spans="1:10" ht="13.5" thickBot="1" x14ac:dyDescent="0.25">
      <c r="A46" s="10" t="s">
        <v>10</v>
      </c>
      <c r="B46" s="29">
        <f t="shared" ref="B46:G46" si="7">SUM(B34:B45)</f>
        <v>351992</v>
      </c>
      <c r="C46" s="29">
        <f t="shared" si="7"/>
        <v>134815</v>
      </c>
      <c r="D46" s="29">
        <f t="shared" si="7"/>
        <v>147957</v>
      </c>
      <c r="E46" s="29">
        <f t="shared" si="7"/>
        <v>8860</v>
      </c>
      <c r="F46" s="29">
        <f t="shared" si="7"/>
        <v>86250</v>
      </c>
      <c r="G46" s="29">
        <f t="shared" si="7"/>
        <v>0</v>
      </c>
      <c r="H46" s="30">
        <f>SUM(B46:G46)</f>
        <v>729874</v>
      </c>
    </row>
    <row r="47" spans="1:10" x14ac:dyDescent="0.2">
      <c r="A47" s="13"/>
      <c r="B47" s="148"/>
      <c r="C47" s="148"/>
      <c r="D47" s="148"/>
      <c r="E47" s="148"/>
      <c r="F47" s="148"/>
      <c r="G47" s="148"/>
      <c r="H47" s="40"/>
    </row>
    <row r="48" spans="1:10" x14ac:dyDescent="0.2">
      <c r="A48" s="11" t="s">
        <v>27</v>
      </c>
      <c r="B48" s="85">
        <f t="shared" ref="B48:H48" si="8">SUM(B46,B29,B12)</f>
        <v>720204</v>
      </c>
      <c r="C48" s="85">
        <f t="shared" si="8"/>
        <v>353479</v>
      </c>
      <c r="D48" s="85">
        <f t="shared" si="8"/>
        <v>510595</v>
      </c>
      <c r="E48" s="85">
        <f t="shared" si="8"/>
        <v>48960</v>
      </c>
      <c r="F48" s="85">
        <f t="shared" si="8"/>
        <v>223997</v>
      </c>
      <c r="G48" s="85">
        <f t="shared" si="8"/>
        <v>18820</v>
      </c>
      <c r="H48" s="85">
        <f t="shared" si="8"/>
        <v>1876055</v>
      </c>
    </row>
    <row r="52" spans="1:10" x14ac:dyDescent="0.2">
      <c r="A52" t="s">
        <v>96</v>
      </c>
      <c r="B52" s="86" t="s">
        <v>20</v>
      </c>
    </row>
    <row r="53" spans="1:10" ht="25.5" x14ac:dyDescent="0.2">
      <c r="A53" s="15" t="s">
        <v>3</v>
      </c>
      <c r="B53" s="16" t="s">
        <v>21</v>
      </c>
      <c r="C53" s="16" t="s">
        <v>11</v>
      </c>
      <c r="D53" s="16" t="s">
        <v>12</v>
      </c>
      <c r="E53" s="16" t="s">
        <v>13</v>
      </c>
      <c r="F53" s="16" t="s">
        <v>14</v>
      </c>
      <c r="G53" s="16" t="s">
        <v>15</v>
      </c>
      <c r="H53" s="16" t="s">
        <v>16</v>
      </c>
      <c r="I53" s="16" t="s">
        <v>17</v>
      </c>
      <c r="J53" s="16" t="s">
        <v>1</v>
      </c>
    </row>
    <row r="54" spans="1:10" x14ac:dyDescent="0.2">
      <c r="A54" s="7" t="s">
        <v>252</v>
      </c>
      <c r="B54" s="88"/>
      <c r="C54" s="88"/>
      <c r="D54" s="88"/>
      <c r="E54" s="88"/>
      <c r="F54" s="88">
        <v>45000</v>
      </c>
      <c r="G54" s="88">
        <v>30000</v>
      </c>
      <c r="H54" s="88"/>
      <c r="I54" s="88"/>
      <c r="J54" s="89">
        <f>SUM(B54:I54)</f>
        <v>75000</v>
      </c>
    </row>
    <row r="55" spans="1:10" x14ac:dyDescent="0.2">
      <c r="A55" s="7" t="s">
        <v>254</v>
      </c>
      <c r="B55" s="88"/>
      <c r="C55" s="88"/>
      <c r="D55" s="88"/>
      <c r="E55" s="88"/>
      <c r="F55" s="88"/>
      <c r="G55" s="88"/>
      <c r="H55" s="88">
        <v>60000</v>
      </c>
      <c r="I55" s="88">
        <v>35000</v>
      </c>
      <c r="J55" s="89">
        <f t="shared" ref="J55:J63" si="9">SUM(B55:I55)</f>
        <v>95000</v>
      </c>
    </row>
    <row r="56" spans="1:10" x14ac:dyDescent="0.2">
      <c r="A56" s="7" t="s">
        <v>255</v>
      </c>
      <c r="B56" s="88"/>
      <c r="C56" s="88"/>
      <c r="D56" s="88">
        <v>35000</v>
      </c>
      <c r="E56" s="88">
        <v>10000</v>
      </c>
      <c r="F56" s="88"/>
      <c r="G56" s="88"/>
      <c r="H56" s="88"/>
      <c r="I56" s="88"/>
      <c r="J56" s="89">
        <f t="shared" si="9"/>
        <v>45000</v>
      </c>
    </row>
    <row r="57" spans="1:10" x14ac:dyDescent="0.2">
      <c r="A57" s="7" t="s">
        <v>259</v>
      </c>
      <c r="B57" s="88"/>
      <c r="C57" s="88">
        <v>15000</v>
      </c>
      <c r="D57" s="88"/>
      <c r="E57" s="88"/>
      <c r="F57" s="88"/>
      <c r="G57" s="88"/>
      <c r="H57" s="88"/>
      <c r="I57" s="88"/>
      <c r="J57" s="89">
        <f t="shared" si="9"/>
        <v>15000</v>
      </c>
    </row>
    <row r="58" spans="1:10" x14ac:dyDescent="0.2">
      <c r="A58" s="46" t="s">
        <v>246</v>
      </c>
      <c r="B58" s="88"/>
      <c r="C58" s="88">
        <v>28000</v>
      </c>
      <c r="D58" s="88"/>
      <c r="E58" s="88">
        <v>50000</v>
      </c>
      <c r="F58" s="88"/>
      <c r="G58" s="88">
        <v>50000</v>
      </c>
      <c r="H58" s="88"/>
      <c r="I58" s="88"/>
      <c r="J58" s="89">
        <f t="shared" si="9"/>
        <v>128000</v>
      </c>
    </row>
    <row r="59" spans="1:10" x14ac:dyDescent="0.2">
      <c r="A59" s="46" t="s">
        <v>256</v>
      </c>
      <c r="B59" s="88"/>
      <c r="C59" s="88"/>
      <c r="D59" s="88"/>
      <c r="E59" s="88"/>
      <c r="F59" s="88">
        <v>49000</v>
      </c>
      <c r="G59" s="88"/>
      <c r="H59" s="88"/>
      <c r="I59" s="88"/>
      <c r="J59" s="89">
        <f t="shared" si="9"/>
        <v>49000</v>
      </c>
    </row>
    <row r="60" spans="1:10" x14ac:dyDescent="0.2">
      <c r="A60" s="46" t="s">
        <v>248</v>
      </c>
      <c r="B60" s="88"/>
      <c r="C60" s="88"/>
      <c r="D60" s="88">
        <v>80000</v>
      </c>
      <c r="E60" s="88">
        <v>30000</v>
      </c>
      <c r="F60" s="88">
        <v>55000</v>
      </c>
      <c r="G60" s="88"/>
      <c r="H60" s="88"/>
      <c r="I60" s="88"/>
      <c r="J60" s="89">
        <f t="shared" si="9"/>
        <v>165000</v>
      </c>
    </row>
    <row r="61" spans="1:10" x14ac:dyDescent="0.2">
      <c r="A61" s="46" t="s">
        <v>249</v>
      </c>
      <c r="B61" s="88"/>
      <c r="C61" s="88"/>
      <c r="D61" s="88">
        <v>80000</v>
      </c>
      <c r="E61" s="88"/>
      <c r="F61" s="88">
        <v>55000</v>
      </c>
      <c r="G61" s="88"/>
      <c r="H61" s="88"/>
      <c r="I61" s="88"/>
      <c r="J61" s="89">
        <f t="shared" si="9"/>
        <v>135000</v>
      </c>
    </row>
    <row r="62" spans="1:10" x14ac:dyDescent="0.2">
      <c r="A62" s="46" t="s">
        <v>250</v>
      </c>
      <c r="B62" s="88"/>
      <c r="C62" s="88"/>
      <c r="D62" s="88"/>
      <c r="E62" s="88"/>
      <c r="F62" s="88">
        <v>58000</v>
      </c>
      <c r="G62" s="88"/>
      <c r="H62" s="88"/>
      <c r="I62" s="88"/>
      <c r="J62" s="89">
        <f t="shared" si="9"/>
        <v>58000</v>
      </c>
    </row>
    <row r="63" spans="1:10" ht="13.5" thickBot="1" x14ac:dyDescent="0.25">
      <c r="A63" s="33"/>
      <c r="B63" s="99"/>
      <c r="C63" s="99"/>
      <c r="D63" s="99"/>
      <c r="E63" s="99"/>
      <c r="F63" s="99"/>
      <c r="G63" s="99"/>
      <c r="H63" s="99"/>
      <c r="I63" s="99"/>
      <c r="J63" s="89">
        <f t="shared" si="9"/>
        <v>0</v>
      </c>
    </row>
    <row r="64" spans="1:10" ht="13.5" thickBot="1" x14ac:dyDescent="0.25">
      <c r="A64" s="36" t="s">
        <v>26</v>
      </c>
      <c r="B64" s="150">
        <f t="shared" ref="B64:I64" si="10">SUM(B54:B63)</f>
        <v>0</v>
      </c>
      <c r="C64" s="150">
        <f t="shared" si="10"/>
        <v>43000</v>
      </c>
      <c r="D64" s="150">
        <f t="shared" si="10"/>
        <v>195000</v>
      </c>
      <c r="E64" s="150">
        <f t="shared" si="10"/>
        <v>90000</v>
      </c>
      <c r="F64" s="150">
        <f t="shared" si="10"/>
        <v>262000</v>
      </c>
      <c r="G64" s="150">
        <f t="shared" si="10"/>
        <v>80000</v>
      </c>
      <c r="H64" s="150">
        <f t="shared" si="10"/>
        <v>60000</v>
      </c>
      <c r="I64" s="150">
        <f t="shared" si="10"/>
        <v>35000</v>
      </c>
      <c r="J64" s="92">
        <f>SUM(B64:I64)</f>
        <v>765000</v>
      </c>
    </row>
    <row r="67" spans="1:4" ht="15.75" x14ac:dyDescent="0.25">
      <c r="A67" s="42" t="s">
        <v>97</v>
      </c>
      <c r="B67" s="151"/>
      <c r="D67" s="93">
        <f>SUM(J64,H48)</f>
        <v>2641055</v>
      </c>
    </row>
  </sheetData>
  <pageMargins left="0.70866141732283472" right="0.70866141732283472" top="0.74803149606299213" bottom="0.74803149606299213" header="0.31496062992125984" footer="0.31496062992125984"/>
  <pageSetup paperSize="8" scale="83" orientation="landscape" r:id="rId1"/>
  <headerFooter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A3" sqref="A3:H3"/>
    </sheetView>
  </sheetViews>
  <sheetFormatPr defaultRowHeight="12.75" x14ac:dyDescent="0.2"/>
  <cols>
    <col min="1" max="1" width="34.7109375" customWidth="1"/>
    <col min="2" max="10" width="20.7109375" style="103" customWidth="1"/>
  </cols>
  <sheetData>
    <row r="1" spans="1:10" x14ac:dyDescent="0.2">
      <c r="A1" t="s">
        <v>98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7" t="s">
        <v>260</v>
      </c>
      <c r="B3" s="123">
        <v>18823</v>
      </c>
      <c r="C3" s="123">
        <v>16365</v>
      </c>
      <c r="D3" s="123">
        <v>6788</v>
      </c>
      <c r="E3" s="123"/>
      <c r="F3" s="123">
        <v>5850</v>
      </c>
      <c r="G3" s="123"/>
      <c r="H3" s="123">
        <f>SUM(B3:G3)</f>
        <v>47826</v>
      </c>
      <c r="I3" s="75"/>
      <c r="J3" s="75"/>
    </row>
    <row r="4" spans="1:10" ht="13.5" thickBot="1" x14ac:dyDescent="0.25">
      <c r="A4" s="12"/>
      <c r="B4" s="27"/>
      <c r="C4" s="27"/>
      <c r="D4" s="27"/>
      <c r="E4" s="27"/>
      <c r="F4" s="27"/>
      <c r="G4" s="27"/>
      <c r="H4" s="28">
        <f>SUM(B4:G4)</f>
        <v>0</v>
      </c>
    </row>
    <row r="5" spans="1:10" ht="13.5" thickBot="1" x14ac:dyDescent="0.25">
      <c r="A5" s="10" t="s">
        <v>9</v>
      </c>
      <c r="B5" s="29">
        <f t="shared" ref="B5:G5" si="0">SUM(B3:B4)</f>
        <v>18823</v>
      </c>
      <c r="C5" s="29">
        <f t="shared" si="0"/>
        <v>16365</v>
      </c>
      <c r="D5" s="29">
        <f t="shared" si="0"/>
        <v>6788</v>
      </c>
      <c r="E5" s="29">
        <f t="shared" si="0"/>
        <v>0</v>
      </c>
      <c r="F5" s="29">
        <f t="shared" si="0"/>
        <v>5850</v>
      </c>
      <c r="G5" s="29">
        <f t="shared" si="0"/>
        <v>0</v>
      </c>
      <c r="H5" s="30">
        <f>SUM(B5:G5)</f>
        <v>47826</v>
      </c>
    </row>
    <row r="8" spans="1:10" x14ac:dyDescent="0.2">
      <c r="A8" t="s">
        <v>99</v>
      </c>
      <c r="B8" s="194" t="s">
        <v>319</v>
      </c>
      <c r="C8" s="194" t="s">
        <v>319</v>
      </c>
      <c r="D8" s="194" t="s">
        <v>319</v>
      </c>
      <c r="E8" s="194" t="s">
        <v>319</v>
      </c>
      <c r="F8" s="194" t="s">
        <v>319</v>
      </c>
      <c r="G8" s="194" t="s">
        <v>319</v>
      </c>
      <c r="H8" s="194" t="s">
        <v>319</v>
      </c>
    </row>
    <row r="9" spans="1:10" x14ac:dyDescent="0.2">
      <c r="A9" s="1" t="s">
        <v>3</v>
      </c>
      <c r="B9" s="2" t="s">
        <v>14</v>
      </c>
      <c r="C9" s="2" t="s">
        <v>22</v>
      </c>
      <c r="D9" s="4" t="s">
        <v>23</v>
      </c>
      <c r="E9" s="2" t="s">
        <v>24</v>
      </c>
      <c r="F9" s="2" t="s">
        <v>132</v>
      </c>
      <c r="G9" s="2" t="s">
        <v>25</v>
      </c>
      <c r="H9" s="4" t="s">
        <v>1</v>
      </c>
    </row>
    <row r="10" spans="1:10" x14ac:dyDescent="0.2">
      <c r="A10" s="7" t="s">
        <v>260</v>
      </c>
      <c r="B10" s="27">
        <v>23967</v>
      </c>
      <c r="C10" s="27">
        <v>9029</v>
      </c>
      <c r="D10" s="27">
        <v>8406</v>
      </c>
      <c r="E10" s="27"/>
      <c r="F10" s="27">
        <v>1800</v>
      </c>
      <c r="G10" s="27"/>
      <c r="H10" s="28">
        <f>SUM(B10:G10)</f>
        <v>43202</v>
      </c>
    </row>
    <row r="11" spans="1:10" ht="13.5" thickBot="1" x14ac:dyDescent="0.25">
      <c r="A11" s="5"/>
      <c r="B11" s="27"/>
      <c r="C11" s="27"/>
      <c r="D11" s="27"/>
      <c r="E11" s="27"/>
      <c r="F11" s="27"/>
      <c r="G11" s="27"/>
      <c r="H11" s="28">
        <f>SUM(B11:G11)</f>
        <v>0</v>
      </c>
    </row>
    <row r="12" spans="1:10" ht="13.5" thickBot="1" x14ac:dyDescent="0.25">
      <c r="A12" s="10" t="s">
        <v>10</v>
      </c>
      <c r="B12" s="29">
        <f>SUM(B10:B11)</f>
        <v>23967</v>
      </c>
      <c r="C12" s="29">
        <f t="shared" ref="C12:G12" si="1">SUM(C10:C11)</f>
        <v>9029</v>
      </c>
      <c r="D12" s="29">
        <f t="shared" si="1"/>
        <v>8406</v>
      </c>
      <c r="E12" s="29">
        <f t="shared" si="1"/>
        <v>0</v>
      </c>
      <c r="F12" s="29">
        <f t="shared" si="1"/>
        <v>1800</v>
      </c>
      <c r="G12" s="29">
        <f t="shared" si="1"/>
        <v>0</v>
      </c>
      <c r="H12" s="30">
        <f>SUM(B12:G12)</f>
        <v>43202</v>
      </c>
    </row>
    <row r="15" spans="1:10" x14ac:dyDescent="0.2">
      <c r="A15" t="s">
        <v>100</v>
      </c>
      <c r="B15" s="194" t="s">
        <v>320</v>
      </c>
      <c r="C15" s="194" t="s">
        <v>320</v>
      </c>
      <c r="D15" s="194" t="s">
        <v>320</v>
      </c>
      <c r="E15" s="194" t="s">
        <v>320</v>
      </c>
      <c r="F15" s="194" t="s">
        <v>320</v>
      </c>
      <c r="G15" s="194" t="s">
        <v>320</v>
      </c>
      <c r="H15" s="194" t="s">
        <v>320</v>
      </c>
    </row>
    <row r="16" spans="1:10" x14ac:dyDescent="0.2">
      <c r="A16" s="1" t="s">
        <v>3</v>
      </c>
      <c r="B16" s="2" t="s">
        <v>14</v>
      </c>
      <c r="C16" s="2" t="s">
        <v>22</v>
      </c>
      <c r="D16" s="4" t="s">
        <v>23</v>
      </c>
      <c r="E16" s="2" t="s">
        <v>24</v>
      </c>
      <c r="F16" s="2" t="s">
        <v>132</v>
      </c>
      <c r="G16" s="2" t="s">
        <v>25</v>
      </c>
      <c r="H16" s="4" t="s">
        <v>1</v>
      </c>
    </row>
    <row r="17" spans="1:10" x14ac:dyDescent="0.2">
      <c r="A17" s="7" t="s">
        <v>260</v>
      </c>
      <c r="B17" s="19">
        <v>10080</v>
      </c>
      <c r="C17" s="19">
        <v>4911</v>
      </c>
      <c r="D17" s="19">
        <v>14456</v>
      </c>
      <c r="E17" s="19">
        <v>20000</v>
      </c>
      <c r="F17" s="19">
        <v>8100</v>
      </c>
      <c r="G17" s="19"/>
      <c r="H17" s="20">
        <f>SUM(B17:G17)</f>
        <v>57547</v>
      </c>
    </row>
    <row r="18" spans="1:10" ht="13.5" thickBot="1" x14ac:dyDescent="0.25">
      <c r="A18" s="6"/>
      <c r="B18" s="177"/>
      <c r="C18" s="177"/>
      <c r="D18" s="177"/>
      <c r="E18" s="177"/>
      <c r="F18" s="177"/>
      <c r="G18" s="177"/>
      <c r="H18" s="20">
        <f>SUM(B18:G18)</f>
        <v>0</v>
      </c>
    </row>
    <row r="19" spans="1:10" ht="13.5" thickBot="1" x14ac:dyDescent="0.25">
      <c r="A19" s="10" t="s">
        <v>137</v>
      </c>
      <c r="B19" s="29">
        <f>SUM(B17:B18)</f>
        <v>10080</v>
      </c>
      <c r="C19" s="29">
        <f t="shared" ref="C19:G19" si="2">SUM(C17:C18)</f>
        <v>4911</v>
      </c>
      <c r="D19" s="29">
        <f t="shared" si="2"/>
        <v>14456</v>
      </c>
      <c r="E19" s="29">
        <f t="shared" si="2"/>
        <v>20000</v>
      </c>
      <c r="F19" s="29">
        <f t="shared" si="2"/>
        <v>8100</v>
      </c>
      <c r="G19" s="29">
        <f t="shared" si="2"/>
        <v>0</v>
      </c>
      <c r="H19" s="30">
        <f>SUM(B19:G19)</f>
        <v>57547</v>
      </c>
    </row>
    <row r="20" spans="1:10" x14ac:dyDescent="0.2">
      <c r="A20" s="13"/>
      <c r="B20" s="148"/>
      <c r="C20" s="148"/>
      <c r="D20" s="148"/>
      <c r="E20" s="148"/>
      <c r="F20" s="148"/>
      <c r="G20" s="148"/>
      <c r="H20" s="40"/>
    </row>
    <row r="21" spans="1:10" x14ac:dyDescent="0.2">
      <c r="A21" s="11" t="s">
        <v>27</v>
      </c>
      <c r="B21" s="85">
        <f>SUM(B19,B12,B5)</f>
        <v>52870</v>
      </c>
      <c r="C21" s="85">
        <f t="shared" ref="C21:G21" si="3">SUM(C19,C12,C5)</f>
        <v>30305</v>
      </c>
      <c r="D21" s="85">
        <f t="shared" si="3"/>
        <v>29650</v>
      </c>
      <c r="E21" s="85">
        <f t="shared" si="3"/>
        <v>20000</v>
      </c>
      <c r="F21" s="85">
        <f t="shared" si="3"/>
        <v>15750</v>
      </c>
      <c r="G21" s="85">
        <f t="shared" si="3"/>
        <v>0</v>
      </c>
      <c r="H21" s="85">
        <f>SUM(H19,H12,H5)</f>
        <v>148575</v>
      </c>
    </row>
    <row r="25" spans="1:10" x14ac:dyDescent="0.2">
      <c r="A25" t="s">
        <v>101</v>
      </c>
      <c r="B25" s="86" t="s">
        <v>20</v>
      </c>
    </row>
    <row r="26" spans="1:10" ht="25.5" x14ac:dyDescent="0.2">
      <c r="A26" s="15" t="s">
        <v>3</v>
      </c>
      <c r="B26" s="16" t="s">
        <v>21</v>
      </c>
      <c r="C26" s="16" t="s">
        <v>11</v>
      </c>
      <c r="D26" s="16" t="s">
        <v>12</v>
      </c>
      <c r="E26" s="16" t="s">
        <v>13</v>
      </c>
      <c r="F26" s="16" t="s">
        <v>14</v>
      </c>
      <c r="G26" s="16" t="s">
        <v>15</v>
      </c>
      <c r="H26" s="16" t="s">
        <v>16</v>
      </c>
      <c r="I26" s="16" t="s">
        <v>17</v>
      </c>
      <c r="J26" s="16" t="s">
        <v>1</v>
      </c>
    </row>
    <row r="27" spans="1:10" x14ac:dyDescent="0.2">
      <c r="A27" s="6" t="s">
        <v>261</v>
      </c>
      <c r="B27" s="88"/>
      <c r="C27" s="88"/>
      <c r="D27" s="88"/>
      <c r="E27" s="88"/>
      <c r="F27" s="88">
        <v>50000</v>
      </c>
      <c r="G27" s="88"/>
      <c r="H27" s="88">
        <v>15000</v>
      </c>
      <c r="I27" s="88">
        <v>20000</v>
      </c>
      <c r="J27" s="89">
        <f>SUM(B27:I27)</f>
        <v>85000</v>
      </c>
    </row>
    <row r="28" spans="1:10" ht="13.5" thickBot="1" x14ac:dyDescent="0.25">
      <c r="A28" s="33"/>
      <c r="B28" s="99"/>
      <c r="C28" s="99"/>
      <c r="D28" s="99"/>
      <c r="E28" s="99"/>
      <c r="F28" s="99"/>
      <c r="G28" s="99"/>
      <c r="H28" s="99"/>
      <c r="I28" s="99"/>
      <c r="J28" s="89">
        <f>SUM(B28:I28)</f>
        <v>0</v>
      </c>
    </row>
    <row r="29" spans="1:10" ht="13.5" thickBot="1" x14ac:dyDescent="0.25">
      <c r="A29" s="36" t="s">
        <v>26</v>
      </c>
      <c r="B29" s="150">
        <f t="shared" ref="B29:I29" si="4">SUM(B27:B28)</f>
        <v>0</v>
      </c>
      <c r="C29" s="150">
        <f t="shared" si="4"/>
        <v>0</v>
      </c>
      <c r="D29" s="150">
        <f t="shared" si="4"/>
        <v>0</v>
      </c>
      <c r="E29" s="150">
        <f t="shared" si="4"/>
        <v>0</v>
      </c>
      <c r="F29" s="150">
        <f t="shared" si="4"/>
        <v>50000</v>
      </c>
      <c r="G29" s="150">
        <f t="shared" si="4"/>
        <v>0</v>
      </c>
      <c r="H29" s="150">
        <f t="shared" si="4"/>
        <v>15000</v>
      </c>
      <c r="I29" s="150">
        <f t="shared" si="4"/>
        <v>20000</v>
      </c>
      <c r="J29" s="92">
        <f>SUM(B29:I29)</f>
        <v>85000</v>
      </c>
    </row>
    <row r="32" spans="1:10" ht="15.75" x14ac:dyDescent="0.25">
      <c r="A32" s="42" t="s">
        <v>102</v>
      </c>
      <c r="B32" s="151"/>
      <c r="D32" s="93">
        <f>SUM(J29,H21)</f>
        <v>233575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Normal="100" workbookViewId="0">
      <selection activeCell="A3" sqref="A3:H7"/>
    </sheetView>
  </sheetViews>
  <sheetFormatPr defaultRowHeight="12.75" x14ac:dyDescent="0.2"/>
  <cols>
    <col min="1" max="1" width="34.7109375" customWidth="1"/>
    <col min="2" max="10" width="20.7109375" customWidth="1"/>
  </cols>
  <sheetData>
    <row r="1" spans="1:8" x14ac:dyDescent="0.2">
      <c r="A1" t="s">
        <v>103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8" x14ac:dyDescent="0.2">
      <c r="A2" s="1" t="s">
        <v>3</v>
      </c>
      <c r="B2" s="2" t="s">
        <v>14</v>
      </c>
      <c r="C2" s="2" t="s">
        <v>22</v>
      </c>
      <c r="D2" s="3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8" s="8" customFormat="1" x14ac:dyDescent="0.2">
      <c r="A3" s="7" t="s">
        <v>262</v>
      </c>
      <c r="B3" s="22">
        <v>5000</v>
      </c>
      <c r="C3" s="22">
        <v>10000</v>
      </c>
      <c r="D3" s="22">
        <v>15000</v>
      </c>
      <c r="E3" s="22"/>
      <c r="F3" s="22"/>
      <c r="G3" s="22"/>
      <c r="H3" s="22">
        <f>SUM(B3:G3)</f>
        <v>30000</v>
      </c>
    </row>
    <row r="4" spans="1:8" s="8" customFormat="1" x14ac:dyDescent="0.2">
      <c r="A4" s="46" t="s">
        <v>263</v>
      </c>
      <c r="B4" s="22">
        <v>20666</v>
      </c>
      <c r="C4" s="22">
        <v>30000</v>
      </c>
      <c r="D4" s="22">
        <v>28500</v>
      </c>
      <c r="E4" s="22">
        <v>20000</v>
      </c>
      <c r="F4" s="22"/>
      <c r="G4" s="22"/>
      <c r="H4" s="22">
        <f t="shared" ref="H4:H7" si="0">SUM(B4:G4)</f>
        <v>99166</v>
      </c>
    </row>
    <row r="5" spans="1:8" s="8" customFormat="1" x14ac:dyDescent="0.2">
      <c r="A5" s="46" t="s">
        <v>264</v>
      </c>
      <c r="B5" s="22">
        <v>40363</v>
      </c>
      <c r="C5" s="22">
        <v>15000</v>
      </c>
      <c r="D5" s="22">
        <v>30000</v>
      </c>
      <c r="E5" s="22">
        <v>5400</v>
      </c>
      <c r="F5" s="22">
        <v>15000</v>
      </c>
      <c r="G5" s="22">
        <v>5000</v>
      </c>
      <c r="H5" s="22">
        <f t="shared" si="0"/>
        <v>110763</v>
      </c>
    </row>
    <row r="6" spans="1:8" s="8" customFormat="1" x14ac:dyDescent="0.2">
      <c r="A6" s="46" t="s">
        <v>265</v>
      </c>
      <c r="B6" s="22">
        <v>29644</v>
      </c>
      <c r="C6" s="22">
        <v>24364</v>
      </c>
      <c r="D6" s="22">
        <v>12785</v>
      </c>
      <c r="E6" s="22"/>
      <c r="F6" s="22">
        <v>5000</v>
      </c>
      <c r="G6" s="22"/>
      <c r="H6" s="22">
        <f t="shared" si="0"/>
        <v>71793</v>
      </c>
    </row>
    <row r="7" spans="1:8" s="8" customFormat="1" x14ac:dyDescent="0.2">
      <c r="A7" s="46" t="s">
        <v>266</v>
      </c>
      <c r="B7" s="22">
        <v>80000</v>
      </c>
      <c r="C7" s="22">
        <v>6475</v>
      </c>
      <c r="D7" s="22">
        <v>49005</v>
      </c>
      <c r="E7" s="22">
        <v>4800</v>
      </c>
      <c r="F7" s="22">
        <v>35000</v>
      </c>
      <c r="G7" s="22">
        <v>5000</v>
      </c>
      <c r="H7" s="22">
        <f t="shared" si="0"/>
        <v>180280</v>
      </c>
    </row>
    <row r="8" spans="1:8" ht="13.5" thickBot="1" x14ac:dyDescent="0.25">
      <c r="A8" s="12"/>
      <c r="B8" s="23"/>
      <c r="C8" s="23"/>
      <c r="D8" s="23"/>
      <c r="E8" s="23"/>
      <c r="F8" s="23"/>
      <c r="G8" s="23"/>
      <c r="H8" s="24">
        <f>SUM(B8:G8)</f>
        <v>0</v>
      </c>
    </row>
    <row r="9" spans="1:8" ht="13.5" thickBot="1" x14ac:dyDescent="0.25">
      <c r="A9" s="10" t="s">
        <v>9</v>
      </c>
      <c r="B9" s="25">
        <f t="shared" ref="B9:G9" si="1">SUM(B3:B8)</f>
        <v>175673</v>
      </c>
      <c r="C9" s="25">
        <f t="shared" si="1"/>
        <v>85839</v>
      </c>
      <c r="D9" s="25">
        <f t="shared" si="1"/>
        <v>135290</v>
      </c>
      <c r="E9" s="25">
        <f t="shared" si="1"/>
        <v>30200</v>
      </c>
      <c r="F9" s="25">
        <f t="shared" si="1"/>
        <v>55000</v>
      </c>
      <c r="G9" s="25">
        <f t="shared" si="1"/>
        <v>10000</v>
      </c>
      <c r="H9" s="26">
        <f>SUM(B9:G9)</f>
        <v>492002</v>
      </c>
    </row>
    <row r="12" spans="1:8" x14ac:dyDescent="0.2">
      <c r="A12" t="s">
        <v>104</v>
      </c>
      <c r="B12" s="194" t="s">
        <v>319</v>
      </c>
      <c r="C12" s="194" t="s">
        <v>319</v>
      </c>
      <c r="D12" s="194" t="s">
        <v>319</v>
      </c>
      <c r="E12" s="194" t="s">
        <v>319</v>
      </c>
      <c r="F12" s="194" t="s">
        <v>319</v>
      </c>
      <c r="G12" s="194" t="s">
        <v>319</v>
      </c>
      <c r="H12" s="194" t="s">
        <v>319</v>
      </c>
    </row>
    <row r="13" spans="1:8" x14ac:dyDescent="0.2">
      <c r="A13" s="1" t="s">
        <v>3</v>
      </c>
      <c r="B13" s="2" t="s">
        <v>14</v>
      </c>
      <c r="C13" s="2" t="s">
        <v>22</v>
      </c>
      <c r="D13" s="3" t="s">
        <v>23</v>
      </c>
      <c r="E13" s="2" t="s">
        <v>24</v>
      </c>
      <c r="F13" s="2" t="s">
        <v>132</v>
      </c>
      <c r="G13" s="2" t="s">
        <v>25</v>
      </c>
      <c r="H13" s="4" t="s">
        <v>1</v>
      </c>
    </row>
    <row r="14" spans="1:8" x14ac:dyDescent="0.2">
      <c r="A14" s="7" t="s">
        <v>262</v>
      </c>
      <c r="B14" s="27">
        <v>9900</v>
      </c>
      <c r="C14" s="27">
        <v>4210</v>
      </c>
      <c r="D14" s="27">
        <v>4500</v>
      </c>
      <c r="E14" s="27">
        <v>11000</v>
      </c>
      <c r="F14" s="27">
        <v>10000</v>
      </c>
      <c r="G14" s="27">
        <v>1400</v>
      </c>
      <c r="H14" s="28">
        <f>SUM(B14:G14)</f>
        <v>41010</v>
      </c>
    </row>
    <row r="15" spans="1:8" s="8" customFormat="1" x14ac:dyDescent="0.2">
      <c r="A15" s="46" t="s">
        <v>263</v>
      </c>
      <c r="B15" s="22">
        <v>30000</v>
      </c>
      <c r="C15" s="22">
        <v>25000</v>
      </c>
      <c r="D15" s="22">
        <v>28500</v>
      </c>
      <c r="E15" s="22">
        <v>10000</v>
      </c>
      <c r="F15" s="22"/>
      <c r="G15" s="22"/>
      <c r="H15" s="22">
        <f t="shared" ref="H15:H18" si="2">SUM(B15:G15)</f>
        <v>93500</v>
      </c>
    </row>
    <row r="16" spans="1:8" s="8" customFormat="1" x14ac:dyDescent="0.2">
      <c r="A16" s="46" t="s">
        <v>264</v>
      </c>
      <c r="B16" s="22">
        <v>25000</v>
      </c>
      <c r="C16" s="22">
        <v>5874</v>
      </c>
      <c r="D16" s="22">
        <v>20000</v>
      </c>
      <c r="E16" s="22">
        <v>5400</v>
      </c>
      <c r="F16" s="22">
        <v>10000</v>
      </c>
      <c r="G16" s="22">
        <v>2000</v>
      </c>
      <c r="H16" s="22">
        <f t="shared" si="2"/>
        <v>68274</v>
      </c>
    </row>
    <row r="17" spans="1:8" s="8" customFormat="1" x14ac:dyDescent="0.2">
      <c r="A17" s="46" t="s">
        <v>265</v>
      </c>
      <c r="B17" s="22">
        <v>24716</v>
      </c>
      <c r="C17" s="22">
        <v>15450</v>
      </c>
      <c r="D17" s="22">
        <v>23000</v>
      </c>
      <c r="E17" s="22">
        <v>7000</v>
      </c>
      <c r="F17" s="22">
        <v>11690</v>
      </c>
      <c r="G17" s="22"/>
      <c r="H17" s="22">
        <f t="shared" si="2"/>
        <v>81856</v>
      </c>
    </row>
    <row r="18" spans="1:8" s="8" customFormat="1" x14ac:dyDescent="0.2">
      <c r="A18" s="46" t="s">
        <v>266</v>
      </c>
      <c r="B18" s="22">
        <v>100000</v>
      </c>
      <c r="C18" s="22">
        <v>5000</v>
      </c>
      <c r="D18" s="22">
        <v>29237</v>
      </c>
      <c r="E18" s="22">
        <v>4800</v>
      </c>
      <c r="F18" s="22">
        <v>35000</v>
      </c>
      <c r="G18" s="22">
        <v>5000</v>
      </c>
      <c r="H18" s="22">
        <f t="shared" si="2"/>
        <v>179037</v>
      </c>
    </row>
    <row r="19" spans="1:8" ht="13.5" thickBot="1" x14ac:dyDescent="0.25">
      <c r="A19" s="5"/>
      <c r="B19" s="27"/>
      <c r="C19" s="27"/>
      <c r="D19" s="27"/>
      <c r="E19" s="27"/>
      <c r="F19" s="27"/>
      <c r="G19" s="27"/>
      <c r="H19" s="28">
        <f>SUM(B19:G19)</f>
        <v>0</v>
      </c>
    </row>
    <row r="20" spans="1:8" ht="13.5" thickBot="1" x14ac:dyDescent="0.25">
      <c r="A20" s="10" t="s">
        <v>10</v>
      </c>
      <c r="B20" s="29">
        <f t="shared" ref="B20:G20" si="3">SUM(B14:B19)</f>
        <v>189616</v>
      </c>
      <c r="C20" s="29">
        <f t="shared" si="3"/>
        <v>55534</v>
      </c>
      <c r="D20" s="29">
        <f t="shared" si="3"/>
        <v>105237</v>
      </c>
      <c r="E20" s="29">
        <f t="shared" si="3"/>
        <v>38200</v>
      </c>
      <c r="F20" s="29">
        <f t="shared" si="3"/>
        <v>66690</v>
      </c>
      <c r="G20" s="29">
        <f t="shared" si="3"/>
        <v>8400</v>
      </c>
      <c r="H20" s="30">
        <f>SUM(B20:G20)</f>
        <v>463677</v>
      </c>
    </row>
    <row r="23" spans="1:8" x14ac:dyDescent="0.2">
      <c r="A23" t="s">
        <v>105</v>
      </c>
      <c r="B23" s="194" t="s">
        <v>320</v>
      </c>
      <c r="C23" s="194" t="s">
        <v>320</v>
      </c>
      <c r="D23" s="194" t="s">
        <v>320</v>
      </c>
      <c r="E23" s="194" t="s">
        <v>320</v>
      </c>
      <c r="F23" s="194" t="s">
        <v>320</v>
      </c>
      <c r="G23" s="194" t="s">
        <v>320</v>
      </c>
      <c r="H23" s="194" t="s">
        <v>320</v>
      </c>
    </row>
    <row r="24" spans="1:8" x14ac:dyDescent="0.2">
      <c r="A24" s="1" t="s">
        <v>3</v>
      </c>
      <c r="B24" s="2" t="s">
        <v>14</v>
      </c>
      <c r="C24" s="2" t="s">
        <v>22</v>
      </c>
      <c r="D24" s="3" t="s">
        <v>23</v>
      </c>
      <c r="E24" s="2" t="s">
        <v>24</v>
      </c>
      <c r="F24" s="2" t="s">
        <v>132</v>
      </c>
      <c r="G24" s="2" t="s">
        <v>25</v>
      </c>
      <c r="H24" s="4" t="s">
        <v>1</v>
      </c>
    </row>
    <row r="25" spans="1:8" x14ac:dyDescent="0.2">
      <c r="A25" s="5" t="s">
        <v>267</v>
      </c>
      <c r="B25" s="19">
        <v>5000</v>
      </c>
      <c r="C25" s="19">
        <v>10000</v>
      </c>
      <c r="D25" s="19"/>
      <c r="E25" s="19"/>
      <c r="F25" s="19">
        <v>42000</v>
      </c>
      <c r="G25" s="19"/>
      <c r="H25" s="20">
        <f>SUM(B25:G25)</f>
        <v>57000</v>
      </c>
    </row>
    <row r="26" spans="1:8" s="8" customFormat="1" x14ac:dyDescent="0.2">
      <c r="A26" s="46" t="s">
        <v>263</v>
      </c>
      <c r="B26" s="22">
        <v>39000</v>
      </c>
      <c r="C26" s="22">
        <v>25000</v>
      </c>
      <c r="D26" s="22">
        <v>48500</v>
      </c>
      <c r="E26" s="22">
        <v>38000</v>
      </c>
      <c r="F26" s="22">
        <v>30000</v>
      </c>
      <c r="G26" s="22"/>
      <c r="H26" s="22">
        <f t="shared" ref="H26:H29" si="4">SUM(B26:G26)</f>
        <v>180500</v>
      </c>
    </row>
    <row r="27" spans="1:8" s="8" customFormat="1" x14ac:dyDescent="0.2">
      <c r="A27" s="46" t="s">
        <v>264</v>
      </c>
      <c r="B27" s="22">
        <v>25000</v>
      </c>
      <c r="C27" s="22">
        <v>1960</v>
      </c>
      <c r="D27" s="22">
        <v>15000</v>
      </c>
      <c r="E27" s="22">
        <v>5400</v>
      </c>
      <c r="F27" s="22">
        <v>10000</v>
      </c>
      <c r="G27" s="22">
        <v>2000</v>
      </c>
      <c r="H27" s="22">
        <f t="shared" si="4"/>
        <v>59360</v>
      </c>
    </row>
    <row r="28" spans="1:8" s="8" customFormat="1" x14ac:dyDescent="0.2">
      <c r="A28" s="46" t="s">
        <v>265</v>
      </c>
      <c r="B28" s="22">
        <v>20000</v>
      </c>
      <c r="C28" s="22">
        <v>27000</v>
      </c>
      <c r="D28" s="22">
        <v>9850</v>
      </c>
      <c r="E28" s="22"/>
      <c r="F28" s="22">
        <v>7190</v>
      </c>
      <c r="G28" s="22"/>
      <c r="H28" s="22">
        <f t="shared" si="4"/>
        <v>64040</v>
      </c>
    </row>
    <row r="29" spans="1:8" s="8" customFormat="1" x14ac:dyDescent="0.2">
      <c r="A29" s="46" t="s">
        <v>266</v>
      </c>
      <c r="B29" s="22">
        <v>80000</v>
      </c>
      <c r="C29" s="22">
        <v>5000</v>
      </c>
      <c r="D29" s="22">
        <v>36029</v>
      </c>
      <c r="E29" s="22">
        <v>4800</v>
      </c>
      <c r="F29" s="22">
        <v>35000</v>
      </c>
      <c r="G29" s="22">
        <v>5000</v>
      </c>
      <c r="H29" s="22">
        <f t="shared" si="4"/>
        <v>165829</v>
      </c>
    </row>
    <row r="30" spans="1:8" ht="13.5" thickBot="1" x14ac:dyDescent="0.25">
      <c r="A30" s="6"/>
      <c r="B30" s="32"/>
      <c r="C30" s="32"/>
      <c r="D30" s="32"/>
      <c r="E30" s="32"/>
      <c r="F30" s="32"/>
      <c r="G30" s="32"/>
      <c r="H30" s="31"/>
    </row>
    <row r="31" spans="1:8" ht="13.5" thickBot="1" x14ac:dyDescent="0.25">
      <c r="A31" s="10" t="s">
        <v>137</v>
      </c>
      <c r="B31" s="29">
        <f t="shared" ref="B31:G31" si="5">SUM(B25:B30)</f>
        <v>169000</v>
      </c>
      <c r="C31" s="29">
        <f t="shared" si="5"/>
        <v>68960</v>
      </c>
      <c r="D31" s="29">
        <f t="shared" si="5"/>
        <v>109379</v>
      </c>
      <c r="E31" s="29">
        <f t="shared" si="5"/>
        <v>48200</v>
      </c>
      <c r="F31" s="29">
        <f t="shared" si="5"/>
        <v>124190</v>
      </c>
      <c r="G31" s="29">
        <f t="shared" si="5"/>
        <v>7000</v>
      </c>
      <c r="H31" s="30">
        <f>SUM(B31:G31)</f>
        <v>526729</v>
      </c>
    </row>
    <row r="32" spans="1:8" x14ac:dyDescent="0.2">
      <c r="A32" s="13"/>
      <c r="B32" s="39"/>
      <c r="C32" s="39"/>
      <c r="D32" s="39"/>
      <c r="E32" s="39"/>
      <c r="F32" s="39"/>
      <c r="G32" s="39"/>
      <c r="H32" s="40"/>
    </row>
    <row r="33" spans="1:10" x14ac:dyDescent="0.2">
      <c r="A33" s="11" t="s">
        <v>27</v>
      </c>
      <c r="B33" s="41">
        <f t="shared" ref="B33:H33" si="6">SUM(B31,B20,B9)</f>
        <v>534289</v>
      </c>
      <c r="C33" s="41">
        <f t="shared" si="6"/>
        <v>210333</v>
      </c>
      <c r="D33" s="41">
        <f t="shared" si="6"/>
        <v>349906</v>
      </c>
      <c r="E33" s="41">
        <f t="shared" si="6"/>
        <v>116600</v>
      </c>
      <c r="F33" s="41">
        <f t="shared" si="6"/>
        <v>245880</v>
      </c>
      <c r="G33" s="41">
        <f t="shared" si="6"/>
        <v>25400</v>
      </c>
      <c r="H33" s="41">
        <f t="shared" si="6"/>
        <v>1482408</v>
      </c>
    </row>
    <row r="37" spans="1:10" x14ac:dyDescent="0.2">
      <c r="A37" t="s">
        <v>106</v>
      </c>
      <c r="B37" s="14" t="s">
        <v>20</v>
      </c>
    </row>
    <row r="38" spans="1:10" ht="25.5" x14ac:dyDescent="0.2">
      <c r="A38" s="15" t="s">
        <v>3</v>
      </c>
      <c r="B38" s="16" t="s">
        <v>21</v>
      </c>
      <c r="C38" s="16" t="s">
        <v>11</v>
      </c>
      <c r="D38" s="16" t="s">
        <v>12</v>
      </c>
      <c r="E38" s="16" t="s">
        <v>13</v>
      </c>
      <c r="F38" s="16" t="s">
        <v>14</v>
      </c>
      <c r="G38" s="16" t="s">
        <v>15</v>
      </c>
      <c r="H38" s="16" t="s">
        <v>16</v>
      </c>
      <c r="I38" s="16" t="s">
        <v>17</v>
      </c>
      <c r="J38" s="16" t="s">
        <v>1</v>
      </c>
    </row>
    <row r="39" spans="1:10" x14ac:dyDescent="0.2">
      <c r="A39" s="6" t="s">
        <v>7</v>
      </c>
      <c r="B39" s="17">
        <v>6000</v>
      </c>
      <c r="C39" s="17"/>
      <c r="D39" s="17">
        <v>50000</v>
      </c>
      <c r="E39" s="17"/>
      <c r="F39" s="17">
        <v>26000</v>
      </c>
      <c r="G39" s="17"/>
      <c r="H39" s="17"/>
      <c r="I39" s="17">
        <v>15000</v>
      </c>
      <c r="J39" s="18">
        <f>SUM(B39:I39)</f>
        <v>97000</v>
      </c>
    </row>
    <row r="40" spans="1:10" x14ac:dyDescent="0.2">
      <c r="A40" s="5" t="s">
        <v>267</v>
      </c>
      <c r="B40" s="17"/>
      <c r="C40" s="17"/>
      <c r="D40" s="17">
        <v>20000</v>
      </c>
      <c r="E40" s="17"/>
      <c r="F40" s="17"/>
      <c r="G40" s="17"/>
      <c r="H40" s="17"/>
      <c r="I40" s="17">
        <v>10000</v>
      </c>
      <c r="J40" s="18">
        <f t="shared" ref="J40:J45" si="7">SUM(B40:I40)</f>
        <v>30000</v>
      </c>
    </row>
    <row r="41" spans="1:10" x14ac:dyDescent="0.2">
      <c r="A41" s="46" t="s">
        <v>263</v>
      </c>
      <c r="B41" s="17"/>
      <c r="C41" s="17"/>
      <c r="D41" s="17">
        <v>20000</v>
      </c>
      <c r="E41" s="17">
        <v>20000</v>
      </c>
      <c r="F41" s="17">
        <v>6000</v>
      </c>
      <c r="G41" s="17"/>
      <c r="H41" s="17">
        <v>10000</v>
      </c>
      <c r="I41" s="17"/>
      <c r="J41" s="18">
        <f t="shared" si="7"/>
        <v>56000</v>
      </c>
    </row>
    <row r="42" spans="1:10" x14ac:dyDescent="0.2">
      <c r="A42" s="46" t="s">
        <v>264</v>
      </c>
      <c r="B42" s="17"/>
      <c r="C42" s="17"/>
      <c r="D42" s="17"/>
      <c r="E42" s="17">
        <v>16000</v>
      </c>
      <c r="F42" s="17">
        <v>70000</v>
      </c>
      <c r="G42" s="17"/>
      <c r="H42" s="17">
        <v>4000</v>
      </c>
      <c r="I42" s="17"/>
      <c r="J42" s="18">
        <f t="shared" si="7"/>
        <v>90000</v>
      </c>
    </row>
    <row r="43" spans="1:10" x14ac:dyDescent="0.2">
      <c r="A43" s="46" t="s">
        <v>265</v>
      </c>
      <c r="B43" s="17"/>
      <c r="C43" s="17">
        <v>10000</v>
      </c>
      <c r="D43" s="17">
        <v>20000</v>
      </c>
      <c r="E43" s="17">
        <v>20000</v>
      </c>
      <c r="F43" s="17"/>
      <c r="G43" s="17">
        <v>50000</v>
      </c>
      <c r="H43" s="17"/>
      <c r="I43" s="17">
        <v>20000</v>
      </c>
      <c r="J43" s="18">
        <f t="shared" si="7"/>
        <v>120000</v>
      </c>
    </row>
    <row r="44" spans="1:10" x14ac:dyDescent="0.2">
      <c r="A44" s="46" t="s">
        <v>266</v>
      </c>
      <c r="B44" s="34"/>
      <c r="C44" s="34"/>
      <c r="D44" s="34">
        <v>56000</v>
      </c>
      <c r="E44" s="34"/>
      <c r="F44" s="34">
        <v>84000</v>
      </c>
      <c r="G44" s="34"/>
      <c r="H44" s="34"/>
      <c r="I44" s="34"/>
      <c r="J44" s="18">
        <f t="shared" si="7"/>
        <v>140000</v>
      </c>
    </row>
    <row r="45" spans="1:10" ht="13.5" thickBo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18">
        <f t="shared" si="7"/>
        <v>0</v>
      </c>
    </row>
    <row r="46" spans="1:10" ht="13.5" thickBot="1" x14ac:dyDescent="0.25">
      <c r="A46" s="36" t="s">
        <v>26</v>
      </c>
      <c r="B46" s="37">
        <f t="shared" ref="B46:I46" si="8">SUM(B39:B45)</f>
        <v>6000</v>
      </c>
      <c r="C46" s="37">
        <f t="shared" si="8"/>
        <v>10000</v>
      </c>
      <c r="D46" s="37">
        <f t="shared" si="8"/>
        <v>166000</v>
      </c>
      <c r="E46" s="37">
        <f t="shared" si="8"/>
        <v>56000</v>
      </c>
      <c r="F46" s="37">
        <f>SUM(F39:F45)</f>
        <v>186000</v>
      </c>
      <c r="G46" s="37">
        <f t="shared" si="8"/>
        <v>50000</v>
      </c>
      <c r="H46" s="37">
        <f t="shared" si="8"/>
        <v>14000</v>
      </c>
      <c r="I46" s="37">
        <f t="shared" si="8"/>
        <v>45000</v>
      </c>
      <c r="J46" s="38">
        <f>SUM(B46:I46)</f>
        <v>533000</v>
      </c>
    </row>
    <row r="49" spans="1:4" ht="15.75" x14ac:dyDescent="0.25">
      <c r="A49" s="42" t="s">
        <v>107</v>
      </c>
      <c r="B49" s="43"/>
      <c r="D49" s="44">
        <f>SUM(J46,H33)</f>
        <v>2015408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Normal="100" zoomScaleSheetLayoutView="100" workbookViewId="0">
      <selection activeCell="B3" sqref="B3:H6"/>
    </sheetView>
  </sheetViews>
  <sheetFormatPr defaultRowHeight="12.75" x14ac:dyDescent="0.2"/>
  <cols>
    <col min="1" max="1" width="34.7109375" style="8" customWidth="1"/>
    <col min="2" max="8" width="18.7109375" style="127" customWidth="1"/>
    <col min="9" max="10" width="18.7109375" customWidth="1"/>
  </cols>
  <sheetData>
    <row r="1" spans="1:8" x14ac:dyDescent="0.2">
      <c r="A1" s="8" t="s">
        <v>0</v>
      </c>
    </row>
    <row r="2" spans="1:8" ht="24" x14ac:dyDescent="0.2">
      <c r="A2" s="57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8" s="8" customFormat="1" x14ac:dyDescent="0.2">
      <c r="A3" s="60" t="s">
        <v>7</v>
      </c>
      <c r="B3" s="123">
        <v>15000</v>
      </c>
      <c r="C3" s="123">
        <v>66000</v>
      </c>
      <c r="D3" s="123">
        <v>9000</v>
      </c>
      <c r="E3" s="123">
        <v>5000</v>
      </c>
      <c r="F3" s="123">
        <v>20000</v>
      </c>
      <c r="G3" s="123"/>
      <c r="H3" s="123">
        <f>SUM(B3:G3)</f>
        <v>115000</v>
      </c>
    </row>
    <row r="4" spans="1:8" x14ac:dyDescent="0.2">
      <c r="A4" s="61" t="s">
        <v>18</v>
      </c>
      <c r="B4" s="27">
        <v>5850</v>
      </c>
      <c r="C4" s="27">
        <v>32000</v>
      </c>
      <c r="D4" s="27">
        <v>12000</v>
      </c>
      <c r="E4" s="27">
        <v>28100</v>
      </c>
      <c r="F4" s="27"/>
      <c r="G4" s="27"/>
      <c r="H4" s="123">
        <f>SUM(B4:G4)</f>
        <v>77950</v>
      </c>
    </row>
    <row r="5" spans="1:8" x14ac:dyDescent="0.2">
      <c r="A5" s="64" t="s">
        <v>2</v>
      </c>
      <c r="B5" s="27">
        <v>16641</v>
      </c>
      <c r="C5" s="27">
        <v>10480</v>
      </c>
      <c r="D5" s="27">
        <v>9940</v>
      </c>
      <c r="E5" s="27">
        <v>1600</v>
      </c>
      <c r="F5" s="27">
        <v>5000</v>
      </c>
      <c r="G5" s="27"/>
      <c r="H5" s="123">
        <f>SUM(B5:G5)</f>
        <v>43661</v>
      </c>
    </row>
    <row r="6" spans="1:8" ht="13.5" thickBot="1" x14ac:dyDescent="0.25">
      <c r="A6" s="104" t="s">
        <v>8</v>
      </c>
      <c r="B6" s="107">
        <v>15000</v>
      </c>
      <c r="C6" s="107">
        <v>35000</v>
      </c>
      <c r="D6" s="107">
        <v>18000</v>
      </c>
      <c r="E6" s="107"/>
      <c r="F6" s="107">
        <v>10000</v>
      </c>
      <c r="G6" s="107">
        <v>5000</v>
      </c>
      <c r="H6" s="128">
        <f>SUM(B6:G6)</f>
        <v>83000</v>
      </c>
    </row>
    <row r="7" spans="1:8" ht="13.5" thickBot="1" x14ac:dyDescent="0.25">
      <c r="A7" s="56" t="s">
        <v>9</v>
      </c>
      <c r="B7" s="29">
        <f t="shared" ref="B7:G7" si="0">SUM(B3:B6)</f>
        <v>52491</v>
      </c>
      <c r="C7" s="29">
        <f t="shared" si="0"/>
        <v>143480</v>
      </c>
      <c r="D7" s="29">
        <f t="shared" si="0"/>
        <v>48940</v>
      </c>
      <c r="E7" s="29">
        <f t="shared" si="0"/>
        <v>34700</v>
      </c>
      <c r="F7" s="29">
        <f t="shared" si="0"/>
        <v>35000</v>
      </c>
      <c r="G7" s="29">
        <f t="shared" si="0"/>
        <v>5000</v>
      </c>
      <c r="H7" s="124">
        <f>SUM(B7:G7)</f>
        <v>319611</v>
      </c>
    </row>
    <row r="10" spans="1:8" x14ac:dyDescent="0.2">
      <c r="A10" s="8" t="s">
        <v>4</v>
      </c>
    </row>
    <row r="11" spans="1:8" ht="24" x14ac:dyDescent="0.2">
      <c r="A11" s="57" t="s">
        <v>3</v>
      </c>
      <c r="B11" s="2" t="s">
        <v>14</v>
      </c>
      <c r="C11" s="2" t="s">
        <v>22</v>
      </c>
      <c r="D11" s="4" t="s">
        <v>23</v>
      </c>
      <c r="E11" s="2" t="s">
        <v>24</v>
      </c>
      <c r="F11" s="2" t="s">
        <v>132</v>
      </c>
      <c r="G11" s="2" t="s">
        <v>25</v>
      </c>
      <c r="H11" s="4" t="s">
        <v>1</v>
      </c>
    </row>
    <row r="12" spans="1:8" s="108" customFormat="1" x14ac:dyDescent="0.2">
      <c r="A12" s="60" t="s">
        <v>7</v>
      </c>
      <c r="B12" s="123">
        <v>5000</v>
      </c>
      <c r="C12" s="123">
        <v>80000</v>
      </c>
      <c r="D12" s="123">
        <v>10500</v>
      </c>
      <c r="E12" s="123">
        <v>5000</v>
      </c>
      <c r="F12" s="123">
        <v>15000</v>
      </c>
      <c r="G12" s="123"/>
      <c r="H12" s="123">
        <f>SUM(B12:G12)</f>
        <v>115500</v>
      </c>
    </row>
    <row r="13" spans="1:8" x14ac:dyDescent="0.2">
      <c r="A13" s="61" t="s">
        <v>18</v>
      </c>
      <c r="B13" s="27">
        <v>12650</v>
      </c>
      <c r="C13" s="27">
        <v>11691</v>
      </c>
      <c r="D13" s="27">
        <v>6435</v>
      </c>
      <c r="E13" s="27">
        <v>8850</v>
      </c>
      <c r="F13" s="27">
        <v>6750</v>
      </c>
      <c r="G13" s="27">
        <v>0</v>
      </c>
      <c r="H13" s="123">
        <f>SUM(B13:G13)</f>
        <v>46376</v>
      </c>
    </row>
    <row r="14" spans="1:8" x14ac:dyDescent="0.2">
      <c r="A14" s="64" t="s">
        <v>2</v>
      </c>
      <c r="B14" s="27">
        <v>9040</v>
      </c>
      <c r="C14" s="27">
        <v>6804</v>
      </c>
      <c r="D14" s="27">
        <v>11130</v>
      </c>
      <c r="E14" s="27">
        <v>0</v>
      </c>
      <c r="F14" s="27">
        <v>8780</v>
      </c>
      <c r="G14" s="27">
        <v>0</v>
      </c>
      <c r="H14" s="123">
        <f>SUM(B14:G14)</f>
        <v>35754</v>
      </c>
    </row>
    <row r="15" spans="1:8" ht="13.5" thickBot="1" x14ac:dyDescent="0.25">
      <c r="A15" s="104" t="s">
        <v>8</v>
      </c>
      <c r="B15" s="142">
        <v>19500</v>
      </c>
      <c r="C15" s="142">
        <v>12000</v>
      </c>
      <c r="D15" s="107">
        <v>18000</v>
      </c>
      <c r="E15" s="142">
        <v>10000</v>
      </c>
      <c r="F15" s="142">
        <v>4500</v>
      </c>
      <c r="G15" s="142">
        <v>5000</v>
      </c>
      <c r="H15" s="123">
        <f>SUM(B15:G15)</f>
        <v>69000</v>
      </c>
    </row>
    <row r="16" spans="1:8" ht="13.5" thickBot="1" x14ac:dyDescent="0.25">
      <c r="A16" s="56" t="s">
        <v>10</v>
      </c>
      <c r="B16" s="29">
        <f>SUM(B12:B15)</f>
        <v>46190</v>
      </c>
      <c r="C16" s="29">
        <f>SUM(C12:C15)</f>
        <v>110495</v>
      </c>
      <c r="D16" s="29">
        <f>SUM(D12:D15)</f>
        <v>46065</v>
      </c>
      <c r="E16" s="29">
        <f t="shared" ref="E16:G16" si="1">SUM(E12:E15)</f>
        <v>23850</v>
      </c>
      <c r="F16" s="29">
        <f t="shared" si="1"/>
        <v>35030</v>
      </c>
      <c r="G16" s="29">
        <f t="shared" si="1"/>
        <v>5000</v>
      </c>
      <c r="H16" s="124">
        <f>SUM(B16:G16)</f>
        <v>266630</v>
      </c>
    </row>
    <row r="19" spans="1:10" x14ac:dyDescent="0.2">
      <c r="A19" s="8" t="s">
        <v>5</v>
      </c>
    </row>
    <row r="20" spans="1:10" ht="24" x14ac:dyDescent="0.2">
      <c r="A20" s="57" t="s">
        <v>3</v>
      </c>
      <c r="B20" s="2" t="s">
        <v>14</v>
      </c>
      <c r="C20" s="2" t="s">
        <v>22</v>
      </c>
      <c r="D20" s="4" t="s">
        <v>23</v>
      </c>
      <c r="E20" s="2" t="s">
        <v>24</v>
      </c>
      <c r="F20" s="2" t="s">
        <v>132</v>
      </c>
      <c r="G20" s="2" t="s">
        <v>25</v>
      </c>
      <c r="H20" s="4" t="s">
        <v>1</v>
      </c>
    </row>
    <row r="21" spans="1:10" s="108" customFormat="1" x14ac:dyDescent="0.2">
      <c r="A21" s="60" t="s">
        <v>7</v>
      </c>
      <c r="B21" s="27">
        <v>5000</v>
      </c>
      <c r="C21" s="27">
        <v>80000</v>
      </c>
      <c r="D21" s="123">
        <v>10500</v>
      </c>
      <c r="E21" s="27">
        <v>5000</v>
      </c>
      <c r="F21" s="27">
        <v>20000</v>
      </c>
      <c r="G21" s="27"/>
      <c r="H21" s="137">
        <f>SUM(B21:G21)</f>
        <v>120500</v>
      </c>
    </row>
    <row r="22" spans="1:10" x14ac:dyDescent="0.2">
      <c r="A22" s="64" t="s">
        <v>2</v>
      </c>
      <c r="B22" s="19">
        <v>19600</v>
      </c>
      <c r="C22" s="19">
        <v>15360</v>
      </c>
      <c r="D22" s="19">
        <v>8985</v>
      </c>
      <c r="E22" s="19"/>
      <c r="F22" s="19">
        <v>5560</v>
      </c>
      <c r="G22" s="19"/>
      <c r="H22" s="137">
        <f>SUM(B22:G22)</f>
        <v>49505</v>
      </c>
    </row>
    <row r="23" spans="1:10" ht="13.5" thickBot="1" x14ac:dyDescent="0.25">
      <c r="A23" s="104" t="s">
        <v>8</v>
      </c>
      <c r="B23" s="129">
        <v>5000</v>
      </c>
      <c r="C23" s="129">
        <v>7500</v>
      </c>
      <c r="D23" s="107">
        <v>18000</v>
      </c>
      <c r="E23" s="129">
        <v>10000</v>
      </c>
      <c r="F23" s="129">
        <v>4500</v>
      </c>
      <c r="G23" s="129">
        <v>5000</v>
      </c>
      <c r="H23" s="137">
        <f>SUM(B23:G23)</f>
        <v>50000</v>
      </c>
    </row>
    <row r="24" spans="1:10" ht="13.5" thickBot="1" x14ac:dyDescent="0.25">
      <c r="A24" s="56" t="s">
        <v>137</v>
      </c>
      <c r="B24" s="29">
        <f>SUM(B21:B23)</f>
        <v>29600</v>
      </c>
      <c r="C24" s="29">
        <f>SUM(C21:C23)</f>
        <v>102860</v>
      </c>
      <c r="D24" s="29">
        <f t="shared" ref="D24:G24" si="2">SUM(D21:D23)</f>
        <v>37485</v>
      </c>
      <c r="E24" s="29">
        <f t="shared" si="2"/>
        <v>15000</v>
      </c>
      <c r="F24" s="29">
        <f t="shared" si="2"/>
        <v>30060</v>
      </c>
      <c r="G24" s="29">
        <f t="shared" si="2"/>
        <v>5000</v>
      </c>
      <c r="H24" s="124">
        <f>SUM(B24:G24)</f>
        <v>220005</v>
      </c>
    </row>
    <row r="25" spans="1:10" x14ac:dyDescent="0.2">
      <c r="A25" s="69"/>
      <c r="B25" s="130"/>
      <c r="C25" s="130"/>
      <c r="D25" s="130"/>
      <c r="E25" s="130"/>
      <c r="F25" s="130"/>
      <c r="G25" s="130"/>
      <c r="H25" s="126"/>
    </row>
    <row r="26" spans="1:10" x14ac:dyDescent="0.2">
      <c r="A26" s="11" t="s">
        <v>27</v>
      </c>
      <c r="B26" s="131">
        <f t="shared" ref="B26:H26" si="3">SUM(B24,B16,B7)</f>
        <v>128281</v>
      </c>
      <c r="C26" s="131">
        <f t="shared" si="3"/>
        <v>356835</v>
      </c>
      <c r="D26" s="131">
        <f t="shared" si="3"/>
        <v>132490</v>
      </c>
      <c r="E26" s="131">
        <f t="shared" si="3"/>
        <v>73550</v>
      </c>
      <c r="F26" s="131">
        <f t="shared" si="3"/>
        <v>100090</v>
      </c>
      <c r="G26" s="131">
        <f t="shared" si="3"/>
        <v>15000</v>
      </c>
      <c r="H26" s="131">
        <f t="shared" si="3"/>
        <v>806246</v>
      </c>
    </row>
    <row r="30" spans="1:10" x14ac:dyDescent="0.2">
      <c r="A30" s="8" t="s">
        <v>6</v>
      </c>
      <c r="B30" s="86" t="s">
        <v>20</v>
      </c>
    </row>
    <row r="31" spans="1:10" ht="38.25" x14ac:dyDescent="0.2">
      <c r="A31" s="15" t="s">
        <v>3</v>
      </c>
      <c r="B31" s="16" t="s">
        <v>21</v>
      </c>
      <c r="C31" s="16" t="s">
        <v>11</v>
      </c>
      <c r="D31" s="16" t="s">
        <v>12</v>
      </c>
      <c r="E31" s="16" t="s">
        <v>13</v>
      </c>
      <c r="F31" s="16" t="s">
        <v>14</v>
      </c>
      <c r="G31" s="16" t="s">
        <v>15</v>
      </c>
      <c r="H31" s="16" t="s">
        <v>16</v>
      </c>
      <c r="I31" s="16" t="s">
        <v>17</v>
      </c>
      <c r="J31" s="16" t="s">
        <v>1</v>
      </c>
    </row>
    <row r="32" spans="1:10" x14ac:dyDescent="0.2">
      <c r="A32" s="68" t="s">
        <v>18</v>
      </c>
      <c r="B32" s="132"/>
      <c r="C32" s="132"/>
      <c r="D32" s="132">
        <v>10000</v>
      </c>
      <c r="E32" s="132"/>
      <c r="F32" s="132">
        <v>30000</v>
      </c>
      <c r="G32" s="132"/>
      <c r="H32" s="132"/>
      <c r="I32" s="17">
        <v>10000</v>
      </c>
      <c r="J32" s="18">
        <f>SUM(B32:I32)</f>
        <v>50000</v>
      </c>
    </row>
    <row r="33" spans="1:10" x14ac:dyDescent="0.2">
      <c r="A33" s="68" t="s">
        <v>2</v>
      </c>
      <c r="B33" s="132">
        <v>6000</v>
      </c>
      <c r="C33" s="132">
        <v>3500</v>
      </c>
      <c r="D33" s="132">
        <v>4500</v>
      </c>
      <c r="E33" s="132">
        <v>7500</v>
      </c>
      <c r="F33" s="132">
        <v>5000</v>
      </c>
      <c r="G33" s="132"/>
      <c r="H33" s="132">
        <v>2500</v>
      </c>
      <c r="I33" s="17">
        <v>1000</v>
      </c>
      <c r="J33" s="18">
        <f t="shared" ref="J33:J35" si="4">SUM(B33:I33)</f>
        <v>30000</v>
      </c>
    </row>
    <row r="34" spans="1:10" x14ac:dyDescent="0.2">
      <c r="A34" s="68" t="s">
        <v>8</v>
      </c>
      <c r="B34" s="132"/>
      <c r="C34" s="132"/>
      <c r="D34" s="132">
        <v>25000</v>
      </c>
      <c r="E34" s="132">
        <v>10000</v>
      </c>
      <c r="F34" s="132"/>
      <c r="G34" s="132"/>
      <c r="H34" s="132">
        <v>10000</v>
      </c>
      <c r="I34" s="17"/>
      <c r="J34" s="18">
        <f t="shared" si="4"/>
        <v>45000</v>
      </c>
    </row>
    <row r="35" spans="1:10" x14ac:dyDescent="0.2">
      <c r="A35" s="73" t="s">
        <v>19</v>
      </c>
      <c r="B35" s="133">
        <v>5000</v>
      </c>
      <c r="C35" s="133">
        <v>13000</v>
      </c>
      <c r="D35" s="133">
        <v>10000</v>
      </c>
      <c r="E35" s="133">
        <v>20000</v>
      </c>
      <c r="F35" s="133">
        <v>12000</v>
      </c>
      <c r="G35" s="133">
        <v>9000</v>
      </c>
      <c r="H35" s="133">
        <v>15000</v>
      </c>
      <c r="I35" s="34">
        <v>8000</v>
      </c>
      <c r="J35" s="35">
        <f t="shared" si="4"/>
        <v>92000</v>
      </c>
    </row>
    <row r="36" spans="1:10" ht="13.5" thickBot="1" x14ac:dyDescent="0.25">
      <c r="A36" s="73"/>
      <c r="B36" s="133"/>
      <c r="C36" s="133"/>
      <c r="D36" s="133"/>
      <c r="E36" s="133"/>
      <c r="F36" s="133"/>
      <c r="G36" s="133"/>
      <c r="H36" s="133"/>
      <c r="I36" s="34"/>
      <c r="J36" s="35"/>
    </row>
    <row r="37" spans="1:10" ht="13.5" thickBot="1" x14ac:dyDescent="0.25">
      <c r="A37" s="36" t="s">
        <v>26</v>
      </c>
      <c r="B37" s="134">
        <f>SUM(B32:B35)</f>
        <v>11000</v>
      </c>
      <c r="C37" s="134">
        <f t="shared" ref="C37:I37" si="5">SUM(C32:C35)</f>
        <v>16500</v>
      </c>
      <c r="D37" s="134">
        <f t="shared" si="5"/>
        <v>49500</v>
      </c>
      <c r="E37" s="134">
        <f t="shared" si="5"/>
        <v>37500</v>
      </c>
      <c r="F37" s="134">
        <f t="shared" si="5"/>
        <v>47000</v>
      </c>
      <c r="G37" s="134">
        <f t="shared" si="5"/>
        <v>9000</v>
      </c>
      <c r="H37" s="134">
        <f t="shared" si="5"/>
        <v>27500</v>
      </c>
      <c r="I37" s="37">
        <f t="shared" si="5"/>
        <v>19000</v>
      </c>
      <c r="J37" s="38">
        <f>SUM(B37:I37)</f>
        <v>217000</v>
      </c>
    </row>
    <row r="40" spans="1:10" ht="15.75" x14ac:dyDescent="0.2">
      <c r="A40" s="106" t="s">
        <v>28</v>
      </c>
      <c r="B40" s="135"/>
      <c r="C40" s="136">
        <f>SUM(J37,H26)</f>
        <v>1023246</v>
      </c>
    </row>
  </sheetData>
  <pageMargins left="0.70866141732283472" right="0.70866141732283472" top="0.74803149606299213" bottom="0.74803149606299213" header="0.31496062992125984" footer="0.31496062992125984"/>
  <pageSetup paperSize="8" scale="96" orientation="landscape" r:id="rId1"/>
  <headerFooter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A3" sqref="A3:H3"/>
    </sheetView>
  </sheetViews>
  <sheetFormatPr defaultRowHeight="12.75" x14ac:dyDescent="0.2"/>
  <cols>
    <col min="1" max="1" width="34.7109375" customWidth="1"/>
    <col min="2" max="10" width="20.7109375" style="103" customWidth="1"/>
  </cols>
  <sheetData>
    <row r="1" spans="1:10" x14ac:dyDescent="0.2">
      <c r="A1" t="s">
        <v>108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7" t="s">
        <v>268</v>
      </c>
      <c r="B3" s="123">
        <v>10000</v>
      </c>
      <c r="C3" s="123">
        <v>17500</v>
      </c>
      <c r="D3" s="123">
        <v>6800</v>
      </c>
      <c r="E3" s="123">
        <v>5500</v>
      </c>
      <c r="F3" s="123">
        <v>7200</v>
      </c>
      <c r="G3" s="123"/>
      <c r="H3" s="123">
        <f>SUM(B3:G3)</f>
        <v>47000</v>
      </c>
      <c r="I3" s="75"/>
      <c r="J3" s="75"/>
    </row>
    <row r="4" spans="1:10" ht="13.5" thickBot="1" x14ac:dyDescent="0.25">
      <c r="A4" s="12"/>
      <c r="B4" s="27"/>
      <c r="C4" s="27"/>
      <c r="D4" s="27"/>
      <c r="E4" s="27"/>
      <c r="F4" s="27"/>
      <c r="G4" s="27"/>
      <c r="H4" s="28">
        <f>SUM(B4:G4)</f>
        <v>0</v>
      </c>
    </row>
    <row r="5" spans="1:10" ht="13.5" thickBot="1" x14ac:dyDescent="0.25">
      <c r="A5" s="10" t="s">
        <v>9</v>
      </c>
      <c r="B5" s="29">
        <f t="shared" ref="B5:G5" si="0">SUM(B3:B4)</f>
        <v>10000</v>
      </c>
      <c r="C5" s="29">
        <f t="shared" si="0"/>
        <v>17500</v>
      </c>
      <c r="D5" s="29">
        <f t="shared" si="0"/>
        <v>6800</v>
      </c>
      <c r="E5" s="29">
        <f t="shared" si="0"/>
        <v>5500</v>
      </c>
      <c r="F5" s="29">
        <f t="shared" si="0"/>
        <v>7200</v>
      </c>
      <c r="G5" s="29">
        <f t="shared" si="0"/>
        <v>0</v>
      </c>
      <c r="H5" s="30">
        <f>SUM(B5:G5)</f>
        <v>47000</v>
      </c>
    </row>
    <row r="8" spans="1:10" x14ac:dyDescent="0.2">
      <c r="A8" t="s">
        <v>109</v>
      </c>
      <c r="B8" s="194" t="s">
        <v>319</v>
      </c>
      <c r="C8" s="194" t="s">
        <v>319</v>
      </c>
      <c r="D8" s="194" t="s">
        <v>319</v>
      </c>
      <c r="E8" s="194" t="s">
        <v>319</v>
      </c>
      <c r="F8" s="194" t="s">
        <v>319</v>
      </c>
      <c r="G8" s="194" t="s">
        <v>319</v>
      </c>
      <c r="H8" s="194" t="s">
        <v>319</v>
      </c>
    </row>
    <row r="9" spans="1:10" x14ac:dyDescent="0.2">
      <c r="A9" s="1" t="s">
        <v>3</v>
      </c>
      <c r="B9" s="2" t="s">
        <v>14</v>
      </c>
      <c r="C9" s="2" t="s">
        <v>22</v>
      </c>
      <c r="D9" s="4" t="s">
        <v>23</v>
      </c>
      <c r="E9" s="2" t="s">
        <v>24</v>
      </c>
      <c r="F9" s="2" t="s">
        <v>132</v>
      </c>
      <c r="G9" s="2" t="s">
        <v>25</v>
      </c>
      <c r="H9" s="4" t="s">
        <v>1</v>
      </c>
    </row>
    <row r="10" spans="1:10" x14ac:dyDescent="0.2">
      <c r="A10" s="12"/>
      <c r="B10" s="27"/>
      <c r="C10" s="27"/>
      <c r="D10" s="27"/>
      <c r="E10" s="27"/>
      <c r="F10" s="27"/>
      <c r="G10" s="27"/>
      <c r="H10" s="28">
        <f>SUM(B10:G10)</f>
        <v>0</v>
      </c>
    </row>
    <row r="11" spans="1:10" ht="13.5" thickBot="1" x14ac:dyDescent="0.25">
      <c r="A11" s="5"/>
      <c r="B11" s="27"/>
      <c r="C11" s="27"/>
      <c r="D11" s="27"/>
      <c r="E11" s="27"/>
      <c r="F11" s="27"/>
      <c r="G11" s="27"/>
      <c r="H11" s="28">
        <f>SUM(B11:G11)</f>
        <v>0</v>
      </c>
    </row>
    <row r="12" spans="1:10" ht="13.5" thickBot="1" x14ac:dyDescent="0.25">
      <c r="A12" s="10" t="s">
        <v>10</v>
      </c>
      <c r="B12" s="29">
        <f>SUM(B10:B11)</f>
        <v>0</v>
      </c>
      <c r="C12" s="29">
        <f t="shared" ref="C12:G12" si="1">SUM(C10:C11)</f>
        <v>0</v>
      </c>
      <c r="D12" s="29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30">
        <f>SUM(B12:G12)</f>
        <v>0</v>
      </c>
    </row>
    <row r="15" spans="1:10" x14ac:dyDescent="0.2">
      <c r="A15" t="s">
        <v>110</v>
      </c>
      <c r="B15" s="194" t="s">
        <v>320</v>
      </c>
      <c r="C15" s="194" t="s">
        <v>320</v>
      </c>
      <c r="D15" s="194" t="s">
        <v>320</v>
      </c>
      <c r="E15" s="194" t="s">
        <v>320</v>
      </c>
      <c r="F15" s="194" t="s">
        <v>320</v>
      </c>
      <c r="G15" s="194" t="s">
        <v>320</v>
      </c>
      <c r="H15" s="194" t="s">
        <v>320</v>
      </c>
    </row>
    <row r="16" spans="1:10" x14ac:dyDescent="0.2">
      <c r="A16" s="1" t="s">
        <v>3</v>
      </c>
      <c r="B16" s="2" t="s">
        <v>14</v>
      </c>
      <c r="C16" s="2" t="s">
        <v>22</v>
      </c>
      <c r="D16" s="4" t="s">
        <v>23</v>
      </c>
      <c r="E16" s="2" t="s">
        <v>24</v>
      </c>
      <c r="F16" s="2" t="s">
        <v>132</v>
      </c>
      <c r="G16" s="2" t="s">
        <v>25</v>
      </c>
      <c r="H16" s="4" t="s">
        <v>1</v>
      </c>
    </row>
    <row r="17" spans="1:10" x14ac:dyDescent="0.2">
      <c r="A17" s="5" t="s">
        <v>269</v>
      </c>
      <c r="B17" s="19">
        <v>15000</v>
      </c>
      <c r="C17" s="19">
        <v>11000</v>
      </c>
      <c r="D17" s="19">
        <v>2500</v>
      </c>
      <c r="E17" s="19"/>
      <c r="F17" s="19">
        <v>2000</v>
      </c>
      <c r="G17" s="19"/>
      <c r="H17" s="20">
        <f>SUM(B17:G17)</f>
        <v>30500</v>
      </c>
    </row>
    <row r="18" spans="1:10" ht="13.5" thickBot="1" x14ac:dyDescent="0.25">
      <c r="A18" s="6"/>
      <c r="B18" s="177"/>
      <c r="C18" s="177"/>
      <c r="D18" s="177"/>
      <c r="E18" s="177"/>
      <c r="F18" s="177"/>
      <c r="G18" s="177"/>
      <c r="H18" s="31"/>
    </row>
    <row r="19" spans="1:10" ht="13.5" thickBot="1" x14ac:dyDescent="0.25">
      <c r="A19" s="10" t="s">
        <v>137</v>
      </c>
      <c r="B19" s="29">
        <f>SUM(B17:B18)</f>
        <v>15000</v>
      </c>
      <c r="C19" s="29">
        <f t="shared" ref="C19:G19" si="2">SUM(C17:C18)</f>
        <v>11000</v>
      </c>
      <c r="D19" s="29">
        <f t="shared" si="2"/>
        <v>2500</v>
      </c>
      <c r="E19" s="29">
        <f t="shared" si="2"/>
        <v>0</v>
      </c>
      <c r="F19" s="29">
        <f t="shared" si="2"/>
        <v>2000</v>
      </c>
      <c r="G19" s="29">
        <f t="shared" si="2"/>
        <v>0</v>
      </c>
      <c r="H19" s="30">
        <f>SUM(B19:G19)</f>
        <v>30500</v>
      </c>
    </row>
    <row r="20" spans="1:10" x14ac:dyDescent="0.2">
      <c r="A20" s="13"/>
      <c r="B20" s="148"/>
      <c r="C20" s="148"/>
      <c r="D20" s="148"/>
      <c r="E20" s="148"/>
      <c r="F20" s="148"/>
      <c r="G20" s="148"/>
      <c r="H20" s="40"/>
    </row>
    <row r="21" spans="1:10" x14ac:dyDescent="0.2">
      <c r="A21" s="11" t="s">
        <v>27</v>
      </c>
      <c r="B21" s="85">
        <f>SUM(B19,B12,B5)</f>
        <v>25000</v>
      </c>
      <c r="C21" s="85">
        <f t="shared" ref="C21:G21" si="3">SUM(C19,C12,C5)</f>
        <v>28500</v>
      </c>
      <c r="D21" s="85">
        <f t="shared" si="3"/>
        <v>9300</v>
      </c>
      <c r="E21" s="85">
        <f t="shared" si="3"/>
        <v>5500</v>
      </c>
      <c r="F21" s="85">
        <f t="shared" si="3"/>
        <v>9200</v>
      </c>
      <c r="G21" s="85">
        <f t="shared" si="3"/>
        <v>0</v>
      </c>
      <c r="H21" s="85">
        <f>SUM(H19,H12,H5)</f>
        <v>77500</v>
      </c>
    </row>
    <row r="25" spans="1:10" x14ac:dyDescent="0.2">
      <c r="A25" t="s">
        <v>111</v>
      </c>
      <c r="B25" s="86" t="s">
        <v>20</v>
      </c>
    </row>
    <row r="26" spans="1:10" ht="25.5" x14ac:dyDescent="0.2">
      <c r="A26" s="15" t="s">
        <v>3</v>
      </c>
      <c r="B26" s="16" t="s">
        <v>21</v>
      </c>
      <c r="C26" s="16" t="s">
        <v>11</v>
      </c>
      <c r="D26" s="16" t="s">
        <v>12</v>
      </c>
      <c r="E26" s="16" t="s">
        <v>13</v>
      </c>
      <c r="F26" s="16" t="s">
        <v>14</v>
      </c>
      <c r="G26" s="16" t="s">
        <v>15</v>
      </c>
      <c r="H26" s="16" t="s">
        <v>16</v>
      </c>
      <c r="I26" s="16" t="s">
        <v>17</v>
      </c>
      <c r="J26" s="16" t="s">
        <v>1</v>
      </c>
    </row>
    <row r="27" spans="1:10" x14ac:dyDescent="0.2">
      <c r="A27" s="5" t="s">
        <v>269</v>
      </c>
      <c r="B27" s="88"/>
      <c r="C27" s="88"/>
      <c r="D27" s="88">
        <v>7000</v>
      </c>
      <c r="E27" s="88"/>
      <c r="F27" s="88"/>
      <c r="G27" s="88"/>
      <c r="H27" s="88"/>
      <c r="I27" s="88"/>
      <c r="J27" s="89">
        <f>SUM(B27:I27)</f>
        <v>7000</v>
      </c>
    </row>
    <row r="28" spans="1:10" ht="13.5" thickBot="1" x14ac:dyDescent="0.25">
      <c r="A28" s="45"/>
      <c r="B28" s="90"/>
      <c r="C28" s="90"/>
      <c r="D28" s="90"/>
      <c r="E28" s="90"/>
      <c r="F28" s="90"/>
      <c r="G28" s="90"/>
      <c r="H28" s="90"/>
      <c r="I28" s="90"/>
      <c r="J28" s="149"/>
    </row>
    <row r="29" spans="1:10" ht="13.5" thickBot="1" x14ac:dyDescent="0.25">
      <c r="A29" s="36" t="s">
        <v>26</v>
      </c>
      <c r="B29" s="150">
        <f t="shared" ref="B29:I29" si="4">SUM(B27:B27)</f>
        <v>0</v>
      </c>
      <c r="C29" s="150">
        <f t="shared" si="4"/>
        <v>0</v>
      </c>
      <c r="D29" s="150">
        <f t="shared" si="4"/>
        <v>7000</v>
      </c>
      <c r="E29" s="150">
        <f t="shared" si="4"/>
        <v>0</v>
      </c>
      <c r="F29" s="150">
        <f t="shared" si="4"/>
        <v>0</v>
      </c>
      <c r="G29" s="150">
        <f t="shared" si="4"/>
        <v>0</v>
      </c>
      <c r="H29" s="150">
        <f t="shared" si="4"/>
        <v>0</v>
      </c>
      <c r="I29" s="150">
        <f t="shared" si="4"/>
        <v>0</v>
      </c>
      <c r="J29" s="92">
        <f>SUM(B29:I29)</f>
        <v>7000</v>
      </c>
    </row>
    <row r="32" spans="1:10" ht="15.75" x14ac:dyDescent="0.25">
      <c r="A32" s="42" t="s">
        <v>112</v>
      </c>
      <c r="B32" s="151"/>
      <c r="D32" s="93">
        <f>SUM(J29,H21)</f>
        <v>84500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zoomScaleSheetLayoutView="85" workbookViewId="0">
      <selection activeCell="A3" sqref="A3:H6"/>
    </sheetView>
  </sheetViews>
  <sheetFormatPr defaultRowHeight="12.75" x14ac:dyDescent="0.2"/>
  <cols>
    <col min="1" max="1" width="34.7109375" customWidth="1"/>
    <col min="2" max="10" width="20.7109375" style="103" customWidth="1"/>
  </cols>
  <sheetData>
    <row r="1" spans="1:10" x14ac:dyDescent="0.2">
      <c r="A1" t="s">
        <v>113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7" t="s">
        <v>270</v>
      </c>
      <c r="B3" s="123">
        <v>19000</v>
      </c>
      <c r="C3" s="123">
        <v>13500</v>
      </c>
      <c r="D3" s="123">
        <v>7500</v>
      </c>
      <c r="E3" s="123"/>
      <c r="F3" s="123">
        <v>4500</v>
      </c>
      <c r="G3" s="123"/>
      <c r="H3" s="123">
        <f>SUM(B3:G3)</f>
        <v>44500</v>
      </c>
      <c r="I3" s="75"/>
      <c r="J3" s="75"/>
    </row>
    <row r="4" spans="1:10" s="8" customFormat="1" x14ac:dyDescent="0.2">
      <c r="A4" s="46" t="s">
        <v>271</v>
      </c>
      <c r="B4" s="123">
        <v>5000</v>
      </c>
      <c r="C4" s="123">
        <v>5780</v>
      </c>
      <c r="D4" s="123">
        <v>5352</v>
      </c>
      <c r="E4" s="123"/>
      <c r="F4" s="123">
        <v>3500</v>
      </c>
      <c r="G4" s="123"/>
      <c r="H4" s="123">
        <f t="shared" ref="H4:H5" si="0">SUM(B4:G4)</f>
        <v>19632</v>
      </c>
      <c r="I4" s="75"/>
      <c r="J4" s="75"/>
    </row>
    <row r="5" spans="1:10" s="8" customFormat="1" x14ac:dyDescent="0.2">
      <c r="A5" s="46" t="s">
        <v>272</v>
      </c>
      <c r="B5" s="123">
        <v>11519</v>
      </c>
      <c r="C5" s="123">
        <v>10400</v>
      </c>
      <c r="D5" s="123">
        <v>4900</v>
      </c>
      <c r="E5" s="123">
        <v>10000</v>
      </c>
      <c r="F5" s="123">
        <v>8661</v>
      </c>
      <c r="G5" s="123"/>
      <c r="H5" s="123">
        <f t="shared" si="0"/>
        <v>45480</v>
      </c>
      <c r="I5" s="75"/>
      <c r="J5" s="75"/>
    </row>
    <row r="6" spans="1:10" s="8" customFormat="1" x14ac:dyDescent="0.2">
      <c r="A6" s="46" t="s">
        <v>275</v>
      </c>
      <c r="B6" s="123">
        <v>15333</v>
      </c>
      <c r="C6" s="123">
        <v>9980</v>
      </c>
      <c r="D6" s="123">
        <v>19890</v>
      </c>
      <c r="E6" s="123">
        <v>3000</v>
      </c>
      <c r="F6" s="123">
        <v>6500</v>
      </c>
      <c r="G6" s="123">
        <v>5000</v>
      </c>
      <c r="H6" s="123">
        <f>SUM(B6:G6)</f>
        <v>59703</v>
      </c>
      <c r="I6" s="75"/>
      <c r="J6" s="75"/>
    </row>
    <row r="7" spans="1:10" ht="13.5" thickBot="1" x14ac:dyDescent="0.25">
      <c r="A7" s="12"/>
      <c r="B7" s="27"/>
      <c r="C7" s="27"/>
      <c r="D7" s="27"/>
      <c r="E7" s="27"/>
      <c r="F7" s="27"/>
      <c r="G7" s="27"/>
      <c r="H7" s="28">
        <f>SUM(B7:G7)</f>
        <v>0</v>
      </c>
    </row>
    <row r="8" spans="1:10" ht="13.5" thickBot="1" x14ac:dyDescent="0.25">
      <c r="A8" s="10" t="s">
        <v>9</v>
      </c>
      <c r="B8" s="29">
        <f t="shared" ref="B8:G8" si="1">SUM(B3:B7)</f>
        <v>50852</v>
      </c>
      <c r="C8" s="29">
        <f t="shared" si="1"/>
        <v>39660</v>
      </c>
      <c r="D8" s="29">
        <f t="shared" si="1"/>
        <v>37642</v>
      </c>
      <c r="E8" s="29">
        <f t="shared" si="1"/>
        <v>13000</v>
      </c>
      <c r="F8" s="29">
        <f t="shared" si="1"/>
        <v>23161</v>
      </c>
      <c r="G8" s="29">
        <f t="shared" si="1"/>
        <v>5000</v>
      </c>
      <c r="H8" s="30">
        <f>SUM(B8:G8)</f>
        <v>169315</v>
      </c>
    </row>
    <row r="11" spans="1:10" x14ac:dyDescent="0.2">
      <c r="A11" t="s">
        <v>114</v>
      </c>
      <c r="B11" s="194" t="s">
        <v>319</v>
      </c>
      <c r="C11" s="194" t="s">
        <v>319</v>
      </c>
      <c r="D11" s="194" t="s">
        <v>319</v>
      </c>
      <c r="E11" s="194" t="s">
        <v>319</v>
      </c>
      <c r="F11" s="194" t="s">
        <v>319</v>
      </c>
      <c r="G11" s="194" t="s">
        <v>319</v>
      </c>
      <c r="H11" s="194" t="s">
        <v>319</v>
      </c>
    </row>
    <row r="12" spans="1:10" x14ac:dyDescent="0.2">
      <c r="A12" s="1" t="s">
        <v>3</v>
      </c>
      <c r="B12" s="2" t="s">
        <v>14</v>
      </c>
      <c r="C12" s="2" t="s">
        <v>22</v>
      </c>
      <c r="D12" s="4" t="s">
        <v>23</v>
      </c>
      <c r="E12" s="2" t="s">
        <v>24</v>
      </c>
      <c r="F12" s="2" t="s">
        <v>132</v>
      </c>
      <c r="G12" s="2" t="s">
        <v>25</v>
      </c>
      <c r="H12" s="4" t="s">
        <v>1</v>
      </c>
    </row>
    <row r="13" spans="1:10" x14ac:dyDescent="0.2">
      <c r="A13" s="7" t="s">
        <v>270</v>
      </c>
      <c r="B13" s="27">
        <v>8000</v>
      </c>
      <c r="C13" s="27">
        <v>5420</v>
      </c>
      <c r="D13" s="27">
        <v>22043</v>
      </c>
      <c r="E13" s="27"/>
      <c r="F13" s="27">
        <v>25000</v>
      </c>
      <c r="G13" s="27"/>
      <c r="H13" s="28">
        <f>SUM(B13:G13)</f>
        <v>60463</v>
      </c>
    </row>
    <row r="14" spans="1:10" x14ac:dyDescent="0.2">
      <c r="A14" s="46" t="s">
        <v>273</v>
      </c>
      <c r="B14" s="27">
        <v>11391</v>
      </c>
      <c r="C14" s="27">
        <v>11800</v>
      </c>
      <c r="D14" s="27">
        <v>10400</v>
      </c>
      <c r="E14" s="27">
        <v>6050</v>
      </c>
      <c r="F14" s="27">
        <v>3780</v>
      </c>
      <c r="G14" s="27">
        <v>9400</v>
      </c>
      <c r="H14" s="28">
        <f>SUM(B14:G14)</f>
        <v>52821</v>
      </c>
    </row>
    <row r="15" spans="1:10" s="8" customFormat="1" x14ac:dyDescent="0.2">
      <c r="A15" s="46" t="s">
        <v>271</v>
      </c>
      <c r="B15" s="123">
        <v>15605</v>
      </c>
      <c r="C15" s="123">
        <v>5400</v>
      </c>
      <c r="D15" s="123">
        <v>706</v>
      </c>
      <c r="E15" s="123"/>
      <c r="F15" s="123"/>
      <c r="G15" s="123"/>
      <c r="H15" s="123">
        <f t="shared" ref="H15:H17" si="2">SUM(B15:G15)</f>
        <v>21711</v>
      </c>
      <c r="I15" s="75"/>
      <c r="J15" s="75"/>
    </row>
    <row r="16" spans="1:10" s="8" customFormat="1" x14ac:dyDescent="0.2">
      <c r="A16" s="46" t="s">
        <v>272</v>
      </c>
      <c r="B16" s="123">
        <v>20000</v>
      </c>
      <c r="C16" s="123">
        <v>10000</v>
      </c>
      <c r="D16" s="123">
        <v>4000</v>
      </c>
      <c r="E16" s="123">
        <v>35000</v>
      </c>
      <c r="F16" s="123">
        <v>900</v>
      </c>
      <c r="G16" s="123"/>
      <c r="H16" s="123">
        <f t="shared" si="2"/>
        <v>69900</v>
      </c>
      <c r="I16" s="75"/>
      <c r="J16" s="75"/>
    </row>
    <row r="17" spans="1:10" s="8" customFormat="1" x14ac:dyDescent="0.2">
      <c r="A17" s="46" t="s">
        <v>274</v>
      </c>
      <c r="B17" s="123">
        <v>6086</v>
      </c>
      <c r="C17" s="123">
        <v>6031</v>
      </c>
      <c r="D17" s="123">
        <v>5000</v>
      </c>
      <c r="E17" s="123"/>
      <c r="F17" s="123">
        <v>2875</v>
      </c>
      <c r="G17" s="123"/>
      <c r="H17" s="123">
        <f t="shared" si="2"/>
        <v>19992</v>
      </c>
      <c r="I17" s="75"/>
      <c r="J17" s="75"/>
    </row>
    <row r="18" spans="1:10" ht="13.5" thickBot="1" x14ac:dyDescent="0.25">
      <c r="A18" s="5"/>
      <c r="B18" s="27"/>
      <c r="C18" s="27"/>
      <c r="D18" s="27"/>
      <c r="E18" s="27"/>
      <c r="F18" s="27"/>
      <c r="G18" s="27"/>
      <c r="H18" s="28">
        <f>SUM(B18:G18)</f>
        <v>0</v>
      </c>
    </row>
    <row r="19" spans="1:10" ht="13.5" thickBot="1" x14ac:dyDescent="0.25">
      <c r="A19" s="10" t="s">
        <v>10</v>
      </c>
      <c r="B19" s="29">
        <f t="shared" ref="B19:G19" si="3">SUM(B13:B18)</f>
        <v>61082</v>
      </c>
      <c r="C19" s="29">
        <f t="shared" si="3"/>
        <v>38651</v>
      </c>
      <c r="D19" s="29">
        <f t="shared" si="3"/>
        <v>42149</v>
      </c>
      <c r="E19" s="29">
        <f t="shared" si="3"/>
        <v>41050</v>
      </c>
      <c r="F19" s="29">
        <f t="shared" si="3"/>
        <v>32555</v>
      </c>
      <c r="G19" s="29">
        <f t="shared" si="3"/>
        <v>9400</v>
      </c>
      <c r="H19" s="30">
        <f>SUM(B19:G19)</f>
        <v>224887</v>
      </c>
    </row>
    <row r="22" spans="1:10" x14ac:dyDescent="0.2">
      <c r="A22" t="s">
        <v>115</v>
      </c>
      <c r="B22" s="194" t="s">
        <v>320</v>
      </c>
      <c r="C22" s="194" t="s">
        <v>320</v>
      </c>
      <c r="D22" s="194" t="s">
        <v>320</v>
      </c>
      <c r="E22" s="194" t="s">
        <v>320</v>
      </c>
      <c r="F22" s="194" t="s">
        <v>320</v>
      </c>
      <c r="G22" s="194" t="s">
        <v>320</v>
      </c>
      <c r="H22" s="194" t="s">
        <v>320</v>
      </c>
    </row>
    <row r="23" spans="1:10" x14ac:dyDescent="0.2">
      <c r="A23" s="1" t="s">
        <v>3</v>
      </c>
      <c r="B23" s="2" t="s">
        <v>14</v>
      </c>
      <c r="C23" s="2" t="s">
        <v>22</v>
      </c>
      <c r="D23" s="4" t="s">
        <v>23</v>
      </c>
      <c r="E23" s="2" t="s">
        <v>24</v>
      </c>
      <c r="F23" s="2" t="s">
        <v>132</v>
      </c>
      <c r="G23" s="2" t="s">
        <v>25</v>
      </c>
      <c r="H23" s="4" t="s">
        <v>1</v>
      </c>
    </row>
    <row r="24" spans="1:10" x14ac:dyDescent="0.2">
      <c r="A24" s="7" t="s">
        <v>270</v>
      </c>
      <c r="B24" s="19">
        <v>5000</v>
      </c>
      <c r="C24" s="19">
        <v>7505</v>
      </c>
      <c r="D24" s="19">
        <v>20543</v>
      </c>
      <c r="E24" s="19"/>
      <c r="F24" s="19">
        <v>25000</v>
      </c>
      <c r="G24" s="19"/>
      <c r="H24" s="20">
        <f>SUM(B24:G24)</f>
        <v>58048</v>
      </c>
    </row>
    <row r="25" spans="1:10" s="8" customFormat="1" x14ac:dyDescent="0.2">
      <c r="A25" s="46" t="s">
        <v>271</v>
      </c>
      <c r="B25" s="123">
        <v>5000</v>
      </c>
      <c r="C25" s="123">
        <v>3960</v>
      </c>
      <c r="D25" s="123">
        <v>706</v>
      </c>
      <c r="E25" s="123"/>
      <c r="F25" s="123"/>
      <c r="G25" s="123"/>
      <c r="H25" s="123">
        <f t="shared" ref="H25:H27" si="4">SUM(B25:G25)</f>
        <v>9666</v>
      </c>
      <c r="I25" s="75"/>
      <c r="J25" s="75"/>
    </row>
    <row r="26" spans="1:10" s="8" customFormat="1" x14ac:dyDescent="0.2">
      <c r="A26" s="46" t="s">
        <v>272</v>
      </c>
      <c r="B26" s="123">
        <v>10000</v>
      </c>
      <c r="C26" s="123">
        <v>5000</v>
      </c>
      <c r="D26" s="123">
        <v>3000</v>
      </c>
      <c r="E26" s="123">
        <v>30000</v>
      </c>
      <c r="F26" s="123"/>
      <c r="G26" s="123"/>
      <c r="H26" s="123">
        <f t="shared" si="4"/>
        <v>48000</v>
      </c>
      <c r="I26" s="75"/>
      <c r="J26" s="75"/>
    </row>
    <row r="27" spans="1:10" s="8" customFormat="1" x14ac:dyDescent="0.2">
      <c r="A27" s="46" t="s">
        <v>275</v>
      </c>
      <c r="B27" s="123">
        <v>6600</v>
      </c>
      <c r="C27" s="123">
        <v>15008</v>
      </c>
      <c r="D27" s="123">
        <v>20737</v>
      </c>
      <c r="E27" s="123"/>
      <c r="F27" s="123">
        <v>4600</v>
      </c>
      <c r="G27" s="123"/>
      <c r="H27" s="123">
        <f t="shared" si="4"/>
        <v>46945</v>
      </c>
      <c r="I27" s="75"/>
      <c r="J27" s="75"/>
    </row>
    <row r="28" spans="1:10" x14ac:dyDescent="0.2">
      <c r="A28" s="12"/>
      <c r="B28" s="27"/>
      <c r="C28" s="27"/>
      <c r="D28" s="27"/>
      <c r="E28" s="27"/>
      <c r="F28" s="27"/>
      <c r="G28" s="27"/>
      <c r="H28" s="28">
        <f>SUM(B28:G28)</f>
        <v>0</v>
      </c>
    </row>
    <row r="29" spans="1:10" ht="13.5" thickBot="1" x14ac:dyDescent="0.25">
      <c r="A29" s="6"/>
      <c r="B29" s="177"/>
      <c r="C29" s="177"/>
      <c r="D29" s="177"/>
      <c r="E29" s="177"/>
      <c r="F29" s="177"/>
      <c r="G29" s="177"/>
      <c r="H29" s="31"/>
    </row>
    <row r="30" spans="1:10" ht="13.5" thickBot="1" x14ac:dyDescent="0.25">
      <c r="A30" s="10" t="s">
        <v>137</v>
      </c>
      <c r="B30" s="29">
        <f>SUM(B24:B29)</f>
        <v>26600</v>
      </c>
      <c r="C30" s="29">
        <f t="shared" ref="C30:G30" si="5">SUM(C24:C29)</f>
        <v>31473</v>
      </c>
      <c r="D30" s="29">
        <f t="shared" si="5"/>
        <v>44986</v>
      </c>
      <c r="E30" s="29">
        <f t="shared" si="5"/>
        <v>30000</v>
      </c>
      <c r="F30" s="29">
        <f t="shared" si="5"/>
        <v>29600</v>
      </c>
      <c r="G30" s="29">
        <f t="shared" si="5"/>
        <v>0</v>
      </c>
      <c r="H30" s="30">
        <f>SUM(B30:G30)</f>
        <v>162659</v>
      </c>
    </row>
    <row r="31" spans="1:10" x14ac:dyDescent="0.2">
      <c r="A31" s="13"/>
      <c r="B31" s="148"/>
      <c r="C31" s="148"/>
      <c r="D31" s="148"/>
      <c r="E31" s="148"/>
      <c r="F31" s="148"/>
      <c r="G31" s="148"/>
      <c r="H31" s="40"/>
    </row>
    <row r="32" spans="1:10" x14ac:dyDescent="0.2">
      <c r="A32" s="11" t="s">
        <v>27</v>
      </c>
      <c r="B32" s="85">
        <f t="shared" ref="B32:H32" si="6">SUM(B30,B19,B8)</f>
        <v>138534</v>
      </c>
      <c r="C32" s="85">
        <f t="shared" si="6"/>
        <v>109784</v>
      </c>
      <c r="D32" s="85">
        <f t="shared" si="6"/>
        <v>124777</v>
      </c>
      <c r="E32" s="85">
        <f t="shared" si="6"/>
        <v>84050</v>
      </c>
      <c r="F32" s="85">
        <f t="shared" si="6"/>
        <v>85316</v>
      </c>
      <c r="G32" s="85">
        <f t="shared" si="6"/>
        <v>14400</v>
      </c>
      <c r="H32" s="85">
        <f t="shared" si="6"/>
        <v>556861</v>
      </c>
    </row>
    <row r="36" spans="1:10" x14ac:dyDescent="0.2">
      <c r="A36" t="s">
        <v>116</v>
      </c>
      <c r="B36" s="86" t="s">
        <v>20</v>
      </c>
    </row>
    <row r="37" spans="1:10" ht="25.5" x14ac:dyDescent="0.2">
      <c r="A37" s="15" t="s">
        <v>3</v>
      </c>
      <c r="B37" s="16" t="s">
        <v>21</v>
      </c>
      <c r="C37" s="16" t="s">
        <v>11</v>
      </c>
      <c r="D37" s="16" t="s">
        <v>12</v>
      </c>
      <c r="E37" s="16" t="s">
        <v>13</v>
      </c>
      <c r="F37" s="16" t="s">
        <v>14</v>
      </c>
      <c r="G37" s="16" t="s">
        <v>15</v>
      </c>
      <c r="H37" s="16" t="s">
        <v>16</v>
      </c>
      <c r="I37" s="16" t="s">
        <v>17</v>
      </c>
      <c r="J37" s="16" t="s">
        <v>1</v>
      </c>
    </row>
    <row r="38" spans="1:10" x14ac:dyDescent="0.2">
      <c r="A38" s="46" t="s">
        <v>273</v>
      </c>
      <c r="B38" s="88"/>
      <c r="C38" s="88"/>
      <c r="D38" s="88">
        <v>40000</v>
      </c>
      <c r="E38" s="88">
        <v>40000</v>
      </c>
      <c r="F38" s="88"/>
      <c r="G38" s="88"/>
      <c r="H38" s="88"/>
      <c r="I38" s="88"/>
      <c r="J38" s="89">
        <f>SUM(B38:I38)</f>
        <v>80000</v>
      </c>
    </row>
    <row r="39" spans="1:10" x14ac:dyDescent="0.2">
      <c r="A39" s="46" t="s">
        <v>272</v>
      </c>
      <c r="B39" s="88"/>
      <c r="C39" s="88">
        <v>30000</v>
      </c>
      <c r="D39" s="88">
        <v>10000</v>
      </c>
      <c r="E39" s="88"/>
      <c r="F39" s="88"/>
      <c r="G39" s="88">
        <v>12280</v>
      </c>
      <c r="H39" s="88"/>
      <c r="I39" s="88"/>
      <c r="J39" s="89">
        <f>SUM(B39:I39)</f>
        <v>52280</v>
      </c>
    </row>
    <row r="40" spans="1:10" x14ac:dyDescent="0.2">
      <c r="A40" s="46" t="s">
        <v>275</v>
      </c>
      <c r="B40" s="88"/>
      <c r="C40" s="88">
        <v>5000</v>
      </c>
      <c r="D40" s="88">
        <v>7500</v>
      </c>
      <c r="E40" s="88"/>
      <c r="F40" s="88">
        <v>15000</v>
      </c>
      <c r="G40" s="88"/>
      <c r="H40" s="88"/>
      <c r="I40" s="88">
        <v>10000</v>
      </c>
      <c r="J40" s="89">
        <f t="shared" ref="J40:J41" si="7">SUM(B40:I40)</f>
        <v>37500</v>
      </c>
    </row>
    <row r="41" spans="1:10" ht="13.5" thickBot="1" x14ac:dyDescent="0.25">
      <c r="A41" s="6"/>
      <c r="B41" s="88"/>
      <c r="C41" s="88"/>
      <c r="D41" s="88"/>
      <c r="E41" s="88"/>
      <c r="F41" s="88"/>
      <c r="G41" s="88"/>
      <c r="H41" s="88"/>
      <c r="I41" s="88"/>
      <c r="J41" s="89">
        <f t="shared" si="7"/>
        <v>0</v>
      </c>
    </row>
    <row r="42" spans="1:10" ht="13.5" thickBot="1" x14ac:dyDescent="0.25">
      <c r="A42" s="36" t="s">
        <v>26</v>
      </c>
      <c r="B42" s="150">
        <f t="shared" ref="B42:I42" si="8">SUM(B38:B41)</f>
        <v>0</v>
      </c>
      <c r="C42" s="150">
        <f t="shared" si="8"/>
        <v>35000</v>
      </c>
      <c r="D42" s="150">
        <f t="shared" si="8"/>
        <v>57500</v>
      </c>
      <c r="E42" s="150">
        <f t="shared" si="8"/>
        <v>40000</v>
      </c>
      <c r="F42" s="150">
        <f t="shared" si="8"/>
        <v>15000</v>
      </c>
      <c r="G42" s="150">
        <f t="shared" si="8"/>
        <v>12280</v>
      </c>
      <c r="H42" s="150">
        <f t="shared" si="8"/>
        <v>0</v>
      </c>
      <c r="I42" s="150">
        <f t="shared" si="8"/>
        <v>10000</v>
      </c>
      <c r="J42" s="92">
        <f>SUM(B42:I42)</f>
        <v>169780</v>
      </c>
    </row>
    <row r="45" spans="1:10" ht="15.75" x14ac:dyDescent="0.25">
      <c r="A45" s="42" t="s">
        <v>117</v>
      </c>
      <c r="B45" s="151"/>
      <c r="D45" s="93">
        <f>SUM(J42,H32)</f>
        <v>726641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opLeftCell="A22" zoomScaleNormal="100" zoomScaleSheetLayoutView="115" workbookViewId="0">
      <selection activeCell="C74" sqref="C74"/>
    </sheetView>
  </sheetViews>
  <sheetFormatPr defaultRowHeight="12.75" x14ac:dyDescent="0.2"/>
  <cols>
    <col min="1" max="1" width="40.42578125" customWidth="1"/>
    <col min="2" max="8" width="18.7109375" style="127" customWidth="1"/>
    <col min="9" max="10" width="18.7109375" customWidth="1"/>
  </cols>
  <sheetData>
    <row r="1" spans="1:8" x14ac:dyDescent="0.2">
      <c r="A1" t="s">
        <v>304</v>
      </c>
    </row>
    <row r="2" spans="1:8" ht="24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8" s="8" customFormat="1" x14ac:dyDescent="0.2">
      <c r="A3" s="7" t="s">
        <v>305</v>
      </c>
      <c r="B3" s="123">
        <v>20738</v>
      </c>
      <c r="C3" s="123"/>
      <c r="D3" s="123">
        <v>4000</v>
      </c>
      <c r="E3" s="123"/>
      <c r="F3" s="123"/>
      <c r="G3" s="123"/>
      <c r="H3" s="123">
        <f>SUM(B3:G3)</f>
        <v>24738</v>
      </c>
    </row>
    <row r="4" spans="1:8" s="8" customFormat="1" x14ac:dyDescent="0.2">
      <c r="A4" s="46" t="s">
        <v>306</v>
      </c>
      <c r="B4" s="123">
        <v>6050</v>
      </c>
      <c r="C4" s="123">
        <v>44300</v>
      </c>
      <c r="D4" s="123">
        <v>5000</v>
      </c>
      <c r="E4" s="123">
        <v>9000</v>
      </c>
      <c r="F4" s="123">
        <v>4500</v>
      </c>
      <c r="G4" s="123"/>
      <c r="H4" s="123">
        <f t="shared" ref="H4:H17" si="0">SUM(B4:G4)</f>
        <v>68850</v>
      </c>
    </row>
    <row r="5" spans="1:8" s="8" customFormat="1" ht="12.75" customHeight="1" x14ac:dyDescent="0.2">
      <c r="A5" s="46" t="s">
        <v>307</v>
      </c>
      <c r="B5" s="123"/>
      <c r="C5" s="123">
        <v>64700</v>
      </c>
      <c r="D5" s="123">
        <v>25000</v>
      </c>
      <c r="E5" s="123">
        <v>16500</v>
      </c>
      <c r="F5" s="123">
        <v>10000</v>
      </c>
      <c r="G5" s="123"/>
      <c r="H5" s="123">
        <f t="shared" si="0"/>
        <v>116200</v>
      </c>
    </row>
    <row r="6" spans="1:8" s="8" customFormat="1" x14ac:dyDescent="0.2">
      <c r="A6" s="46" t="s">
        <v>308</v>
      </c>
      <c r="B6" s="123"/>
      <c r="C6" s="123">
        <v>45000</v>
      </c>
      <c r="D6" s="123">
        <v>20000</v>
      </c>
      <c r="E6" s="123">
        <v>5000</v>
      </c>
      <c r="F6" s="123">
        <v>15000</v>
      </c>
      <c r="G6" s="123"/>
      <c r="H6" s="123">
        <f t="shared" si="0"/>
        <v>85000</v>
      </c>
    </row>
    <row r="7" spans="1:8" s="8" customFormat="1" x14ac:dyDescent="0.2">
      <c r="A7" s="46" t="s">
        <v>309</v>
      </c>
      <c r="B7" s="123">
        <v>3500</v>
      </c>
      <c r="C7" s="123">
        <v>40000</v>
      </c>
      <c r="D7" s="123">
        <v>7000</v>
      </c>
      <c r="E7" s="123">
        <v>14500</v>
      </c>
      <c r="F7" s="123"/>
      <c r="G7" s="123"/>
      <c r="H7" s="123">
        <f t="shared" si="0"/>
        <v>65000</v>
      </c>
    </row>
    <row r="8" spans="1:8" s="8" customFormat="1" x14ac:dyDescent="0.2">
      <c r="A8" s="46" t="s">
        <v>310</v>
      </c>
      <c r="B8" s="123">
        <v>2080</v>
      </c>
      <c r="C8" s="123">
        <v>42450</v>
      </c>
      <c r="D8" s="123">
        <v>10000</v>
      </c>
      <c r="E8" s="123"/>
      <c r="F8" s="123"/>
      <c r="G8" s="123"/>
      <c r="H8" s="123">
        <f t="shared" si="0"/>
        <v>54530</v>
      </c>
    </row>
    <row r="9" spans="1:8" s="8" customFormat="1" x14ac:dyDescent="0.2">
      <c r="A9" s="46" t="s">
        <v>311</v>
      </c>
      <c r="B9" s="123">
        <v>31820</v>
      </c>
      <c r="C9" s="123">
        <v>32390</v>
      </c>
      <c r="D9" s="123">
        <v>8925</v>
      </c>
      <c r="E9" s="123"/>
      <c r="F9" s="123"/>
      <c r="G9" s="123"/>
      <c r="H9" s="123">
        <f t="shared" si="0"/>
        <v>73135</v>
      </c>
    </row>
    <row r="10" spans="1:8" s="8" customFormat="1" x14ac:dyDescent="0.2">
      <c r="A10" s="46" t="s">
        <v>312</v>
      </c>
      <c r="B10" s="123"/>
      <c r="C10" s="123">
        <v>65000</v>
      </c>
      <c r="D10" s="123">
        <v>10000</v>
      </c>
      <c r="E10" s="123">
        <v>20000</v>
      </c>
      <c r="F10" s="123">
        <v>10000</v>
      </c>
      <c r="G10" s="123"/>
      <c r="H10" s="123">
        <f t="shared" si="0"/>
        <v>105000</v>
      </c>
    </row>
    <row r="11" spans="1:8" s="8" customFormat="1" x14ac:dyDescent="0.2">
      <c r="A11" s="46" t="s">
        <v>313</v>
      </c>
      <c r="B11" s="123">
        <v>9000</v>
      </c>
      <c r="C11" s="123">
        <v>50000</v>
      </c>
      <c r="D11" s="123"/>
      <c r="E11" s="123">
        <v>29000</v>
      </c>
      <c r="F11" s="123"/>
      <c r="G11" s="123"/>
      <c r="H11" s="123">
        <f t="shared" si="0"/>
        <v>88000</v>
      </c>
    </row>
    <row r="12" spans="1:8" s="8" customFormat="1" x14ac:dyDescent="0.2">
      <c r="A12" s="46" t="s">
        <v>314</v>
      </c>
      <c r="B12" s="123">
        <v>4500</v>
      </c>
      <c r="C12" s="123">
        <v>31000</v>
      </c>
      <c r="D12" s="123">
        <v>24000</v>
      </c>
      <c r="E12" s="123">
        <v>20000</v>
      </c>
      <c r="F12" s="123"/>
      <c r="G12" s="123"/>
      <c r="H12" s="123">
        <f t="shared" si="0"/>
        <v>79500</v>
      </c>
    </row>
    <row r="13" spans="1:8" s="8" customFormat="1" x14ac:dyDescent="0.2">
      <c r="A13" s="46" t="s">
        <v>315</v>
      </c>
      <c r="B13" s="123">
        <v>28500</v>
      </c>
      <c r="C13" s="123">
        <v>15000</v>
      </c>
      <c r="D13" s="123">
        <v>34380</v>
      </c>
      <c r="E13" s="123"/>
      <c r="F13" s="123">
        <v>25000</v>
      </c>
      <c r="G13" s="123"/>
      <c r="H13" s="123">
        <f t="shared" si="0"/>
        <v>102880</v>
      </c>
    </row>
    <row r="14" spans="1:8" s="8" customFormat="1" x14ac:dyDescent="0.2">
      <c r="A14" s="46" t="s">
        <v>316</v>
      </c>
      <c r="B14" s="123">
        <v>10000</v>
      </c>
      <c r="C14" s="123">
        <v>50000</v>
      </c>
      <c r="D14" s="123">
        <v>15000</v>
      </c>
      <c r="E14" s="123">
        <v>14500</v>
      </c>
      <c r="F14" s="123"/>
      <c r="G14" s="123"/>
      <c r="H14" s="123">
        <f t="shared" si="0"/>
        <v>89500</v>
      </c>
    </row>
    <row r="15" spans="1:8" s="8" customFormat="1" x14ac:dyDescent="0.2">
      <c r="A15" s="46" t="s">
        <v>172</v>
      </c>
      <c r="B15" s="123">
        <v>94835</v>
      </c>
      <c r="C15" s="123"/>
      <c r="D15" s="123">
        <v>60000</v>
      </c>
      <c r="E15" s="123"/>
      <c r="F15" s="123">
        <v>7000</v>
      </c>
      <c r="G15" s="123"/>
      <c r="H15" s="123">
        <f t="shared" si="0"/>
        <v>161835</v>
      </c>
    </row>
    <row r="16" spans="1:8" s="8" customFormat="1" x14ac:dyDescent="0.2">
      <c r="A16" s="46" t="s">
        <v>317</v>
      </c>
      <c r="B16" s="123">
        <v>3700</v>
      </c>
      <c r="C16" s="123">
        <v>60000</v>
      </c>
      <c r="D16" s="123"/>
      <c r="E16" s="123">
        <v>20000</v>
      </c>
      <c r="F16" s="123"/>
      <c r="G16" s="123"/>
      <c r="H16" s="123">
        <f t="shared" si="0"/>
        <v>83700</v>
      </c>
    </row>
    <row r="17" spans="1:8" s="8" customFormat="1" x14ac:dyDescent="0.2">
      <c r="A17" s="46" t="s">
        <v>318</v>
      </c>
      <c r="B17" s="123">
        <v>5000</v>
      </c>
      <c r="C17" s="123">
        <v>50000</v>
      </c>
      <c r="D17" s="123">
        <v>15000</v>
      </c>
      <c r="E17" s="123"/>
      <c r="F17" s="123"/>
      <c r="G17" s="123"/>
      <c r="H17" s="123">
        <f t="shared" si="0"/>
        <v>70000</v>
      </c>
    </row>
    <row r="18" spans="1:8" s="8" customFormat="1" ht="13.5" thickBot="1" x14ac:dyDescent="0.25">
      <c r="A18" s="46"/>
      <c r="B18" s="123"/>
      <c r="C18" s="123"/>
      <c r="D18" s="123"/>
      <c r="E18" s="123"/>
      <c r="F18" s="123"/>
      <c r="G18" s="123"/>
      <c r="H18" s="123"/>
    </row>
    <row r="19" spans="1:8" ht="13.5" thickBot="1" x14ac:dyDescent="0.25">
      <c r="A19" s="10" t="s">
        <v>9</v>
      </c>
      <c r="B19" s="29">
        <f t="shared" ref="B19:G19" si="1">SUM(B3:B18)</f>
        <v>219723</v>
      </c>
      <c r="C19" s="29">
        <f t="shared" si="1"/>
        <v>589840</v>
      </c>
      <c r="D19" s="29">
        <f t="shared" si="1"/>
        <v>238305</v>
      </c>
      <c r="E19" s="29">
        <f t="shared" si="1"/>
        <v>148500</v>
      </c>
      <c r="F19" s="29">
        <f t="shared" si="1"/>
        <v>71500</v>
      </c>
      <c r="G19" s="29">
        <f t="shared" si="1"/>
        <v>0</v>
      </c>
      <c r="H19" s="124">
        <f>SUM(B19:G19)</f>
        <v>1267868</v>
      </c>
    </row>
    <row r="22" spans="1:8" x14ac:dyDescent="0.2">
      <c r="A22" t="s">
        <v>319</v>
      </c>
    </row>
    <row r="23" spans="1:8" ht="24" x14ac:dyDescent="0.2">
      <c r="A23" s="1" t="s">
        <v>3</v>
      </c>
      <c r="B23" s="2" t="s">
        <v>14</v>
      </c>
      <c r="C23" s="2" t="s">
        <v>22</v>
      </c>
      <c r="D23" s="4" t="s">
        <v>23</v>
      </c>
      <c r="E23" s="2" t="s">
        <v>24</v>
      </c>
      <c r="F23" s="2" t="s">
        <v>132</v>
      </c>
      <c r="G23" s="2" t="s">
        <v>25</v>
      </c>
      <c r="H23" s="4" t="s">
        <v>1</v>
      </c>
    </row>
    <row r="24" spans="1:8" x14ac:dyDescent="0.2">
      <c r="A24" s="12" t="s">
        <v>306</v>
      </c>
      <c r="B24" s="27">
        <v>9800</v>
      </c>
      <c r="C24" s="27">
        <v>14300</v>
      </c>
      <c r="D24" s="27">
        <v>4500</v>
      </c>
      <c r="E24" s="27">
        <v>9900</v>
      </c>
      <c r="F24" s="27">
        <v>3300</v>
      </c>
      <c r="G24" s="27">
        <v>0</v>
      </c>
      <c r="H24" s="123">
        <f>SUM(B24:G24)</f>
        <v>41800</v>
      </c>
    </row>
    <row r="25" spans="1:8" x14ac:dyDescent="0.2">
      <c r="A25" s="46" t="s">
        <v>307</v>
      </c>
      <c r="B25" s="27">
        <v>12000</v>
      </c>
      <c r="C25" s="27">
        <v>47000</v>
      </c>
      <c r="D25" s="27">
        <v>45000</v>
      </c>
      <c r="E25" s="27"/>
      <c r="F25" s="27"/>
      <c r="G25" s="27"/>
      <c r="H25" s="123">
        <f t="shared" ref="H25:H33" si="2">SUM(B25:G25)</f>
        <v>104000</v>
      </c>
    </row>
    <row r="26" spans="1:8" x14ac:dyDescent="0.2">
      <c r="A26" s="46" t="s">
        <v>308</v>
      </c>
      <c r="B26" s="27">
        <v>1560</v>
      </c>
      <c r="C26" s="27">
        <v>24000</v>
      </c>
      <c r="D26" s="27">
        <v>10400</v>
      </c>
      <c r="E26" s="27">
        <v>990</v>
      </c>
      <c r="F26" s="27">
        <v>9950</v>
      </c>
      <c r="G26" s="27">
        <v>4950</v>
      </c>
      <c r="H26" s="123">
        <f t="shared" si="2"/>
        <v>51850</v>
      </c>
    </row>
    <row r="27" spans="1:8" x14ac:dyDescent="0.2">
      <c r="A27" s="46" t="s">
        <v>309</v>
      </c>
      <c r="B27" s="27">
        <v>8250</v>
      </c>
      <c r="C27" s="27">
        <v>85000</v>
      </c>
      <c r="D27" s="27">
        <v>30000</v>
      </c>
      <c r="E27" s="27">
        <v>21600</v>
      </c>
      <c r="F27" s="27">
        <v>6000</v>
      </c>
      <c r="G27" s="27"/>
      <c r="H27" s="123">
        <f t="shared" si="2"/>
        <v>150850</v>
      </c>
    </row>
    <row r="28" spans="1:8" x14ac:dyDescent="0.2">
      <c r="A28" s="46" t="s">
        <v>310</v>
      </c>
      <c r="B28" s="27">
        <v>8000</v>
      </c>
      <c r="C28" s="27">
        <v>18000</v>
      </c>
      <c r="D28" s="27">
        <v>5500</v>
      </c>
      <c r="E28" s="27"/>
      <c r="F28" s="27"/>
      <c r="G28" s="27"/>
      <c r="H28" s="123">
        <f t="shared" si="2"/>
        <v>31500</v>
      </c>
    </row>
    <row r="29" spans="1:8" x14ac:dyDescent="0.2">
      <c r="A29" s="46" t="s">
        <v>311</v>
      </c>
      <c r="B29" s="27">
        <v>4800</v>
      </c>
      <c r="C29" s="27">
        <v>3300</v>
      </c>
      <c r="D29" s="27">
        <v>5400</v>
      </c>
      <c r="E29" s="27"/>
      <c r="F29" s="27">
        <v>6600</v>
      </c>
      <c r="G29" s="27">
        <v>5700</v>
      </c>
      <c r="H29" s="123">
        <f t="shared" si="2"/>
        <v>25800</v>
      </c>
    </row>
    <row r="30" spans="1:8" x14ac:dyDescent="0.2">
      <c r="A30" s="46" t="s">
        <v>313</v>
      </c>
      <c r="B30" s="27">
        <v>5000</v>
      </c>
      <c r="C30" s="27">
        <v>27000</v>
      </c>
      <c r="D30" s="27"/>
      <c r="E30" s="27">
        <v>10000</v>
      </c>
      <c r="F30" s="27"/>
      <c r="G30" s="27"/>
      <c r="H30" s="123">
        <f>SUM(B30:G30)</f>
        <v>42000</v>
      </c>
    </row>
    <row r="31" spans="1:8" x14ac:dyDescent="0.2">
      <c r="A31" s="46" t="s">
        <v>314</v>
      </c>
      <c r="B31" s="27">
        <v>7800</v>
      </c>
      <c r="C31" s="27">
        <v>24500</v>
      </c>
      <c r="D31" s="27">
        <v>14000</v>
      </c>
      <c r="E31" s="27">
        <v>51000</v>
      </c>
      <c r="F31" s="27"/>
      <c r="G31" s="27"/>
      <c r="H31" s="123">
        <f t="shared" si="2"/>
        <v>97300</v>
      </c>
    </row>
    <row r="32" spans="1:8" x14ac:dyDescent="0.2">
      <c r="A32" s="46" t="s">
        <v>315</v>
      </c>
      <c r="B32" s="27">
        <v>38054</v>
      </c>
      <c r="C32" s="27">
        <v>23201</v>
      </c>
      <c r="D32" s="27">
        <v>52117</v>
      </c>
      <c r="E32" s="27"/>
      <c r="F32" s="27"/>
      <c r="G32" s="27">
        <v>26831</v>
      </c>
      <c r="H32" s="123">
        <f t="shared" si="2"/>
        <v>140203</v>
      </c>
    </row>
    <row r="33" spans="1:8" x14ac:dyDescent="0.2">
      <c r="A33" s="46" t="s">
        <v>318</v>
      </c>
      <c r="B33" s="27"/>
      <c r="C33" s="27">
        <v>10000</v>
      </c>
      <c r="D33" s="27">
        <v>2300</v>
      </c>
      <c r="E33" s="27">
        <v>5000</v>
      </c>
      <c r="F33" s="27"/>
      <c r="G33" s="27"/>
      <c r="H33" s="123">
        <f t="shared" si="2"/>
        <v>17300</v>
      </c>
    </row>
    <row r="34" spans="1:8" ht="13.5" thickBot="1" x14ac:dyDescent="0.25">
      <c r="A34" s="5"/>
      <c r="B34" s="27"/>
      <c r="C34" s="27"/>
      <c r="D34" s="27"/>
      <c r="E34" s="27"/>
      <c r="F34" s="27"/>
      <c r="G34" s="27"/>
      <c r="H34" s="123"/>
    </row>
    <row r="35" spans="1:8" ht="13.5" thickBot="1" x14ac:dyDescent="0.25">
      <c r="A35" s="10" t="s">
        <v>10</v>
      </c>
      <c r="B35" s="29">
        <f t="shared" ref="B35:G35" si="3">SUM(B24:B34)</f>
        <v>95264</v>
      </c>
      <c r="C35" s="29">
        <f t="shared" si="3"/>
        <v>276301</v>
      </c>
      <c r="D35" s="29">
        <f t="shared" si="3"/>
        <v>169217</v>
      </c>
      <c r="E35" s="29">
        <f t="shared" si="3"/>
        <v>98490</v>
      </c>
      <c r="F35" s="29">
        <f t="shared" si="3"/>
        <v>25850</v>
      </c>
      <c r="G35" s="29">
        <f t="shared" si="3"/>
        <v>37481</v>
      </c>
      <c r="H35" s="124">
        <f>SUM(B35:G35)</f>
        <v>702603</v>
      </c>
    </row>
    <row r="38" spans="1:8" x14ac:dyDescent="0.2">
      <c r="A38" t="s">
        <v>320</v>
      </c>
    </row>
    <row r="39" spans="1:8" ht="24" x14ac:dyDescent="0.2">
      <c r="A39" s="1" t="s">
        <v>3</v>
      </c>
      <c r="B39" s="2" t="s">
        <v>14</v>
      </c>
      <c r="C39" s="2" t="s">
        <v>22</v>
      </c>
      <c r="D39" s="4" t="s">
        <v>23</v>
      </c>
      <c r="E39" s="2" t="s">
        <v>24</v>
      </c>
      <c r="F39" s="2" t="s">
        <v>132</v>
      </c>
      <c r="G39" s="2" t="s">
        <v>25</v>
      </c>
      <c r="H39" s="4" t="s">
        <v>1</v>
      </c>
    </row>
    <row r="40" spans="1:8" x14ac:dyDescent="0.2">
      <c r="A40" s="46" t="s">
        <v>307</v>
      </c>
      <c r="B40" s="19"/>
      <c r="C40" s="19">
        <v>51000</v>
      </c>
      <c r="D40" s="19">
        <v>19000</v>
      </c>
      <c r="E40" s="19">
        <v>23000</v>
      </c>
      <c r="F40" s="19">
        <v>8000</v>
      </c>
      <c r="G40" s="19"/>
      <c r="H40" s="137">
        <f>SUM(B40:G40)</f>
        <v>101000</v>
      </c>
    </row>
    <row r="41" spans="1:8" x14ac:dyDescent="0.2">
      <c r="A41" s="46" t="s">
        <v>308</v>
      </c>
      <c r="B41" s="19">
        <v>2250</v>
      </c>
      <c r="C41" s="19">
        <v>35100</v>
      </c>
      <c r="D41" s="19">
        <v>9000</v>
      </c>
      <c r="E41" s="19"/>
      <c r="F41" s="19">
        <v>8000</v>
      </c>
      <c r="G41" s="19"/>
      <c r="H41" s="137">
        <f t="shared" ref="H41:H49" si="4">SUM(B41:G41)</f>
        <v>54350</v>
      </c>
    </row>
    <row r="42" spans="1:8" x14ac:dyDescent="0.2">
      <c r="A42" s="46" t="s">
        <v>321</v>
      </c>
      <c r="B42" s="19">
        <v>8000</v>
      </c>
      <c r="C42" s="19">
        <v>38000</v>
      </c>
      <c r="D42" s="19">
        <v>14000</v>
      </c>
      <c r="E42" s="19">
        <v>10000</v>
      </c>
      <c r="F42" s="19"/>
      <c r="G42" s="19"/>
      <c r="H42" s="137">
        <f t="shared" si="4"/>
        <v>70000</v>
      </c>
    </row>
    <row r="43" spans="1:8" x14ac:dyDescent="0.2">
      <c r="A43" s="46" t="s">
        <v>310</v>
      </c>
      <c r="B43" s="19">
        <v>12000</v>
      </c>
      <c r="C43" s="19">
        <v>31750</v>
      </c>
      <c r="D43" s="19">
        <v>6000</v>
      </c>
      <c r="E43" s="19"/>
      <c r="F43" s="19"/>
      <c r="G43" s="19"/>
      <c r="H43" s="137">
        <f t="shared" si="4"/>
        <v>49750</v>
      </c>
    </row>
    <row r="44" spans="1:8" x14ac:dyDescent="0.2">
      <c r="A44" s="46" t="s">
        <v>311</v>
      </c>
      <c r="B44" s="19">
        <v>1000</v>
      </c>
      <c r="C44" s="19">
        <v>16600</v>
      </c>
      <c r="D44" s="19">
        <v>10000</v>
      </c>
      <c r="E44" s="19">
        <v>7000</v>
      </c>
      <c r="F44" s="19"/>
      <c r="G44" s="19"/>
      <c r="H44" s="137">
        <f t="shared" si="4"/>
        <v>34600</v>
      </c>
    </row>
    <row r="45" spans="1:8" x14ac:dyDescent="0.2">
      <c r="A45" s="46" t="s">
        <v>313</v>
      </c>
      <c r="B45" s="19">
        <v>11200</v>
      </c>
      <c r="C45" s="19">
        <v>28000</v>
      </c>
      <c r="D45" s="19">
        <v>10000</v>
      </c>
      <c r="E45" s="19">
        <v>24000</v>
      </c>
      <c r="F45" s="19"/>
      <c r="G45" s="19"/>
      <c r="H45" s="137">
        <f t="shared" si="4"/>
        <v>73200</v>
      </c>
    </row>
    <row r="46" spans="1:8" x14ac:dyDescent="0.2">
      <c r="A46" s="46" t="s">
        <v>314</v>
      </c>
      <c r="B46" s="19">
        <v>15900</v>
      </c>
      <c r="C46" s="19">
        <v>25686</v>
      </c>
      <c r="D46" s="19">
        <v>41400</v>
      </c>
      <c r="E46" s="19">
        <v>39000</v>
      </c>
      <c r="F46" s="19">
        <v>432</v>
      </c>
      <c r="G46" s="19"/>
      <c r="H46" s="137">
        <f t="shared" si="4"/>
        <v>122418</v>
      </c>
    </row>
    <row r="47" spans="1:8" x14ac:dyDescent="0.2">
      <c r="A47" s="46" t="s">
        <v>315</v>
      </c>
      <c r="B47" s="19">
        <v>29525</v>
      </c>
      <c r="C47" s="19">
        <v>20320</v>
      </c>
      <c r="D47" s="19">
        <v>40339</v>
      </c>
      <c r="E47" s="19">
        <v>5000</v>
      </c>
      <c r="F47" s="19">
        <v>27185</v>
      </c>
      <c r="G47" s="19"/>
      <c r="H47" s="137">
        <f t="shared" si="4"/>
        <v>122369</v>
      </c>
    </row>
    <row r="48" spans="1:8" x14ac:dyDescent="0.2">
      <c r="A48" s="46" t="s">
        <v>317</v>
      </c>
      <c r="B48" s="19">
        <v>16000</v>
      </c>
      <c r="C48" s="19">
        <v>38000</v>
      </c>
      <c r="D48" s="19">
        <v>4000</v>
      </c>
      <c r="E48" s="19"/>
      <c r="F48" s="19"/>
      <c r="G48" s="19"/>
      <c r="H48" s="137">
        <f t="shared" si="4"/>
        <v>58000</v>
      </c>
    </row>
    <row r="49" spans="1:10" x14ac:dyDescent="0.2">
      <c r="A49" s="46" t="s">
        <v>318</v>
      </c>
      <c r="B49" s="19">
        <v>12000</v>
      </c>
      <c r="C49" s="19">
        <v>25000</v>
      </c>
      <c r="D49" s="19"/>
      <c r="E49" s="19">
        <v>15000</v>
      </c>
      <c r="F49" s="19"/>
      <c r="G49" s="19"/>
      <c r="H49" s="137">
        <f t="shared" si="4"/>
        <v>52000</v>
      </c>
    </row>
    <row r="50" spans="1:10" ht="13.5" thickBot="1" x14ac:dyDescent="0.25">
      <c r="A50" s="6"/>
      <c r="B50" s="129"/>
      <c r="C50" s="129"/>
      <c r="D50" s="129"/>
      <c r="E50" s="129"/>
      <c r="F50" s="129"/>
      <c r="G50" s="129"/>
      <c r="H50" s="137"/>
    </row>
    <row r="51" spans="1:10" ht="13.5" thickBot="1" x14ac:dyDescent="0.25">
      <c r="A51" s="10" t="s">
        <v>137</v>
      </c>
      <c r="B51" s="29">
        <f t="shared" ref="B51:G51" si="5">SUM(B40:B50)</f>
        <v>107875</v>
      </c>
      <c r="C51" s="29">
        <f t="shared" si="5"/>
        <v>309456</v>
      </c>
      <c r="D51" s="29">
        <f t="shared" si="5"/>
        <v>153739</v>
      </c>
      <c r="E51" s="29">
        <f t="shared" si="5"/>
        <v>123000</v>
      </c>
      <c r="F51" s="29">
        <f t="shared" si="5"/>
        <v>43617</v>
      </c>
      <c r="G51" s="29">
        <f t="shared" si="5"/>
        <v>0</v>
      </c>
      <c r="H51" s="124">
        <f>SUM(B51:G51)</f>
        <v>737687</v>
      </c>
    </row>
    <row r="52" spans="1:10" x14ac:dyDescent="0.2">
      <c r="A52" s="13"/>
      <c r="B52" s="130"/>
      <c r="C52" s="130"/>
      <c r="D52" s="130"/>
      <c r="E52" s="130"/>
      <c r="F52" s="130"/>
      <c r="G52" s="130"/>
      <c r="H52" s="126"/>
    </row>
    <row r="53" spans="1:10" x14ac:dyDescent="0.2">
      <c r="A53" s="11" t="s">
        <v>27</v>
      </c>
      <c r="B53" s="131">
        <f t="shared" ref="B53:H53" si="6">SUM(B51,B35,B19)</f>
        <v>422862</v>
      </c>
      <c r="C53" s="131">
        <f t="shared" si="6"/>
        <v>1175597</v>
      </c>
      <c r="D53" s="131">
        <f t="shared" si="6"/>
        <v>561261</v>
      </c>
      <c r="E53" s="131">
        <f t="shared" si="6"/>
        <v>369990</v>
      </c>
      <c r="F53" s="131">
        <f t="shared" si="6"/>
        <v>140967</v>
      </c>
      <c r="G53" s="131">
        <f t="shared" si="6"/>
        <v>37481</v>
      </c>
      <c r="H53" s="131">
        <f t="shared" si="6"/>
        <v>2708158</v>
      </c>
    </row>
    <row r="57" spans="1:10" x14ac:dyDescent="0.2">
      <c r="A57" t="s">
        <v>322</v>
      </c>
      <c r="B57" s="86" t="s">
        <v>20</v>
      </c>
    </row>
    <row r="58" spans="1:10" ht="38.25" x14ac:dyDescent="0.2">
      <c r="A58" s="15" t="s">
        <v>3</v>
      </c>
      <c r="B58" s="16" t="s">
        <v>21</v>
      </c>
      <c r="C58" s="16" t="s">
        <v>11</v>
      </c>
      <c r="D58" s="16" t="s">
        <v>12</v>
      </c>
      <c r="E58" s="16" t="s">
        <v>13</v>
      </c>
      <c r="F58" s="16" t="s">
        <v>14</v>
      </c>
      <c r="G58" s="16" t="s">
        <v>15</v>
      </c>
      <c r="H58" s="16" t="s">
        <v>16</v>
      </c>
      <c r="I58" s="16" t="s">
        <v>17</v>
      </c>
      <c r="J58" s="16" t="s">
        <v>1</v>
      </c>
    </row>
    <row r="59" spans="1:10" x14ac:dyDescent="0.2">
      <c r="A59" s="6" t="s">
        <v>323</v>
      </c>
      <c r="B59" s="132"/>
      <c r="C59" s="132"/>
      <c r="D59" s="132"/>
      <c r="E59" s="132">
        <v>120000</v>
      </c>
      <c r="F59" s="132"/>
      <c r="G59" s="132"/>
      <c r="H59" s="132"/>
      <c r="I59" s="17"/>
      <c r="J59" s="18">
        <f>SUM(B59:I59)</f>
        <v>120000</v>
      </c>
    </row>
    <row r="60" spans="1:10" x14ac:dyDescent="0.2">
      <c r="A60" s="46" t="s">
        <v>307</v>
      </c>
      <c r="B60" s="132"/>
      <c r="C60" s="132"/>
      <c r="D60" s="132"/>
      <c r="E60" s="132">
        <v>18000</v>
      </c>
      <c r="F60" s="132">
        <v>7000</v>
      </c>
      <c r="G60" s="132"/>
      <c r="H60" s="132">
        <v>15000</v>
      </c>
      <c r="I60" s="17">
        <v>41000</v>
      </c>
      <c r="J60" s="18">
        <f t="shared" ref="J60:J68" si="7">SUM(B60:I60)</f>
        <v>81000</v>
      </c>
    </row>
    <row r="61" spans="1:10" x14ac:dyDescent="0.2">
      <c r="A61" s="46" t="s">
        <v>308</v>
      </c>
      <c r="B61" s="132"/>
      <c r="C61" s="132"/>
      <c r="D61" s="132"/>
      <c r="E61" s="132">
        <v>18000</v>
      </c>
      <c r="F61" s="132">
        <v>2250</v>
      </c>
      <c r="G61" s="132"/>
      <c r="H61" s="132"/>
      <c r="I61" s="17">
        <v>59750</v>
      </c>
      <c r="J61" s="18">
        <f t="shared" si="7"/>
        <v>80000</v>
      </c>
    </row>
    <row r="62" spans="1:10" x14ac:dyDescent="0.2">
      <c r="A62" s="46" t="s">
        <v>321</v>
      </c>
      <c r="B62" s="132"/>
      <c r="C62" s="132">
        <v>22000</v>
      </c>
      <c r="D62" s="132"/>
      <c r="E62" s="132">
        <v>18000</v>
      </c>
      <c r="F62" s="132"/>
      <c r="G62" s="132"/>
      <c r="H62" s="132"/>
      <c r="I62" s="17">
        <v>20000</v>
      </c>
      <c r="J62" s="18">
        <f t="shared" si="7"/>
        <v>60000</v>
      </c>
    </row>
    <row r="63" spans="1:10" x14ac:dyDescent="0.2">
      <c r="A63" s="46" t="s">
        <v>310</v>
      </c>
      <c r="B63" s="132"/>
      <c r="C63" s="132">
        <v>19500</v>
      </c>
      <c r="D63" s="132"/>
      <c r="E63" s="132">
        <v>20500</v>
      </c>
      <c r="F63" s="132"/>
      <c r="G63" s="132"/>
      <c r="H63" s="132">
        <v>8000</v>
      </c>
      <c r="I63" s="17">
        <v>12000</v>
      </c>
      <c r="J63" s="18">
        <f t="shared" si="7"/>
        <v>60000</v>
      </c>
    </row>
    <row r="64" spans="1:10" x14ac:dyDescent="0.2">
      <c r="A64" s="6" t="s">
        <v>324</v>
      </c>
      <c r="B64" s="132"/>
      <c r="C64" s="132"/>
      <c r="D64" s="132"/>
      <c r="E64" s="132">
        <v>100000</v>
      </c>
      <c r="F64" s="132"/>
      <c r="G64" s="132"/>
      <c r="H64" s="132"/>
      <c r="I64" s="17"/>
      <c r="J64" s="18">
        <f t="shared" si="7"/>
        <v>100000</v>
      </c>
    </row>
    <row r="65" spans="1:10" x14ac:dyDescent="0.2">
      <c r="A65" s="6" t="s">
        <v>325</v>
      </c>
      <c r="B65" s="132"/>
      <c r="C65" s="132"/>
      <c r="D65" s="132"/>
      <c r="E65" s="132">
        <v>18000</v>
      </c>
      <c r="F65" s="132">
        <v>10000</v>
      </c>
      <c r="G65" s="132"/>
      <c r="H65" s="132"/>
      <c r="I65" s="17">
        <v>30000</v>
      </c>
      <c r="J65" s="18">
        <f t="shared" si="7"/>
        <v>58000</v>
      </c>
    </row>
    <row r="66" spans="1:10" x14ac:dyDescent="0.2">
      <c r="A66" s="46" t="s">
        <v>313</v>
      </c>
      <c r="B66" s="132"/>
      <c r="C66" s="132">
        <v>17500</v>
      </c>
      <c r="D66" s="132"/>
      <c r="E66" s="132">
        <v>18000</v>
      </c>
      <c r="F66" s="132"/>
      <c r="G66" s="132"/>
      <c r="H66" s="132"/>
      <c r="I66" s="17">
        <v>36500</v>
      </c>
      <c r="J66" s="18">
        <f t="shared" si="7"/>
        <v>72000</v>
      </c>
    </row>
    <row r="67" spans="1:10" x14ac:dyDescent="0.2">
      <c r="A67" s="46" t="s">
        <v>314</v>
      </c>
      <c r="B67" s="132"/>
      <c r="C67" s="132"/>
      <c r="D67" s="132"/>
      <c r="E67" s="132">
        <v>22000</v>
      </c>
      <c r="F67" s="132">
        <v>6050</v>
      </c>
      <c r="G67" s="132"/>
      <c r="H67" s="132"/>
      <c r="I67" s="17">
        <v>101950</v>
      </c>
      <c r="J67" s="18">
        <f t="shared" si="7"/>
        <v>130000</v>
      </c>
    </row>
    <row r="68" spans="1:10" x14ac:dyDescent="0.2">
      <c r="A68" s="6" t="s">
        <v>315</v>
      </c>
      <c r="B68" s="132"/>
      <c r="C68" s="132"/>
      <c r="D68" s="132"/>
      <c r="E68" s="132"/>
      <c r="F68" s="132"/>
      <c r="G68" s="132"/>
      <c r="H68" s="132">
        <v>60000</v>
      </c>
      <c r="I68" s="17"/>
      <c r="J68" s="18">
        <f t="shared" si="7"/>
        <v>60000</v>
      </c>
    </row>
    <row r="69" spans="1:10" ht="13.5" thickBot="1" x14ac:dyDescent="0.25">
      <c r="A69" s="33"/>
      <c r="B69" s="133"/>
      <c r="C69" s="133"/>
      <c r="D69" s="133"/>
      <c r="E69" s="133"/>
      <c r="F69" s="133"/>
      <c r="G69" s="133"/>
      <c r="H69" s="133"/>
      <c r="I69" s="34"/>
      <c r="J69" s="35"/>
    </row>
    <row r="70" spans="1:10" ht="13.5" thickBot="1" x14ac:dyDescent="0.25">
      <c r="A70" s="36" t="s">
        <v>26</v>
      </c>
      <c r="B70" s="134">
        <f t="shared" ref="B70:I70" si="8">SUM(B59:B68)</f>
        <v>0</v>
      </c>
      <c r="C70" s="134">
        <f t="shared" si="8"/>
        <v>59000</v>
      </c>
      <c r="D70" s="134">
        <f t="shared" si="8"/>
        <v>0</v>
      </c>
      <c r="E70" s="134">
        <f t="shared" si="8"/>
        <v>352500</v>
      </c>
      <c r="F70" s="134">
        <f t="shared" si="8"/>
        <v>25300</v>
      </c>
      <c r="G70" s="134">
        <f t="shared" si="8"/>
        <v>0</v>
      </c>
      <c r="H70" s="134">
        <f t="shared" si="8"/>
        <v>83000</v>
      </c>
      <c r="I70" s="37">
        <f t="shared" si="8"/>
        <v>301200</v>
      </c>
      <c r="J70" s="38">
        <f>SUM(B70:I70)</f>
        <v>821000</v>
      </c>
    </row>
    <row r="73" spans="1:10" ht="15.75" x14ac:dyDescent="0.25">
      <c r="A73" s="42" t="s">
        <v>326</v>
      </c>
      <c r="B73" s="135"/>
      <c r="C73" s="136">
        <f>SUM(J70,H53)</f>
        <v>3529158</v>
      </c>
    </row>
  </sheetData>
  <pageMargins left="0.70866141732283472" right="0.70866141732283472" top="0.74803149606299213" bottom="0.74803149606299213" header="0.31496062992125984" footer="0.31496062992125984"/>
  <pageSetup paperSize="8" scale="75" orientation="landscape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zoomScaleNormal="100" workbookViewId="0">
      <selection activeCell="A3" sqref="A3:H11"/>
    </sheetView>
  </sheetViews>
  <sheetFormatPr defaultRowHeight="12.75" x14ac:dyDescent="0.2"/>
  <cols>
    <col min="1" max="1" width="36.140625" customWidth="1"/>
    <col min="2" max="10" width="20.7109375" style="127" customWidth="1"/>
  </cols>
  <sheetData>
    <row r="1" spans="1:10" x14ac:dyDescent="0.2">
      <c r="A1" t="s">
        <v>29</v>
      </c>
      <c r="B1" s="195" t="s">
        <v>304</v>
      </c>
      <c r="C1" s="195" t="s">
        <v>304</v>
      </c>
      <c r="D1" s="195" t="s">
        <v>304</v>
      </c>
      <c r="E1" s="195" t="s">
        <v>304</v>
      </c>
      <c r="F1" s="195" t="s">
        <v>304</v>
      </c>
      <c r="G1" s="195" t="s">
        <v>304</v>
      </c>
      <c r="H1" s="195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7" t="s">
        <v>118</v>
      </c>
      <c r="B3" s="123">
        <v>9710</v>
      </c>
      <c r="C3" s="123">
        <v>9320</v>
      </c>
      <c r="D3" s="123">
        <v>12600</v>
      </c>
      <c r="E3" s="123"/>
      <c r="F3" s="123">
        <v>4795</v>
      </c>
      <c r="G3" s="123"/>
      <c r="H3" s="123">
        <f>SUM(B3:G3)</f>
        <v>36425</v>
      </c>
      <c r="I3" s="141"/>
      <c r="J3" s="141"/>
    </row>
    <row r="4" spans="1:10" s="8" customFormat="1" x14ac:dyDescent="0.2">
      <c r="A4" s="46" t="s">
        <v>119</v>
      </c>
      <c r="B4" s="123">
        <v>7060</v>
      </c>
      <c r="C4" s="123">
        <v>16750</v>
      </c>
      <c r="D4" s="123">
        <v>1800</v>
      </c>
      <c r="E4" s="123"/>
      <c r="F4" s="123">
        <v>3285</v>
      </c>
      <c r="G4" s="123"/>
      <c r="H4" s="123">
        <f t="shared" ref="H4:H11" si="0">SUM(B4:G4)</f>
        <v>28895</v>
      </c>
      <c r="I4" s="141"/>
      <c r="J4" s="141"/>
    </row>
    <row r="5" spans="1:10" s="8" customFormat="1" x14ac:dyDescent="0.2">
      <c r="A5" s="46" t="s">
        <v>120</v>
      </c>
      <c r="B5" s="123">
        <v>2293</v>
      </c>
      <c r="C5" s="123">
        <v>17757</v>
      </c>
      <c r="D5" s="123">
        <v>9005</v>
      </c>
      <c r="E5" s="123"/>
      <c r="F5" s="123">
        <v>38420</v>
      </c>
      <c r="G5" s="123"/>
      <c r="H5" s="123">
        <f t="shared" si="0"/>
        <v>67475</v>
      </c>
      <c r="I5" s="141"/>
      <c r="J5" s="141"/>
    </row>
    <row r="6" spans="1:10" s="8" customFormat="1" x14ac:dyDescent="0.2">
      <c r="A6" s="46" t="s">
        <v>121</v>
      </c>
      <c r="B6" s="123">
        <v>9625</v>
      </c>
      <c r="C6" s="123"/>
      <c r="D6" s="123">
        <v>1120</v>
      </c>
      <c r="E6" s="123"/>
      <c r="F6" s="123">
        <v>29948</v>
      </c>
      <c r="G6" s="123"/>
      <c r="H6" s="123">
        <f t="shared" si="0"/>
        <v>40693</v>
      </c>
      <c r="I6" s="141"/>
      <c r="J6" s="141"/>
    </row>
    <row r="7" spans="1:10" s="8" customFormat="1" x14ac:dyDescent="0.2">
      <c r="A7" s="46" t="s">
        <v>122</v>
      </c>
      <c r="B7" s="123">
        <v>3360</v>
      </c>
      <c r="C7" s="123">
        <v>6100</v>
      </c>
      <c r="D7" s="123">
        <v>8400</v>
      </c>
      <c r="E7" s="123"/>
      <c r="F7" s="123">
        <v>7900</v>
      </c>
      <c r="G7" s="123">
        <v>5000</v>
      </c>
      <c r="H7" s="123">
        <f t="shared" si="0"/>
        <v>30760</v>
      </c>
      <c r="I7" s="141"/>
      <c r="J7" s="141"/>
    </row>
    <row r="8" spans="1:10" s="8" customFormat="1" x14ac:dyDescent="0.2">
      <c r="A8" s="46" t="s">
        <v>123</v>
      </c>
      <c r="B8" s="123">
        <v>30987</v>
      </c>
      <c r="C8" s="123">
        <v>29707</v>
      </c>
      <c r="D8" s="123">
        <v>7297</v>
      </c>
      <c r="E8" s="123"/>
      <c r="F8" s="123">
        <v>10655</v>
      </c>
      <c r="G8" s="123"/>
      <c r="H8" s="123">
        <f t="shared" si="0"/>
        <v>78646</v>
      </c>
      <c r="I8" s="141"/>
      <c r="J8" s="141"/>
    </row>
    <row r="9" spans="1:10" s="8" customFormat="1" x14ac:dyDescent="0.2">
      <c r="A9" s="46" t="s">
        <v>124</v>
      </c>
      <c r="B9" s="123">
        <v>15000</v>
      </c>
      <c r="C9" s="123">
        <v>11750</v>
      </c>
      <c r="D9" s="123">
        <v>6500</v>
      </c>
      <c r="E9" s="123"/>
      <c r="F9" s="123">
        <v>7000</v>
      </c>
      <c r="G9" s="123">
        <v>5000</v>
      </c>
      <c r="H9" s="123">
        <f t="shared" si="0"/>
        <v>45250</v>
      </c>
      <c r="I9" s="141"/>
      <c r="J9" s="141"/>
    </row>
    <row r="10" spans="1:10" s="8" customFormat="1" x14ac:dyDescent="0.2">
      <c r="A10" s="46" t="s">
        <v>125</v>
      </c>
      <c r="B10" s="123">
        <v>17600</v>
      </c>
      <c r="C10" s="123"/>
      <c r="D10" s="123">
        <v>17000</v>
      </c>
      <c r="E10" s="123"/>
      <c r="F10" s="123">
        <v>10000</v>
      </c>
      <c r="G10" s="123"/>
      <c r="H10" s="123">
        <f t="shared" si="0"/>
        <v>44600</v>
      </c>
      <c r="I10" s="141"/>
      <c r="J10" s="141"/>
    </row>
    <row r="11" spans="1:10" x14ac:dyDescent="0.2">
      <c r="A11" s="6" t="s">
        <v>126</v>
      </c>
      <c r="B11" s="27"/>
      <c r="C11" s="27">
        <v>27303</v>
      </c>
      <c r="D11" s="27"/>
      <c r="E11" s="27"/>
      <c r="F11" s="27"/>
      <c r="G11" s="27"/>
      <c r="H11" s="123">
        <f t="shared" si="0"/>
        <v>27303</v>
      </c>
    </row>
    <row r="12" spans="1:10" ht="13.5" thickBot="1" x14ac:dyDescent="0.25">
      <c r="A12" s="6"/>
      <c r="B12" s="142"/>
      <c r="C12" s="142"/>
      <c r="D12" s="142"/>
      <c r="E12" s="142"/>
      <c r="F12" s="142"/>
      <c r="G12" s="142"/>
      <c r="H12" s="143"/>
    </row>
    <row r="13" spans="1:10" ht="13.5" thickBot="1" x14ac:dyDescent="0.25">
      <c r="A13" s="50" t="s">
        <v>9</v>
      </c>
      <c r="B13" s="29">
        <f t="shared" ref="B13:G13" si="1">SUM(B3:B11)</f>
        <v>95635</v>
      </c>
      <c r="C13" s="29">
        <f t="shared" si="1"/>
        <v>118687</v>
      </c>
      <c r="D13" s="29">
        <f t="shared" si="1"/>
        <v>63722</v>
      </c>
      <c r="E13" s="29">
        <f t="shared" si="1"/>
        <v>0</v>
      </c>
      <c r="F13" s="29">
        <f t="shared" si="1"/>
        <v>112003</v>
      </c>
      <c r="G13" s="29">
        <f t="shared" si="1"/>
        <v>10000</v>
      </c>
      <c r="H13" s="124">
        <f>SUM(B13:G13)</f>
        <v>400047</v>
      </c>
    </row>
    <row r="16" spans="1:10" x14ac:dyDescent="0.2">
      <c r="A16" t="s">
        <v>30</v>
      </c>
      <c r="B16" s="194" t="s">
        <v>319</v>
      </c>
      <c r="C16" s="194" t="s">
        <v>319</v>
      </c>
      <c r="D16" s="194" t="s">
        <v>319</v>
      </c>
      <c r="E16" s="194" t="s">
        <v>319</v>
      </c>
      <c r="F16" s="194" t="s">
        <v>319</v>
      </c>
      <c r="G16" s="194" t="s">
        <v>319</v>
      </c>
      <c r="H16" s="194" t="s">
        <v>319</v>
      </c>
    </row>
    <row r="17" spans="1:8" x14ac:dyDescent="0.2">
      <c r="A17" s="1" t="s">
        <v>3</v>
      </c>
      <c r="B17" s="2" t="s">
        <v>14</v>
      </c>
      <c r="C17" s="2" t="s">
        <v>22</v>
      </c>
      <c r="D17" s="4" t="s">
        <v>23</v>
      </c>
      <c r="E17" s="2" t="s">
        <v>24</v>
      </c>
      <c r="F17" s="2" t="s">
        <v>132</v>
      </c>
      <c r="G17" s="2" t="s">
        <v>25</v>
      </c>
      <c r="H17" s="4" t="s">
        <v>1</v>
      </c>
    </row>
    <row r="18" spans="1:8" x14ac:dyDescent="0.2">
      <c r="A18" s="7" t="s">
        <v>118</v>
      </c>
      <c r="B18" s="27">
        <v>1600</v>
      </c>
      <c r="C18" s="27">
        <v>3000</v>
      </c>
      <c r="D18" s="27">
        <v>12800</v>
      </c>
      <c r="E18" s="27"/>
      <c r="F18" s="27">
        <v>1000</v>
      </c>
      <c r="G18" s="27">
        <v>10500</v>
      </c>
      <c r="H18" s="123">
        <f>SUM(B18:G18)</f>
        <v>28900</v>
      </c>
    </row>
    <row r="19" spans="1:8" x14ac:dyDescent="0.2">
      <c r="A19" s="46" t="s">
        <v>127</v>
      </c>
      <c r="B19" s="27">
        <v>39000</v>
      </c>
      <c r="C19" s="27">
        <v>43000</v>
      </c>
      <c r="D19" s="27">
        <v>30000</v>
      </c>
      <c r="E19" s="27"/>
      <c r="F19" s="27"/>
      <c r="G19" s="27"/>
      <c r="H19" s="123">
        <f t="shared" ref="H19:H29" si="2">SUM(B19:G19)</f>
        <v>112000</v>
      </c>
    </row>
    <row r="20" spans="1:8" x14ac:dyDescent="0.2">
      <c r="A20" s="46" t="s">
        <v>128</v>
      </c>
      <c r="B20" s="27">
        <v>3200</v>
      </c>
      <c r="C20" s="27">
        <v>5600</v>
      </c>
      <c r="D20" s="27">
        <v>700</v>
      </c>
      <c r="E20" s="27"/>
      <c r="F20" s="27">
        <v>1500</v>
      </c>
      <c r="G20" s="27"/>
      <c r="H20" s="123">
        <f t="shared" si="2"/>
        <v>11000</v>
      </c>
    </row>
    <row r="21" spans="1:8" x14ac:dyDescent="0.2">
      <c r="A21" s="46" t="s">
        <v>120</v>
      </c>
      <c r="B21" s="27"/>
      <c r="C21" s="27">
        <v>1405</v>
      </c>
      <c r="D21" s="27">
        <v>4260</v>
      </c>
      <c r="E21" s="27"/>
      <c r="F21" s="27">
        <v>10000</v>
      </c>
      <c r="G21" s="27"/>
      <c r="H21" s="123">
        <f t="shared" si="2"/>
        <v>15665</v>
      </c>
    </row>
    <row r="22" spans="1:8" x14ac:dyDescent="0.2">
      <c r="A22" s="46" t="s">
        <v>129</v>
      </c>
      <c r="B22" s="27">
        <v>35820</v>
      </c>
      <c r="C22" s="27">
        <v>37400</v>
      </c>
      <c r="D22" s="27">
        <v>20000</v>
      </c>
      <c r="E22" s="27">
        <v>17000</v>
      </c>
      <c r="F22" s="27">
        <v>10650</v>
      </c>
      <c r="G22" s="27">
        <v>8000</v>
      </c>
      <c r="H22" s="123">
        <f t="shared" si="2"/>
        <v>128870</v>
      </c>
    </row>
    <row r="23" spans="1:8" x14ac:dyDescent="0.2">
      <c r="A23" s="46" t="s">
        <v>121</v>
      </c>
      <c r="B23" s="27">
        <v>10128</v>
      </c>
      <c r="C23" s="27"/>
      <c r="D23" s="27">
        <v>980</v>
      </c>
      <c r="E23" s="27"/>
      <c r="F23" s="27">
        <v>10000</v>
      </c>
      <c r="G23" s="27"/>
      <c r="H23" s="123">
        <f t="shared" si="2"/>
        <v>21108</v>
      </c>
    </row>
    <row r="24" spans="1:8" x14ac:dyDescent="0.2">
      <c r="A24" s="46" t="s">
        <v>123</v>
      </c>
      <c r="B24" s="27">
        <v>11700</v>
      </c>
      <c r="C24" s="27">
        <v>21000</v>
      </c>
      <c r="D24" s="27">
        <v>18300</v>
      </c>
      <c r="E24" s="27"/>
      <c r="F24" s="27">
        <v>11875</v>
      </c>
      <c r="G24" s="27">
        <v>10000</v>
      </c>
      <c r="H24" s="123">
        <f t="shared" si="2"/>
        <v>72875</v>
      </c>
    </row>
    <row r="25" spans="1:8" x14ac:dyDescent="0.2">
      <c r="A25" s="46" t="s">
        <v>124</v>
      </c>
      <c r="B25" s="27">
        <v>2000</v>
      </c>
      <c r="C25" s="27">
        <v>8750</v>
      </c>
      <c r="D25" s="27">
        <v>2500</v>
      </c>
      <c r="E25" s="27"/>
      <c r="F25" s="27"/>
      <c r="G25" s="27">
        <v>5000</v>
      </c>
      <c r="H25" s="123">
        <f t="shared" si="2"/>
        <v>18250</v>
      </c>
    </row>
    <row r="26" spans="1:8" x14ac:dyDescent="0.2">
      <c r="A26" s="46" t="s">
        <v>130</v>
      </c>
      <c r="B26" s="27">
        <v>3200</v>
      </c>
      <c r="C26" s="27">
        <v>5600</v>
      </c>
      <c r="D26" s="27">
        <v>700</v>
      </c>
      <c r="E26" s="27"/>
      <c r="F26" s="27">
        <v>1500</v>
      </c>
      <c r="G26" s="27"/>
      <c r="H26" s="123">
        <f t="shared" si="2"/>
        <v>11000</v>
      </c>
    </row>
    <row r="27" spans="1:8" x14ac:dyDescent="0.2">
      <c r="A27" s="5" t="s">
        <v>125</v>
      </c>
      <c r="B27" s="27">
        <v>4200</v>
      </c>
      <c r="C27" s="27"/>
      <c r="D27" s="27"/>
      <c r="E27" s="27"/>
      <c r="F27" s="27">
        <v>7500</v>
      </c>
      <c r="G27" s="27"/>
      <c r="H27" s="123">
        <f t="shared" si="2"/>
        <v>11700</v>
      </c>
    </row>
    <row r="28" spans="1:8" x14ac:dyDescent="0.2">
      <c r="A28" s="12" t="s">
        <v>131</v>
      </c>
      <c r="B28" s="27">
        <v>11500</v>
      </c>
      <c r="C28" s="27"/>
      <c r="D28" s="27"/>
      <c r="E28" s="27"/>
      <c r="F28" s="27">
        <v>9850</v>
      </c>
      <c r="G28" s="27"/>
      <c r="H28" s="123">
        <f t="shared" si="2"/>
        <v>21350</v>
      </c>
    </row>
    <row r="29" spans="1:8" x14ac:dyDescent="0.2">
      <c r="A29" s="12" t="s">
        <v>133</v>
      </c>
      <c r="B29" s="27">
        <v>3310</v>
      </c>
      <c r="C29" s="27">
        <v>10000</v>
      </c>
      <c r="D29" s="27">
        <v>12000</v>
      </c>
      <c r="E29" s="27"/>
      <c r="F29" s="27">
        <v>4000</v>
      </c>
      <c r="G29" s="27"/>
      <c r="H29" s="123">
        <f t="shared" si="2"/>
        <v>29310</v>
      </c>
    </row>
    <row r="30" spans="1:8" ht="13.5" thickBot="1" x14ac:dyDescent="0.25">
      <c r="A30" s="5"/>
      <c r="B30" s="27"/>
      <c r="C30" s="27"/>
      <c r="D30" s="27"/>
      <c r="E30" s="27"/>
      <c r="F30" s="27"/>
      <c r="G30" s="27"/>
      <c r="H30" s="123"/>
    </row>
    <row r="31" spans="1:8" ht="13.5" thickBot="1" x14ac:dyDescent="0.25">
      <c r="A31" s="10" t="s">
        <v>10</v>
      </c>
      <c r="B31" s="29">
        <f t="shared" ref="B31:G31" si="3">SUM(B18:B30)</f>
        <v>125658</v>
      </c>
      <c r="C31" s="29">
        <f t="shared" si="3"/>
        <v>135755</v>
      </c>
      <c r="D31" s="29">
        <f t="shared" si="3"/>
        <v>102240</v>
      </c>
      <c r="E31" s="29">
        <f t="shared" si="3"/>
        <v>17000</v>
      </c>
      <c r="F31" s="29">
        <f t="shared" si="3"/>
        <v>67875</v>
      </c>
      <c r="G31" s="29">
        <f t="shared" si="3"/>
        <v>33500</v>
      </c>
      <c r="H31" s="124">
        <f>SUM(B31:G31)</f>
        <v>482028</v>
      </c>
    </row>
    <row r="34" spans="1:8" x14ac:dyDescent="0.2">
      <c r="A34" t="s">
        <v>31</v>
      </c>
      <c r="B34" s="194" t="s">
        <v>320</v>
      </c>
      <c r="C34" s="194" t="s">
        <v>320</v>
      </c>
      <c r="D34" s="194" t="s">
        <v>320</v>
      </c>
      <c r="E34" s="194" t="s">
        <v>320</v>
      </c>
      <c r="F34" s="194" t="s">
        <v>320</v>
      </c>
      <c r="G34" s="194" t="s">
        <v>320</v>
      </c>
      <c r="H34" s="194" t="s">
        <v>320</v>
      </c>
    </row>
    <row r="35" spans="1:8" ht="24" x14ac:dyDescent="0.2">
      <c r="A35" s="1" t="s">
        <v>3</v>
      </c>
      <c r="B35" s="2" t="s">
        <v>14</v>
      </c>
      <c r="C35" s="2" t="s">
        <v>22</v>
      </c>
      <c r="D35" s="4" t="s">
        <v>23</v>
      </c>
      <c r="E35" s="2" t="s">
        <v>24</v>
      </c>
      <c r="F35" s="2" t="s">
        <v>132</v>
      </c>
      <c r="G35" s="2" t="s">
        <v>25</v>
      </c>
      <c r="H35" s="4" t="s">
        <v>1</v>
      </c>
    </row>
    <row r="36" spans="1:8" x14ac:dyDescent="0.2">
      <c r="A36" s="7" t="s">
        <v>118</v>
      </c>
      <c r="B36" s="19"/>
      <c r="C36" s="19">
        <v>2500</v>
      </c>
      <c r="D36" s="19">
        <v>4950</v>
      </c>
      <c r="E36" s="19"/>
      <c r="F36" s="19">
        <v>500</v>
      </c>
      <c r="G36" s="19"/>
      <c r="H36" s="137">
        <f>SUM(B36:G36)</f>
        <v>7950</v>
      </c>
    </row>
    <row r="37" spans="1:8" x14ac:dyDescent="0.2">
      <c r="A37" s="46" t="s">
        <v>127</v>
      </c>
      <c r="B37" s="19">
        <v>21000</v>
      </c>
      <c r="C37" s="19"/>
      <c r="D37" s="19"/>
      <c r="E37" s="19"/>
      <c r="F37" s="19"/>
      <c r="G37" s="19">
        <v>995</v>
      </c>
      <c r="H37" s="137">
        <f>SUM(B37:G37)</f>
        <v>21995</v>
      </c>
    </row>
    <row r="38" spans="1:8" x14ac:dyDescent="0.2">
      <c r="A38" s="46" t="s">
        <v>120</v>
      </c>
      <c r="B38" s="19">
        <v>11500</v>
      </c>
      <c r="C38" s="19">
        <v>8000</v>
      </c>
      <c r="D38" s="19">
        <v>1926</v>
      </c>
      <c r="E38" s="19"/>
      <c r="F38" s="19">
        <v>10000</v>
      </c>
      <c r="G38" s="19">
        <v>3420</v>
      </c>
      <c r="H38" s="137">
        <f t="shared" ref="H38:H48" si="4">SUM(B38:G38)</f>
        <v>34846</v>
      </c>
    </row>
    <row r="39" spans="1:8" x14ac:dyDescent="0.2">
      <c r="A39" s="46" t="s">
        <v>129</v>
      </c>
      <c r="B39" s="19">
        <v>23695</v>
      </c>
      <c r="C39" s="19">
        <v>51000</v>
      </c>
      <c r="D39" s="19">
        <v>18000</v>
      </c>
      <c r="E39" s="19">
        <v>3960</v>
      </c>
      <c r="F39" s="19">
        <v>7620</v>
      </c>
      <c r="G39" s="19"/>
      <c r="H39" s="137">
        <f t="shared" si="4"/>
        <v>104275</v>
      </c>
    </row>
    <row r="40" spans="1:8" x14ac:dyDescent="0.2">
      <c r="A40" s="46" t="s">
        <v>121</v>
      </c>
      <c r="B40" s="19">
        <v>8890</v>
      </c>
      <c r="C40" s="19">
        <v>1560</v>
      </c>
      <c r="D40" s="19">
        <v>2127</v>
      </c>
      <c r="E40" s="19"/>
      <c r="F40" s="19">
        <v>19928</v>
      </c>
      <c r="G40" s="19"/>
      <c r="H40" s="137">
        <f t="shared" si="4"/>
        <v>32505</v>
      </c>
    </row>
    <row r="41" spans="1:8" x14ac:dyDescent="0.2">
      <c r="A41" s="46" t="s">
        <v>134</v>
      </c>
      <c r="B41" s="19">
        <v>4000</v>
      </c>
      <c r="C41" s="19">
        <v>11550</v>
      </c>
      <c r="D41" s="19"/>
      <c r="E41" s="19"/>
      <c r="F41" s="19">
        <v>2700</v>
      </c>
      <c r="G41" s="19"/>
      <c r="H41" s="137">
        <f t="shared" si="4"/>
        <v>18250</v>
      </c>
    </row>
    <row r="42" spans="1:8" x14ac:dyDescent="0.2">
      <c r="A42" s="46" t="s">
        <v>123</v>
      </c>
      <c r="B42" s="19">
        <v>21075</v>
      </c>
      <c r="C42" s="19">
        <v>28000</v>
      </c>
      <c r="D42" s="19">
        <v>6421</v>
      </c>
      <c r="E42" s="19"/>
      <c r="F42" s="19">
        <v>8298</v>
      </c>
      <c r="G42" s="19"/>
      <c r="H42" s="137">
        <f t="shared" si="4"/>
        <v>63794</v>
      </c>
    </row>
    <row r="43" spans="1:8" x14ac:dyDescent="0.2">
      <c r="A43" s="46" t="s">
        <v>135</v>
      </c>
      <c r="B43" s="19">
        <v>20000</v>
      </c>
      <c r="C43" s="19">
        <v>8000</v>
      </c>
      <c r="D43" s="19">
        <v>8500</v>
      </c>
      <c r="E43" s="19"/>
      <c r="F43" s="19">
        <v>4360</v>
      </c>
      <c r="G43" s="19"/>
      <c r="H43" s="137">
        <f t="shared" si="4"/>
        <v>40860</v>
      </c>
    </row>
    <row r="44" spans="1:8" x14ac:dyDescent="0.2">
      <c r="A44" s="46" t="s">
        <v>124</v>
      </c>
      <c r="B44" s="19">
        <v>5000</v>
      </c>
      <c r="C44" s="19">
        <v>1000</v>
      </c>
      <c r="D44" s="19">
        <v>6500</v>
      </c>
      <c r="E44" s="19"/>
      <c r="F44" s="19">
        <v>2000</v>
      </c>
      <c r="G44" s="19">
        <v>5000</v>
      </c>
      <c r="H44" s="137">
        <f t="shared" si="4"/>
        <v>19500</v>
      </c>
    </row>
    <row r="45" spans="1:8" x14ac:dyDescent="0.2">
      <c r="A45" s="46" t="s">
        <v>130</v>
      </c>
      <c r="B45" s="27">
        <v>10000</v>
      </c>
      <c r="C45" s="27">
        <v>12000</v>
      </c>
      <c r="D45" s="27"/>
      <c r="E45" s="27"/>
      <c r="F45" s="27"/>
      <c r="G45" s="27"/>
      <c r="H45" s="123">
        <f t="shared" si="4"/>
        <v>22000</v>
      </c>
    </row>
    <row r="46" spans="1:8" x14ac:dyDescent="0.2">
      <c r="A46" s="46" t="s">
        <v>136</v>
      </c>
      <c r="B46" s="27">
        <v>18300</v>
      </c>
      <c r="C46" s="27">
        <v>14000</v>
      </c>
      <c r="D46" s="27">
        <v>6000</v>
      </c>
      <c r="E46" s="27"/>
      <c r="F46" s="27">
        <v>4200</v>
      </c>
      <c r="G46" s="27"/>
      <c r="H46" s="123">
        <f t="shared" si="4"/>
        <v>42500</v>
      </c>
    </row>
    <row r="47" spans="1:8" x14ac:dyDescent="0.2">
      <c r="A47" s="5" t="s">
        <v>125</v>
      </c>
      <c r="B47" s="19"/>
      <c r="C47" s="19"/>
      <c r="D47" s="19"/>
      <c r="E47" s="19"/>
      <c r="F47" s="19">
        <v>7500</v>
      </c>
      <c r="G47" s="19"/>
      <c r="H47" s="137">
        <f t="shared" si="4"/>
        <v>7500</v>
      </c>
    </row>
    <row r="48" spans="1:8" x14ac:dyDescent="0.2">
      <c r="A48" s="6" t="s">
        <v>133</v>
      </c>
      <c r="B48" s="129">
        <v>3900</v>
      </c>
      <c r="C48" s="129">
        <v>26960</v>
      </c>
      <c r="D48" s="129"/>
      <c r="E48" s="129"/>
      <c r="F48" s="129">
        <v>5000</v>
      </c>
      <c r="G48" s="129"/>
      <c r="H48" s="137">
        <f t="shared" si="4"/>
        <v>35860</v>
      </c>
    </row>
    <row r="49" spans="1:10" ht="13.5" thickBot="1" x14ac:dyDescent="0.25">
      <c r="A49" s="33"/>
      <c r="B49" s="144"/>
      <c r="C49" s="144"/>
      <c r="D49" s="144"/>
      <c r="E49" s="144"/>
      <c r="F49" s="144"/>
      <c r="G49" s="144"/>
      <c r="H49" s="138"/>
    </row>
    <row r="50" spans="1:10" ht="13.5" thickBot="1" x14ac:dyDescent="0.25">
      <c r="A50" s="49" t="s">
        <v>137</v>
      </c>
      <c r="B50" s="134">
        <f>SUM(B36:B49)</f>
        <v>147360</v>
      </c>
      <c r="C50" s="134">
        <f t="shared" ref="C50:G50" si="5">SUM(C36:C49)</f>
        <v>164570</v>
      </c>
      <c r="D50" s="134">
        <f t="shared" si="5"/>
        <v>54424</v>
      </c>
      <c r="E50" s="134">
        <f t="shared" si="5"/>
        <v>3960</v>
      </c>
      <c r="F50" s="134">
        <f t="shared" si="5"/>
        <v>72106</v>
      </c>
      <c r="G50" s="134">
        <f t="shared" si="5"/>
        <v>9415</v>
      </c>
      <c r="H50" s="139">
        <f>SUM(B50:G50)</f>
        <v>451835</v>
      </c>
    </row>
    <row r="51" spans="1:10" x14ac:dyDescent="0.2">
      <c r="A51" s="13"/>
      <c r="B51" s="130"/>
      <c r="C51" s="130"/>
      <c r="D51" s="130"/>
      <c r="E51" s="130"/>
      <c r="F51" s="130"/>
      <c r="G51" s="130"/>
      <c r="H51" s="140"/>
    </row>
    <row r="52" spans="1:10" x14ac:dyDescent="0.2">
      <c r="A52" s="13"/>
      <c r="B52" s="130"/>
      <c r="C52" s="130"/>
      <c r="D52" s="130"/>
      <c r="E52" s="130"/>
      <c r="F52" s="130"/>
      <c r="G52" s="130"/>
      <c r="H52" s="126"/>
    </row>
    <row r="53" spans="1:10" x14ac:dyDescent="0.2">
      <c r="A53" s="11" t="s">
        <v>27</v>
      </c>
      <c r="B53" s="131">
        <f t="shared" ref="B53:G53" si="6">SUM(B36,B31,B13)</f>
        <v>221293</v>
      </c>
      <c r="C53" s="131">
        <f t="shared" si="6"/>
        <v>256942</v>
      </c>
      <c r="D53" s="131">
        <f t="shared" si="6"/>
        <v>170912</v>
      </c>
      <c r="E53" s="131">
        <f t="shared" si="6"/>
        <v>17000</v>
      </c>
      <c r="F53" s="131">
        <f t="shared" si="6"/>
        <v>180378</v>
      </c>
      <c r="G53" s="131">
        <f t="shared" si="6"/>
        <v>43500</v>
      </c>
      <c r="H53" s="131">
        <f>SUM(H50,H31,H13)</f>
        <v>1333910</v>
      </c>
    </row>
    <row r="57" spans="1:10" x14ac:dyDescent="0.2">
      <c r="A57" t="s">
        <v>32</v>
      </c>
      <c r="B57" s="86" t="s">
        <v>20</v>
      </c>
    </row>
    <row r="58" spans="1:10" x14ac:dyDescent="0.2">
      <c r="B58" s="196" t="s">
        <v>322</v>
      </c>
      <c r="C58" s="196" t="s">
        <v>322</v>
      </c>
      <c r="D58" s="196" t="s">
        <v>322</v>
      </c>
      <c r="E58" s="196" t="s">
        <v>322</v>
      </c>
      <c r="F58" s="196" t="s">
        <v>322</v>
      </c>
      <c r="G58" s="196" t="s">
        <v>322</v>
      </c>
      <c r="H58" s="196" t="s">
        <v>322</v>
      </c>
      <c r="I58" s="196" t="s">
        <v>322</v>
      </c>
      <c r="J58" s="196" t="s">
        <v>322</v>
      </c>
    </row>
    <row r="59" spans="1:10" ht="25.5" x14ac:dyDescent="0.2">
      <c r="A59" s="15" t="s">
        <v>3</v>
      </c>
      <c r="B59" s="16" t="s">
        <v>21</v>
      </c>
      <c r="C59" s="16" t="s">
        <v>11</v>
      </c>
      <c r="D59" s="16" t="s">
        <v>12</v>
      </c>
      <c r="E59" s="16" t="s">
        <v>13</v>
      </c>
      <c r="F59" s="16" t="s">
        <v>14</v>
      </c>
      <c r="G59" s="16" t="s">
        <v>15</v>
      </c>
      <c r="H59" s="16" t="s">
        <v>16</v>
      </c>
      <c r="I59" s="16" t="s">
        <v>17</v>
      </c>
      <c r="J59" s="16" t="s">
        <v>1</v>
      </c>
    </row>
    <row r="60" spans="1:10" x14ac:dyDescent="0.2">
      <c r="A60" s="6" t="s">
        <v>138</v>
      </c>
      <c r="B60" s="132"/>
      <c r="C60" s="132"/>
      <c r="D60" s="132">
        <v>6000</v>
      </c>
      <c r="E60" s="132"/>
      <c r="F60" s="132">
        <v>10000</v>
      </c>
      <c r="G60" s="132"/>
      <c r="H60" s="132"/>
      <c r="I60" s="132"/>
      <c r="J60" s="145">
        <f>SUM(B60:I60)</f>
        <v>16000</v>
      </c>
    </row>
    <row r="61" spans="1:10" x14ac:dyDescent="0.2">
      <c r="A61" s="7" t="s">
        <v>118</v>
      </c>
      <c r="B61" s="132"/>
      <c r="C61" s="132"/>
      <c r="D61" s="132"/>
      <c r="E61" s="132"/>
      <c r="F61" s="132">
        <v>40000</v>
      </c>
      <c r="G61" s="132"/>
      <c r="H61" s="132"/>
      <c r="I61" s="132"/>
      <c r="J61" s="145">
        <f t="shared" ref="J61:J73" si="7">SUM(B61:I61)</f>
        <v>40000</v>
      </c>
    </row>
    <row r="62" spans="1:10" x14ac:dyDescent="0.2">
      <c r="A62" s="46" t="s">
        <v>127</v>
      </c>
      <c r="B62" s="132"/>
      <c r="C62" s="132"/>
      <c r="D62" s="132"/>
      <c r="E62" s="132"/>
      <c r="F62" s="132"/>
      <c r="G62" s="132"/>
      <c r="H62" s="132">
        <v>30000</v>
      </c>
      <c r="I62" s="132"/>
      <c r="J62" s="145">
        <f t="shared" si="7"/>
        <v>30000</v>
      </c>
    </row>
    <row r="63" spans="1:10" x14ac:dyDescent="0.2">
      <c r="A63" s="46" t="s">
        <v>119</v>
      </c>
      <c r="B63" s="132"/>
      <c r="C63" s="132"/>
      <c r="D63" s="132">
        <v>5000</v>
      </c>
      <c r="E63" s="132"/>
      <c r="F63" s="132">
        <v>13500</v>
      </c>
      <c r="G63" s="132"/>
      <c r="H63" s="132"/>
      <c r="I63" s="132"/>
      <c r="J63" s="145">
        <f t="shared" si="7"/>
        <v>18500</v>
      </c>
    </row>
    <row r="64" spans="1:10" x14ac:dyDescent="0.2">
      <c r="A64" s="6" t="s">
        <v>139</v>
      </c>
      <c r="B64" s="132"/>
      <c r="C64" s="132"/>
      <c r="D64" s="132">
        <v>8000</v>
      </c>
      <c r="E64" s="132"/>
      <c r="F64" s="132">
        <v>10000</v>
      </c>
      <c r="G64" s="132"/>
      <c r="H64" s="132"/>
      <c r="I64" s="132"/>
      <c r="J64" s="145">
        <f t="shared" si="7"/>
        <v>18000</v>
      </c>
    </row>
    <row r="65" spans="1:10" x14ac:dyDescent="0.2">
      <c r="A65" s="46" t="s">
        <v>120</v>
      </c>
      <c r="B65" s="132"/>
      <c r="C65" s="132"/>
      <c r="D65" s="132">
        <v>7000</v>
      </c>
      <c r="E65" s="132">
        <v>15000</v>
      </c>
      <c r="F65" s="132">
        <v>18180</v>
      </c>
      <c r="G65" s="132"/>
      <c r="H65" s="132"/>
      <c r="I65" s="132">
        <v>5000</v>
      </c>
      <c r="J65" s="145">
        <f t="shared" si="7"/>
        <v>45180</v>
      </c>
    </row>
    <row r="66" spans="1:10" x14ac:dyDescent="0.2">
      <c r="A66" s="6" t="s">
        <v>129</v>
      </c>
      <c r="B66" s="132"/>
      <c r="C66" s="132"/>
      <c r="D66" s="132"/>
      <c r="E66" s="132"/>
      <c r="F66" s="132">
        <v>40000</v>
      </c>
      <c r="G66" s="132">
        <v>20000</v>
      </c>
      <c r="H66" s="132"/>
      <c r="I66" s="132"/>
      <c r="J66" s="145">
        <f t="shared" si="7"/>
        <v>60000</v>
      </c>
    </row>
    <row r="67" spans="1:10" x14ac:dyDescent="0.2">
      <c r="A67" s="46" t="s">
        <v>121</v>
      </c>
      <c r="B67" s="132"/>
      <c r="C67" s="132"/>
      <c r="D67" s="132">
        <v>46000</v>
      </c>
      <c r="E67" s="132"/>
      <c r="F67" s="132">
        <v>8000</v>
      </c>
      <c r="G67" s="132"/>
      <c r="H67" s="132">
        <v>5000</v>
      </c>
      <c r="I67" s="132"/>
      <c r="J67" s="145">
        <f t="shared" si="7"/>
        <v>59000</v>
      </c>
    </row>
    <row r="68" spans="1:10" x14ac:dyDescent="0.2">
      <c r="A68" s="46" t="s">
        <v>134</v>
      </c>
      <c r="B68" s="132"/>
      <c r="C68" s="132"/>
      <c r="D68" s="132">
        <v>2500</v>
      </c>
      <c r="E68" s="132">
        <v>2500</v>
      </c>
      <c r="F68" s="132">
        <v>9780</v>
      </c>
      <c r="G68" s="132"/>
      <c r="H68" s="132">
        <v>10000</v>
      </c>
      <c r="I68" s="132"/>
      <c r="J68" s="145">
        <f t="shared" si="7"/>
        <v>24780</v>
      </c>
    </row>
    <row r="69" spans="1:10" x14ac:dyDescent="0.2">
      <c r="A69" s="6" t="s">
        <v>123</v>
      </c>
      <c r="B69" s="132"/>
      <c r="C69" s="132"/>
      <c r="D69" s="132">
        <v>17000</v>
      </c>
      <c r="E69" s="132"/>
      <c r="F69" s="132">
        <v>25000</v>
      </c>
      <c r="G69" s="132">
        <v>21000</v>
      </c>
      <c r="H69" s="132"/>
      <c r="I69" s="132"/>
      <c r="J69" s="145">
        <f t="shared" si="7"/>
        <v>63000</v>
      </c>
    </row>
    <row r="70" spans="1:10" x14ac:dyDescent="0.2">
      <c r="A70" s="46" t="s">
        <v>135</v>
      </c>
      <c r="B70" s="132"/>
      <c r="C70" s="132"/>
      <c r="D70" s="132">
        <v>3000</v>
      </c>
      <c r="E70" s="132">
        <v>7033</v>
      </c>
      <c r="F70" s="132">
        <v>16000</v>
      </c>
      <c r="G70" s="132"/>
      <c r="H70" s="132"/>
      <c r="I70" s="132"/>
      <c r="J70" s="145">
        <f t="shared" si="7"/>
        <v>26033</v>
      </c>
    </row>
    <row r="71" spans="1:10" x14ac:dyDescent="0.2">
      <c r="A71" s="46" t="s">
        <v>124</v>
      </c>
      <c r="B71" s="132"/>
      <c r="C71" s="132"/>
      <c r="D71" s="132">
        <v>50000</v>
      </c>
      <c r="E71" s="132"/>
      <c r="F71" s="132"/>
      <c r="G71" s="132"/>
      <c r="H71" s="132"/>
      <c r="I71" s="132"/>
      <c r="J71" s="145">
        <f t="shared" si="7"/>
        <v>50000</v>
      </c>
    </row>
    <row r="72" spans="1:10" x14ac:dyDescent="0.2">
      <c r="A72" s="6" t="s">
        <v>140</v>
      </c>
      <c r="B72" s="132"/>
      <c r="C72" s="132"/>
      <c r="D72" s="132"/>
      <c r="E72" s="132"/>
      <c r="F72" s="132">
        <v>50000</v>
      </c>
      <c r="G72" s="132"/>
      <c r="H72" s="132"/>
      <c r="I72" s="132"/>
      <c r="J72" s="145">
        <f t="shared" si="7"/>
        <v>50000</v>
      </c>
    </row>
    <row r="73" spans="1:10" x14ac:dyDescent="0.2">
      <c r="A73" s="5" t="s">
        <v>125</v>
      </c>
      <c r="B73" s="132"/>
      <c r="C73" s="132"/>
      <c r="D73" s="132">
        <v>17000</v>
      </c>
      <c r="E73" s="132">
        <v>5000</v>
      </c>
      <c r="F73" s="132">
        <v>18000</v>
      </c>
      <c r="G73" s="132"/>
      <c r="H73" s="132"/>
      <c r="I73" s="132"/>
      <c r="J73" s="145">
        <f t="shared" si="7"/>
        <v>40000</v>
      </c>
    </row>
    <row r="74" spans="1:10" x14ac:dyDescent="0.2">
      <c r="A74" s="6"/>
      <c r="B74" s="132"/>
      <c r="C74" s="132"/>
      <c r="D74" s="132"/>
      <c r="E74" s="132"/>
      <c r="F74" s="132"/>
      <c r="G74" s="132"/>
      <c r="H74" s="132"/>
      <c r="I74" s="132"/>
      <c r="J74" s="145"/>
    </row>
    <row r="75" spans="1:10" ht="13.5" thickBot="1" x14ac:dyDescent="0.25">
      <c r="A75" s="51" t="s">
        <v>26</v>
      </c>
      <c r="B75" s="146">
        <f t="shared" ref="B75:I75" si="8">SUM(B60:B74)</f>
        <v>0</v>
      </c>
      <c r="C75" s="146">
        <f t="shared" si="8"/>
        <v>0</v>
      </c>
      <c r="D75" s="146">
        <f t="shared" si="8"/>
        <v>161500</v>
      </c>
      <c r="E75" s="146">
        <f t="shared" si="8"/>
        <v>29533</v>
      </c>
      <c r="F75" s="146">
        <f t="shared" si="8"/>
        <v>258460</v>
      </c>
      <c r="G75" s="146">
        <f t="shared" si="8"/>
        <v>41000</v>
      </c>
      <c r="H75" s="146">
        <f t="shared" si="8"/>
        <v>45000</v>
      </c>
      <c r="I75" s="146">
        <f t="shared" si="8"/>
        <v>5000</v>
      </c>
      <c r="J75" s="147">
        <f>SUM(B75:I75)</f>
        <v>540493</v>
      </c>
    </row>
    <row r="78" spans="1:10" ht="15.75" x14ac:dyDescent="0.25">
      <c r="A78" s="42" t="s">
        <v>33</v>
      </c>
      <c r="B78" s="135"/>
      <c r="D78" s="136">
        <f>SUM(J75,H53)</f>
        <v>1874403</v>
      </c>
    </row>
  </sheetData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workbookViewId="0">
      <selection activeCell="A3" sqref="A3:H6"/>
    </sheetView>
  </sheetViews>
  <sheetFormatPr defaultRowHeight="12.75" x14ac:dyDescent="0.2"/>
  <cols>
    <col min="1" max="1" width="34.7109375" customWidth="1"/>
    <col min="2" max="10" width="20.7109375" style="127" customWidth="1"/>
  </cols>
  <sheetData>
    <row r="1" spans="1:10" x14ac:dyDescent="0.2">
      <c r="A1" t="s">
        <v>34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7" t="s">
        <v>146</v>
      </c>
      <c r="B3" s="123">
        <v>73500</v>
      </c>
      <c r="C3" s="123">
        <v>75000</v>
      </c>
      <c r="D3" s="123">
        <v>20000</v>
      </c>
      <c r="E3" s="123">
        <v>8000</v>
      </c>
      <c r="F3" s="123">
        <v>6522</v>
      </c>
      <c r="G3" s="123"/>
      <c r="H3" s="123">
        <f>SUM(B3:G3)</f>
        <v>183022</v>
      </c>
      <c r="I3" s="141"/>
      <c r="J3" s="141"/>
    </row>
    <row r="4" spans="1:10" s="8" customFormat="1" x14ac:dyDescent="0.2">
      <c r="A4" s="46" t="s">
        <v>150</v>
      </c>
      <c r="B4" s="123">
        <v>14200</v>
      </c>
      <c r="C4" s="123">
        <v>13000</v>
      </c>
      <c r="D4" s="123"/>
      <c r="E4" s="123">
        <v>4500</v>
      </c>
      <c r="F4" s="123">
        <v>4500</v>
      </c>
      <c r="G4" s="123"/>
      <c r="H4" s="123">
        <f t="shared" ref="H4:H7" si="0">SUM(B4:G4)</f>
        <v>36200</v>
      </c>
      <c r="I4" s="141"/>
      <c r="J4" s="141"/>
    </row>
    <row r="5" spans="1:10" s="8" customFormat="1" x14ac:dyDescent="0.2">
      <c r="A5" s="46" t="s">
        <v>147</v>
      </c>
      <c r="B5" s="123">
        <v>10530</v>
      </c>
      <c r="C5" s="123">
        <v>6026</v>
      </c>
      <c r="D5" s="123">
        <v>13230</v>
      </c>
      <c r="E5" s="123"/>
      <c r="F5" s="123">
        <v>6255</v>
      </c>
      <c r="G5" s="123">
        <v>6480</v>
      </c>
      <c r="H5" s="123">
        <f t="shared" si="0"/>
        <v>42521</v>
      </c>
      <c r="I5" s="141"/>
      <c r="J5" s="141"/>
    </row>
    <row r="6" spans="1:10" s="8" customFormat="1" x14ac:dyDescent="0.2">
      <c r="A6" s="46" t="s">
        <v>148</v>
      </c>
      <c r="B6" s="123">
        <v>24344</v>
      </c>
      <c r="C6" s="123">
        <v>17425</v>
      </c>
      <c r="D6" s="123">
        <v>3294</v>
      </c>
      <c r="E6" s="123"/>
      <c r="F6" s="123">
        <v>3600</v>
      </c>
      <c r="G6" s="123"/>
      <c r="H6" s="123">
        <f t="shared" si="0"/>
        <v>48663</v>
      </c>
      <c r="I6" s="141"/>
      <c r="J6" s="141"/>
    </row>
    <row r="7" spans="1:10" ht="13.5" thickBot="1" x14ac:dyDescent="0.25">
      <c r="A7" s="12"/>
      <c r="B7" s="27"/>
      <c r="C7" s="27"/>
      <c r="D7" s="27"/>
      <c r="E7" s="27"/>
      <c r="F7" s="27"/>
      <c r="G7" s="27"/>
      <c r="H7" s="123">
        <f t="shared" si="0"/>
        <v>0</v>
      </c>
    </row>
    <row r="8" spans="1:10" ht="13.5" thickBot="1" x14ac:dyDescent="0.25">
      <c r="A8" s="10" t="s">
        <v>9</v>
      </c>
      <c r="B8" s="29">
        <f t="shared" ref="B8:G8" si="1">SUM(B3:B7)</f>
        <v>122574</v>
      </c>
      <c r="C8" s="29">
        <f t="shared" si="1"/>
        <v>111451</v>
      </c>
      <c r="D8" s="29">
        <f t="shared" si="1"/>
        <v>36524</v>
      </c>
      <c r="E8" s="29">
        <f t="shared" si="1"/>
        <v>12500</v>
      </c>
      <c r="F8" s="29">
        <f t="shared" si="1"/>
        <v>20877</v>
      </c>
      <c r="G8" s="29">
        <f t="shared" si="1"/>
        <v>6480</v>
      </c>
      <c r="H8" s="124">
        <f>SUM(B8:G8)</f>
        <v>310406</v>
      </c>
    </row>
    <row r="11" spans="1:10" x14ac:dyDescent="0.2">
      <c r="A11" t="s">
        <v>35</v>
      </c>
      <c r="B11" s="194" t="s">
        <v>319</v>
      </c>
      <c r="C11" s="194" t="s">
        <v>319</v>
      </c>
      <c r="D11" s="194" t="s">
        <v>319</v>
      </c>
      <c r="E11" s="194" t="s">
        <v>319</v>
      </c>
      <c r="F11" s="194" t="s">
        <v>319</v>
      </c>
      <c r="G11" s="194" t="s">
        <v>319</v>
      </c>
      <c r="H11" s="194" t="s">
        <v>319</v>
      </c>
    </row>
    <row r="12" spans="1:10" x14ac:dyDescent="0.2">
      <c r="A12" s="1" t="s">
        <v>3</v>
      </c>
      <c r="B12" s="2" t="s">
        <v>14</v>
      </c>
      <c r="C12" s="2" t="s">
        <v>22</v>
      </c>
      <c r="D12" s="4" t="s">
        <v>23</v>
      </c>
      <c r="E12" s="2" t="s">
        <v>24</v>
      </c>
      <c r="F12" s="2" t="s">
        <v>132</v>
      </c>
      <c r="G12" s="2" t="s">
        <v>25</v>
      </c>
      <c r="H12" s="4" t="s">
        <v>1</v>
      </c>
    </row>
    <row r="13" spans="1:10" x14ac:dyDescent="0.2">
      <c r="A13" s="7" t="s">
        <v>146</v>
      </c>
      <c r="B13" s="27">
        <v>77500</v>
      </c>
      <c r="C13" s="27">
        <v>70800</v>
      </c>
      <c r="D13" s="27">
        <v>15000</v>
      </c>
      <c r="E13" s="27">
        <v>16000</v>
      </c>
      <c r="F13" s="27"/>
      <c r="G13" s="27">
        <v>4600</v>
      </c>
      <c r="H13" s="123">
        <f>SUM(B13:G13)</f>
        <v>183900</v>
      </c>
    </row>
    <row r="14" spans="1:10" x14ac:dyDescent="0.2">
      <c r="A14" s="7" t="s">
        <v>149</v>
      </c>
      <c r="B14" s="27">
        <v>4500</v>
      </c>
      <c r="C14" s="27">
        <v>42500</v>
      </c>
      <c r="D14" s="27">
        <v>1000</v>
      </c>
      <c r="E14" s="27">
        <v>4000</v>
      </c>
      <c r="F14" s="27"/>
      <c r="G14" s="27">
        <v>4000</v>
      </c>
      <c r="H14" s="123">
        <f t="shared" ref="H14:H18" si="2">SUM(B14:G14)</f>
        <v>56000</v>
      </c>
    </row>
    <row r="15" spans="1:10" x14ac:dyDescent="0.2">
      <c r="A15" s="7" t="s">
        <v>147</v>
      </c>
      <c r="B15" s="27">
        <v>8299</v>
      </c>
      <c r="C15" s="27">
        <v>11520</v>
      </c>
      <c r="D15" s="27">
        <v>14692</v>
      </c>
      <c r="E15" s="27"/>
      <c r="F15" s="27">
        <v>10327</v>
      </c>
      <c r="G15" s="27">
        <v>3420</v>
      </c>
      <c r="H15" s="123">
        <f t="shared" si="2"/>
        <v>48258</v>
      </c>
    </row>
    <row r="16" spans="1:10" x14ac:dyDescent="0.2">
      <c r="A16" s="7" t="s">
        <v>151</v>
      </c>
      <c r="B16" s="27"/>
      <c r="C16" s="27">
        <v>29250</v>
      </c>
      <c r="D16" s="27"/>
      <c r="E16" s="27"/>
      <c r="F16" s="27"/>
      <c r="G16" s="27"/>
      <c r="H16" s="123">
        <f t="shared" si="2"/>
        <v>29250</v>
      </c>
    </row>
    <row r="17" spans="1:8" x14ac:dyDescent="0.2">
      <c r="A17" s="46" t="s">
        <v>148</v>
      </c>
      <c r="B17" s="27">
        <v>18215</v>
      </c>
      <c r="C17" s="27">
        <v>14000</v>
      </c>
      <c r="D17" s="27">
        <v>2000</v>
      </c>
      <c r="E17" s="27"/>
      <c r="F17" s="27">
        <v>4500</v>
      </c>
      <c r="G17" s="27">
        <v>4500</v>
      </c>
      <c r="H17" s="123">
        <f t="shared" si="2"/>
        <v>43215</v>
      </c>
    </row>
    <row r="18" spans="1:8" ht="13.5" thickBot="1" x14ac:dyDescent="0.25">
      <c r="A18" s="5"/>
      <c r="B18" s="27"/>
      <c r="C18" s="27"/>
      <c r="D18" s="27"/>
      <c r="E18" s="27"/>
      <c r="F18" s="27"/>
      <c r="G18" s="27"/>
      <c r="H18" s="123">
        <f t="shared" si="2"/>
        <v>0</v>
      </c>
    </row>
    <row r="19" spans="1:8" ht="13.5" thickBot="1" x14ac:dyDescent="0.25">
      <c r="A19" s="10" t="s">
        <v>10</v>
      </c>
      <c r="B19" s="29">
        <f>SUM(B13:B18)</f>
        <v>108514</v>
      </c>
      <c r="C19" s="29">
        <f t="shared" ref="C19:G19" si="3">SUM(C13:C18)</f>
        <v>168070</v>
      </c>
      <c r="D19" s="29">
        <f t="shared" si="3"/>
        <v>32692</v>
      </c>
      <c r="E19" s="29">
        <f t="shared" si="3"/>
        <v>20000</v>
      </c>
      <c r="F19" s="29">
        <f t="shared" si="3"/>
        <v>14827</v>
      </c>
      <c r="G19" s="29">
        <f t="shared" si="3"/>
        <v>16520</v>
      </c>
      <c r="H19" s="124">
        <f>SUM(B19:G19)</f>
        <v>360623</v>
      </c>
    </row>
    <row r="22" spans="1:8" x14ac:dyDescent="0.2">
      <c r="A22" t="s">
        <v>36</v>
      </c>
      <c r="B22" s="194" t="s">
        <v>320</v>
      </c>
      <c r="C22" s="194" t="s">
        <v>320</v>
      </c>
      <c r="D22" s="194" t="s">
        <v>320</v>
      </c>
      <c r="E22" s="194" t="s">
        <v>320</v>
      </c>
      <c r="F22" s="194" t="s">
        <v>320</v>
      </c>
      <c r="G22" s="194" t="s">
        <v>320</v>
      </c>
      <c r="H22" s="194" t="s">
        <v>320</v>
      </c>
    </row>
    <row r="23" spans="1:8" x14ac:dyDescent="0.2">
      <c r="A23" s="1" t="s">
        <v>3</v>
      </c>
      <c r="B23" s="2" t="s">
        <v>14</v>
      </c>
      <c r="C23" s="2" t="s">
        <v>22</v>
      </c>
      <c r="D23" s="4" t="s">
        <v>23</v>
      </c>
      <c r="E23" s="2" t="s">
        <v>24</v>
      </c>
      <c r="F23" s="2" t="s">
        <v>132</v>
      </c>
      <c r="G23" s="2" t="s">
        <v>25</v>
      </c>
      <c r="H23" s="4" t="s">
        <v>1</v>
      </c>
    </row>
    <row r="24" spans="1:8" x14ac:dyDescent="0.2">
      <c r="A24" s="5" t="s">
        <v>146</v>
      </c>
      <c r="B24" s="19">
        <v>23500</v>
      </c>
      <c r="C24" s="19">
        <v>60000</v>
      </c>
      <c r="D24" s="19">
        <v>15000</v>
      </c>
      <c r="E24" s="19">
        <v>16000</v>
      </c>
      <c r="F24" s="19"/>
      <c r="G24" s="19">
        <v>3000</v>
      </c>
      <c r="H24" s="125">
        <f>SUM(B24:G24)</f>
        <v>117500</v>
      </c>
    </row>
    <row r="25" spans="1:8" x14ac:dyDescent="0.2">
      <c r="A25" s="5" t="s">
        <v>150</v>
      </c>
      <c r="B25" s="19">
        <v>1600</v>
      </c>
      <c r="C25" s="19">
        <v>40000</v>
      </c>
      <c r="D25" s="19">
        <v>1000</v>
      </c>
      <c r="E25" s="19"/>
      <c r="F25" s="19"/>
      <c r="G25" s="19"/>
      <c r="H25" s="125">
        <f t="shared" ref="H25:H27" si="4">SUM(B25:G25)</f>
        <v>42600</v>
      </c>
    </row>
    <row r="26" spans="1:8" x14ac:dyDescent="0.2">
      <c r="A26" s="7" t="s">
        <v>151</v>
      </c>
      <c r="B26" s="19">
        <v>32919</v>
      </c>
      <c r="C26" s="19">
        <v>7000</v>
      </c>
      <c r="D26" s="19"/>
      <c r="E26" s="19"/>
      <c r="F26" s="19"/>
      <c r="G26" s="19"/>
      <c r="H26" s="125">
        <f t="shared" si="4"/>
        <v>39919</v>
      </c>
    </row>
    <row r="27" spans="1:8" x14ac:dyDescent="0.2">
      <c r="A27" s="46" t="s">
        <v>148</v>
      </c>
      <c r="B27" s="19"/>
      <c r="C27" s="19">
        <v>27309</v>
      </c>
      <c r="D27" s="19">
        <v>3600</v>
      </c>
      <c r="E27" s="19"/>
      <c r="F27" s="19">
        <v>4050</v>
      </c>
      <c r="G27" s="19"/>
      <c r="H27" s="125">
        <f t="shared" si="4"/>
        <v>34959</v>
      </c>
    </row>
    <row r="28" spans="1:8" ht="13.5" thickBot="1" x14ac:dyDescent="0.25">
      <c r="A28" s="46"/>
      <c r="B28" s="52"/>
      <c r="C28" s="52"/>
      <c r="D28" s="52"/>
      <c r="E28" s="52"/>
      <c r="F28" s="52"/>
      <c r="G28" s="52"/>
      <c r="H28" s="152"/>
    </row>
    <row r="29" spans="1:8" ht="13.5" thickBot="1" x14ac:dyDescent="0.25">
      <c r="A29" s="55" t="s">
        <v>137</v>
      </c>
      <c r="B29" s="54">
        <f t="shared" ref="B29:G29" si="5">SUM(B24:B28)</f>
        <v>58019</v>
      </c>
      <c r="C29" s="54">
        <f t="shared" si="5"/>
        <v>134309</v>
      </c>
      <c r="D29" s="54">
        <f t="shared" si="5"/>
        <v>19600</v>
      </c>
      <c r="E29" s="54">
        <f t="shared" si="5"/>
        <v>16000</v>
      </c>
      <c r="F29" s="54">
        <f t="shared" si="5"/>
        <v>4050</v>
      </c>
      <c r="G29" s="54">
        <f t="shared" si="5"/>
        <v>3000</v>
      </c>
      <c r="H29" s="139">
        <f>SUM(B29:G29)</f>
        <v>234978</v>
      </c>
    </row>
    <row r="30" spans="1:8" x14ac:dyDescent="0.2">
      <c r="A30" s="53"/>
      <c r="B30" s="153"/>
      <c r="C30" s="153"/>
      <c r="D30" s="153"/>
      <c r="E30" s="153"/>
      <c r="F30" s="153"/>
      <c r="G30" s="153"/>
      <c r="H30" s="154"/>
    </row>
    <row r="31" spans="1:8" x14ac:dyDescent="0.2">
      <c r="A31" s="13"/>
      <c r="B31" s="130"/>
      <c r="C31" s="130"/>
      <c r="D31" s="130"/>
      <c r="E31" s="130"/>
      <c r="F31" s="130"/>
      <c r="G31" s="130"/>
      <c r="H31" s="126"/>
    </row>
    <row r="32" spans="1:8" x14ac:dyDescent="0.2">
      <c r="A32" s="11" t="s">
        <v>27</v>
      </c>
      <c r="B32" s="131">
        <f t="shared" ref="B32:G32" si="6">SUM(B24,B19,B8)</f>
        <v>254588</v>
      </c>
      <c r="C32" s="131">
        <f t="shared" si="6"/>
        <v>339521</v>
      </c>
      <c r="D32" s="131">
        <f t="shared" si="6"/>
        <v>84216</v>
      </c>
      <c r="E32" s="131">
        <f t="shared" si="6"/>
        <v>48500</v>
      </c>
      <c r="F32" s="131">
        <f t="shared" si="6"/>
        <v>35704</v>
      </c>
      <c r="G32" s="131">
        <f t="shared" si="6"/>
        <v>26000</v>
      </c>
      <c r="H32" s="131">
        <f>SUM(H29,H19,H8)</f>
        <v>906007</v>
      </c>
    </row>
    <row r="36" spans="1:10" x14ac:dyDescent="0.2">
      <c r="A36" t="s">
        <v>37</v>
      </c>
      <c r="B36" s="86" t="s">
        <v>20</v>
      </c>
    </row>
    <row r="37" spans="1:10" ht="25.5" x14ac:dyDescent="0.2">
      <c r="A37" s="15" t="s">
        <v>3</v>
      </c>
      <c r="B37" s="16" t="s">
        <v>21</v>
      </c>
      <c r="C37" s="16" t="s">
        <v>11</v>
      </c>
      <c r="D37" s="16" t="s">
        <v>12</v>
      </c>
      <c r="E37" s="16" t="s">
        <v>13</v>
      </c>
      <c r="F37" s="16" t="s">
        <v>14</v>
      </c>
      <c r="G37" s="16" t="s">
        <v>15</v>
      </c>
      <c r="H37" s="16" t="s">
        <v>16</v>
      </c>
      <c r="I37" s="16" t="s">
        <v>17</v>
      </c>
      <c r="J37" s="16" t="s">
        <v>1</v>
      </c>
    </row>
    <row r="38" spans="1:10" x14ac:dyDescent="0.2">
      <c r="A38" s="6" t="s">
        <v>146</v>
      </c>
      <c r="B38" s="132"/>
      <c r="C38" s="132"/>
      <c r="D38" s="132"/>
      <c r="E38" s="132"/>
      <c r="F38" s="132">
        <v>70108</v>
      </c>
      <c r="G38" s="132"/>
      <c r="H38" s="132"/>
      <c r="I38" s="132"/>
      <c r="J38" s="145">
        <f>SUM(B38:I38)</f>
        <v>70108</v>
      </c>
    </row>
    <row r="39" spans="1:10" x14ac:dyDescent="0.2">
      <c r="A39" s="5" t="s">
        <v>150</v>
      </c>
      <c r="B39" s="132"/>
      <c r="C39" s="132"/>
      <c r="D39" s="132"/>
      <c r="E39" s="132">
        <v>10000</v>
      </c>
      <c r="F39" s="132">
        <v>128700</v>
      </c>
      <c r="G39" s="132"/>
      <c r="H39" s="132"/>
      <c r="I39" s="132"/>
      <c r="J39" s="145">
        <f t="shared" ref="J39:J41" si="7">SUM(B39:I39)</f>
        <v>138700</v>
      </c>
    </row>
    <row r="40" spans="1:10" x14ac:dyDescent="0.2">
      <c r="A40" s="6" t="s">
        <v>301</v>
      </c>
      <c r="B40" s="132"/>
      <c r="C40" s="132"/>
      <c r="D40" s="132">
        <v>20788</v>
      </c>
      <c r="E40" s="132">
        <v>16000</v>
      </c>
      <c r="F40" s="132"/>
      <c r="G40" s="132"/>
      <c r="H40" s="132"/>
      <c r="I40" s="132"/>
      <c r="J40" s="145">
        <f t="shared" si="7"/>
        <v>36788</v>
      </c>
    </row>
    <row r="41" spans="1:10" x14ac:dyDescent="0.2">
      <c r="A41" s="7" t="s">
        <v>151</v>
      </c>
      <c r="B41" s="132"/>
      <c r="C41" s="132"/>
      <c r="D41" s="132"/>
      <c r="E41" s="132"/>
      <c r="F41" s="132">
        <v>18000</v>
      </c>
      <c r="G41" s="132"/>
      <c r="H41" s="132"/>
      <c r="I41" s="132"/>
      <c r="J41" s="145">
        <f t="shared" si="7"/>
        <v>18000</v>
      </c>
    </row>
    <row r="42" spans="1:10" ht="13.5" thickBot="1" x14ac:dyDescent="0.25">
      <c r="A42" s="45"/>
      <c r="B42" s="155"/>
      <c r="C42" s="155"/>
      <c r="D42" s="155"/>
      <c r="E42" s="155"/>
      <c r="F42" s="155"/>
      <c r="G42" s="155"/>
      <c r="H42" s="155"/>
      <c r="I42" s="155"/>
      <c r="J42" s="156"/>
    </row>
    <row r="43" spans="1:10" ht="13.5" thickBot="1" x14ac:dyDescent="0.25">
      <c r="A43" s="36" t="s">
        <v>26</v>
      </c>
      <c r="B43" s="134">
        <f>SUM(B38:B42)</f>
        <v>0</v>
      </c>
      <c r="C43" s="134">
        <f t="shared" ref="C43:I43" si="8">SUM(C38:C42)</f>
        <v>0</v>
      </c>
      <c r="D43" s="134">
        <f t="shared" si="8"/>
        <v>20788</v>
      </c>
      <c r="E43" s="134">
        <f t="shared" si="8"/>
        <v>26000</v>
      </c>
      <c r="F43" s="134">
        <f>SUM(F38:F42)</f>
        <v>216808</v>
      </c>
      <c r="G43" s="134">
        <f t="shared" si="8"/>
        <v>0</v>
      </c>
      <c r="H43" s="134">
        <f t="shared" si="8"/>
        <v>0</v>
      </c>
      <c r="I43" s="134">
        <f t="shared" si="8"/>
        <v>0</v>
      </c>
      <c r="J43" s="157">
        <f>SUM(B43:I43)</f>
        <v>263596</v>
      </c>
    </row>
    <row r="46" spans="1:10" ht="15.75" x14ac:dyDescent="0.25">
      <c r="A46" s="42" t="s">
        <v>38</v>
      </c>
      <c r="B46" s="135"/>
      <c r="C46" s="136">
        <f>SUM(J43,H32)</f>
        <v>1169603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E17" sqref="E17"/>
    </sheetView>
  </sheetViews>
  <sheetFormatPr defaultRowHeight="12.75" x14ac:dyDescent="0.2"/>
  <cols>
    <col min="1" max="1" width="38.28515625" style="8" customWidth="1"/>
    <col min="2" max="10" width="20.7109375" style="141" customWidth="1"/>
    <col min="11" max="16384" width="9.140625" style="8"/>
  </cols>
  <sheetData>
    <row r="1" spans="1:10" x14ac:dyDescent="0.2">
      <c r="A1" s="8" t="s">
        <v>39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ht="25.5" x14ac:dyDescent="0.2">
      <c r="A2" s="57" t="s">
        <v>3</v>
      </c>
      <c r="B2" s="58" t="s">
        <v>14</v>
      </c>
      <c r="C2" s="58" t="s">
        <v>22</v>
      </c>
      <c r="D2" s="59" t="s">
        <v>23</v>
      </c>
      <c r="E2" s="58" t="s">
        <v>24</v>
      </c>
      <c r="F2" s="58" t="s">
        <v>132</v>
      </c>
      <c r="G2" s="58" t="s">
        <v>25</v>
      </c>
      <c r="H2" s="59" t="s">
        <v>1</v>
      </c>
    </row>
    <row r="3" spans="1:10" x14ac:dyDescent="0.2">
      <c r="A3" s="60" t="s">
        <v>152</v>
      </c>
      <c r="B3" s="76">
        <v>5000</v>
      </c>
      <c r="C3" s="76"/>
      <c r="D3" s="76"/>
      <c r="E3" s="76"/>
      <c r="F3" s="76">
        <v>15000</v>
      </c>
      <c r="G3" s="76">
        <v>20000</v>
      </c>
      <c r="H3" s="76">
        <f>SUM(B3:G3)</f>
        <v>40000</v>
      </c>
    </row>
    <row r="4" spans="1:10" x14ac:dyDescent="0.2">
      <c r="A4" s="94" t="s">
        <v>153</v>
      </c>
      <c r="B4" s="76">
        <v>4500</v>
      </c>
      <c r="C4" s="76">
        <v>9000</v>
      </c>
      <c r="D4" s="76">
        <v>5000</v>
      </c>
      <c r="E4" s="76"/>
      <c r="F4" s="76">
        <v>7750</v>
      </c>
      <c r="G4" s="76"/>
      <c r="H4" s="76">
        <f t="shared" ref="H4:H6" si="0">SUM(B4:G4)</f>
        <v>26250</v>
      </c>
    </row>
    <row r="5" spans="1:10" x14ac:dyDescent="0.2">
      <c r="A5" s="94" t="s">
        <v>154</v>
      </c>
      <c r="B5" s="76"/>
      <c r="C5" s="76">
        <v>30000</v>
      </c>
      <c r="D5" s="76"/>
      <c r="E5" s="76"/>
      <c r="F5" s="76">
        <v>7200</v>
      </c>
      <c r="G5" s="76"/>
      <c r="H5" s="76">
        <f t="shared" si="0"/>
        <v>37200</v>
      </c>
    </row>
    <row r="6" spans="1:10" x14ac:dyDescent="0.2">
      <c r="A6" s="94" t="s">
        <v>155</v>
      </c>
      <c r="B6" s="76">
        <v>1769</v>
      </c>
      <c r="C6" s="76">
        <v>12000</v>
      </c>
      <c r="D6" s="76">
        <v>8410</v>
      </c>
      <c r="E6" s="76"/>
      <c r="F6" s="76">
        <v>3000</v>
      </c>
      <c r="G6" s="76"/>
      <c r="H6" s="76">
        <f t="shared" si="0"/>
        <v>25179</v>
      </c>
    </row>
    <row r="7" spans="1:10" x14ac:dyDescent="0.2">
      <c r="A7" s="61" t="s">
        <v>156</v>
      </c>
      <c r="B7" s="62">
        <v>11032</v>
      </c>
      <c r="C7" s="62">
        <v>34065</v>
      </c>
      <c r="D7" s="62">
        <v>10637</v>
      </c>
      <c r="E7" s="62"/>
      <c r="F7" s="62">
        <v>21825</v>
      </c>
      <c r="G7" s="62"/>
      <c r="H7" s="76">
        <f>SUM(B7:G7)</f>
        <v>77559</v>
      </c>
    </row>
    <row r="8" spans="1:10" x14ac:dyDescent="0.2">
      <c r="A8" s="68" t="s">
        <v>157</v>
      </c>
      <c r="B8" s="62">
        <v>19000</v>
      </c>
      <c r="C8" s="62">
        <v>16240</v>
      </c>
      <c r="D8" s="62">
        <v>9135</v>
      </c>
      <c r="E8" s="62"/>
      <c r="F8" s="62">
        <v>10000</v>
      </c>
      <c r="G8" s="62"/>
      <c r="H8" s="76">
        <f>SUM(B8:G8)</f>
        <v>54375</v>
      </c>
    </row>
    <row r="9" spans="1:10" ht="13.5" thickBot="1" x14ac:dyDescent="0.25">
      <c r="A9" s="73"/>
      <c r="B9" s="95"/>
      <c r="C9" s="95"/>
      <c r="D9" s="95"/>
      <c r="E9" s="95"/>
      <c r="F9" s="95"/>
      <c r="G9" s="95"/>
      <c r="H9" s="158"/>
    </row>
    <row r="10" spans="1:10" s="97" customFormat="1" ht="13.5" thickBot="1" x14ac:dyDescent="0.25">
      <c r="A10" s="96" t="s">
        <v>9</v>
      </c>
      <c r="B10" s="65">
        <f>SUM(B3:B8)</f>
        <v>41301</v>
      </c>
      <c r="C10" s="65">
        <f>SUM(C3:C8)</f>
        <v>101305</v>
      </c>
      <c r="D10" s="65">
        <f>SUM(D3:D8)</f>
        <v>33182</v>
      </c>
      <c r="E10" s="65">
        <f>SUM(E3:E8)</f>
        <v>0</v>
      </c>
      <c r="F10" s="65">
        <f>SUM(F3:F8)</f>
        <v>64775</v>
      </c>
      <c r="G10" s="65">
        <f>SUM(G3:G7)</f>
        <v>20000</v>
      </c>
      <c r="H10" s="159">
        <f>SUM(B10:G10)</f>
        <v>260563</v>
      </c>
      <c r="I10" s="141"/>
      <c r="J10" s="141"/>
    </row>
    <row r="13" spans="1:10" x14ac:dyDescent="0.2">
      <c r="A13" s="8" t="s">
        <v>40</v>
      </c>
      <c r="B13" s="194" t="s">
        <v>319</v>
      </c>
      <c r="C13" s="194" t="s">
        <v>319</v>
      </c>
      <c r="D13" s="194" t="s">
        <v>319</v>
      </c>
      <c r="E13" s="194" t="s">
        <v>319</v>
      </c>
      <c r="F13" s="194" t="s">
        <v>319</v>
      </c>
      <c r="G13" s="194" t="s">
        <v>319</v>
      </c>
      <c r="H13" s="194" t="s">
        <v>319</v>
      </c>
    </row>
    <row r="14" spans="1:10" ht="25.5" x14ac:dyDescent="0.2">
      <c r="A14" s="57" t="s">
        <v>3</v>
      </c>
      <c r="B14" s="58" t="s">
        <v>14</v>
      </c>
      <c r="C14" s="58" t="s">
        <v>22</v>
      </c>
      <c r="D14" s="59" t="s">
        <v>23</v>
      </c>
      <c r="E14" s="58" t="s">
        <v>24</v>
      </c>
      <c r="F14" s="58" t="s">
        <v>132</v>
      </c>
      <c r="G14" s="58" t="s">
        <v>25</v>
      </c>
      <c r="H14" s="59" t="s">
        <v>1</v>
      </c>
    </row>
    <row r="15" spans="1:10" x14ac:dyDescent="0.2">
      <c r="A15" s="60" t="s">
        <v>152</v>
      </c>
      <c r="B15" s="62">
        <v>10000</v>
      </c>
      <c r="C15" s="62"/>
      <c r="D15" s="62"/>
      <c r="E15" s="62"/>
      <c r="F15" s="62">
        <v>10000</v>
      </c>
      <c r="G15" s="62">
        <v>20000</v>
      </c>
      <c r="H15" s="76">
        <f>SUM(B15:G15)</f>
        <v>40000</v>
      </c>
    </row>
    <row r="16" spans="1:10" x14ac:dyDescent="0.2">
      <c r="A16" s="94" t="s">
        <v>154</v>
      </c>
      <c r="B16" s="62">
        <v>8600</v>
      </c>
      <c r="C16" s="62">
        <v>28000</v>
      </c>
      <c r="D16" s="62"/>
      <c r="E16" s="62"/>
      <c r="F16" s="62"/>
      <c r="G16" s="62"/>
      <c r="H16" s="76">
        <f t="shared" ref="H16:H18" si="1">SUM(B16:G16)</f>
        <v>36600</v>
      </c>
    </row>
    <row r="17" spans="1:8" x14ac:dyDescent="0.2">
      <c r="A17" s="60" t="s">
        <v>158</v>
      </c>
      <c r="B17" s="62">
        <v>5400</v>
      </c>
      <c r="C17" s="62">
        <v>5000</v>
      </c>
      <c r="D17" s="62"/>
      <c r="E17" s="62"/>
      <c r="F17" s="62">
        <v>2700</v>
      </c>
      <c r="G17" s="62"/>
      <c r="H17" s="76">
        <f t="shared" si="1"/>
        <v>13100</v>
      </c>
    </row>
    <row r="18" spans="1:8" x14ac:dyDescent="0.2">
      <c r="A18" s="61" t="s">
        <v>156</v>
      </c>
      <c r="B18" s="62">
        <v>22420</v>
      </c>
      <c r="C18" s="62">
        <v>57251</v>
      </c>
      <c r="D18" s="62">
        <v>25875</v>
      </c>
      <c r="E18" s="62"/>
      <c r="F18" s="62">
        <v>22363</v>
      </c>
      <c r="G18" s="62"/>
      <c r="H18" s="76">
        <f t="shared" si="1"/>
        <v>127909</v>
      </c>
    </row>
    <row r="19" spans="1:8" ht="13.5" thickBot="1" x14ac:dyDescent="0.25">
      <c r="A19" s="64"/>
      <c r="B19" s="62"/>
      <c r="C19" s="62"/>
      <c r="D19" s="62"/>
      <c r="E19" s="62"/>
      <c r="F19" s="62"/>
      <c r="G19" s="62"/>
      <c r="H19" s="76">
        <f>SUM(B19:G19)</f>
        <v>0</v>
      </c>
    </row>
    <row r="20" spans="1:8" ht="13.5" thickBot="1" x14ac:dyDescent="0.25">
      <c r="A20" s="56" t="s">
        <v>10</v>
      </c>
      <c r="B20" s="65">
        <f>SUM(B15:B19)</f>
        <v>46420</v>
      </c>
      <c r="C20" s="65">
        <f t="shared" ref="C20:G20" si="2">SUM(C15:C19)</f>
        <v>90251</v>
      </c>
      <c r="D20" s="65">
        <f t="shared" si="2"/>
        <v>25875</v>
      </c>
      <c r="E20" s="65">
        <f t="shared" si="2"/>
        <v>0</v>
      </c>
      <c r="F20" s="65">
        <f t="shared" si="2"/>
        <v>35063</v>
      </c>
      <c r="G20" s="65">
        <f t="shared" si="2"/>
        <v>20000</v>
      </c>
      <c r="H20" s="159">
        <f>SUM(B20:G20)</f>
        <v>217609</v>
      </c>
    </row>
    <row r="23" spans="1:8" x14ac:dyDescent="0.2">
      <c r="A23" s="8" t="s">
        <v>41</v>
      </c>
      <c r="B23" s="194" t="s">
        <v>320</v>
      </c>
      <c r="C23" s="194" t="s">
        <v>320</v>
      </c>
      <c r="D23" s="194" t="s">
        <v>320</v>
      </c>
      <c r="E23" s="194" t="s">
        <v>320</v>
      </c>
      <c r="F23" s="194" t="s">
        <v>320</v>
      </c>
      <c r="G23" s="194" t="s">
        <v>320</v>
      </c>
      <c r="H23" s="194" t="s">
        <v>320</v>
      </c>
    </row>
    <row r="24" spans="1:8" ht="25.5" x14ac:dyDescent="0.2">
      <c r="A24" s="57" t="s">
        <v>3</v>
      </c>
      <c r="B24" s="58" t="s">
        <v>14</v>
      </c>
      <c r="C24" s="58" t="s">
        <v>22</v>
      </c>
      <c r="D24" s="59" t="s">
        <v>23</v>
      </c>
      <c r="E24" s="58" t="s">
        <v>24</v>
      </c>
      <c r="F24" s="58" t="s">
        <v>132</v>
      </c>
      <c r="G24" s="58" t="s">
        <v>25</v>
      </c>
      <c r="H24" s="59" t="s">
        <v>1</v>
      </c>
    </row>
    <row r="25" spans="1:8" x14ac:dyDescent="0.2">
      <c r="A25" s="60" t="s">
        <v>152</v>
      </c>
      <c r="B25" s="67">
        <v>18950</v>
      </c>
      <c r="C25" s="67"/>
      <c r="D25" s="67">
        <v>5000</v>
      </c>
      <c r="E25" s="67"/>
      <c r="F25" s="67">
        <v>7000</v>
      </c>
      <c r="G25" s="67">
        <v>20000</v>
      </c>
      <c r="H25" s="160">
        <f>SUM(B25:G25)</f>
        <v>50950</v>
      </c>
    </row>
    <row r="26" spans="1:8" x14ac:dyDescent="0.2">
      <c r="A26" s="61" t="s">
        <v>156</v>
      </c>
      <c r="B26" s="67">
        <v>15892</v>
      </c>
      <c r="C26" s="67">
        <v>22800</v>
      </c>
      <c r="D26" s="67">
        <v>2250</v>
      </c>
      <c r="E26" s="67"/>
      <c r="F26" s="67"/>
      <c r="G26" s="67"/>
      <c r="H26" s="160">
        <f t="shared" ref="H26" si="3">SUM(B26:G26)</f>
        <v>40942</v>
      </c>
    </row>
    <row r="27" spans="1:8" ht="13.5" thickBot="1" x14ac:dyDescent="0.25">
      <c r="A27" s="68"/>
      <c r="B27" s="161"/>
      <c r="C27" s="161"/>
      <c r="D27" s="161"/>
      <c r="E27" s="161"/>
      <c r="F27" s="161"/>
      <c r="G27" s="161"/>
      <c r="H27" s="160"/>
    </row>
    <row r="28" spans="1:8" ht="13.5" thickBot="1" x14ac:dyDescent="0.25">
      <c r="A28" s="56" t="s">
        <v>137</v>
      </c>
      <c r="B28" s="65">
        <f t="shared" ref="B28:G28" si="4">SUM(B25:B27)</f>
        <v>34842</v>
      </c>
      <c r="C28" s="65">
        <f t="shared" si="4"/>
        <v>22800</v>
      </c>
      <c r="D28" s="65">
        <f t="shared" si="4"/>
        <v>7250</v>
      </c>
      <c r="E28" s="65">
        <f t="shared" si="4"/>
        <v>0</v>
      </c>
      <c r="F28" s="65">
        <f t="shared" si="4"/>
        <v>7000</v>
      </c>
      <c r="G28" s="65">
        <f t="shared" si="4"/>
        <v>20000</v>
      </c>
      <c r="H28" s="159">
        <f>SUM(B28:G28)</f>
        <v>91892</v>
      </c>
    </row>
    <row r="29" spans="1:8" x14ac:dyDescent="0.2">
      <c r="A29" s="69"/>
      <c r="B29" s="162"/>
      <c r="C29" s="162"/>
      <c r="D29" s="162"/>
      <c r="E29" s="162"/>
      <c r="F29" s="162"/>
      <c r="G29" s="162"/>
      <c r="H29" s="163"/>
    </row>
    <row r="30" spans="1:8" x14ac:dyDescent="0.2">
      <c r="A30" s="11" t="s">
        <v>27</v>
      </c>
      <c r="B30" s="131">
        <f t="shared" ref="B30:G30" si="5">SUM(B25,B20,B10)</f>
        <v>106671</v>
      </c>
      <c r="C30" s="131">
        <f t="shared" si="5"/>
        <v>191556</v>
      </c>
      <c r="D30" s="131">
        <f t="shared" si="5"/>
        <v>64057</v>
      </c>
      <c r="E30" s="131">
        <f t="shared" si="5"/>
        <v>0</v>
      </c>
      <c r="F30" s="131">
        <f t="shared" si="5"/>
        <v>106838</v>
      </c>
      <c r="G30" s="131">
        <f t="shared" si="5"/>
        <v>60000</v>
      </c>
      <c r="H30" s="131">
        <f>SUM(H28,H20,H10)</f>
        <v>570064</v>
      </c>
    </row>
    <row r="34" spans="1:10" x14ac:dyDescent="0.2">
      <c r="A34" s="8" t="s">
        <v>42</v>
      </c>
      <c r="B34" s="86" t="s">
        <v>20</v>
      </c>
    </row>
    <row r="35" spans="1:10" ht="25.5" x14ac:dyDescent="0.2">
      <c r="A35" s="15" t="s">
        <v>3</v>
      </c>
      <c r="B35" s="16" t="s">
        <v>21</v>
      </c>
      <c r="C35" s="16" t="s">
        <v>11</v>
      </c>
      <c r="D35" s="16" t="s">
        <v>12</v>
      </c>
      <c r="E35" s="16" t="s">
        <v>13</v>
      </c>
      <c r="F35" s="16" t="s">
        <v>14</v>
      </c>
      <c r="G35" s="16" t="s">
        <v>15</v>
      </c>
      <c r="H35" s="16" t="s">
        <v>16</v>
      </c>
      <c r="I35" s="16" t="s">
        <v>17</v>
      </c>
      <c r="J35" s="16" t="s">
        <v>1</v>
      </c>
    </row>
    <row r="36" spans="1:10" x14ac:dyDescent="0.2">
      <c r="A36" s="68" t="s">
        <v>153</v>
      </c>
      <c r="B36" s="132"/>
      <c r="C36" s="132">
        <v>30000</v>
      </c>
      <c r="D36" s="132">
        <v>10000</v>
      </c>
      <c r="E36" s="132"/>
      <c r="F36" s="132">
        <v>52950</v>
      </c>
      <c r="G36" s="132"/>
      <c r="H36" s="132"/>
      <c r="I36" s="132"/>
      <c r="J36" s="145">
        <f>SUM(B36:I36)</f>
        <v>92950</v>
      </c>
    </row>
    <row r="37" spans="1:10" x14ac:dyDescent="0.2">
      <c r="A37" s="61" t="s">
        <v>156</v>
      </c>
      <c r="B37" s="132"/>
      <c r="C37" s="132">
        <v>5000</v>
      </c>
      <c r="D37" s="132">
        <v>101000</v>
      </c>
      <c r="E37" s="132">
        <v>25000</v>
      </c>
      <c r="F37" s="132">
        <v>15000</v>
      </c>
      <c r="G37" s="132"/>
      <c r="H37" s="132"/>
      <c r="I37" s="132">
        <v>11000</v>
      </c>
      <c r="J37" s="145">
        <f t="shared" ref="J37:J38" si="6">SUM(B37:I37)</f>
        <v>157000</v>
      </c>
    </row>
    <row r="38" spans="1:10" x14ac:dyDescent="0.2">
      <c r="A38" s="68"/>
      <c r="B38" s="132"/>
      <c r="C38" s="132"/>
      <c r="D38" s="132"/>
      <c r="E38" s="132"/>
      <c r="F38" s="132"/>
      <c r="G38" s="132"/>
      <c r="H38" s="132"/>
      <c r="I38" s="132"/>
      <c r="J38" s="145">
        <f t="shared" si="6"/>
        <v>0</v>
      </c>
    </row>
    <row r="39" spans="1:10" ht="13.5" thickBot="1" x14ac:dyDescent="0.25">
      <c r="A39" s="73"/>
      <c r="B39" s="133"/>
      <c r="C39" s="133"/>
      <c r="D39" s="133"/>
      <c r="E39" s="133"/>
      <c r="F39" s="133"/>
      <c r="G39" s="133"/>
      <c r="H39" s="133"/>
      <c r="I39" s="133"/>
      <c r="J39" s="164"/>
    </row>
    <row r="40" spans="1:10" ht="13.5" thickBot="1" x14ac:dyDescent="0.25">
      <c r="A40" s="36" t="s">
        <v>26</v>
      </c>
      <c r="B40" s="165">
        <f>SUM(B36:B39)</f>
        <v>0</v>
      </c>
      <c r="C40" s="165">
        <f t="shared" ref="C40:I40" si="7">SUM(C36:C39)</f>
        <v>35000</v>
      </c>
      <c r="D40" s="165">
        <f t="shared" si="7"/>
        <v>111000</v>
      </c>
      <c r="E40" s="165">
        <f t="shared" si="7"/>
        <v>25000</v>
      </c>
      <c r="F40" s="165">
        <f t="shared" si="7"/>
        <v>67950</v>
      </c>
      <c r="G40" s="165">
        <f t="shared" si="7"/>
        <v>0</v>
      </c>
      <c r="H40" s="165">
        <f t="shared" si="7"/>
        <v>0</v>
      </c>
      <c r="I40" s="165">
        <f t="shared" si="7"/>
        <v>11000</v>
      </c>
      <c r="J40" s="157">
        <f>SUM(B40:I40)</f>
        <v>249950</v>
      </c>
    </row>
    <row r="43" spans="1:10" ht="15.75" x14ac:dyDescent="0.25">
      <c r="A43" s="42" t="s">
        <v>303</v>
      </c>
      <c r="D43" s="136">
        <f>SUM(J40,H30)</f>
        <v>820014</v>
      </c>
    </row>
  </sheetData>
  <pageMargins left="0.70866141732283472" right="0.70866141732283472" top="0.74803149606299213" bottom="0.74803149606299213" header="0.31496062992125984" footer="0.31496062992125984"/>
  <pageSetup paperSize="8" scale="87" orientation="landscape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zoomScaleNormal="100" workbookViewId="0">
      <selection activeCell="A3" sqref="A3:H13"/>
    </sheetView>
  </sheetViews>
  <sheetFormatPr defaultRowHeight="12.75" x14ac:dyDescent="0.2"/>
  <cols>
    <col min="1" max="1" width="34.7109375" customWidth="1"/>
    <col min="2" max="10" width="20.7109375" style="127" customWidth="1"/>
  </cols>
  <sheetData>
    <row r="1" spans="1:10" s="8" customFormat="1" x14ac:dyDescent="0.2">
      <c r="A1" s="8" t="s">
        <v>43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  <c r="I1" s="141"/>
      <c r="J1" s="141"/>
    </row>
    <row r="2" spans="1:10" s="8" customFormat="1" ht="25.5" x14ac:dyDescent="0.2">
      <c r="A2" s="57" t="s">
        <v>3</v>
      </c>
      <c r="B2" s="58" t="s">
        <v>14</v>
      </c>
      <c r="C2" s="58" t="s">
        <v>22</v>
      </c>
      <c r="D2" s="59" t="s">
        <v>23</v>
      </c>
      <c r="E2" s="58" t="s">
        <v>24</v>
      </c>
      <c r="F2" s="58" t="s">
        <v>132</v>
      </c>
      <c r="G2" s="58" t="s">
        <v>25</v>
      </c>
      <c r="H2" s="59" t="s">
        <v>1</v>
      </c>
      <c r="I2" s="141"/>
      <c r="J2" s="141"/>
    </row>
    <row r="3" spans="1:10" s="97" customFormat="1" x14ac:dyDescent="0.2">
      <c r="A3" s="100" t="s">
        <v>159</v>
      </c>
      <c r="B3" s="76">
        <v>17136</v>
      </c>
      <c r="C3" s="76">
        <v>9800</v>
      </c>
      <c r="D3" s="76">
        <v>13000</v>
      </c>
      <c r="E3" s="76"/>
      <c r="F3" s="76">
        <v>35000</v>
      </c>
      <c r="G3" s="76"/>
      <c r="H3" s="76">
        <f>SUM(B3:G3)</f>
        <v>74936</v>
      </c>
      <c r="I3" s="141"/>
      <c r="J3" s="141"/>
    </row>
    <row r="4" spans="1:10" s="97" customFormat="1" x14ac:dyDescent="0.2">
      <c r="A4" s="101" t="s">
        <v>160</v>
      </c>
      <c r="B4" s="76"/>
      <c r="C4" s="76">
        <v>44586</v>
      </c>
      <c r="D4" s="76">
        <v>11500</v>
      </c>
      <c r="E4" s="76"/>
      <c r="F4" s="76">
        <v>4910</v>
      </c>
      <c r="G4" s="76">
        <v>4500</v>
      </c>
      <c r="H4" s="76">
        <f t="shared" ref="H4:H17" si="0">SUM(B4:G4)</f>
        <v>65496</v>
      </c>
      <c r="I4" s="141"/>
      <c r="J4" s="141"/>
    </row>
    <row r="5" spans="1:10" s="97" customFormat="1" x14ac:dyDescent="0.2">
      <c r="A5" s="101" t="s">
        <v>161</v>
      </c>
      <c r="B5" s="76">
        <v>30000</v>
      </c>
      <c r="C5" s="76">
        <v>48185</v>
      </c>
      <c r="D5" s="76">
        <v>8322</v>
      </c>
      <c r="E5" s="76"/>
      <c r="F5" s="76">
        <v>20000</v>
      </c>
      <c r="G5" s="76"/>
      <c r="H5" s="76">
        <f t="shared" si="0"/>
        <v>106507</v>
      </c>
      <c r="I5" s="141"/>
      <c r="J5" s="141"/>
    </row>
    <row r="6" spans="1:10" s="97" customFormat="1" x14ac:dyDescent="0.2">
      <c r="A6" s="101" t="s">
        <v>162</v>
      </c>
      <c r="B6" s="76">
        <v>5511</v>
      </c>
      <c r="C6" s="76">
        <v>38950</v>
      </c>
      <c r="D6" s="76">
        <v>7200</v>
      </c>
      <c r="E6" s="76"/>
      <c r="F6" s="76"/>
      <c r="G6" s="76"/>
      <c r="H6" s="76">
        <f t="shared" si="0"/>
        <v>51661</v>
      </c>
      <c r="I6" s="141"/>
      <c r="J6" s="141"/>
    </row>
    <row r="7" spans="1:10" s="97" customFormat="1" x14ac:dyDescent="0.2">
      <c r="A7" s="101" t="s">
        <v>163</v>
      </c>
      <c r="B7" s="76">
        <v>29600</v>
      </c>
      <c r="C7" s="76">
        <v>30000</v>
      </c>
      <c r="D7" s="76">
        <v>10000</v>
      </c>
      <c r="E7" s="76"/>
      <c r="F7" s="76"/>
      <c r="G7" s="76">
        <v>3000</v>
      </c>
      <c r="H7" s="76">
        <f t="shared" si="0"/>
        <v>72600</v>
      </c>
      <c r="I7" s="141"/>
      <c r="J7" s="141"/>
    </row>
    <row r="8" spans="1:10" s="97" customFormat="1" x14ac:dyDescent="0.2">
      <c r="A8" s="101" t="s">
        <v>164</v>
      </c>
      <c r="B8" s="76">
        <v>21000</v>
      </c>
      <c r="C8" s="76">
        <v>8240</v>
      </c>
      <c r="D8" s="76">
        <v>507</v>
      </c>
      <c r="E8" s="76"/>
      <c r="F8" s="76">
        <v>7950</v>
      </c>
      <c r="G8" s="76"/>
      <c r="H8" s="76">
        <f t="shared" si="0"/>
        <v>37697</v>
      </c>
      <c r="I8" s="141"/>
      <c r="J8" s="141"/>
    </row>
    <row r="9" spans="1:10" s="97" customFormat="1" x14ac:dyDescent="0.2">
      <c r="A9" s="101" t="s">
        <v>165</v>
      </c>
      <c r="B9" s="76">
        <v>45000</v>
      </c>
      <c r="C9" s="76"/>
      <c r="D9" s="76">
        <v>5400</v>
      </c>
      <c r="E9" s="76"/>
      <c r="F9" s="76"/>
      <c r="G9" s="76">
        <v>7000</v>
      </c>
      <c r="H9" s="76">
        <f t="shared" si="0"/>
        <v>57400</v>
      </c>
      <c r="I9" s="141"/>
      <c r="J9" s="141"/>
    </row>
    <row r="10" spans="1:10" s="97" customFormat="1" x14ac:dyDescent="0.2">
      <c r="A10" s="101" t="s">
        <v>166</v>
      </c>
      <c r="B10" s="76">
        <v>14800</v>
      </c>
      <c r="C10" s="76">
        <v>8000</v>
      </c>
      <c r="D10" s="76">
        <v>12500</v>
      </c>
      <c r="E10" s="76">
        <v>5000</v>
      </c>
      <c r="F10" s="76">
        <v>10000</v>
      </c>
      <c r="G10" s="76"/>
      <c r="H10" s="76">
        <f t="shared" si="0"/>
        <v>50300</v>
      </c>
      <c r="I10" s="141"/>
      <c r="J10" s="141"/>
    </row>
    <row r="11" spans="1:10" s="97" customFormat="1" x14ac:dyDescent="0.2">
      <c r="A11" s="101" t="s">
        <v>167</v>
      </c>
      <c r="B11" s="76"/>
      <c r="C11" s="76">
        <v>15000</v>
      </c>
      <c r="D11" s="76"/>
      <c r="E11" s="76"/>
      <c r="F11" s="76"/>
      <c r="G11" s="76"/>
      <c r="H11" s="76">
        <f t="shared" si="0"/>
        <v>15000</v>
      </c>
      <c r="I11" s="141"/>
      <c r="J11" s="141"/>
    </row>
    <row r="12" spans="1:10" s="97" customFormat="1" x14ac:dyDescent="0.2">
      <c r="A12" s="101" t="s">
        <v>168</v>
      </c>
      <c r="B12" s="76">
        <v>3240</v>
      </c>
      <c r="C12" s="76">
        <v>12500</v>
      </c>
      <c r="D12" s="76"/>
      <c r="E12" s="76"/>
      <c r="F12" s="76"/>
      <c r="G12" s="76"/>
      <c r="H12" s="76">
        <f t="shared" si="0"/>
        <v>15740</v>
      </c>
      <c r="I12" s="141"/>
      <c r="J12" s="141"/>
    </row>
    <row r="13" spans="1:10" s="97" customFormat="1" x14ac:dyDescent="0.2">
      <c r="A13" s="101" t="s">
        <v>169</v>
      </c>
      <c r="B13" s="76">
        <v>12000</v>
      </c>
      <c r="C13" s="76">
        <v>76940</v>
      </c>
      <c r="D13" s="76"/>
      <c r="E13" s="76">
        <v>24500</v>
      </c>
      <c r="F13" s="76"/>
      <c r="G13" s="76"/>
      <c r="H13" s="76">
        <f t="shared" si="0"/>
        <v>113440</v>
      </c>
      <c r="I13" s="141"/>
      <c r="J13" s="141"/>
    </row>
    <row r="14" spans="1:10" s="97" customFormat="1" x14ac:dyDescent="0.2">
      <c r="A14" s="101"/>
      <c r="B14" s="76"/>
      <c r="C14" s="76"/>
      <c r="D14" s="76"/>
      <c r="E14" s="76"/>
      <c r="F14" s="76"/>
      <c r="G14" s="76"/>
      <c r="H14" s="76">
        <f t="shared" si="0"/>
        <v>0</v>
      </c>
      <c r="I14" s="141"/>
      <c r="J14" s="141"/>
    </row>
    <row r="15" spans="1:10" s="97" customFormat="1" x14ac:dyDescent="0.2">
      <c r="A15" s="101"/>
      <c r="B15" s="76"/>
      <c r="C15" s="76"/>
      <c r="D15" s="76"/>
      <c r="E15" s="76"/>
      <c r="F15" s="76"/>
      <c r="G15" s="76"/>
      <c r="H15" s="76">
        <f t="shared" si="0"/>
        <v>0</v>
      </c>
      <c r="I15" s="141"/>
      <c r="J15" s="141"/>
    </row>
    <row r="16" spans="1:10" s="97" customFormat="1" x14ac:dyDescent="0.2">
      <c r="A16" s="101"/>
      <c r="B16" s="76"/>
      <c r="C16" s="76"/>
      <c r="D16" s="76"/>
      <c r="E16" s="76"/>
      <c r="F16" s="76"/>
      <c r="G16" s="76"/>
      <c r="H16" s="76">
        <f t="shared" si="0"/>
        <v>0</v>
      </c>
      <c r="I16" s="141"/>
      <c r="J16" s="141"/>
    </row>
    <row r="17" spans="1:10" s="97" customFormat="1" ht="13.5" thickBot="1" x14ac:dyDescent="0.25">
      <c r="A17" s="102"/>
      <c r="B17" s="62"/>
      <c r="C17" s="62"/>
      <c r="D17" s="62"/>
      <c r="E17" s="62"/>
      <c r="F17" s="62"/>
      <c r="G17" s="62"/>
      <c r="H17" s="76">
        <f t="shared" si="0"/>
        <v>0</v>
      </c>
      <c r="I17" s="141"/>
      <c r="J17" s="141"/>
    </row>
    <row r="18" spans="1:10" s="97" customFormat="1" ht="13.5" thickBot="1" x14ac:dyDescent="0.25">
      <c r="A18" s="96" t="s">
        <v>9</v>
      </c>
      <c r="B18" s="65">
        <f>SUM(B3:B17)</f>
        <v>178287</v>
      </c>
      <c r="C18" s="65">
        <f t="shared" ref="C18:G18" si="1">SUM(C3:C17)</f>
        <v>292201</v>
      </c>
      <c r="D18" s="65">
        <f t="shared" si="1"/>
        <v>68429</v>
      </c>
      <c r="E18" s="65">
        <f t="shared" si="1"/>
        <v>29500</v>
      </c>
      <c r="F18" s="65">
        <f t="shared" si="1"/>
        <v>77860</v>
      </c>
      <c r="G18" s="65">
        <f t="shared" si="1"/>
        <v>14500</v>
      </c>
      <c r="H18" s="159">
        <f>SUM(B18:G18)</f>
        <v>660777</v>
      </c>
      <c r="I18" s="141"/>
      <c r="J18" s="141"/>
    </row>
    <row r="19" spans="1:10" s="8" customFormat="1" x14ac:dyDescent="0.2">
      <c r="B19" s="141"/>
      <c r="C19" s="141"/>
      <c r="D19" s="141"/>
      <c r="E19" s="141"/>
      <c r="F19" s="141"/>
      <c r="G19" s="141"/>
      <c r="H19" s="141"/>
      <c r="I19" s="141"/>
      <c r="J19" s="141"/>
    </row>
    <row r="20" spans="1:10" s="8" customFormat="1" x14ac:dyDescent="0.2">
      <c r="B20" s="141"/>
      <c r="C20" s="141"/>
      <c r="D20" s="141"/>
      <c r="E20" s="141"/>
      <c r="F20" s="141"/>
      <c r="G20" s="141"/>
      <c r="H20" s="141"/>
      <c r="I20" s="141"/>
      <c r="J20" s="141"/>
    </row>
    <row r="21" spans="1:10" s="8" customFormat="1" x14ac:dyDescent="0.2">
      <c r="A21" s="8" t="s">
        <v>44</v>
      </c>
      <c r="B21" s="194" t="s">
        <v>319</v>
      </c>
      <c r="C21" s="194" t="s">
        <v>319</v>
      </c>
      <c r="D21" s="194" t="s">
        <v>319</v>
      </c>
      <c r="E21" s="194" t="s">
        <v>319</v>
      </c>
      <c r="F21" s="194" t="s">
        <v>319</v>
      </c>
      <c r="G21" s="194" t="s">
        <v>319</v>
      </c>
      <c r="H21" s="194" t="s">
        <v>319</v>
      </c>
      <c r="I21" s="141"/>
      <c r="J21" s="141"/>
    </row>
    <row r="22" spans="1:10" s="8" customFormat="1" ht="25.5" x14ac:dyDescent="0.2">
      <c r="A22" s="57" t="s">
        <v>3</v>
      </c>
      <c r="B22" s="58" t="s">
        <v>14</v>
      </c>
      <c r="C22" s="58" t="s">
        <v>22</v>
      </c>
      <c r="D22" s="59" t="s">
        <v>23</v>
      </c>
      <c r="E22" s="58" t="s">
        <v>24</v>
      </c>
      <c r="F22" s="58" t="s">
        <v>132</v>
      </c>
      <c r="G22" s="58" t="s">
        <v>25</v>
      </c>
      <c r="H22" s="59" t="s">
        <v>1</v>
      </c>
      <c r="I22" s="141"/>
      <c r="J22" s="141"/>
    </row>
    <row r="23" spans="1:10" s="8" customFormat="1" x14ac:dyDescent="0.2">
      <c r="A23" s="100" t="s">
        <v>159</v>
      </c>
      <c r="B23" s="62">
        <v>10497</v>
      </c>
      <c r="C23" s="62">
        <v>15000</v>
      </c>
      <c r="D23" s="62">
        <v>2500</v>
      </c>
      <c r="E23" s="62"/>
      <c r="F23" s="62">
        <v>50000</v>
      </c>
      <c r="G23" s="62"/>
      <c r="H23" s="76">
        <f>SUM(B23:G23)</f>
        <v>77997</v>
      </c>
      <c r="I23" s="141"/>
      <c r="J23" s="141"/>
    </row>
    <row r="24" spans="1:10" s="97" customFormat="1" x14ac:dyDescent="0.2">
      <c r="A24" s="101" t="s">
        <v>161</v>
      </c>
      <c r="B24" s="76">
        <v>50000</v>
      </c>
      <c r="C24" s="76">
        <v>66930</v>
      </c>
      <c r="D24" s="76">
        <v>12600</v>
      </c>
      <c r="E24" s="76"/>
      <c r="F24" s="76"/>
      <c r="G24" s="76"/>
      <c r="H24" s="76">
        <f t="shared" ref="H24:H35" si="2">SUM(B24:G24)</f>
        <v>129530</v>
      </c>
      <c r="I24" s="141"/>
      <c r="J24" s="141"/>
    </row>
    <row r="25" spans="1:10" s="97" customFormat="1" x14ac:dyDescent="0.2">
      <c r="A25" s="101" t="s">
        <v>162</v>
      </c>
      <c r="B25" s="76">
        <v>23359</v>
      </c>
      <c r="C25" s="76">
        <v>43688</v>
      </c>
      <c r="D25" s="76">
        <v>12825</v>
      </c>
      <c r="E25" s="76"/>
      <c r="F25" s="76">
        <v>9900</v>
      </c>
      <c r="G25" s="76"/>
      <c r="H25" s="76">
        <f t="shared" si="2"/>
        <v>89772</v>
      </c>
      <c r="I25" s="141"/>
      <c r="J25" s="141"/>
    </row>
    <row r="26" spans="1:10" s="97" customFormat="1" x14ac:dyDescent="0.2">
      <c r="A26" s="101" t="s">
        <v>163</v>
      </c>
      <c r="B26" s="76">
        <v>3000</v>
      </c>
      <c r="C26" s="76">
        <v>60000</v>
      </c>
      <c r="D26" s="76">
        <v>10000</v>
      </c>
      <c r="E26" s="76"/>
      <c r="F26" s="76">
        <v>9000</v>
      </c>
      <c r="G26" s="76"/>
      <c r="H26" s="76">
        <f t="shared" si="2"/>
        <v>82000</v>
      </c>
      <c r="I26" s="141"/>
      <c r="J26" s="141"/>
    </row>
    <row r="27" spans="1:10" s="97" customFormat="1" x14ac:dyDescent="0.2">
      <c r="A27" s="101" t="s">
        <v>164</v>
      </c>
      <c r="B27" s="76">
        <v>10700</v>
      </c>
      <c r="C27" s="76">
        <v>8950</v>
      </c>
      <c r="D27" s="76">
        <v>10000</v>
      </c>
      <c r="E27" s="76"/>
      <c r="F27" s="76">
        <v>3000</v>
      </c>
      <c r="G27" s="76"/>
      <c r="H27" s="76">
        <f t="shared" si="2"/>
        <v>32650</v>
      </c>
      <c r="I27" s="141"/>
      <c r="J27" s="141"/>
    </row>
    <row r="28" spans="1:10" s="97" customFormat="1" x14ac:dyDescent="0.2">
      <c r="A28" s="101" t="s">
        <v>170</v>
      </c>
      <c r="B28" s="76">
        <v>19000</v>
      </c>
      <c r="C28" s="76">
        <v>4800</v>
      </c>
      <c r="D28" s="76">
        <v>19218</v>
      </c>
      <c r="E28" s="76"/>
      <c r="F28" s="76">
        <v>3645</v>
      </c>
      <c r="G28" s="76"/>
      <c r="H28" s="76">
        <f t="shared" si="2"/>
        <v>46663</v>
      </c>
      <c r="I28" s="141"/>
      <c r="J28" s="141"/>
    </row>
    <row r="29" spans="1:10" s="97" customFormat="1" x14ac:dyDescent="0.2">
      <c r="A29" s="101" t="s">
        <v>165</v>
      </c>
      <c r="B29" s="76">
        <v>88500</v>
      </c>
      <c r="C29" s="76"/>
      <c r="D29" s="76">
        <v>11700</v>
      </c>
      <c r="E29" s="76"/>
      <c r="F29" s="76"/>
      <c r="G29" s="76">
        <v>15000</v>
      </c>
      <c r="H29" s="76">
        <f t="shared" ref="H29:H31" si="3">SUM(B29:G29)</f>
        <v>115200</v>
      </c>
      <c r="I29" s="141"/>
      <c r="J29" s="141"/>
    </row>
    <row r="30" spans="1:10" s="97" customFormat="1" x14ac:dyDescent="0.2">
      <c r="A30" s="101" t="s">
        <v>167</v>
      </c>
      <c r="B30" s="76">
        <v>11883</v>
      </c>
      <c r="C30" s="76">
        <v>8680</v>
      </c>
      <c r="D30" s="76">
        <v>7500</v>
      </c>
      <c r="E30" s="76">
        <v>11000</v>
      </c>
      <c r="F30" s="76"/>
      <c r="G30" s="76"/>
      <c r="H30" s="76">
        <f t="shared" si="3"/>
        <v>39063</v>
      </c>
      <c r="I30" s="141"/>
      <c r="J30" s="141"/>
    </row>
    <row r="31" spans="1:10" s="97" customFormat="1" x14ac:dyDescent="0.2">
      <c r="A31" s="101" t="s">
        <v>171</v>
      </c>
      <c r="B31" s="76">
        <v>21750</v>
      </c>
      <c r="C31" s="76">
        <v>90300</v>
      </c>
      <c r="D31" s="76">
        <v>14880</v>
      </c>
      <c r="E31" s="76"/>
      <c r="F31" s="76">
        <v>9650</v>
      </c>
      <c r="G31" s="76"/>
      <c r="H31" s="76">
        <f t="shared" si="3"/>
        <v>136580</v>
      </c>
      <c r="I31" s="141"/>
      <c r="J31" s="141"/>
    </row>
    <row r="32" spans="1:10" s="97" customFormat="1" x14ac:dyDescent="0.2">
      <c r="A32" s="101" t="s">
        <v>169</v>
      </c>
      <c r="B32" s="76">
        <v>15000</v>
      </c>
      <c r="C32" s="76">
        <v>39000</v>
      </c>
      <c r="D32" s="76"/>
      <c r="E32" s="76">
        <v>50000</v>
      </c>
      <c r="F32" s="76"/>
      <c r="G32" s="76"/>
      <c r="H32" s="76">
        <f t="shared" ref="H32" si="4">SUM(B32:G32)</f>
        <v>104000</v>
      </c>
      <c r="I32" s="141"/>
      <c r="J32" s="141"/>
    </row>
    <row r="33" spans="1:10" s="97" customFormat="1" x14ac:dyDescent="0.2">
      <c r="A33" s="101"/>
      <c r="B33" s="76"/>
      <c r="C33" s="76"/>
      <c r="D33" s="76"/>
      <c r="E33" s="76"/>
      <c r="F33" s="76"/>
      <c r="G33" s="76"/>
      <c r="H33" s="76">
        <f t="shared" si="2"/>
        <v>0</v>
      </c>
      <c r="I33" s="141"/>
      <c r="J33" s="141"/>
    </row>
    <row r="34" spans="1:10" s="97" customFormat="1" x14ac:dyDescent="0.2">
      <c r="A34" s="101"/>
      <c r="B34" s="76"/>
      <c r="C34" s="76"/>
      <c r="D34" s="76"/>
      <c r="E34" s="76"/>
      <c r="F34" s="76"/>
      <c r="G34" s="76"/>
      <c r="H34" s="76">
        <f t="shared" si="2"/>
        <v>0</v>
      </c>
      <c r="I34" s="141"/>
      <c r="J34" s="141"/>
    </row>
    <row r="35" spans="1:10" s="97" customFormat="1" x14ac:dyDescent="0.2">
      <c r="A35" s="101"/>
      <c r="B35" s="76"/>
      <c r="C35" s="76"/>
      <c r="D35" s="76"/>
      <c r="E35" s="76"/>
      <c r="F35" s="76"/>
      <c r="G35" s="76"/>
      <c r="H35" s="76">
        <f t="shared" si="2"/>
        <v>0</v>
      </c>
      <c r="I35" s="141"/>
      <c r="J35" s="141"/>
    </row>
    <row r="36" spans="1:10" s="8" customFormat="1" ht="13.5" thickBot="1" x14ac:dyDescent="0.25">
      <c r="A36" s="64"/>
      <c r="B36" s="62"/>
      <c r="C36" s="62"/>
      <c r="D36" s="62"/>
      <c r="E36" s="62"/>
      <c r="F36" s="62"/>
      <c r="G36" s="62"/>
      <c r="H36" s="76">
        <f>SUM(B36:G36)</f>
        <v>0</v>
      </c>
      <c r="I36" s="141"/>
      <c r="J36" s="141"/>
    </row>
    <row r="37" spans="1:10" s="8" customFormat="1" ht="13.5" thickBot="1" x14ac:dyDescent="0.25">
      <c r="A37" s="56" t="s">
        <v>10</v>
      </c>
      <c r="B37" s="65">
        <f>SUM(B23:B36)</f>
        <v>253689</v>
      </c>
      <c r="C37" s="65">
        <f t="shared" ref="C37:G37" si="5">SUM(C23:C36)</f>
        <v>337348</v>
      </c>
      <c r="D37" s="65">
        <f t="shared" si="5"/>
        <v>101223</v>
      </c>
      <c r="E37" s="65">
        <f t="shared" si="5"/>
        <v>61000</v>
      </c>
      <c r="F37" s="65">
        <f t="shared" si="5"/>
        <v>85195</v>
      </c>
      <c r="G37" s="65">
        <f t="shared" si="5"/>
        <v>15000</v>
      </c>
      <c r="H37" s="159">
        <f>SUM(B37:G37)</f>
        <v>853455</v>
      </c>
      <c r="I37" s="141"/>
      <c r="J37" s="141"/>
    </row>
    <row r="38" spans="1:10" s="8" customFormat="1" x14ac:dyDescent="0.2">
      <c r="B38" s="141"/>
      <c r="C38" s="141"/>
      <c r="D38" s="141"/>
      <c r="E38" s="141"/>
      <c r="F38" s="141"/>
      <c r="G38" s="141"/>
      <c r="H38" s="141"/>
      <c r="I38" s="141"/>
      <c r="J38" s="141"/>
    </row>
    <row r="39" spans="1:10" s="8" customFormat="1" x14ac:dyDescent="0.2">
      <c r="B39" s="141"/>
      <c r="C39" s="141"/>
      <c r="D39" s="141"/>
      <c r="E39" s="141"/>
      <c r="F39" s="141"/>
      <c r="G39" s="141"/>
      <c r="H39" s="141"/>
      <c r="I39" s="141"/>
      <c r="J39" s="141"/>
    </row>
    <row r="40" spans="1:10" s="8" customFormat="1" x14ac:dyDescent="0.2">
      <c r="A40" s="8" t="s">
        <v>45</v>
      </c>
      <c r="B40" s="194" t="s">
        <v>320</v>
      </c>
      <c r="C40" s="194" t="s">
        <v>320</v>
      </c>
      <c r="D40" s="194" t="s">
        <v>320</v>
      </c>
      <c r="E40" s="194" t="s">
        <v>320</v>
      </c>
      <c r="F40" s="194" t="s">
        <v>320</v>
      </c>
      <c r="G40" s="194" t="s">
        <v>320</v>
      </c>
      <c r="H40" s="194" t="s">
        <v>320</v>
      </c>
      <c r="I40" s="141"/>
      <c r="J40" s="141"/>
    </row>
    <row r="41" spans="1:10" s="8" customFormat="1" ht="25.5" x14ac:dyDescent="0.2">
      <c r="A41" s="57" t="s">
        <v>3</v>
      </c>
      <c r="B41" s="58" t="s">
        <v>14</v>
      </c>
      <c r="C41" s="58" t="s">
        <v>22</v>
      </c>
      <c r="D41" s="59" t="s">
        <v>23</v>
      </c>
      <c r="E41" s="58" t="s">
        <v>24</v>
      </c>
      <c r="F41" s="58" t="s">
        <v>132</v>
      </c>
      <c r="G41" s="58" t="s">
        <v>25</v>
      </c>
      <c r="H41" s="59" t="s">
        <v>1</v>
      </c>
      <c r="I41" s="141"/>
      <c r="J41" s="141"/>
    </row>
    <row r="42" spans="1:10" s="8" customFormat="1" x14ac:dyDescent="0.2">
      <c r="A42" s="100" t="s">
        <v>159</v>
      </c>
      <c r="B42" s="67">
        <v>2300</v>
      </c>
      <c r="C42" s="67">
        <v>6900</v>
      </c>
      <c r="D42" s="67">
        <v>5500</v>
      </c>
      <c r="E42" s="67"/>
      <c r="F42" s="67">
        <v>55000</v>
      </c>
      <c r="G42" s="67"/>
      <c r="H42" s="160">
        <f>SUM(B42:G42)</f>
        <v>69700</v>
      </c>
      <c r="I42" s="141"/>
      <c r="J42" s="141"/>
    </row>
    <row r="43" spans="1:10" s="8" customFormat="1" x14ac:dyDescent="0.2">
      <c r="A43" s="101" t="s">
        <v>160</v>
      </c>
      <c r="B43" s="67">
        <v>29590</v>
      </c>
      <c r="C43" s="67">
        <v>11500</v>
      </c>
      <c r="D43" s="67">
        <v>11590</v>
      </c>
      <c r="E43" s="67"/>
      <c r="F43" s="67"/>
      <c r="G43" s="67"/>
      <c r="H43" s="160">
        <f>SUM(B43:G43)</f>
        <v>52680</v>
      </c>
      <c r="I43" s="141"/>
      <c r="J43" s="141"/>
    </row>
    <row r="44" spans="1:10" s="97" customFormat="1" x14ac:dyDescent="0.2">
      <c r="A44" s="101" t="s">
        <v>161</v>
      </c>
      <c r="B44" s="76">
        <v>50000</v>
      </c>
      <c r="C44" s="76">
        <v>9000</v>
      </c>
      <c r="D44" s="76"/>
      <c r="E44" s="76"/>
      <c r="F44" s="76"/>
      <c r="G44" s="76"/>
      <c r="H44" s="76">
        <f t="shared" ref="H44:H48" si="6">SUM(B44:G44)</f>
        <v>59000</v>
      </c>
      <c r="I44" s="141"/>
      <c r="J44" s="141"/>
    </row>
    <row r="45" spans="1:10" s="97" customFormat="1" x14ac:dyDescent="0.2">
      <c r="A45" s="101" t="s">
        <v>162</v>
      </c>
      <c r="B45" s="76">
        <v>19586</v>
      </c>
      <c r="C45" s="76">
        <v>41000</v>
      </c>
      <c r="D45" s="76">
        <v>2325</v>
      </c>
      <c r="E45" s="76"/>
      <c r="F45" s="76">
        <v>7300</v>
      </c>
      <c r="G45" s="76"/>
      <c r="H45" s="76">
        <f t="shared" si="6"/>
        <v>70211</v>
      </c>
      <c r="I45" s="141"/>
      <c r="J45" s="141"/>
    </row>
    <row r="46" spans="1:10" s="97" customFormat="1" x14ac:dyDescent="0.2">
      <c r="A46" s="101" t="s">
        <v>163</v>
      </c>
      <c r="B46" s="76">
        <v>3000</v>
      </c>
      <c r="C46" s="76">
        <v>60000</v>
      </c>
      <c r="D46" s="76">
        <v>5000</v>
      </c>
      <c r="E46" s="76"/>
      <c r="F46" s="76"/>
      <c r="G46" s="76"/>
      <c r="H46" s="76">
        <f t="shared" si="6"/>
        <v>68000</v>
      </c>
      <c r="I46" s="141"/>
      <c r="J46" s="141"/>
    </row>
    <row r="47" spans="1:10" s="97" customFormat="1" x14ac:dyDescent="0.2">
      <c r="A47" s="101" t="s">
        <v>164</v>
      </c>
      <c r="B47" s="76">
        <v>2400</v>
      </c>
      <c r="C47" s="76"/>
      <c r="D47" s="76">
        <v>5000</v>
      </c>
      <c r="E47" s="76"/>
      <c r="F47" s="76"/>
      <c r="G47" s="76"/>
      <c r="H47" s="76">
        <f t="shared" si="6"/>
        <v>7400</v>
      </c>
      <c r="I47" s="141"/>
      <c r="J47" s="141"/>
    </row>
    <row r="48" spans="1:10" s="97" customFormat="1" x14ac:dyDescent="0.2">
      <c r="A48" s="101" t="s">
        <v>170</v>
      </c>
      <c r="B48" s="76">
        <v>36000</v>
      </c>
      <c r="C48" s="76">
        <v>15770</v>
      </c>
      <c r="D48" s="76">
        <v>29027</v>
      </c>
      <c r="E48" s="76"/>
      <c r="F48" s="76">
        <v>15180</v>
      </c>
      <c r="G48" s="76"/>
      <c r="H48" s="76">
        <f t="shared" si="6"/>
        <v>95977</v>
      </c>
      <c r="I48" s="141"/>
      <c r="J48" s="141"/>
    </row>
    <row r="49" spans="1:10" s="97" customFormat="1" x14ac:dyDescent="0.2">
      <c r="A49" s="101" t="s">
        <v>165</v>
      </c>
      <c r="B49" s="76">
        <v>60000</v>
      </c>
      <c r="C49" s="76"/>
      <c r="D49" s="76"/>
      <c r="E49" s="76"/>
      <c r="F49" s="76"/>
      <c r="G49" s="76"/>
      <c r="H49" s="76">
        <f t="shared" ref="H49:H50" si="7">SUM(B49:G49)</f>
        <v>60000</v>
      </c>
      <c r="I49" s="141"/>
      <c r="J49" s="141"/>
    </row>
    <row r="50" spans="1:10" s="97" customFormat="1" x14ac:dyDescent="0.2">
      <c r="A50" s="101" t="s">
        <v>166</v>
      </c>
      <c r="B50" s="76">
        <v>8000</v>
      </c>
      <c r="C50" s="76">
        <v>6000</v>
      </c>
      <c r="D50" s="76">
        <v>6300</v>
      </c>
      <c r="E50" s="76">
        <v>5000</v>
      </c>
      <c r="F50" s="76">
        <v>22650</v>
      </c>
      <c r="G50" s="76"/>
      <c r="H50" s="76">
        <f t="shared" si="7"/>
        <v>47950</v>
      </c>
      <c r="I50" s="141"/>
      <c r="J50" s="141"/>
    </row>
    <row r="51" spans="1:10" s="97" customFormat="1" x14ac:dyDescent="0.2">
      <c r="A51" s="101" t="s">
        <v>167</v>
      </c>
      <c r="B51" s="76">
        <v>2400</v>
      </c>
      <c r="C51" s="76"/>
      <c r="D51" s="76">
        <v>5500</v>
      </c>
      <c r="E51" s="76"/>
      <c r="F51" s="76"/>
      <c r="G51" s="76"/>
      <c r="H51" s="76">
        <f t="shared" ref="H51" si="8">SUM(B51:G51)</f>
        <v>7900</v>
      </c>
      <c r="I51" s="141"/>
      <c r="J51" s="141"/>
    </row>
    <row r="52" spans="1:10" s="97" customFormat="1" x14ac:dyDescent="0.2">
      <c r="A52" s="101" t="s">
        <v>172</v>
      </c>
      <c r="B52" s="76"/>
      <c r="C52" s="76">
        <v>19000</v>
      </c>
      <c r="D52" s="76">
        <v>52000</v>
      </c>
      <c r="E52" s="76"/>
      <c r="F52" s="76"/>
      <c r="G52" s="76"/>
      <c r="H52" s="76">
        <f t="shared" ref="H52" si="9">SUM(B52:G52)</f>
        <v>71000</v>
      </c>
      <c r="I52" s="141"/>
      <c r="J52" s="141"/>
    </row>
    <row r="53" spans="1:10" s="97" customFormat="1" x14ac:dyDescent="0.2">
      <c r="A53" s="101" t="s">
        <v>171</v>
      </c>
      <c r="B53" s="76">
        <v>27000</v>
      </c>
      <c r="C53" s="76">
        <v>28570</v>
      </c>
      <c r="D53" s="76">
        <v>12840</v>
      </c>
      <c r="E53" s="76">
        <v>5000</v>
      </c>
      <c r="F53" s="76"/>
      <c r="G53" s="76"/>
      <c r="H53" s="76">
        <f t="shared" ref="H53" si="10">SUM(B53:G53)</f>
        <v>73410</v>
      </c>
      <c r="I53" s="141"/>
      <c r="J53" s="141"/>
    </row>
    <row r="54" spans="1:10" s="97" customFormat="1" x14ac:dyDescent="0.2">
      <c r="A54" s="101" t="s">
        <v>169</v>
      </c>
      <c r="B54" s="76">
        <v>25116</v>
      </c>
      <c r="C54" s="76">
        <v>142310</v>
      </c>
      <c r="D54" s="76">
        <v>24960</v>
      </c>
      <c r="E54" s="76">
        <v>28950</v>
      </c>
      <c r="F54" s="76">
        <v>7947</v>
      </c>
      <c r="G54" s="76"/>
      <c r="H54" s="76">
        <f t="shared" ref="H54" si="11">SUM(B54:G54)</f>
        <v>229283</v>
      </c>
      <c r="I54" s="141"/>
      <c r="J54" s="141"/>
    </row>
    <row r="55" spans="1:10" s="8" customFormat="1" ht="13.5" thickBot="1" x14ac:dyDescent="0.25">
      <c r="A55" s="68"/>
      <c r="B55" s="161"/>
      <c r="C55" s="161"/>
      <c r="D55" s="161"/>
      <c r="E55" s="161"/>
      <c r="F55" s="161"/>
      <c r="G55" s="161"/>
      <c r="H55" s="166"/>
      <c r="I55" s="141"/>
      <c r="J55" s="141"/>
    </row>
    <row r="56" spans="1:10" s="8" customFormat="1" ht="13.5" thickBot="1" x14ac:dyDescent="0.25">
      <c r="A56" s="56" t="s">
        <v>137</v>
      </c>
      <c r="B56" s="65">
        <f>SUM(B42:B55)</f>
        <v>265392</v>
      </c>
      <c r="C56" s="65">
        <f t="shared" ref="C56:G56" si="12">SUM(C42:C55)</f>
        <v>340050</v>
      </c>
      <c r="D56" s="65">
        <f t="shared" si="12"/>
        <v>160042</v>
      </c>
      <c r="E56" s="65">
        <f t="shared" si="12"/>
        <v>38950</v>
      </c>
      <c r="F56" s="65">
        <f t="shared" si="12"/>
        <v>108077</v>
      </c>
      <c r="G56" s="65">
        <f t="shared" si="12"/>
        <v>0</v>
      </c>
      <c r="H56" s="159">
        <f>SUM(B56:G56)</f>
        <v>912511</v>
      </c>
      <c r="I56" s="141"/>
      <c r="J56" s="141"/>
    </row>
    <row r="57" spans="1:10" s="8" customFormat="1" x14ac:dyDescent="0.2">
      <c r="A57" s="69"/>
      <c r="B57" s="162"/>
      <c r="C57" s="162"/>
      <c r="D57" s="162"/>
      <c r="E57" s="162"/>
      <c r="F57" s="162"/>
      <c r="G57" s="162"/>
      <c r="H57" s="163"/>
      <c r="I57" s="141"/>
      <c r="J57" s="141"/>
    </row>
    <row r="58" spans="1:10" s="8" customFormat="1" x14ac:dyDescent="0.2">
      <c r="A58" s="11" t="s">
        <v>27</v>
      </c>
      <c r="B58" s="131">
        <f t="shared" ref="B58:G58" si="13">SUM(B42,B37,B18)</f>
        <v>434276</v>
      </c>
      <c r="C58" s="131">
        <f t="shared" si="13"/>
        <v>636449</v>
      </c>
      <c r="D58" s="131">
        <f t="shared" si="13"/>
        <v>175152</v>
      </c>
      <c r="E58" s="131">
        <f t="shared" si="13"/>
        <v>90500</v>
      </c>
      <c r="F58" s="131">
        <f t="shared" si="13"/>
        <v>218055</v>
      </c>
      <c r="G58" s="131">
        <f t="shared" si="13"/>
        <v>29500</v>
      </c>
      <c r="H58" s="131">
        <f>SUM(H56,H37,H18)</f>
        <v>2426743</v>
      </c>
      <c r="I58" s="141"/>
      <c r="J58" s="141"/>
    </row>
    <row r="59" spans="1:10" s="8" customFormat="1" x14ac:dyDescent="0.2">
      <c r="B59" s="141"/>
      <c r="C59" s="141"/>
      <c r="D59" s="141"/>
      <c r="E59" s="141"/>
      <c r="F59" s="141"/>
      <c r="G59" s="141"/>
      <c r="H59" s="141"/>
      <c r="I59" s="141"/>
      <c r="J59" s="141"/>
    </row>
    <row r="60" spans="1:10" s="8" customFormat="1" x14ac:dyDescent="0.2">
      <c r="B60" s="141"/>
      <c r="C60" s="141"/>
      <c r="D60" s="141"/>
      <c r="E60" s="141"/>
      <c r="F60" s="141"/>
      <c r="G60" s="141"/>
      <c r="H60" s="141"/>
      <c r="I60" s="141"/>
      <c r="J60" s="141"/>
    </row>
    <row r="61" spans="1:10" s="8" customFormat="1" x14ac:dyDescent="0.2">
      <c r="B61" s="141"/>
      <c r="C61" s="141"/>
      <c r="D61" s="141"/>
      <c r="E61" s="141"/>
      <c r="F61" s="141"/>
      <c r="G61" s="141"/>
      <c r="H61" s="141"/>
      <c r="I61" s="141"/>
      <c r="J61" s="141"/>
    </row>
    <row r="62" spans="1:10" s="8" customFormat="1" x14ac:dyDescent="0.2">
      <c r="A62" s="8" t="s">
        <v>46</v>
      </c>
      <c r="B62" s="86" t="s">
        <v>20</v>
      </c>
      <c r="C62" s="141"/>
      <c r="D62" s="141"/>
      <c r="E62" s="141"/>
      <c r="F62" s="141"/>
      <c r="G62" s="141"/>
      <c r="H62" s="141"/>
      <c r="I62" s="141"/>
      <c r="J62" s="141"/>
    </row>
    <row r="63" spans="1:10" s="8" customFormat="1" ht="25.5" x14ac:dyDescent="0.2">
      <c r="A63" s="15" t="s">
        <v>3</v>
      </c>
      <c r="B63" s="16" t="s">
        <v>21</v>
      </c>
      <c r="C63" s="16" t="s">
        <v>11</v>
      </c>
      <c r="D63" s="16" t="s">
        <v>12</v>
      </c>
      <c r="E63" s="16" t="s">
        <v>13</v>
      </c>
      <c r="F63" s="16" t="s">
        <v>14</v>
      </c>
      <c r="G63" s="16" t="s">
        <v>15</v>
      </c>
      <c r="H63" s="16" t="s">
        <v>16</v>
      </c>
      <c r="I63" s="16" t="s">
        <v>17</v>
      </c>
      <c r="J63" s="16" t="s">
        <v>1</v>
      </c>
    </row>
    <row r="64" spans="1:10" s="8" customFormat="1" x14ac:dyDescent="0.2">
      <c r="A64" s="101" t="s">
        <v>160</v>
      </c>
      <c r="B64" s="67">
        <v>25000</v>
      </c>
      <c r="C64" s="67">
        <v>15000</v>
      </c>
      <c r="D64" s="67">
        <v>55000</v>
      </c>
      <c r="E64" s="67"/>
      <c r="F64" s="67">
        <v>10000</v>
      </c>
      <c r="G64" s="67"/>
      <c r="H64" s="160">
        <v>15000</v>
      </c>
      <c r="I64" s="161"/>
      <c r="J64" s="161">
        <f>SUM(B64:I64)</f>
        <v>120000</v>
      </c>
    </row>
    <row r="65" spans="1:10" s="97" customFormat="1" x14ac:dyDescent="0.2">
      <c r="A65" s="101" t="s">
        <v>162</v>
      </c>
      <c r="B65" s="76"/>
      <c r="C65" s="76">
        <v>6500</v>
      </c>
      <c r="D65" s="76">
        <v>20000</v>
      </c>
      <c r="E65" s="76">
        <v>24500</v>
      </c>
      <c r="F65" s="76">
        <v>19500</v>
      </c>
      <c r="G65" s="76">
        <v>4500</v>
      </c>
      <c r="H65" s="76">
        <v>10000</v>
      </c>
      <c r="I65" s="161">
        <v>10000</v>
      </c>
      <c r="J65" s="161">
        <f t="shared" ref="J65:J73" si="14">SUM(B65:I65)</f>
        <v>95000</v>
      </c>
    </row>
    <row r="66" spans="1:10" s="97" customFormat="1" x14ac:dyDescent="0.2">
      <c r="A66" s="101" t="s">
        <v>163</v>
      </c>
      <c r="B66" s="76"/>
      <c r="C66" s="76">
        <v>21000</v>
      </c>
      <c r="D66" s="76">
        <v>30000</v>
      </c>
      <c r="E66" s="76">
        <v>10000</v>
      </c>
      <c r="F66" s="76"/>
      <c r="G66" s="76">
        <v>8000</v>
      </c>
      <c r="H66" s="76">
        <v>12000</v>
      </c>
      <c r="I66" s="161">
        <v>12000</v>
      </c>
      <c r="J66" s="161">
        <f t="shared" si="14"/>
        <v>93000</v>
      </c>
    </row>
    <row r="67" spans="1:10" s="97" customFormat="1" x14ac:dyDescent="0.2">
      <c r="A67" s="101" t="s">
        <v>164</v>
      </c>
      <c r="B67" s="76"/>
      <c r="C67" s="76">
        <v>8500</v>
      </c>
      <c r="D67" s="76"/>
      <c r="E67" s="76">
        <v>2500</v>
      </c>
      <c r="F67" s="76"/>
      <c r="G67" s="76"/>
      <c r="H67" s="76">
        <v>5000</v>
      </c>
      <c r="I67" s="161">
        <v>3500</v>
      </c>
      <c r="J67" s="161">
        <f t="shared" si="14"/>
        <v>19500</v>
      </c>
    </row>
    <row r="68" spans="1:10" s="97" customFormat="1" x14ac:dyDescent="0.2">
      <c r="A68" s="101" t="s">
        <v>170</v>
      </c>
      <c r="B68" s="76">
        <v>112000</v>
      </c>
      <c r="C68" s="76">
        <v>20000</v>
      </c>
      <c r="D68" s="76">
        <v>87500</v>
      </c>
      <c r="E68" s="76">
        <v>33000</v>
      </c>
      <c r="F68" s="76"/>
      <c r="G68" s="76">
        <v>43000</v>
      </c>
      <c r="H68" s="76">
        <v>15000</v>
      </c>
      <c r="I68" s="161">
        <v>30000</v>
      </c>
      <c r="J68" s="161">
        <f t="shared" si="14"/>
        <v>340500</v>
      </c>
    </row>
    <row r="69" spans="1:10" s="97" customFormat="1" x14ac:dyDescent="0.2">
      <c r="A69" s="101" t="s">
        <v>166</v>
      </c>
      <c r="B69" s="76"/>
      <c r="C69" s="76">
        <v>22500</v>
      </c>
      <c r="D69" s="76">
        <v>45000</v>
      </c>
      <c r="E69" s="76">
        <v>22500</v>
      </c>
      <c r="F69" s="76"/>
      <c r="G69" s="76"/>
      <c r="H69" s="76"/>
      <c r="I69" s="161"/>
      <c r="J69" s="161">
        <f t="shared" si="14"/>
        <v>90000</v>
      </c>
    </row>
    <row r="70" spans="1:10" s="97" customFormat="1" x14ac:dyDescent="0.2">
      <c r="A70" s="101" t="s">
        <v>167</v>
      </c>
      <c r="B70" s="76"/>
      <c r="C70" s="76"/>
      <c r="D70" s="76"/>
      <c r="E70" s="76">
        <v>5000</v>
      </c>
      <c r="F70" s="76"/>
      <c r="G70" s="76">
        <v>5000</v>
      </c>
      <c r="H70" s="76">
        <v>5000</v>
      </c>
      <c r="I70" s="161"/>
      <c r="J70" s="161">
        <f t="shared" si="14"/>
        <v>15000</v>
      </c>
    </row>
    <row r="71" spans="1:10" s="97" customFormat="1" x14ac:dyDescent="0.2">
      <c r="A71" s="101" t="s">
        <v>168</v>
      </c>
      <c r="B71" s="76"/>
      <c r="C71" s="76"/>
      <c r="D71" s="76"/>
      <c r="E71" s="76"/>
      <c r="F71" s="76">
        <v>20000</v>
      </c>
      <c r="G71" s="76"/>
      <c r="H71" s="76">
        <v>40000</v>
      </c>
      <c r="I71" s="161">
        <v>5000</v>
      </c>
      <c r="J71" s="161">
        <f t="shared" si="14"/>
        <v>65000</v>
      </c>
    </row>
    <row r="72" spans="1:10" s="97" customFormat="1" x14ac:dyDescent="0.2">
      <c r="A72" s="101" t="s">
        <v>171</v>
      </c>
      <c r="B72" s="76"/>
      <c r="C72" s="76"/>
      <c r="D72" s="76">
        <v>9000</v>
      </c>
      <c r="E72" s="76">
        <v>16000</v>
      </c>
      <c r="F72" s="76">
        <v>12000</v>
      </c>
      <c r="G72" s="76"/>
      <c r="H72" s="76"/>
      <c r="I72" s="161"/>
      <c r="J72" s="161">
        <f t="shared" si="14"/>
        <v>37000</v>
      </c>
    </row>
    <row r="73" spans="1:10" s="97" customFormat="1" x14ac:dyDescent="0.2">
      <c r="A73" s="101" t="s">
        <v>169</v>
      </c>
      <c r="B73" s="76"/>
      <c r="C73" s="76">
        <v>20000</v>
      </c>
      <c r="D73" s="76">
        <v>50000</v>
      </c>
      <c r="E73" s="76">
        <v>30000</v>
      </c>
      <c r="F73" s="76"/>
      <c r="G73" s="76"/>
      <c r="H73" s="76"/>
      <c r="I73" s="161"/>
      <c r="J73" s="161">
        <f t="shared" si="14"/>
        <v>100000</v>
      </c>
    </row>
    <row r="74" spans="1:10" s="8" customFormat="1" ht="13.5" thickBot="1" x14ac:dyDescent="0.25">
      <c r="A74" s="71"/>
      <c r="B74" s="155"/>
      <c r="C74" s="155"/>
      <c r="D74" s="155"/>
      <c r="E74" s="155"/>
      <c r="F74" s="155"/>
      <c r="G74" s="155"/>
      <c r="H74" s="155"/>
      <c r="I74" s="155"/>
      <c r="J74" s="156"/>
    </row>
    <row r="75" spans="1:10" s="8" customFormat="1" ht="13.5" thickBot="1" x14ac:dyDescent="0.25">
      <c r="A75" s="36" t="s">
        <v>26</v>
      </c>
      <c r="B75" s="165">
        <f t="shared" ref="B75:I75" si="15">SUM(B64:B74)</f>
        <v>137000</v>
      </c>
      <c r="C75" s="165">
        <f t="shared" si="15"/>
        <v>113500</v>
      </c>
      <c r="D75" s="165">
        <f t="shared" si="15"/>
        <v>296500</v>
      </c>
      <c r="E75" s="165">
        <f t="shared" si="15"/>
        <v>143500</v>
      </c>
      <c r="F75" s="165">
        <f t="shared" si="15"/>
        <v>61500</v>
      </c>
      <c r="G75" s="165">
        <f t="shared" si="15"/>
        <v>60500</v>
      </c>
      <c r="H75" s="165">
        <f t="shared" si="15"/>
        <v>102000</v>
      </c>
      <c r="I75" s="165">
        <f t="shared" si="15"/>
        <v>60500</v>
      </c>
      <c r="J75" s="157">
        <f>SUM(B75:I75)</f>
        <v>975000</v>
      </c>
    </row>
    <row r="76" spans="1:10" s="8" customFormat="1" x14ac:dyDescent="0.2">
      <c r="B76" s="141"/>
      <c r="C76" s="141"/>
      <c r="D76" s="141"/>
      <c r="E76" s="141"/>
      <c r="F76" s="141"/>
      <c r="G76" s="141"/>
      <c r="H76" s="141"/>
      <c r="I76" s="141"/>
      <c r="J76" s="141"/>
    </row>
    <row r="78" spans="1:10" ht="15.75" x14ac:dyDescent="0.25">
      <c r="A78" s="42" t="s">
        <v>47</v>
      </c>
      <c r="B78" s="135"/>
      <c r="D78" s="136">
        <f>SUM(J75,H58)</f>
        <v>3401743</v>
      </c>
    </row>
  </sheetData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A3" sqref="A3:H8"/>
    </sheetView>
  </sheetViews>
  <sheetFormatPr defaultRowHeight="12.75" x14ac:dyDescent="0.2"/>
  <cols>
    <col min="1" max="1" width="34.7109375" customWidth="1"/>
    <col min="2" max="10" width="20.7109375" style="127" customWidth="1"/>
  </cols>
  <sheetData>
    <row r="1" spans="1:10" s="8" customFormat="1" x14ac:dyDescent="0.2">
      <c r="A1" s="8" t="s">
        <v>48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  <c r="I1" s="141"/>
      <c r="J1" s="141"/>
    </row>
    <row r="2" spans="1:10" s="8" customFormat="1" ht="25.5" x14ac:dyDescent="0.2">
      <c r="A2" s="57" t="s">
        <v>3</v>
      </c>
      <c r="B2" s="58" t="s">
        <v>14</v>
      </c>
      <c r="C2" s="58" t="s">
        <v>22</v>
      </c>
      <c r="D2" s="59" t="s">
        <v>23</v>
      </c>
      <c r="E2" s="58" t="s">
        <v>24</v>
      </c>
      <c r="F2" s="58" t="s">
        <v>132</v>
      </c>
      <c r="G2" s="58" t="s">
        <v>25</v>
      </c>
      <c r="H2" s="59" t="s">
        <v>1</v>
      </c>
      <c r="I2" s="141"/>
      <c r="J2" s="141"/>
    </row>
    <row r="3" spans="1:10" s="8" customFormat="1" x14ac:dyDescent="0.2">
      <c r="A3" s="60" t="s">
        <v>173</v>
      </c>
      <c r="B3" s="76">
        <v>15000</v>
      </c>
      <c r="C3" s="76">
        <v>15000</v>
      </c>
      <c r="D3" s="76">
        <v>5000</v>
      </c>
      <c r="E3" s="76">
        <v>2400</v>
      </c>
      <c r="F3" s="76"/>
      <c r="G3" s="76"/>
      <c r="H3" s="76">
        <f>SUM(B3:G3)</f>
        <v>37400</v>
      </c>
      <c r="I3" s="141"/>
      <c r="J3" s="141"/>
    </row>
    <row r="4" spans="1:10" s="8" customFormat="1" x14ac:dyDescent="0.2">
      <c r="A4" s="94" t="s">
        <v>174</v>
      </c>
      <c r="B4" s="76">
        <v>6000</v>
      </c>
      <c r="C4" s="76">
        <v>35500</v>
      </c>
      <c r="D4" s="76">
        <v>4000</v>
      </c>
      <c r="E4" s="76">
        <v>5000</v>
      </c>
      <c r="F4" s="76"/>
      <c r="G4" s="76"/>
      <c r="H4" s="76">
        <f t="shared" ref="H4:H8" si="0">SUM(B4:G4)</f>
        <v>50500</v>
      </c>
      <c r="I4" s="141"/>
      <c r="J4" s="141"/>
    </row>
    <row r="5" spans="1:10" s="8" customFormat="1" x14ac:dyDescent="0.2">
      <c r="A5" s="94" t="s">
        <v>175</v>
      </c>
      <c r="B5" s="76"/>
      <c r="C5" s="76">
        <v>17853</v>
      </c>
      <c r="D5" s="76"/>
      <c r="E5" s="76"/>
      <c r="F5" s="76">
        <v>1980</v>
      </c>
      <c r="G5" s="76"/>
      <c r="H5" s="76">
        <f t="shared" si="0"/>
        <v>19833</v>
      </c>
      <c r="I5" s="141"/>
      <c r="J5" s="141"/>
    </row>
    <row r="6" spans="1:10" s="8" customFormat="1" x14ac:dyDescent="0.2">
      <c r="A6" s="94" t="s">
        <v>176</v>
      </c>
      <c r="B6" s="76">
        <v>3663</v>
      </c>
      <c r="C6" s="76">
        <v>22695</v>
      </c>
      <c r="D6" s="76"/>
      <c r="E6" s="76">
        <v>5000</v>
      </c>
      <c r="F6" s="76">
        <v>20000</v>
      </c>
      <c r="G6" s="76"/>
      <c r="H6" s="76">
        <f t="shared" si="0"/>
        <v>51358</v>
      </c>
      <c r="I6" s="141"/>
      <c r="J6" s="141"/>
    </row>
    <row r="7" spans="1:10" s="8" customFormat="1" x14ac:dyDescent="0.2">
      <c r="A7" s="94" t="s">
        <v>177</v>
      </c>
      <c r="B7" s="76">
        <v>21563</v>
      </c>
      <c r="C7" s="76">
        <v>11196</v>
      </c>
      <c r="D7" s="76">
        <v>22175</v>
      </c>
      <c r="E7" s="76"/>
      <c r="F7" s="76">
        <v>11500</v>
      </c>
      <c r="G7" s="76"/>
      <c r="H7" s="76">
        <f t="shared" si="0"/>
        <v>66434</v>
      </c>
      <c r="I7" s="141"/>
      <c r="J7" s="141"/>
    </row>
    <row r="8" spans="1:10" s="8" customFormat="1" x14ac:dyDescent="0.2">
      <c r="A8" s="94" t="s">
        <v>178</v>
      </c>
      <c r="B8" s="76">
        <v>50000</v>
      </c>
      <c r="C8" s="76">
        <v>20000</v>
      </c>
      <c r="D8" s="76">
        <v>5000</v>
      </c>
      <c r="E8" s="76"/>
      <c r="F8" s="76">
        <v>35000</v>
      </c>
      <c r="G8" s="76"/>
      <c r="H8" s="76">
        <f t="shared" si="0"/>
        <v>110000</v>
      </c>
      <c r="I8" s="141"/>
      <c r="J8" s="141"/>
    </row>
    <row r="9" spans="1:10" s="8" customFormat="1" ht="13.5" thickBot="1" x14ac:dyDescent="0.25">
      <c r="A9" s="61"/>
      <c r="B9" s="62"/>
      <c r="C9" s="62"/>
      <c r="D9" s="62"/>
      <c r="E9" s="62"/>
      <c r="F9" s="62"/>
      <c r="G9" s="62"/>
      <c r="H9" s="76">
        <f>SUM(B9:G9)</f>
        <v>0</v>
      </c>
      <c r="I9" s="141"/>
      <c r="J9" s="141"/>
    </row>
    <row r="10" spans="1:10" s="8" customFormat="1" ht="13.5" thickBot="1" x14ac:dyDescent="0.25">
      <c r="A10" s="56" t="s">
        <v>9</v>
      </c>
      <c r="B10" s="65">
        <f t="shared" ref="B10:G10" si="1">SUM(B3:B9)</f>
        <v>96226</v>
      </c>
      <c r="C10" s="65">
        <f t="shared" si="1"/>
        <v>122244</v>
      </c>
      <c r="D10" s="65">
        <f t="shared" si="1"/>
        <v>36175</v>
      </c>
      <c r="E10" s="65">
        <f t="shared" si="1"/>
        <v>12400</v>
      </c>
      <c r="F10" s="65">
        <f t="shared" si="1"/>
        <v>68480</v>
      </c>
      <c r="G10" s="65">
        <f t="shared" si="1"/>
        <v>0</v>
      </c>
      <c r="H10" s="159">
        <f>SUM(B10:G10)</f>
        <v>335525</v>
      </c>
      <c r="I10" s="141"/>
      <c r="J10" s="141"/>
    </row>
    <row r="11" spans="1:10" s="8" customFormat="1" x14ac:dyDescent="0.2">
      <c r="B11" s="141"/>
      <c r="C11" s="141"/>
      <c r="D11" s="141"/>
      <c r="E11" s="141"/>
      <c r="F11" s="141"/>
      <c r="G11" s="141"/>
      <c r="H11" s="141"/>
      <c r="I11" s="141"/>
      <c r="J11" s="141"/>
    </row>
    <row r="12" spans="1:10" s="8" customFormat="1" x14ac:dyDescent="0.2">
      <c r="B12" s="141"/>
      <c r="C12" s="141"/>
      <c r="D12" s="141"/>
      <c r="E12" s="141"/>
      <c r="F12" s="141"/>
      <c r="G12" s="141"/>
      <c r="H12" s="141"/>
      <c r="I12" s="141"/>
      <c r="J12" s="141"/>
    </row>
    <row r="13" spans="1:10" s="8" customFormat="1" x14ac:dyDescent="0.2">
      <c r="A13" s="8" t="s">
        <v>49</v>
      </c>
      <c r="B13" s="194" t="s">
        <v>319</v>
      </c>
      <c r="C13" s="194" t="s">
        <v>319</v>
      </c>
      <c r="D13" s="194" t="s">
        <v>319</v>
      </c>
      <c r="E13" s="194" t="s">
        <v>319</v>
      </c>
      <c r="F13" s="194" t="s">
        <v>319</v>
      </c>
      <c r="G13" s="194" t="s">
        <v>319</v>
      </c>
      <c r="H13" s="194" t="s">
        <v>319</v>
      </c>
      <c r="I13" s="141"/>
      <c r="J13" s="141"/>
    </row>
    <row r="14" spans="1:10" s="8" customFormat="1" ht="25.5" x14ac:dyDescent="0.2">
      <c r="A14" s="57" t="s">
        <v>3</v>
      </c>
      <c r="B14" s="58" t="s">
        <v>14</v>
      </c>
      <c r="C14" s="58" t="s">
        <v>22</v>
      </c>
      <c r="D14" s="59" t="s">
        <v>23</v>
      </c>
      <c r="E14" s="58" t="s">
        <v>24</v>
      </c>
      <c r="F14" s="58" t="s">
        <v>132</v>
      </c>
      <c r="G14" s="58" t="s">
        <v>25</v>
      </c>
      <c r="H14" s="59" t="s">
        <v>1</v>
      </c>
      <c r="I14" s="141"/>
      <c r="J14" s="141"/>
    </row>
    <row r="15" spans="1:10" s="8" customFormat="1" x14ac:dyDescent="0.2">
      <c r="A15" s="61" t="s">
        <v>179</v>
      </c>
      <c r="B15" s="62">
        <v>4200</v>
      </c>
      <c r="C15" s="62">
        <v>5000</v>
      </c>
      <c r="D15" s="62">
        <v>18100</v>
      </c>
      <c r="E15" s="62"/>
      <c r="F15" s="62"/>
      <c r="G15" s="62">
        <v>3000</v>
      </c>
      <c r="H15" s="76">
        <f>SUM(B15:G15)</f>
        <v>30300</v>
      </c>
      <c r="I15" s="141"/>
      <c r="J15" s="141"/>
    </row>
    <row r="16" spans="1:10" s="8" customFormat="1" x14ac:dyDescent="0.2">
      <c r="A16" s="61" t="s">
        <v>174</v>
      </c>
      <c r="B16" s="62"/>
      <c r="C16" s="62">
        <v>20000</v>
      </c>
      <c r="D16" s="62"/>
      <c r="E16" s="62"/>
      <c r="F16" s="62"/>
      <c r="G16" s="62"/>
      <c r="H16" s="76">
        <f t="shared" ref="H16:H20" si="2">SUM(B16:G16)</f>
        <v>20000</v>
      </c>
      <c r="I16" s="141"/>
      <c r="J16" s="141"/>
    </row>
    <row r="17" spans="1:10" s="8" customFormat="1" x14ac:dyDescent="0.2">
      <c r="A17" s="94" t="s">
        <v>175</v>
      </c>
      <c r="B17" s="62">
        <v>42377</v>
      </c>
      <c r="C17" s="62">
        <v>32726</v>
      </c>
      <c r="D17" s="62">
        <v>7459</v>
      </c>
      <c r="E17" s="62">
        <v>3379</v>
      </c>
      <c r="F17" s="62">
        <v>1980</v>
      </c>
      <c r="G17" s="62">
        <v>5000</v>
      </c>
      <c r="H17" s="76">
        <f t="shared" si="2"/>
        <v>92921</v>
      </c>
      <c r="I17" s="141"/>
      <c r="J17" s="141"/>
    </row>
    <row r="18" spans="1:10" s="8" customFormat="1" x14ac:dyDescent="0.2">
      <c r="A18" s="94" t="s">
        <v>177</v>
      </c>
      <c r="B18" s="62">
        <v>24380</v>
      </c>
      <c r="C18" s="62">
        <v>25020</v>
      </c>
      <c r="D18" s="62">
        <v>41592</v>
      </c>
      <c r="E18" s="62">
        <v>5000</v>
      </c>
      <c r="F18" s="62">
        <v>12900</v>
      </c>
      <c r="G18" s="62">
        <v>5000</v>
      </c>
      <c r="H18" s="76">
        <f t="shared" si="2"/>
        <v>113892</v>
      </c>
      <c r="I18" s="141"/>
      <c r="J18" s="141"/>
    </row>
    <row r="19" spans="1:10" s="8" customFormat="1" x14ac:dyDescent="0.2">
      <c r="A19" s="61" t="s">
        <v>180</v>
      </c>
      <c r="B19" s="62">
        <v>3139</v>
      </c>
      <c r="C19" s="62">
        <v>2250</v>
      </c>
      <c r="D19" s="62">
        <v>11340</v>
      </c>
      <c r="E19" s="62"/>
      <c r="F19" s="62">
        <v>5175</v>
      </c>
      <c r="G19" s="62">
        <v>1440</v>
      </c>
      <c r="H19" s="76">
        <f t="shared" si="2"/>
        <v>23344</v>
      </c>
      <c r="I19" s="141"/>
      <c r="J19" s="141"/>
    </row>
    <row r="20" spans="1:10" s="8" customFormat="1" x14ac:dyDescent="0.2">
      <c r="A20" s="94" t="s">
        <v>178</v>
      </c>
      <c r="B20" s="62">
        <v>19634</v>
      </c>
      <c r="C20" s="62">
        <v>36101</v>
      </c>
      <c r="D20" s="62"/>
      <c r="E20" s="62">
        <v>10000</v>
      </c>
      <c r="F20" s="62"/>
      <c r="G20" s="62">
        <v>21000</v>
      </c>
      <c r="H20" s="76">
        <f t="shared" si="2"/>
        <v>86735</v>
      </c>
      <c r="I20" s="141"/>
      <c r="J20" s="141"/>
    </row>
    <row r="21" spans="1:10" s="8" customFormat="1" ht="13.5" thickBot="1" x14ac:dyDescent="0.25">
      <c r="A21" s="64"/>
      <c r="B21" s="62"/>
      <c r="C21" s="62"/>
      <c r="D21" s="62"/>
      <c r="E21" s="62"/>
      <c r="F21" s="62"/>
      <c r="G21" s="62"/>
      <c r="H21" s="76">
        <f>SUM(B21:G21)</f>
        <v>0</v>
      </c>
      <c r="I21" s="141"/>
      <c r="J21" s="141"/>
    </row>
    <row r="22" spans="1:10" s="8" customFormat="1" ht="13.5" thickBot="1" x14ac:dyDescent="0.25">
      <c r="A22" s="56" t="s">
        <v>10</v>
      </c>
      <c r="B22" s="65">
        <f t="shared" ref="B22:G22" si="3">SUM(B15:B21)</f>
        <v>93730</v>
      </c>
      <c r="C22" s="65">
        <f t="shared" si="3"/>
        <v>121097</v>
      </c>
      <c r="D22" s="65">
        <f t="shared" si="3"/>
        <v>78491</v>
      </c>
      <c r="E22" s="65">
        <f t="shared" si="3"/>
        <v>18379</v>
      </c>
      <c r="F22" s="65">
        <f t="shared" si="3"/>
        <v>20055</v>
      </c>
      <c r="G22" s="65">
        <f t="shared" si="3"/>
        <v>35440</v>
      </c>
      <c r="H22" s="159">
        <f>SUM(B22:G22)</f>
        <v>367192</v>
      </c>
      <c r="I22" s="141"/>
      <c r="J22" s="141"/>
    </row>
    <row r="23" spans="1:10" s="8" customFormat="1" x14ac:dyDescent="0.2">
      <c r="B23" s="141"/>
      <c r="C23" s="141"/>
      <c r="D23" s="141"/>
      <c r="E23" s="141"/>
      <c r="F23" s="141"/>
      <c r="G23" s="141"/>
      <c r="H23" s="141"/>
      <c r="I23" s="141"/>
      <c r="J23" s="141"/>
    </row>
    <row r="24" spans="1:10" s="8" customFormat="1" x14ac:dyDescent="0.2">
      <c r="B24" s="141"/>
      <c r="C24" s="141"/>
      <c r="D24" s="141"/>
      <c r="E24" s="141"/>
      <c r="F24" s="141"/>
      <c r="G24" s="141"/>
      <c r="H24" s="141"/>
      <c r="I24" s="141"/>
      <c r="J24" s="141"/>
    </row>
    <row r="25" spans="1:10" s="8" customFormat="1" x14ac:dyDescent="0.2">
      <c r="A25" s="8" t="s">
        <v>50</v>
      </c>
      <c r="B25" s="194" t="s">
        <v>320</v>
      </c>
      <c r="C25" s="194" t="s">
        <v>320</v>
      </c>
      <c r="D25" s="194" t="s">
        <v>320</v>
      </c>
      <c r="E25" s="194" t="s">
        <v>320</v>
      </c>
      <c r="F25" s="194" t="s">
        <v>320</v>
      </c>
      <c r="G25" s="194" t="s">
        <v>320</v>
      </c>
      <c r="H25" s="194" t="s">
        <v>320</v>
      </c>
      <c r="I25" s="141"/>
      <c r="J25" s="141"/>
    </row>
    <row r="26" spans="1:10" s="8" customFormat="1" ht="25.5" x14ac:dyDescent="0.2">
      <c r="A26" s="57" t="s">
        <v>3</v>
      </c>
      <c r="B26" s="58" t="s">
        <v>14</v>
      </c>
      <c r="C26" s="58" t="s">
        <v>22</v>
      </c>
      <c r="D26" s="59" t="s">
        <v>23</v>
      </c>
      <c r="E26" s="58" t="s">
        <v>24</v>
      </c>
      <c r="F26" s="58" t="s">
        <v>132</v>
      </c>
      <c r="G26" s="58" t="s">
        <v>25</v>
      </c>
      <c r="H26" s="59" t="s">
        <v>1</v>
      </c>
      <c r="I26" s="141"/>
      <c r="J26" s="141"/>
    </row>
    <row r="27" spans="1:10" s="8" customFormat="1" x14ac:dyDescent="0.2">
      <c r="A27" s="64" t="s">
        <v>174</v>
      </c>
      <c r="B27" s="67">
        <v>9000</v>
      </c>
      <c r="C27" s="67">
        <v>22079</v>
      </c>
      <c r="D27" s="67">
        <v>3000</v>
      </c>
      <c r="E27" s="67"/>
      <c r="F27" s="67"/>
      <c r="G27" s="67"/>
      <c r="H27" s="160">
        <f>SUM(B27:G27)</f>
        <v>34079</v>
      </c>
      <c r="I27" s="141"/>
      <c r="J27" s="141"/>
    </row>
    <row r="28" spans="1:10" s="8" customFormat="1" x14ac:dyDescent="0.2">
      <c r="A28" s="94" t="s">
        <v>176</v>
      </c>
      <c r="B28" s="105">
        <v>16235</v>
      </c>
      <c r="C28" s="105">
        <v>24479</v>
      </c>
      <c r="D28" s="105">
        <v>23262</v>
      </c>
      <c r="E28" s="105">
        <v>39000</v>
      </c>
      <c r="F28" s="105"/>
      <c r="G28" s="105"/>
      <c r="H28" s="160">
        <f t="shared" ref="H28:H34" si="4">SUM(B28:G28)</f>
        <v>102976</v>
      </c>
      <c r="I28" s="141"/>
      <c r="J28" s="141"/>
    </row>
    <row r="29" spans="1:10" s="8" customFormat="1" x14ac:dyDescent="0.2">
      <c r="A29" s="104" t="s">
        <v>181</v>
      </c>
      <c r="B29" s="105">
        <v>3352</v>
      </c>
      <c r="C29" s="105">
        <v>6000</v>
      </c>
      <c r="D29" s="105">
        <v>20000</v>
      </c>
      <c r="E29" s="105"/>
      <c r="F29" s="105">
        <v>1000</v>
      </c>
      <c r="G29" s="105"/>
      <c r="H29" s="160">
        <f t="shared" si="4"/>
        <v>30352</v>
      </c>
      <c r="I29" s="141"/>
      <c r="J29" s="141"/>
    </row>
    <row r="30" spans="1:10" s="8" customFormat="1" x14ac:dyDescent="0.2">
      <c r="A30" s="94" t="s">
        <v>177</v>
      </c>
      <c r="B30" s="105">
        <v>37277</v>
      </c>
      <c r="C30" s="105">
        <v>24066</v>
      </c>
      <c r="D30" s="105">
        <v>6345</v>
      </c>
      <c r="E30" s="105">
        <v>4500</v>
      </c>
      <c r="F30" s="105">
        <v>6117</v>
      </c>
      <c r="G30" s="105"/>
      <c r="H30" s="160">
        <f t="shared" si="4"/>
        <v>78305</v>
      </c>
      <c r="I30" s="141"/>
      <c r="J30" s="141"/>
    </row>
    <row r="31" spans="1:10" s="8" customFormat="1" x14ac:dyDescent="0.2">
      <c r="A31" s="61" t="s">
        <v>180</v>
      </c>
      <c r="B31" s="105">
        <v>2250</v>
      </c>
      <c r="C31" s="105">
        <v>7250</v>
      </c>
      <c r="D31" s="105"/>
      <c r="E31" s="105"/>
      <c r="F31" s="105">
        <v>4500</v>
      </c>
      <c r="G31" s="105"/>
      <c r="H31" s="160">
        <f t="shared" si="4"/>
        <v>14000</v>
      </c>
      <c r="I31" s="141"/>
      <c r="J31" s="141"/>
    </row>
    <row r="32" spans="1:10" s="8" customFormat="1" x14ac:dyDescent="0.2">
      <c r="A32" s="104" t="s">
        <v>182</v>
      </c>
      <c r="B32" s="105">
        <v>6000</v>
      </c>
      <c r="C32" s="105">
        <v>17500</v>
      </c>
      <c r="D32" s="105">
        <v>8000</v>
      </c>
      <c r="E32" s="105"/>
      <c r="F32" s="105">
        <v>1500</v>
      </c>
      <c r="G32" s="105"/>
      <c r="H32" s="160">
        <f>SUM(B32:G32)</f>
        <v>33000</v>
      </c>
      <c r="I32" s="141"/>
      <c r="J32" s="141"/>
    </row>
    <row r="33" spans="1:10" s="8" customFormat="1" x14ac:dyDescent="0.2">
      <c r="A33" s="94" t="s">
        <v>178</v>
      </c>
      <c r="B33" s="105">
        <v>8000</v>
      </c>
      <c r="C33" s="105">
        <v>37700</v>
      </c>
      <c r="D33" s="105">
        <v>19000</v>
      </c>
      <c r="E33" s="105">
        <v>30000</v>
      </c>
      <c r="F33" s="105">
        <v>5400</v>
      </c>
      <c r="G33" s="105"/>
      <c r="H33" s="160">
        <f t="shared" si="4"/>
        <v>100100</v>
      </c>
      <c r="I33" s="141"/>
      <c r="J33" s="141"/>
    </row>
    <row r="34" spans="1:10" s="8" customFormat="1" ht="13.5" thickBot="1" x14ac:dyDescent="0.25">
      <c r="A34" s="73"/>
      <c r="B34" s="167"/>
      <c r="C34" s="167"/>
      <c r="D34" s="167"/>
      <c r="E34" s="167"/>
      <c r="F34" s="167"/>
      <c r="G34" s="167"/>
      <c r="H34" s="160">
        <f t="shared" si="4"/>
        <v>0</v>
      </c>
      <c r="I34" s="141"/>
      <c r="J34" s="141"/>
    </row>
    <row r="35" spans="1:10" s="8" customFormat="1" ht="13.5" thickBot="1" x14ac:dyDescent="0.25">
      <c r="A35" s="49" t="s">
        <v>137</v>
      </c>
      <c r="B35" s="165">
        <f t="shared" ref="B35:G35" si="5">SUM(B27:B34)</f>
        <v>82114</v>
      </c>
      <c r="C35" s="165">
        <f t="shared" si="5"/>
        <v>139074</v>
      </c>
      <c r="D35" s="165">
        <f t="shared" si="5"/>
        <v>79607</v>
      </c>
      <c r="E35" s="165">
        <f t="shared" si="5"/>
        <v>73500</v>
      </c>
      <c r="F35" s="165">
        <f t="shared" si="5"/>
        <v>18517</v>
      </c>
      <c r="G35" s="165">
        <f t="shared" si="5"/>
        <v>0</v>
      </c>
      <c r="H35" s="168">
        <f>SUM(B35:G35)</f>
        <v>392812</v>
      </c>
      <c r="I35" s="141"/>
      <c r="J35" s="141"/>
    </row>
    <row r="36" spans="1:10" s="8" customFormat="1" x14ac:dyDescent="0.2">
      <c r="A36" s="69"/>
      <c r="B36" s="162"/>
      <c r="C36" s="162"/>
      <c r="D36" s="162"/>
      <c r="E36" s="162"/>
      <c r="F36" s="162"/>
      <c r="G36" s="162"/>
      <c r="H36" s="163"/>
      <c r="I36" s="141"/>
      <c r="J36" s="141"/>
    </row>
    <row r="37" spans="1:10" s="8" customFormat="1" x14ac:dyDescent="0.2">
      <c r="A37" s="11" t="s">
        <v>27</v>
      </c>
      <c r="B37" s="131">
        <f t="shared" ref="B37:G37" si="6">SUM(B27,B22,B10)</f>
        <v>198956</v>
      </c>
      <c r="C37" s="131">
        <f t="shared" si="6"/>
        <v>265420</v>
      </c>
      <c r="D37" s="131">
        <f t="shared" si="6"/>
        <v>117666</v>
      </c>
      <c r="E37" s="131">
        <f t="shared" si="6"/>
        <v>30779</v>
      </c>
      <c r="F37" s="131">
        <f t="shared" si="6"/>
        <v>88535</v>
      </c>
      <c r="G37" s="131">
        <f t="shared" si="6"/>
        <v>35440</v>
      </c>
      <c r="H37" s="131">
        <f>SUM(H35,H22,H10)</f>
        <v>1095529</v>
      </c>
      <c r="I37" s="141"/>
      <c r="J37" s="141"/>
    </row>
    <row r="41" spans="1:10" x14ac:dyDescent="0.2">
      <c r="A41" t="s">
        <v>51</v>
      </c>
      <c r="B41" s="86" t="s">
        <v>20</v>
      </c>
    </row>
    <row r="42" spans="1:10" ht="25.5" x14ac:dyDescent="0.2">
      <c r="A42" s="15" t="s">
        <v>3</v>
      </c>
      <c r="B42" s="16" t="s">
        <v>21</v>
      </c>
      <c r="C42" s="16" t="s">
        <v>11</v>
      </c>
      <c r="D42" s="16" t="s">
        <v>12</v>
      </c>
      <c r="E42" s="16" t="s">
        <v>13</v>
      </c>
      <c r="F42" s="16" t="s">
        <v>14</v>
      </c>
      <c r="G42" s="16" t="s">
        <v>15</v>
      </c>
      <c r="H42" s="16" t="s">
        <v>16</v>
      </c>
      <c r="I42" s="16" t="s">
        <v>17</v>
      </c>
      <c r="J42" s="16" t="s">
        <v>1</v>
      </c>
    </row>
    <row r="43" spans="1:10" x14ac:dyDescent="0.2">
      <c r="A43" s="6" t="s">
        <v>173</v>
      </c>
      <c r="B43" s="132"/>
      <c r="C43" s="132"/>
      <c r="D43" s="132"/>
      <c r="E43" s="132"/>
      <c r="F43" s="132">
        <v>20000</v>
      </c>
      <c r="G43" s="132"/>
      <c r="H43" s="169"/>
      <c r="I43" s="132">
        <v>30000</v>
      </c>
      <c r="J43" s="145">
        <f>SUM(B43:I43)</f>
        <v>50000</v>
      </c>
    </row>
    <row r="44" spans="1:10" s="8" customFormat="1" x14ac:dyDescent="0.2">
      <c r="A44" s="64" t="s">
        <v>174</v>
      </c>
      <c r="B44" s="105"/>
      <c r="C44" s="105">
        <v>28000</v>
      </c>
      <c r="D44" s="105"/>
      <c r="E44" s="105"/>
      <c r="F44" s="105">
        <v>10000</v>
      </c>
      <c r="G44" s="105">
        <v>10000</v>
      </c>
      <c r="H44" s="170">
        <v>4500</v>
      </c>
      <c r="I44" s="171">
        <v>10000</v>
      </c>
      <c r="J44" s="145">
        <f t="shared" ref="J44:J50" si="7">SUM(B44:I44)</f>
        <v>62500</v>
      </c>
    </row>
    <row r="45" spans="1:10" s="8" customFormat="1" x14ac:dyDescent="0.2">
      <c r="A45" s="94" t="s">
        <v>176</v>
      </c>
      <c r="B45" s="105"/>
      <c r="C45" s="105"/>
      <c r="D45" s="105"/>
      <c r="E45" s="105"/>
      <c r="F45" s="105">
        <v>35000</v>
      </c>
      <c r="G45" s="105"/>
      <c r="H45" s="170">
        <v>50000</v>
      </c>
      <c r="I45" s="171"/>
      <c r="J45" s="145">
        <f t="shared" si="7"/>
        <v>85000</v>
      </c>
    </row>
    <row r="46" spans="1:10" s="8" customFormat="1" x14ac:dyDescent="0.2">
      <c r="A46" s="104" t="s">
        <v>181</v>
      </c>
      <c r="B46" s="105"/>
      <c r="C46" s="105"/>
      <c r="D46" s="105"/>
      <c r="E46" s="105"/>
      <c r="F46" s="105"/>
      <c r="G46" s="105"/>
      <c r="H46" s="170">
        <v>22000</v>
      </c>
      <c r="I46" s="171"/>
      <c r="J46" s="145">
        <f t="shared" si="7"/>
        <v>22000</v>
      </c>
    </row>
    <row r="47" spans="1:10" s="8" customFormat="1" x14ac:dyDescent="0.2">
      <c r="A47" s="94" t="s">
        <v>177</v>
      </c>
      <c r="B47" s="105"/>
      <c r="C47" s="105"/>
      <c r="D47" s="105">
        <v>70000</v>
      </c>
      <c r="E47" s="105"/>
      <c r="F47" s="105"/>
      <c r="G47" s="105"/>
      <c r="H47" s="170"/>
      <c r="I47" s="171"/>
      <c r="J47" s="145">
        <f t="shared" si="7"/>
        <v>70000</v>
      </c>
    </row>
    <row r="48" spans="1:10" s="8" customFormat="1" x14ac:dyDescent="0.2">
      <c r="A48" s="61" t="s">
        <v>180</v>
      </c>
      <c r="B48" s="105"/>
      <c r="C48" s="105"/>
      <c r="D48" s="105">
        <v>5000</v>
      </c>
      <c r="E48" s="105"/>
      <c r="F48" s="105"/>
      <c r="G48" s="105"/>
      <c r="H48" s="170"/>
      <c r="I48" s="171">
        <v>5000</v>
      </c>
      <c r="J48" s="145">
        <f t="shared" si="7"/>
        <v>10000</v>
      </c>
    </row>
    <row r="49" spans="1:10" s="8" customFormat="1" x14ac:dyDescent="0.2">
      <c r="A49" s="104" t="s">
        <v>182</v>
      </c>
      <c r="B49" s="105"/>
      <c r="C49" s="105">
        <v>23000</v>
      </c>
      <c r="D49" s="105"/>
      <c r="E49" s="105"/>
      <c r="F49" s="105"/>
      <c r="G49" s="105"/>
      <c r="H49" s="170">
        <v>15000</v>
      </c>
      <c r="I49" s="171">
        <v>6000</v>
      </c>
      <c r="J49" s="145">
        <f t="shared" si="7"/>
        <v>44000</v>
      </c>
    </row>
    <row r="50" spans="1:10" s="8" customFormat="1" x14ac:dyDescent="0.2">
      <c r="A50" s="94" t="s">
        <v>178</v>
      </c>
      <c r="B50" s="67">
        <v>5000</v>
      </c>
      <c r="C50" s="67">
        <v>5000</v>
      </c>
      <c r="D50" s="67">
        <v>36800</v>
      </c>
      <c r="E50" s="67">
        <v>5000</v>
      </c>
      <c r="F50" s="67">
        <v>69000</v>
      </c>
      <c r="G50" s="67"/>
      <c r="H50" s="160">
        <v>5000</v>
      </c>
      <c r="I50" s="171">
        <v>20000</v>
      </c>
      <c r="J50" s="145">
        <f t="shared" si="7"/>
        <v>145800</v>
      </c>
    </row>
    <row r="51" spans="1:10" ht="13.5" thickBot="1" x14ac:dyDescent="0.25">
      <c r="A51" s="33"/>
      <c r="B51" s="133"/>
      <c r="C51" s="133"/>
      <c r="D51" s="133"/>
      <c r="E51" s="133"/>
      <c r="F51" s="133"/>
      <c r="G51" s="133"/>
      <c r="H51" s="172"/>
      <c r="I51" s="133"/>
      <c r="J51" s="164"/>
    </row>
    <row r="52" spans="1:10" ht="13.5" thickBot="1" x14ac:dyDescent="0.25">
      <c r="A52" s="36" t="s">
        <v>26</v>
      </c>
      <c r="B52" s="134">
        <f>SUM(B43:B51)</f>
        <v>5000</v>
      </c>
      <c r="C52" s="134">
        <f t="shared" ref="C52:I52" si="8">SUM(C43:C51)</f>
        <v>56000</v>
      </c>
      <c r="D52" s="134">
        <f t="shared" si="8"/>
        <v>111800</v>
      </c>
      <c r="E52" s="134">
        <f t="shared" si="8"/>
        <v>5000</v>
      </c>
      <c r="F52" s="134">
        <f t="shared" si="8"/>
        <v>134000</v>
      </c>
      <c r="G52" s="134">
        <f t="shared" si="8"/>
        <v>10000</v>
      </c>
      <c r="H52" s="134">
        <f t="shared" si="8"/>
        <v>96500</v>
      </c>
      <c r="I52" s="134">
        <f t="shared" si="8"/>
        <v>71000</v>
      </c>
      <c r="J52" s="157">
        <f>SUM(B52:I52)</f>
        <v>489300</v>
      </c>
    </row>
    <row r="55" spans="1:10" ht="15.75" x14ac:dyDescent="0.25">
      <c r="A55" s="42" t="s">
        <v>52</v>
      </c>
      <c r="B55" s="135"/>
      <c r="D55" s="136">
        <f>SUM(J52,H37)</f>
        <v>1584829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zoomScaleNormal="100" workbookViewId="0">
      <selection activeCell="A3" sqref="A3:H6"/>
    </sheetView>
  </sheetViews>
  <sheetFormatPr defaultRowHeight="12.75" x14ac:dyDescent="0.2"/>
  <cols>
    <col min="1" max="1" width="34.7109375" customWidth="1"/>
    <col min="2" max="10" width="20.7109375" style="127" customWidth="1"/>
  </cols>
  <sheetData>
    <row r="1" spans="1:10" x14ac:dyDescent="0.2">
      <c r="A1" t="s">
        <v>53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10" x14ac:dyDescent="0.2">
      <c r="A2" s="1" t="s">
        <v>3</v>
      </c>
      <c r="B2" s="2" t="s">
        <v>14</v>
      </c>
      <c r="C2" s="2" t="s">
        <v>22</v>
      </c>
      <c r="D2" s="4" t="s">
        <v>23</v>
      </c>
      <c r="E2" s="2" t="s">
        <v>24</v>
      </c>
      <c r="F2" s="2" t="s">
        <v>132</v>
      </c>
      <c r="G2" s="2" t="s">
        <v>25</v>
      </c>
      <c r="H2" s="4" t="s">
        <v>1</v>
      </c>
    </row>
    <row r="3" spans="1:10" s="8" customFormat="1" x14ac:dyDescent="0.2">
      <c r="A3" s="7" t="s">
        <v>183</v>
      </c>
      <c r="B3" s="123">
        <v>5000</v>
      </c>
      <c r="C3" s="123">
        <v>3000</v>
      </c>
      <c r="D3" s="123">
        <v>6800</v>
      </c>
      <c r="E3" s="123">
        <v>3000</v>
      </c>
      <c r="F3" s="123">
        <v>5000</v>
      </c>
      <c r="G3" s="123"/>
      <c r="H3" s="123">
        <f>SUM(B3:G3)</f>
        <v>22800</v>
      </c>
      <c r="I3" s="141"/>
      <c r="J3" s="141"/>
    </row>
    <row r="4" spans="1:10" s="8" customFormat="1" x14ac:dyDescent="0.2">
      <c r="A4" s="46" t="s">
        <v>184</v>
      </c>
      <c r="B4" s="123">
        <v>11758</v>
      </c>
      <c r="C4" s="123">
        <v>10110</v>
      </c>
      <c r="D4" s="123">
        <v>9668</v>
      </c>
      <c r="E4" s="123"/>
      <c r="F4" s="123">
        <v>5000</v>
      </c>
      <c r="G4" s="123"/>
      <c r="H4" s="123">
        <f t="shared" ref="H4:H6" si="0">SUM(B4:G4)</f>
        <v>36536</v>
      </c>
      <c r="I4" s="141"/>
      <c r="J4" s="141"/>
    </row>
    <row r="5" spans="1:10" s="8" customFormat="1" x14ac:dyDescent="0.2">
      <c r="A5" s="46" t="s">
        <v>185</v>
      </c>
      <c r="B5" s="123">
        <v>10033</v>
      </c>
      <c r="C5" s="123">
        <v>15000</v>
      </c>
      <c r="D5" s="123">
        <v>8500</v>
      </c>
      <c r="E5" s="123">
        <v>5000</v>
      </c>
      <c r="F5" s="123">
        <v>14800</v>
      </c>
      <c r="G5" s="123"/>
      <c r="H5" s="123">
        <f t="shared" si="0"/>
        <v>53333</v>
      </c>
      <c r="I5" s="141"/>
      <c r="J5" s="141"/>
    </row>
    <row r="6" spans="1:10" s="8" customFormat="1" x14ac:dyDescent="0.2">
      <c r="A6" s="46" t="s">
        <v>186</v>
      </c>
      <c r="B6" s="123">
        <v>25000</v>
      </c>
      <c r="C6" s="123"/>
      <c r="D6" s="123"/>
      <c r="E6" s="123"/>
      <c r="F6" s="123">
        <v>21454</v>
      </c>
      <c r="G6" s="123"/>
      <c r="H6" s="123">
        <f t="shared" si="0"/>
        <v>46454</v>
      </c>
      <c r="I6" s="141"/>
      <c r="J6" s="141"/>
    </row>
    <row r="7" spans="1:10" ht="13.5" thickBot="1" x14ac:dyDescent="0.25">
      <c r="A7" s="12"/>
      <c r="B7" s="27"/>
      <c r="C7" s="27"/>
      <c r="D7" s="27"/>
      <c r="E7" s="27"/>
      <c r="F7" s="27"/>
      <c r="G7" s="27"/>
      <c r="H7" s="123">
        <f>SUM(B7:G7)</f>
        <v>0</v>
      </c>
    </row>
    <row r="8" spans="1:10" ht="13.5" thickBot="1" x14ac:dyDescent="0.25">
      <c r="A8" s="10" t="s">
        <v>9</v>
      </c>
      <c r="B8" s="29">
        <f t="shared" ref="B8:G8" si="1">SUM(B3:B7)</f>
        <v>51791</v>
      </c>
      <c r="C8" s="29">
        <f t="shared" si="1"/>
        <v>28110</v>
      </c>
      <c r="D8" s="29">
        <f t="shared" si="1"/>
        <v>24968</v>
      </c>
      <c r="E8" s="29">
        <f t="shared" si="1"/>
        <v>8000</v>
      </c>
      <c r="F8" s="29">
        <f t="shared" si="1"/>
        <v>46254</v>
      </c>
      <c r="G8" s="29">
        <f t="shared" si="1"/>
        <v>0</v>
      </c>
      <c r="H8" s="124">
        <f>SUM(B8:G8)</f>
        <v>159123</v>
      </c>
    </row>
    <row r="11" spans="1:10" x14ac:dyDescent="0.2">
      <c r="A11" t="s">
        <v>54</v>
      </c>
      <c r="B11" s="194" t="s">
        <v>319</v>
      </c>
      <c r="C11" s="194" t="s">
        <v>319</v>
      </c>
      <c r="D11" s="194" t="s">
        <v>319</v>
      </c>
      <c r="E11" s="194" t="s">
        <v>319</v>
      </c>
      <c r="F11" s="194" t="s">
        <v>319</v>
      </c>
      <c r="G11" s="194" t="s">
        <v>319</v>
      </c>
      <c r="H11" s="194" t="s">
        <v>319</v>
      </c>
    </row>
    <row r="12" spans="1:10" x14ac:dyDescent="0.2">
      <c r="A12" s="1" t="s">
        <v>3</v>
      </c>
      <c r="B12" s="2" t="s">
        <v>14</v>
      </c>
      <c r="C12" s="2" t="s">
        <v>22</v>
      </c>
      <c r="D12" s="4" t="s">
        <v>23</v>
      </c>
      <c r="E12" s="2" t="s">
        <v>24</v>
      </c>
      <c r="F12" s="2" t="s">
        <v>132</v>
      </c>
      <c r="G12" s="2" t="s">
        <v>25</v>
      </c>
      <c r="H12" s="4" t="s">
        <v>1</v>
      </c>
    </row>
    <row r="13" spans="1:10" x14ac:dyDescent="0.2">
      <c r="A13" s="46" t="s">
        <v>184</v>
      </c>
      <c r="B13" s="27"/>
      <c r="C13" s="27"/>
      <c r="D13" s="123">
        <v>40000</v>
      </c>
      <c r="E13" s="27"/>
      <c r="F13" s="27">
        <v>44000</v>
      </c>
      <c r="G13" s="27">
        <v>2000</v>
      </c>
      <c r="H13" s="123">
        <f t="shared" ref="H13:H14" si="2">SUM(B13:G13)</f>
        <v>86000</v>
      </c>
    </row>
    <row r="14" spans="1:10" x14ac:dyDescent="0.2">
      <c r="A14" s="46" t="s">
        <v>185</v>
      </c>
      <c r="B14" s="27">
        <v>11356</v>
      </c>
      <c r="C14" s="27"/>
      <c r="D14" s="123">
        <v>17566</v>
      </c>
      <c r="E14" s="27">
        <v>18500</v>
      </c>
      <c r="F14" s="27"/>
      <c r="G14" s="27">
        <v>3500</v>
      </c>
      <c r="H14" s="123">
        <f t="shared" si="2"/>
        <v>50922</v>
      </c>
    </row>
    <row r="15" spans="1:10" x14ac:dyDescent="0.2">
      <c r="A15" s="46" t="s">
        <v>186</v>
      </c>
      <c r="B15" s="27">
        <v>23793</v>
      </c>
      <c r="C15" s="27">
        <v>7000</v>
      </c>
      <c r="D15" s="27"/>
      <c r="E15" s="27"/>
      <c r="F15" s="27">
        <v>10000</v>
      </c>
      <c r="G15" s="27"/>
      <c r="H15" s="123">
        <f>SUM(B15:G15)</f>
        <v>40793</v>
      </c>
    </row>
    <row r="16" spans="1:10" ht="13.5" thickBot="1" x14ac:dyDescent="0.25">
      <c r="A16" s="5"/>
      <c r="B16" s="27"/>
      <c r="C16" s="27"/>
      <c r="D16" s="27"/>
      <c r="E16" s="27"/>
      <c r="F16" s="27"/>
      <c r="G16" s="27"/>
      <c r="H16" s="123">
        <f>SUM(B16:G16)</f>
        <v>0</v>
      </c>
    </row>
    <row r="17" spans="1:8" ht="13.5" thickBot="1" x14ac:dyDescent="0.25">
      <c r="A17" s="10" t="s">
        <v>10</v>
      </c>
      <c r="B17" s="29">
        <f>SUM(B13:B16)</f>
        <v>35149</v>
      </c>
      <c r="C17" s="29">
        <f t="shared" ref="C17:G17" si="3">SUM(C13:C16)</f>
        <v>7000</v>
      </c>
      <c r="D17" s="29">
        <f t="shared" si="3"/>
        <v>57566</v>
      </c>
      <c r="E17" s="29">
        <f t="shared" si="3"/>
        <v>18500</v>
      </c>
      <c r="F17" s="29">
        <f t="shared" si="3"/>
        <v>54000</v>
      </c>
      <c r="G17" s="29">
        <f t="shared" si="3"/>
        <v>5500</v>
      </c>
      <c r="H17" s="124">
        <f>SUM(B17:G17)</f>
        <v>177715</v>
      </c>
    </row>
    <row r="20" spans="1:8" x14ac:dyDescent="0.2">
      <c r="A20" t="s">
        <v>55</v>
      </c>
      <c r="B20" s="194" t="s">
        <v>320</v>
      </c>
      <c r="C20" s="194" t="s">
        <v>320</v>
      </c>
      <c r="D20" s="194" t="s">
        <v>320</v>
      </c>
      <c r="E20" s="194" t="s">
        <v>320</v>
      </c>
      <c r="F20" s="194" t="s">
        <v>320</v>
      </c>
      <c r="G20" s="194" t="s">
        <v>320</v>
      </c>
      <c r="H20" s="194" t="s">
        <v>320</v>
      </c>
    </row>
    <row r="21" spans="1:8" x14ac:dyDescent="0.2">
      <c r="A21" s="1" t="s">
        <v>3</v>
      </c>
      <c r="B21" s="2" t="s">
        <v>14</v>
      </c>
      <c r="C21" s="2" t="s">
        <v>22</v>
      </c>
      <c r="D21" s="4" t="s">
        <v>23</v>
      </c>
      <c r="E21" s="2" t="s">
        <v>24</v>
      </c>
      <c r="F21" s="2" t="s">
        <v>132</v>
      </c>
      <c r="G21" s="2" t="s">
        <v>25</v>
      </c>
      <c r="H21" s="4" t="s">
        <v>1</v>
      </c>
    </row>
    <row r="22" spans="1:8" x14ac:dyDescent="0.2">
      <c r="A22" s="46" t="s">
        <v>184</v>
      </c>
      <c r="B22" s="19">
        <v>38356</v>
      </c>
      <c r="C22" s="19">
        <v>35000</v>
      </c>
      <c r="D22" s="19">
        <v>40000</v>
      </c>
      <c r="E22" s="19"/>
      <c r="F22" s="19">
        <v>42000</v>
      </c>
      <c r="G22" s="19"/>
      <c r="H22" s="137">
        <f>SUM(B22:G22)</f>
        <v>155356</v>
      </c>
    </row>
    <row r="23" spans="1:8" x14ac:dyDescent="0.2">
      <c r="A23" s="46" t="s">
        <v>185</v>
      </c>
      <c r="B23" s="52">
        <v>4000</v>
      </c>
      <c r="C23" s="52">
        <v>4500</v>
      </c>
      <c r="D23" s="52">
        <v>10500</v>
      </c>
      <c r="E23" s="52"/>
      <c r="F23" s="52">
        <v>16000</v>
      </c>
      <c r="G23" s="52"/>
      <c r="H23" s="137">
        <f t="shared" ref="H23:H25" si="4">SUM(B23:G23)</f>
        <v>35000</v>
      </c>
    </row>
    <row r="24" spans="1:8" x14ac:dyDescent="0.2">
      <c r="A24" s="9" t="s">
        <v>187</v>
      </c>
      <c r="B24" s="52">
        <v>2900</v>
      </c>
      <c r="C24" s="52">
        <v>42750</v>
      </c>
      <c r="D24" s="52">
        <v>3000</v>
      </c>
      <c r="E24" s="52"/>
      <c r="F24" s="52">
        <v>8000</v>
      </c>
      <c r="G24" s="52"/>
      <c r="H24" s="137">
        <f t="shared" si="4"/>
        <v>56650</v>
      </c>
    </row>
    <row r="25" spans="1:8" ht="13.5" thickBot="1" x14ac:dyDescent="0.25">
      <c r="A25" s="9"/>
      <c r="B25" s="52"/>
      <c r="C25" s="52"/>
      <c r="D25" s="52"/>
      <c r="E25" s="52"/>
      <c r="F25" s="52"/>
      <c r="G25" s="52"/>
      <c r="H25" s="137">
        <f t="shared" si="4"/>
        <v>0</v>
      </c>
    </row>
    <row r="26" spans="1:8" ht="13.5" thickBot="1" x14ac:dyDescent="0.25">
      <c r="A26" s="72" t="s">
        <v>137</v>
      </c>
      <c r="B26" s="134"/>
      <c r="C26" s="134"/>
      <c r="D26" s="134"/>
      <c r="E26" s="134"/>
      <c r="F26" s="134"/>
      <c r="G26" s="134"/>
      <c r="H26" s="139">
        <f>SUM(H22:H25)</f>
        <v>247006</v>
      </c>
    </row>
    <row r="27" spans="1:8" x14ac:dyDescent="0.2">
      <c r="A27" s="13"/>
      <c r="B27" s="130"/>
      <c r="C27" s="130"/>
      <c r="D27" s="130"/>
      <c r="E27" s="130"/>
      <c r="F27" s="130"/>
      <c r="G27" s="130"/>
      <c r="H27" s="126"/>
    </row>
    <row r="28" spans="1:8" x14ac:dyDescent="0.2">
      <c r="A28" s="11" t="s">
        <v>27</v>
      </c>
      <c r="B28" s="131">
        <f t="shared" ref="B28:G28" si="5">SUM(B22,B17,B8)</f>
        <v>125296</v>
      </c>
      <c r="C28" s="131">
        <f t="shared" si="5"/>
        <v>70110</v>
      </c>
      <c r="D28" s="131">
        <f t="shared" si="5"/>
        <v>122534</v>
      </c>
      <c r="E28" s="131">
        <f t="shared" si="5"/>
        <v>26500</v>
      </c>
      <c r="F28" s="131">
        <f t="shared" si="5"/>
        <v>142254</v>
      </c>
      <c r="G28" s="131">
        <f t="shared" si="5"/>
        <v>5500</v>
      </c>
      <c r="H28" s="131">
        <f>SUM(H26,H17,H8)</f>
        <v>583844</v>
      </c>
    </row>
    <row r="32" spans="1:8" x14ac:dyDescent="0.2">
      <c r="A32" t="s">
        <v>56</v>
      </c>
      <c r="B32" s="86" t="s">
        <v>20</v>
      </c>
    </row>
    <row r="33" spans="1:10" ht="25.5" x14ac:dyDescent="0.2">
      <c r="A33" s="15" t="s">
        <v>3</v>
      </c>
      <c r="B33" s="16" t="s">
        <v>21</v>
      </c>
      <c r="C33" s="16" t="s">
        <v>11</v>
      </c>
      <c r="D33" s="16" t="s">
        <v>12</v>
      </c>
      <c r="E33" s="16" t="s">
        <v>13</v>
      </c>
      <c r="F33" s="16" t="s">
        <v>14</v>
      </c>
      <c r="G33" s="16" t="s">
        <v>15</v>
      </c>
      <c r="H33" s="16" t="s">
        <v>16</v>
      </c>
      <c r="I33" s="16" t="s">
        <v>17</v>
      </c>
      <c r="J33" s="16" t="s">
        <v>1</v>
      </c>
    </row>
    <row r="34" spans="1:10" x14ac:dyDescent="0.2">
      <c r="A34" s="46" t="s">
        <v>184</v>
      </c>
      <c r="B34" s="132"/>
      <c r="C34" s="132">
        <v>30000</v>
      </c>
      <c r="D34" s="132"/>
      <c r="E34" s="132"/>
      <c r="F34" s="132">
        <v>30000</v>
      </c>
      <c r="G34" s="132"/>
      <c r="H34" s="132"/>
      <c r="I34" s="132">
        <v>20000</v>
      </c>
      <c r="J34" s="145">
        <f>SUM(B34:I34)</f>
        <v>80000</v>
      </c>
    </row>
    <row r="35" spans="1:10" x14ac:dyDescent="0.2">
      <c r="A35" s="46" t="s">
        <v>188</v>
      </c>
      <c r="B35" s="132">
        <v>15000</v>
      </c>
      <c r="C35" s="132">
        <v>38000</v>
      </c>
      <c r="D35" s="132">
        <v>20000</v>
      </c>
      <c r="E35" s="132"/>
      <c r="F35" s="132">
        <v>45000</v>
      </c>
      <c r="G35" s="132"/>
      <c r="H35" s="132">
        <v>10000</v>
      </c>
      <c r="I35" s="132"/>
      <c r="J35" s="145">
        <f t="shared" ref="J35:J37" si="6">SUM(B35:I35)</f>
        <v>128000</v>
      </c>
    </row>
    <row r="36" spans="1:10" x14ac:dyDescent="0.2">
      <c r="A36" s="9" t="s">
        <v>187</v>
      </c>
      <c r="B36" s="132"/>
      <c r="C36" s="132"/>
      <c r="D36" s="132">
        <v>3500</v>
      </c>
      <c r="E36" s="132"/>
      <c r="F36" s="132">
        <v>31000</v>
      </c>
      <c r="G36" s="132"/>
      <c r="H36" s="132"/>
      <c r="I36" s="132">
        <v>8000</v>
      </c>
      <c r="J36" s="145">
        <f t="shared" si="6"/>
        <v>42500</v>
      </c>
    </row>
    <row r="37" spans="1:10" ht="13.5" thickBot="1" x14ac:dyDescent="0.25">
      <c r="A37" s="33"/>
      <c r="B37" s="133"/>
      <c r="C37" s="133"/>
      <c r="D37" s="133"/>
      <c r="E37" s="133"/>
      <c r="F37" s="133"/>
      <c r="G37" s="133"/>
      <c r="H37" s="133"/>
      <c r="I37" s="133"/>
      <c r="J37" s="145">
        <f t="shared" si="6"/>
        <v>0</v>
      </c>
    </row>
    <row r="38" spans="1:10" ht="13.5" thickBot="1" x14ac:dyDescent="0.25">
      <c r="A38" s="36" t="s">
        <v>26</v>
      </c>
      <c r="B38" s="134">
        <f t="shared" ref="B38:I38" si="7">SUM(B34:B37)</f>
        <v>15000</v>
      </c>
      <c r="C38" s="134">
        <f t="shared" si="7"/>
        <v>68000</v>
      </c>
      <c r="D38" s="134">
        <f t="shared" si="7"/>
        <v>23500</v>
      </c>
      <c r="E38" s="134">
        <f t="shared" si="7"/>
        <v>0</v>
      </c>
      <c r="F38" s="134">
        <f t="shared" si="7"/>
        <v>106000</v>
      </c>
      <c r="G38" s="134">
        <f t="shared" si="7"/>
        <v>0</v>
      </c>
      <c r="H38" s="134">
        <f t="shared" si="7"/>
        <v>10000</v>
      </c>
      <c r="I38" s="134">
        <f t="shared" si="7"/>
        <v>28000</v>
      </c>
      <c r="J38" s="157">
        <f>SUM(B38:I38)</f>
        <v>250500</v>
      </c>
    </row>
    <row r="41" spans="1:10" ht="15.75" x14ac:dyDescent="0.25">
      <c r="A41" s="42" t="s">
        <v>57</v>
      </c>
      <c r="B41" s="135"/>
      <c r="D41" s="136">
        <f>SUM(J38,H28)</f>
        <v>834344</v>
      </c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Normal="100" workbookViewId="0">
      <selection activeCell="A3" sqref="A3:H9"/>
    </sheetView>
  </sheetViews>
  <sheetFormatPr defaultRowHeight="12.75" x14ac:dyDescent="0.2"/>
  <cols>
    <col min="1" max="1" width="34.7109375" style="8" customWidth="1"/>
    <col min="2" max="10" width="20.7109375" style="141" customWidth="1"/>
    <col min="11" max="16384" width="9.140625" style="8"/>
  </cols>
  <sheetData>
    <row r="1" spans="1:8" x14ac:dyDescent="0.2">
      <c r="A1" s="8" t="s">
        <v>141</v>
      </c>
      <c r="B1" s="194" t="s">
        <v>304</v>
      </c>
      <c r="C1" s="194" t="s">
        <v>304</v>
      </c>
      <c r="D1" s="194" t="s">
        <v>304</v>
      </c>
      <c r="E1" s="194" t="s">
        <v>304</v>
      </c>
      <c r="F1" s="194" t="s">
        <v>304</v>
      </c>
      <c r="G1" s="194" t="s">
        <v>304</v>
      </c>
      <c r="H1" s="194" t="s">
        <v>304</v>
      </c>
    </row>
    <row r="2" spans="1:8" ht="25.5" x14ac:dyDescent="0.2">
      <c r="A2" s="57" t="s">
        <v>3</v>
      </c>
      <c r="B2" s="58" t="s">
        <v>14</v>
      </c>
      <c r="C2" s="58" t="s">
        <v>22</v>
      </c>
      <c r="D2" s="59" t="s">
        <v>23</v>
      </c>
      <c r="E2" s="58" t="s">
        <v>24</v>
      </c>
      <c r="F2" s="58" t="s">
        <v>132</v>
      </c>
      <c r="G2" s="58" t="s">
        <v>25</v>
      </c>
      <c r="H2" s="59" t="s">
        <v>1</v>
      </c>
    </row>
    <row r="3" spans="1:8" x14ac:dyDescent="0.2">
      <c r="A3" s="60" t="s">
        <v>189</v>
      </c>
      <c r="B3" s="76">
        <v>7000</v>
      </c>
      <c r="C3" s="76">
        <v>5000</v>
      </c>
      <c r="D3" s="76">
        <v>9300</v>
      </c>
      <c r="E3" s="76"/>
      <c r="F3" s="76">
        <v>12000</v>
      </c>
      <c r="G3" s="76"/>
      <c r="H3" s="76">
        <f>SUM(B3:G3)</f>
        <v>33300</v>
      </c>
    </row>
    <row r="4" spans="1:8" x14ac:dyDescent="0.2">
      <c r="A4" s="94" t="s">
        <v>190</v>
      </c>
      <c r="B4" s="76">
        <v>11360</v>
      </c>
      <c r="C4" s="76">
        <v>446</v>
      </c>
      <c r="D4" s="76">
        <v>25811</v>
      </c>
      <c r="E4" s="76">
        <v>2500</v>
      </c>
      <c r="F4" s="76">
        <v>29900</v>
      </c>
      <c r="G4" s="76">
        <v>3000</v>
      </c>
      <c r="H4" s="76">
        <f t="shared" ref="H4:H9" si="0">SUM(B4:G4)</f>
        <v>73017</v>
      </c>
    </row>
    <row r="5" spans="1:8" x14ac:dyDescent="0.2">
      <c r="A5" s="94" t="s">
        <v>191</v>
      </c>
      <c r="B5" s="76"/>
      <c r="C5" s="76"/>
      <c r="D5" s="76">
        <v>4000</v>
      </c>
      <c r="E5" s="76"/>
      <c r="F5" s="76">
        <v>5000</v>
      </c>
      <c r="G5" s="76"/>
      <c r="H5" s="76">
        <f t="shared" si="0"/>
        <v>9000</v>
      </c>
    </row>
    <row r="6" spans="1:8" x14ac:dyDescent="0.2">
      <c r="A6" s="94" t="s">
        <v>192</v>
      </c>
      <c r="B6" s="76">
        <v>16229</v>
      </c>
      <c r="C6" s="76">
        <v>7000</v>
      </c>
      <c r="D6" s="76">
        <v>1902</v>
      </c>
      <c r="E6" s="76"/>
      <c r="F6" s="76">
        <v>4807</v>
      </c>
      <c r="G6" s="76"/>
      <c r="H6" s="76">
        <f t="shared" si="0"/>
        <v>29938</v>
      </c>
    </row>
    <row r="7" spans="1:8" x14ac:dyDescent="0.2">
      <c r="A7" s="94" t="s">
        <v>193</v>
      </c>
      <c r="B7" s="76">
        <v>16000</v>
      </c>
      <c r="C7" s="76"/>
      <c r="D7" s="76"/>
      <c r="E7" s="76"/>
      <c r="F7" s="76">
        <v>19400</v>
      </c>
      <c r="G7" s="76"/>
      <c r="H7" s="76">
        <f t="shared" si="0"/>
        <v>35400</v>
      </c>
    </row>
    <row r="8" spans="1:8" x14ac:dyDescent="0.2">
      <c r="A8" s="94" t="s">
        <v>194</v>
      </c>
      <c r="B8" s="76"/>
      <c r="C8" s="76">
        <v>14000</v>
      </c>
      <c r="D8" s="76">
        <v>17172</v>
      </c>
      <c r="E8" s="76"/>
      <c r="F8" s="76">
        <v>5917</v>
      </c>
      <c r="G8" s="76">
        <v>5220</v>
      </c>
      <c r="H8" s="76">
        <f t="shared" si="0"/>
        <v>42309</v>
      </c>
    </row>
    <row r="9" spans="1:8" x14ac:dyDescent="0.2">
      <c r="A9" s="94" t="s">
        <v>195</v>
      </c>
      <c r="B9" s="76"/>
      <c r="C9" s="76">
        <v>2478</v>
      </c>
      <c r="D9" s="76">
        <v>14493</v>
      </c>
      <c r="E9" s="76"/>
      <c r="F9" s="76">
        <v>9450</v>
      </c>
      <c r="G9" s="76"/>
      <c r="H9" s="76">
        <f t="shared" si="0"/>
        <v>26421</v>
      </c>
    </row>
    <row r="10" spans="1:8" ht="13.5" thickBot="1" x14ac:dyDescent="0.25">
      <c r="A10" s="61"/>
      <c r="B10" s="62"/>
      <c r="C10" s="62"/>
      <c r="D10" s="62"/>
      <c r="E10" s="62"/>
      <c r="F10" s="62"/>
      <c r="G10" s="62"/>
      <c r="H10" s="76">
        <f>SUM(B10:G10)</f>
        <v>0</v>
      </c>
    </row>
    <row r="11" spans="1:8" ht="13.5" thickBot="1" x14ac:dyDescent="0.25">
      <c r="A11" s="56" t="s">
        <v>9</v>
      </c>
      <c r="B11" s="65">
        <f t="shared" ref="B11:G11" si="1">SUM(B3:B10)</f>
        <v>50589</v>
      </c>
      <c r="C11" s="65">
        <f t="shared" si="1"/>
        <v>28924</v>
      </c>
      <c r="D11" s="65">
        <f t="shared" si="1"/>
        <v>72678</v>
      </c>
      <c r="E11" s="65">
        <f t="shared" si="1"/>
        <v>2500</v>
      </c>
      <c r="F11" s="65">
        <f t="shared" si="1"/>
        <v>86474</v>
      </c>
      <c r="G11" s="65">
        <f t="shared" si="1"/>
        <v>8220</v>
      </c>
      <c r="H11" s="159">
        <f>SUM(B11:G11)</f>
        <v>249385</v>
      </c>
    </row>
    <row r="14" spans="1:8" x14ac:dyDescent="0.2">
      <c r="A14" s="8" t="s">
        <v>142</v>
      </c>
      <c r="B14" s="194" t="s">
        <v>319</v>
      </c>
      <c r="C14" s="194" t="s">
        <v>319</v>
      </c>
      <c r="D14" s="194" t="s">
        <v>319</v>
      </c>
      <c r="E14" s="194" t="s">
        <v>319</v>
      </c>
      <c r="F14" s="194" t="s">
        <v>319</v>
      </c>
      <c r="G14" s="194" t="s">
        <v>319</v>
      </c>
      <c r="H14" s="194" t="s">
        <v>319</v>
      </c>
    </row>
    <row r="15" spans="1:8" ht="25.5" x14ac:dyDescent="0.2">
      <c r="A15" s="57" t="s">
        <v>3</v>
      </c>
      <c r="B15" s="58" t="s">
        <v>14</v>
      </c>
      <c r="C15" s="58" t="s">
        <v>22</v>
      </c>
      <c r="D15" s="59" t="s">
        <v>23</v>
      </c>
      <c r="E15" s="58" t="s">
        <v>24</v>
      </c>
      <c r="F15" s="58" t="s">
        <v>132</v>
      </c>
      <c r="G15" s="58" t="s">
        <v>25</v>
      </c>
      <c r="H15" s="59" t="s">
        <v>1</v>
      </c>
    </row>
    <row r="16" spans="1:8" x14ac:dyDescent="0.2">
      <c r="A16" s="60" t="s">
        <v>189</v>
      </c>
      <c r="B16" s="62"/>
      <c r="C16" s="62">
        <v>10000</v>
      </c>
      <c r="D16" s="62">
        <v>4500</v>
      </c>
      <c r="E16" s="62"/>
      <c r="F16" s="62"/>
      <c r="G16" s="62">
        <v>10000</v>
      </c>
      <c r="H16" s="76">
        <f>SUM(B16:G16)</f>
        <v>24500</v>
      </c>
    </row>
    <row r="17" spans="1:8" x14ac:dyDescent="0.2">
      <c r="A17" s="94" t="s">
        <v>190</v>
      </c>
      <c r="B17" s="76">
        <v>4317</v>
      </c>
      <c r="C17" s="76">
        <v>36800</v>
      </c>
      <c r="D17" s="76">
        <v>19592</v>
      </c>
      <c r="E17" s="76">
        <v>700</v>
      </c>
      <c r="F17" s="76">
        <v>18274</v>
      </c>
      <c r="G17" s="76"/>
      <c r="H17" s="76">
        <f t="shared" ref="H17:H22" si="2">SUM(B17:G17)</f>
        <v>79683</v>
      </c>
    </row>
    <row r="18" spans="1:8" x14ac:dyDescent="0.2">
      <c r="A18" s="94" t="s">
        <v>196</v>
      </c>
      <c r="B18" s="76">
        <v>67000</v>
      </c>
      <c r="C18" s="76"/>
      <c r="D18" s="76">
        <v>20000</v>
      </c>
      <c r="E18" s="76"/>
      <c r="F18" s="76">
        <v>13212</v>
      </c>
      <c r="G18" s="76"/>
      <c r="H18" s="76">
        <f t="shared" si="2"/>
        <v>100212</v>
      </c>
    </row>
    <row r="19" spans="1:8" x14ac:dyDescent="0.2">
      <c r="A19" s="94" t="s">
        <v>197</v>
      </c>
      <c r="B19" s="76">
        <v>5000</v>
      </c>
      <c r="C19" s="76">
        <v>5000</v>
      </c>
      <c r="D19" s="76"/>
      <c r="E19" s="76"/>
      <c r="F19" s="76">
        <v>4500</v>
      </c>
      <c r="G19" s="76"/>
      <c r="H19" s="76">
        <f t="shared" si="2"/>
        <v>14500</v>
      </c>
    </row>
    <row r="20" spans="1:8" x14ac:dyDescent="0.2">
      <c r="A20" s="94" t="s">
        <v>192</v>
      </c>
      <c r="B20" s="76">
        <v>11273</v>
      </c>
      <c r="C20" s="76">
        <v>2700</v>
      </c>
      <c r="D20" s="76">
        <v>49055</v>
      </c>
      <c r="E20" s="76"/>
      <c r="F20" s="76">
        <v>12600</v>
      </c>
      <c r="G20" s="76"/>
      <c r="H20" s="76">
        <f t="shared" si="2"/>
        <v>75628</v>
      </c>
    </row>
    <row r="21" spans="1:8" x14ac:dyDescent="0.2">
      <c r="A21" s="94" t="s">
        <v>194</v>
      </c>
      <c r="B21" s="76"/>
      <c r="C21" s="76"/>
      <c r="D21" s="76">
        <v>12672</v>
      </c>
      <c r="E21" s="76"/>
      <c r="F21" s="76"/>
      <c r="G21" s="76">
        <v>3240</v>
      </c>
      <c r="H21" s="76">
        <f t="shared" si="2"/>
        <v>15912</v>
      </c>
    </row>
    <row r="22" spans="1:8" x14ac:dyDescent="0.2">
      <c r="A22" s="94" t="s">
        <v>195</v>
      </c>
      <c r="B22" s="76">
        <v>3127</v>
      </c>
      <c r="C22" s="76">
        <v>8770</v>
      </c>
      <c r="D22" s="76">
        <v>10222</v>
      </c>
      <c r="E22" s="76"/>
      <c r="F22" s="76">
        <v>3650</v>
      </c>
      <c r="G22" s="76"/>
      <c r="H22" s="76">
        <f t="shared" si="2"/>
        <v>25769</v>
      </c>
    </row>
    <row r="23" spans="1:8" ht="13.5" thickBot="1" x14ac:dyDescent="0.25">
      <c r="A23" s="64"/>
      <c r="B23" s="62"/>
      <c r="C23" s="62"/>
      <c r="D23" s="62"/>
      <c r="E23" s="62"/>
      <c r="F23" s="62"/>
      <c r="G23" s="62"/>
      <c r="H23" s="76">
        <f>SUM(B23:G23)</f>
        <v>0</v>
      </c>
    </row>
    <row r="24" spans="1:8" ht="13.5" thickBot="1" x14ac:dyDescent="0.25">
      <c r="A24" s="56" t="s">
        <v>10</v>
      </c>
      <c r="B24" s="65">
        <f t="shared" ref="B24:G24" si="3">SUM(B16:B23)</f>
        <v>90717</v>
      </c>
      <c r="C24" s="65">
        <f t="shared" si="3"/>
        <v>63270</v>
      </c>
      <c r="D24" s="65">
        <f t="shared" si="3"/>
        <v>116041</v>
      </c>
      <c r="E24" s="65">
        <f t="shared" si="3"/>
        <v>700</v>
      </c>
      <c r="F24" s="65">
        <f t="shared" si="3"/>
        <v>52236</v>
      </c>
      <c r="G24" s="65">
        <f t="shared" si="3"/>
        <v>13240</v>
      </c>
      <c r="H24" s="159">
        <f>SUM(B24:G24)</f>
        <v>336204</v>
      </c>
    </row>
    <row r="27" spans="1:8" x14ac:dyDescent="0.2">
      <c r="A27" s="8" t="s">
        <v>143</v>
      </c>
      <c r="B27" s="194" t="s">
        <v>320</v>
      </c>
      <c r="C27" s="194" t="s">
        <v>320</v>
      </c>
      <c r="D27" s="194" t="s">
        <v>320</v>
      </c>
      <c r="E27" s="194" t="s">
        <v>320</v>
      </c>
      <c r="F27" s="194" t="s">
        <v>320</v>
      </c>
      <c r="G27" s="194" t="s">
        <v>320</v>
      </c>
      <c r="H27" s="194" t="s">
        <v>320</v>
      </c>
    </row>
    <row r="28" spans="1:8" ht="25.5" x14ac:dyDescent="0.2">
      <c r="A28" s="57" t="s">
        <v>3</v>
      </c>
      <c r="B28" s="58" t="s">
        <v>14</v>
      </c>
      <c r="C28" s="58" t="s">
        <v>22</v>
      </c>
      <c r="D28" s="59" t="s">
        <v>23</v>
      </c>
      <c r="E28" s="58" t="s">
        <v>24</v>
      </c>
      <c r="F28" s="58" t="s">
        <v>132</v>
      </c>
      <c r="G28" s="58" t="s">
        <v>25</v>
      </c>
      <c r="H28" s="59" t="s">
        <v>1</v>
      </c>
    </row>
    <row r="29" spans="1:8" x14ac:dyDescent="0.2">
      <c r="A29" s="60" t="s">
        <v>189</v>
      </c>
      <c r="B29" s="67"/>
      <c r="C29" s="67">
        <v>3000</v>
      </c>
      <c r="D29" s="67">
        <v>5000</v>
      </c>
      <c r="E29" s="67"/>
      <c r="F29" s="67">
        <v>6000</v>
      </c>
      <c r="G29" s="67"/>
      <c r="H29" s="160">
        <f>SUM(B29:G29)</f>
        <v>14000</v>
      </c>
    </row>
    <row r="30" spans="1:8" x14ac:dyDescent="0.2">
      <c r="A30" s="94" t="s">
        <v>190</v>
      </c>
      <c r="B30" s="76">
        <v>2000</v>
      </c>
      <c r="C30" s="76">
        <v>15000</v>
      </c>
      <c r="D30" s="76">
        <v>10560</v>
      </c>
      <c r="E30" s="76"/>
      <c r="F30" s="76">
        <v>13274</v>
      </c>
      <c r="G30" s="76"/>
      <c r="H30" s="76">
        <f t="shared" ref="H30:H36" si="4">SUM(B30:G30)</f>
        <v>40834</v>
      </c>
    </row>
    <row r="31" spans="1:8" x14ac:dyDescent="0.2">
      <c r="A31" s="94" t="s">
        <v>196</v>
      </c>
      <c r="B31" s="76">
        <v>50000</v>
      </c>
      <c r="C31" s="76"/>
      <c r="D31" s="76"/>
      <c r="E31" s="76"/>
      <c r="F31" s="76"/>
      <c r="G31" s="76"/>
      <c r="H31" s="76">
        <f t="shared" si="4"/>
        <v>50000</v>
      </c>
    </row>
    <row r="32" spans="1:8" x14ac:dyDescent="0.2">
      <c r="A32" s="94" t="s">
        <v>191</v>
      </c>
      <c r="B32" s="76">
        <v>6900</v>
      </c>
      <c r="C32" s="76">
        <v>6000</v>
      </c>
      <c r="D32" s="76"/>
      <c r="E32" s="76"/>
      <c r="F32" s="76"/>
      <c r="G32" s="76"/>
      <c r="H32" s="76">
        <f t="shared" si="4"/>
        <v>12900</v>
      </c>
    </row>
    <row r="33" spans="1:10" x14ac:dyDescent="0.2">
      <c r="A33" s="94" t="s">
        <v>192</v>
      </c>
      <c r="B33" s="76"/>
      <c r="C33" s="76"/>
      <c r="D33" s="76">
        <v>29950</v>
      </c>
      <c r="E33" s="76"/>
      <c r="F33" s="76">
        <v>7000</v>
      </c>
      <c r="G33" s="76"/>
      <c r="H33" s="76">
        <f t="shared" si="4"/>
        <v>36950</v>
      </c>
    </row>
    <row r="34" spans="1:10" x14ac:dyDescent="0.2">
      <c r="A34" s="94" t="s">
        <v>198</v>
      </c>
      <c r="B34" s="76"/>
      <c r="C34" s="76">
        <v>14000</v>
      </c>
      <c r="D34" s="76">
        <v>15121</v>
      </c>
      <c r="E34" s="76"/>
      <c r="F34" s="76">
        <v>12000</v>
      </c>
      <c r="G34" s="76"/>
      <c r="H34" s="76">
        <f t="shared" si="4"/>
        <v>41121</v>
      </c>
    </row>
    <row r="35" spans="1:10" x14ac:dyDescent="0.2">
      <c r="A35" s="94" t="s">
        <v>194</v>
      </c>
      <c r="B35" s="76"/>
      <c r="C35" s="76"/>
      <c r="D35" s="76">
        <v>8172</v>
      </c>
      <c r="E35" s="76"/>
      <c r="F35" s="76"/>
      <c r="G35" s="76">
        <v>3240</v>
      </c>
      <c r="H35" s="76">
        <f t="shared" si="4"/>
        <v>11412</v>
      </c>
    </row>
    <row r="36" spans="1:10" x14ac:dyDescent="0.2">
      <c r="A36" s="94" t="s">
        <v>195</v>
      </c>
      <c r="B36" s="76">
        <v>33014</v>
      </c>
      <c r="C36" s="76">
        <v>37720</v>
      </c>
      <c r="D36" s="76">
        <v>6778</v>
      </c>
      <c r="E36" s="76">
        <v>25000</v>
      </c>
      <c r="F36" s="76">
        <v>25000</v>
      </c>
      <c r="G36" s="76"/>
      <c r="H36" s="76">
        <f t="shared" si="4"/>
        <v>127512</v>
      </c>
    </row>
    <row r="37" spans="1:10" ht="13.5" thickBot="1" x14ac:dyDescent="0.25">
      <c r="A37" s="73"/>
      <c r="B37" s="167"/>
      <c r="C37" s="167"/>
      <c r="D37" s="167"/>
      <c r="E37" s="167"/>
      <c r="F37" s="167"/>
      <c r="G37" s="167"/>
      <c r="H37" s="173"/>
    </row>
    <row r="38" spans="1:10" ht="13.5" thickBot="1" x14ac:dyDescent="0.25">
      <c r="A38" s="49" t="s">
        <v>137</v>
      </c>
      <c r="B38" s="165">
        <f t="shared" ref="B38:G38" si="5">SUM(B29:B37)</f>
        <v>91914</v>
      </c>
      <c r="C38" s="165">
        <f t="shared" si="5"/>
        <v>75720</v>
      </c>
      <c r="D38" s="165">
        <f t="shared" si="5"/>
        <v>75581</v>
      </c>
      <c r="E38" s="165">
        <f t="shared" si="5"/>
        <v>25000</v>
      </c>
      <c r="F38" s="165">
        <f t="shared" si="5"/>
        <v>63274</v>
      </c>
      <c r="G38" s="165">
        <f t="shared" si="5"/>
        <v>3240</v>
      </c>
      <c r="H38" s="168">
        <f>SUM(B38:G38)</f>
        <v>334729</v>
      </c>
    </row>
    <row r="39" spans="1:10" x14ac:dyDescent="0.2">
      <c r="A39" s="69"/>
      <c r="B39" s="162"/>
      <c r="C39" s="162"/>
      <c r="D39" s="162"/>
      <c r="E39" s="162"/>
      <c r="F39" s="162"/>
      <c r="G39" s="162"/>
      <c r="H39" s="163"/>
    </row>
    <row r="40" spans="1:10" x14ac:dyDescent="0.2">
      <c r="A40" s="11" t="s">
        <v>27</v>
      </c>
      <c r="B40" s="131">
        <f t="shared" ref="B40:G40" si="6">SUM(B29,B24,B11)</f>
        <v>141306</v>
      </c>
      <c r="C40" s="131">
        <f t="shared" si="6"/>
        <v>95194</v>
      </c>
      <c r="D40" s="131">
        <f t="shared" si="6"/>
        <v>193719</v>
      </c>
      <c r="E40" s="131">
        <f t="shared" si="6"/>
        <v>3200</v>
      </c>
      <c r="F40" s="131">
        <f t="shared" si="6"/>
        <v>144710</v>
      </c>
      <c r="G40" s="131">
        <f t="shared" si="6"/>
        <v>21460</v>
      </c>
      <c r="H40" s="131">
        <f>SUM(H38,H24,H11)</f>
        <v>920318</v>
      </c>
    </row>
    <row r="44" spans="1:10" x14ac:dyDescent="0.2">
      <c r="A44" s="8" t="s">
        <v>144</v>
      </c>
      <c r="B44" s="86" t="s">
        <v>20</v>
      </c>
    </row>
    <row r="45" spans="1:10" ht="25.5" x14ac:dyDescent="0.2">
      <c r="A45" s="15" t="s">
        <v>3</v>
      </c>
      <c r="B45" s="16" t="s">
        <v>21</v>
      </c>
      <c r="C45" s="16" t="s">
        <v>11</v>
      </c>
      <c r="D45" s="16" t="s">
        <v>12</v>
      </c>
      <c r="E45" s="16" t="s">
        <v>13</v>
      </c>
      <c r="F45" s="16" t="s">
        <v>14</v>
      </c>
      <c r="G45" s="16" t="s">
        <v>15</v>
      </c>
      <c r="H45" s="16" t="s">
        <v>16</v>
      </c>
      <c r="I45" s="16" t="s">
        <v>17</v>
      </c>
      <c r="J45" s="16" t="s">
        <v>1</v>
      </c>
    </row>
    <row r="46" spans="1:10" x14ac:dyDescent="0.2">
      <c r="A46" s="94" t="s">
        <v>190</v>
      </c>
      <c r="B46" s="132"/>
      <c r="C46" s="132">
        <v>10000</v>
      </c>
      <c r="D46" s="132">
        <v>46000</v>
      </c>
      <c r="E46" s="132"/>
      <c r="F46" s="132">
        <v>45000</v>
      </c>
      <c r="G46" s="132"/>
      <c r="H46" s="132"/>
      <c r="I46" s="132"/>
      <c r="J46" s="145">
        <f>SUM(B46:I46)</f>
        <v>101000</v>
      </c>
    </row>
    <row r="47" spans="1:10" x14ac:dyDescent="0.2">
      <c r="A47" s="94" t="s">
        <v>196</v>
      </c>
      <c r="B47" s="132"/>
      <c r="C47" s="132"/>
      <c r="D47" s="132">
        <v>15000</v>
      </c>
      <c r="E47" s="132"/>
      <c r="F47" s="132"/>
      <c r="G47" s="132"/>
      <c r="H47" s="132"/>
      <c r="I47" s="132">
        <v>13500</v>
      </c>
      <c r="J47" s="145">
        <f t="shared" ref="J47:J51" si="7">SUM(B47:I47)</f>
        <v>28500</v>
      </c>
    </row>
    <row r="48" spans="1:10" x14ac:dyDescent="0.2">
      <c r="A48" s="94" t="s">
        <v>191</v>
      </c>
      <c r="B48" s="132"/>
      <c r="C48" s="132"/>
      <c r="D48" s="132">
        <v>20000</v>
      </c>
      <c r="E48" s="132"/>
      <c r="F48" s="132">
        <v>7300</v>
      </c>
      <c r="G48" s="132"/>
      <c r="H48" s="132"/>
      <c r="I48" s="132"/>
      <c r="J48" s="145">
        <f t="shared" si="7"/>
        <v>27300</v>
      </c>
    </row>
    <row r="49" spans="1:10" x14ac:dyDescent="0.2">
      <c r="A49" s="94" t="s">
        <v>192</v>
      </c>
      <c r="B49" s="132"/>
      <c r="C49" s="132"/>
      <c r="D49" s="132"/>
      <c r="E49" s="132"/>
      <c r="F49" s="132"/>
      <c r="G49" s="132"/>
      <c r="H49" s="132">
        <v>5000</v>
      </c>
      <c r="I49" s="132">
        <v>22000</v>
      </c>
      <c r="J49" s="145">
        <f t="shared" si="7"/>
        <v>27000</v>
      </c>
    </row>
    <row r="50" spans="1:10" x14ac:dyDescent="0.2">
      <c r="A50" s="94" t="s">
        <v>198</v>
      </c>
      <c r="B50" s="132"/>
      <c r="C50" s="132"/>
      <c r="D50" s="132">
        <v>68500</v>
      </c>
      <c r="E50" s="132"/>
      <c r="F50" s="132"/>
      <c r="G50" s="132"/>
      <c r="H50" s="132"/>
      <c r="I50" s="132"/>
      <c r="J50" s="145">
        <f t="shared" si="7"/>
        <v>68500</v>
      </c>
    </row>
    <row r="51" spans="1:10" x14ac:dyDescent="0.2">
      <c r="A51" s="94" t="s">
        <v>195</v>
      </c>
      <c r="B51" s="132"/>
      <c r="C51" s="132"/>
      <c r="D51" s="132">
        <v>25000</v>
      </c>
      <c r="E51" s="132"/>
      <c r="F51" s="132">
        <v>48000</v>
      </c>
      <c r="G51" s="132"/>
      <c r="H51" s="132"/>
      <c r="I51" s="132"/>
      <c r="J51" s="145">
        <f t="shared" si="7"/>
        <v>73000</v>
      </c>
    </row>
    <row r="52" spans="1:10" ht="13.5" thickBot="1" x14ac:dyDescent="0.25">
      <c r="A52" s="73"/>
      <c r="B52" s="133"/>
      <c r="C52" s="133"/>
      <c r="D52" s="133"/>
      <c r="E52" s="133"/>
      <c r="F52" s="133"/>
      <c r="G52" s="133"/>
      <c r="H52" s="133"/>
      <c r="I52" s="133"/>
      <c r="J52" s="164">
        <f>SUM(B52:I52)</f>
        <v>0</v>
      </c>
    </row>
    <row r="53" spans="1:10" ht="13.5" thickBot="1" x14ac:dyDescent="0.25">
      <c r="A53" s="36" t="s">
        <v>26</v>
      </c>
      <c r="B53" s="165">
        <f>SUM(B46:B52)</f>
        <v>0</v>
      </c>
      <c r="C53" s="165">
        <f t="shared" ref="C53:I53" si="8">SUM(C46:C52)</f>
        <v>10000</v>
      </c>
      <c r="D53" s="165">
        <f t="shared" si="8"/>
        <v>174500</v>
      </c>
      <c r="E53" s="165">
        <f t="shared" si="8"/>
        <v>0</v>
      </c>
      <c r="F53" s="165">
        <f t="shared" si="8"/>
        <v>100300</v>
      </c>
      <c r="G53" s="165">
        <f t="shared" si="8"/>
        <v>0</v>
      </c>
      <c r="H53" s="165">
        <f t="shared" si="8"/>
        <v>5000</v>
      </c>
      <c r="I53" s="165">
        <f t="shared" si="8"/>
        <v>35500</v>
      </c>
      <c r="J53" s="157">
        <f>SUM(B53:I53)</f>
        <v>325300</v>
      </c>
    </row>
    <row r="56" spans="1:10" s="43" customFormat="1" ht="15.75" x14ac:dyDescent="0.25">
      <c r="A56" s="42" t="s">
        <v>145</v>
      </c>
      <c r="B56" s="135"/>
      <c r="C56" s="135"/>
      <c r="D56" s="136">
        <f>SUM(J53,H40)</f>
        <v>1245618</v>
      </c>
      <c r="E56" s="135"/>
      <c r="F56" s="135"/>
      <c r="G56" s="135"/>
      <c r="H56" s="135"/>
      <c r="I56" s="135"/>
      <c r="J56" s="135"/>
    </row>
  </sheetData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Footer>&amp;C&amp;A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Summary totals by year</vt:lpstr>
      <vt:lpstr>Auckland DHB</vt:lpstr>
      <vt:lpstr>Bay of Plenty DHB</vt:lpstr>
      <vt:lpstr>Canterbury DHB</vt:lpstr>
      <vt:lpstr>Capital &amp; Coast DHB</vt:lpstr>
      <vt:lpstr>Counties Manukau DHB</vt:lpstr>
      <vt:lpstr>Hawke's Bay DHB</vt:lpstr>
      <vt:lpstr>Hutt Valley DHB</vt:lpstr>
      <vt:lpstr>Lakes DHB</vt:lpstr>
      <vt:lpstr>MidCentral DHB</vt:lpstr>
      <vt:lpstr>Nelson Marlborough DHB</vt:lpstr>
      <vt:lpstr>Northland DHB</vt:lpstr>
      <vt:lpstr>South Canterbury DHB</vt:lpstr>
      <vt:lpstr>Southern DHB</vt:lpstr>
      <vt:lpstr>Tairawhiti DHB</vt:lpstr>
      <vt:lpstr>Taranaki DHB</vt:lpstr>
      <vt:lpstr>Waikato DHB</vt:lpstr>
      <vt:lpstr>Wairarapa DHB</vt:lpstr>
      <vt:lpstr>Waitemata DHB</vt:lpstr>
      <vt:lpstr>West Coast DHB</vt:lpstr>
      <vt:lpstr>Whanganui DHB</vt:lpstr>
      <vt:lpstr>Nationals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Selwyn</dc:creator>
  <cp:lastModifiedBy>Andrew Michael Leggott</cp:lastModifiedBy>
  <cp:lastPrinted>2017-02-21T22:45:14Z</cp:lastPrinted>
  <dcterms:created xsi:type="dcterms:W3CDTF">2016-11-15T21:51:46Z</dcterms:created>
  <dcterms:modified xsi:type="dcterms:W3CDTF">2017-02-24T03:15:27Z</dcterms:modified>
</cp:coreProperties>
</file>