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10" windowHeight="9210" activeTab="1"/>
  </bookViews>
  <sheets>
    <sheet name="5 year olds" sheetId="1" r:id="rId1"/>
    <sheet name="year 8'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<sst xmlns="http://schemas.openxmlformats.org/spreadsheetml/2006/main" count="514" uniqueCount="80">
  <si>
    <t>DHB Region</t>
  </si>
  <si>
    <t>Total</t>
  </si>
  <si>
    <t>Fluoridated</t>
  </si>
  <si>
    <t>Non-fluoridated</t>
  </si>
  <si>
    <t>Number</t>
  </si>
  <si>
    <t>Percentage Caries free</t>
  </si>
  <si>
    <t>mean dmft</t>
  </si>
  <si>
    <t>Mean dmft</t>
  </si>
  <si>
    <t xml:space="preserve">Northland </t>
  </si>
  <si>
    <t xml:space="preserve">Waitemata </t>
  </si>
  <si>
    <t>Auckland</t>
  </si>
  <si>
    <t>Counties Manukau</t>
  </si>
  <si>
    <t>Northern region providers</t>
  </si>
  <si>
    <t xml:space="preserve">Waikato </t>
  </si>
  <si>
    <t>Lakes</t>
  </si>
  <si>
    <t>Bay of Plenty</t>
  </si>
  <si>
    <t xml:space="preserve">Tairawhiti </t>
  </si>
  <si>
    <t xml:space="preserve">Taranaki </t>
  </si>
  <si>
    <t>Midland region providers</t>
  </si>
  <si>
    <t xml:space="preserve">Hawkes Bay </t>
  </si>
  <si>
    <t xml:space="preserve">Midcentral </t>
  </si>
  <si>
    <t>Whanganui</t>
  </si>
  <si>
    <t xml:space="preserve">Hutt Valley </t>
  </si>
  <si>
    <t>Wairarapa</t>
  </si>
  <si>
    <t xml:space="preserve">Nelson-Marlborough </t>
  </si>
  <si>
    <t>Central region providers</t>
  </si>
  <si>
    <t>West Coast</t>
  </si>
  <si>
    <t xml:space="preserve">Canterbury </t>
  </si>
  <si>
    <t>South Canterbury</t>
  </si>
  <si>
    <t xml:space="preserve">Otago </t>
  </si>
  <si>
    <t xml:space="preserve">Southland </t>
  </si>
  <si>
    <t>Southern region providers</t>
  </si>
  <si>
    <t>New Zealand</t>
  </si>
  <si>
    <t>Ethnicity</t>
  </si>
  <si>
    <t>Maori - Fluoridated</t>
  </si>
  <si>
    <t>Maori Non-Fluoridated</t>
  </si>
  <si>
    <t>Pacific Island - Fluoridated</t>
  </si>
  <si>
    <t>Maori</t>
  </si>
  <si>
    <t>Pacific Island</t>
  </si>
  <si>
    <t>Other</t>
  </si>
  <si>
    <t>Pacific Island Non-fluoridated</t>
  </si>
  <si>
    <t>Other Fluoridated</t>
  </si>
  <si>
    <t>Other Non-Fluoridated</t>
  </si>
  <si>
    <t>Fluoride</t>
  </si>
  <si>
    <t>Non-fluoride</t>
  </si>
  <si>
    <t>ALL CHILDREN 5 yrs</t>
  </si>
  <si>
    <t>Number Caries free</t>
  </si>
  <si>
    <t>Number Caries Free</t>
  </si>
  <si>
    <t>Table 1 : Dental health status of 5 year olds 2002</t>
  </si>
  <si>
    <t>Table 2: Dental health status of Year 8 children 2002</t>
  </si>
  <si>
    <t>Mean    DMFT score</t>
  </si>
  <si>
    <t>mean DMFT</t>
  </si>
  <si>
    <t>n/a</t>
  </si>
  <si>
    <t>Number of Teeth Decayed, Missing &amp; Filled</t>
  </si>
  <si>
    <t>Number Teeth Decayed,Missing and Filled</t>
  </si>
  <si>
    <t>Number of Teeth Decayed,Missing and Filled</t>
  </si>
  <si>
    <t>Number Teeth Decayed, Missing and Filled</t>
  </si>
  <si>
    <t>Number of Teeth Decayed, Missing and Filled</t>
  </si>
  <si>
    <t>*</t>
  </si>
  <si>
    <t>* =  Midcentral DHB - Ethnicity collected for Maori and Other only</t>
  </si>
  <si>
    <t xml:space="preserve">Mean dmft </t>
  </si>
  <si>
    <t>Hutt Valley District Health Board included Capital &amp; Coast DHB</t>
  </si>
  <si>
    <t>** Whanganui DHB have recently discovered that fluoride was removed from Waiouru in 1997</t>
  </si>
  <si>
    <t>** 14</t>
  </si>
  <si>
    <t>** 25</t>
  </si>
  <si>
    <t xml:space="preserve">** 12 </t>
  </si>
  <si>
    <t>** 13</t>
  </si>
  <si>
    <t>** 9</t>
  </si>
  <si>
    <t>** 4</t>
  </si>
  <si>
    <t>** 3</t>
  </si>
  <si>
    <t>n/f = non-fluoridated region</t>
  </si>
  <si>
    <t>n/f</t>
  </si>
  <si>
    <t>n/a = ethnicity by fluoriation information not available from this DHB</t>
  </si>
  <si>
    <t>Hutt Valley DHB includes Capital and Coast DHB</t>
  </si>
  <si>
    <t>n/f = indicates region is non-fluoridated</t>
  </si>
  <si>
    <t>n/a = ethnicity by fluoridation infromation not available from this DHB</t>
  </si>
  <si>
    <t>* Midcentral and Nelson-Marlborough DHB ethnicity collected by "Maori" and "Other" categories only</t>
  </si>
  <si>
    <t>Otago DHB could not provide ethnicity by fluoridation information, therefore Otago ethnicity total not included in regional averaging</t>
  </si>
  <si>
    <t>** = Whanganui DHB recently discovered that fluoride was removed from Waiouru in 1997</t>
  </si>
  <si>
    <t>*** = Tairawhiti DHB were only able to provide MFT only rather than DMFT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</si>
</sst>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9">
    <font>
      <sz val="10"/>
      <name val="Arial"/>
      <family val="0"/>
    </font>
    <font>
      <b/>
      <sz val="10"/>
      <name val="Times New Roman Mäori"/>
      <family val="1"/>
    </font>
    <font>
      <sz val="10"/>
      <name val="MS Sans Serif"/>
      <family val="0"/>
    </font>
    <font>
      <b/>
      <sz val="9"/>
      <name val="Times New Roman Mäori"/>
      <family val="1"/>
    </font>
    <font>
      <sz val="10"/>
      <name val="Times New Roman Mäori"/>
      <family val="1"/>
    </font>
    <font>
      <b/>
      <sz val="8.5"/>
      <name val="Times New Roman Mäori"/>
      <family val="1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38" fontId="3" fillId="0" borderId="1" xfId="17" applyNumberFormat="1" applyFont="1" applyBorder="1" applyAlignment="1">
      <alignment horizontal="center" vertical="center" wrapText="1"/>
    </xf>
    <xf numFmtId="40" fontId="3" fillId="0" borderId="1" xfId="17" applyFont="1" applyBorder="1" applyAlignment="1">
      <alignment horizontal="center" vertical="center" wrapText="1"/>
    </xf>
    <xf numFmtId="38" fontId="3" fillId="0" borderId="1" xfId="17" applyNumberFormat="1" applyFont="1" applyBorder="1" applyAlignment="1">
      <alignment horizontal="center" vertical="center"/>
    </xf>
    <xf numFmtId="40" fontId="3" fillId="0" borderId="2" xfId="17" applyFont="1" applyBorder="1" applyAlignment="1">
      <alignment horizontal="center" vertical="center" wrapText="1"/>
    </xf>
    <xf numFmtId="1" fontId="1" fillId="0" borderId="0" xfId="22" applyNumberFormat="1" applyFont="1" applyBorder="1">
      <alignment/>
      <protection/>
    </xf>
    <xf numFmtId="38" fontId="4" fillId="0" borderId="0" xfId="17" applyNumberFormat="1" applyFont="1" applyBorder="1" applyAlignment="1">
      <alignment horizontal="right"/>
    </xf>
    <xf numFmtId="40" fontId="4" fillId="0" borderId="0" xfId="17" applyFont="1" applyAlignment="1">
      <alignment/>
    </xf>
    <xf numFmtId="40" fontId="4" fillId="0" borderId="0" xfId="17" applyFont="1" applyAlignment="1">
      <alignment wrapText="1"/>
    </xf>
    <xf numFmtId="38" fontId="4" fillId="0" borderId="0" xfId="17" applyNumberFormat="1" applyFont="1" applyAlignment="1">
      <alignment/>
    </xf>
    <xf numFmtId="1" fontId="1" fillId="0" borderId="3" xfId="22" applyNumberFormat="1" applyFont="1" applyFill="1" applyBorder="1">
      <alignment/>
      <protection/>
    </xf>
    <xf numFmtId="38" fontId="4" fillId="0" borderId="4" xfId="17" applyNumberFormat="1" applyFont="1" applyFill="1" applyBorder="1" applyAlignment="1">
      <alignment horizontal="right"/>
    </xf>
    <xf numFmtId="40" fontId="4" fillId="0" borderId="4" xfId="17" applyFont="1" applyFill="1" applyBorder="1" applyAlignment="1">
      <alignment/>
    </xf>
    <xf numFmtId="40" fontId="4" fillId="0" borderId="5" xfId="17" applyFont="1" applyFill="1" applyBorder="1" applyAlignment="1">
      <alignment wrapText="1"/>
    </xf>
    <xf numFmtId="38" fontId="4" fillId="0" borderId="4" xfId="17" applyNumberFormat="1" applyFont="1" applyFill="1" applyBorder="1" applyAlignment="1">
      <alignment/>
    </xf>
    <xf numFmtId="40" fontId="4" fillId="0" borderId="4" xfId="17" applyNumberFormat="1" applyFont="1" applyFill="1" applyBorder="1" applyAlignment="1">
      <alignment/>
    </xf>
    <xf numFmtId="40" fontId="4" fillId="0" borderId="5" xfId="17" applyFont="1" applyFill="1" applyBorder="1" applyAlignment="1">
      <alignment/>
    </xf>
    <xf numFmtId="40" fontId="4" fillId="0" borderId="6" xfId="17" applyFont="1" applyFill="1" applyBorder="1" applyAlignment="1">
      <alignment/>
    </xf>
    <xf numFmtId="1" fontId="1" fillId="0" borderId="7" xfId="22" applyNumberFormat="1" applyFont="1" applyBorder="1">
      <alignment/>
      <protection/>
    </xf>
    <xf numFmtId="40" fontId="4" fillId="0" borderId="0" xfId="17" applyFont="1" applyBorder="1" applyAlignment="1">
      <alignment/>
    </xf>
    <xf numFmtId="40" fontId="4" fillId="0" borderId="8" xfId="17" applyFont="1" applyBorder="1" applyAlignment="1">
      <alignment wrapText="1"/>
    </xf>
    <xf numFmtId="38" fontId="4" fillId="0" borderId="0" xfId="17" applyNumberFormat="1" applyFont="1" applyBorder="1" applyAlignment="1">
      <alignment/>
    </xf>
    <xf numFmtId="40" fontId="4" fillId="0" borderId="0" xfId="17" applyNumberFormat="1" applyFont="1" applyBorder="1" applyAlignment="1">
      <alignment/>
    </xf>
    <xf numFmtId="40" fontId="4" fillId="0" borderId="8" xfId="17" applyFont="1" applyBorder="1" applyAlignment="1">
      <alignment/>
    </xf>
    <xf numFmtId="40" fontId="4" fillId="0" borderId="9" xfId="17" applyFont="1" applyBorder="1" applyAlignment="1">
      <alignment/>
    </xf>
    <xf numFmtId="0" fontId="1" fillId="2" borderId="10" xfId="22" applyFont="1" applyFill="1" applyBorder="1">
      <alignment/>
      <protection/>
    </xf>
    <xf numFmtId="38" fontId="1" fillId="2" borderId="11" xfId="17" applyNumberFormat="1" applyFont="1" applyFill="1" applyBorder="1" applyAlignment="1">
      <alignment horizontal="right"/>
    </xf>
    <xf numFmtId="40" fontId="1" fillId="2" borderId="11" xfId="17" applyFont="1" applyFill="1" applyBorder="1" applyAlignment="1">
      <alignment/>
    </xf>
    <xf numFmtId="40" fontId="1" fillId="2" borderId="1" xfId="17" applyFont="1" applyFill="1" applyBorder="1" applyAlignment="1">
      <alignment wrapText="1"/>
    </xf>
    <xf numFmtId="38" fontId="1" fillId="2" borderId="11" xfId="17" applyNumberFormat="1" applyFont="1" applyFill="1" applyBorder="1" applyAlignment="1">
      <alignment/>
    </xf>
    <xf numFmtId="40" fontId="1" fillId="2" borderId="11" xfId="17" applyNumberFormat="1" applyFont="1" applyFill="1" applyBorder="1" applyAlignment="1">
      <alignment/>
    </xf>
    <xf numFmtId="40" fontId="1" fillId="2" borderId="1" xfId="17" applyFont="1" applyFill="1" applyBorder="1" applyAlignment="1">
      <alignment/>
    </xf>
    <xf numFmtId="40" fontId="1" fillId="2" borderId="2" xfId="17" applyFont="1" applyFill="1" applyBorder="1" applyAlignment="1">
      <alignment/>
    </xf>
    <xf numFmtId="0" fontId="1" fillId="0" borderId="0" xfId="22" applyFont="1">
      <alignment/>
      <protection/>
    </xf>
    <xf numFmtId="38" fontId="4" fillId="0" borderId="0" xfId="17" applyNumberFormat="1" applyFont="1" applyAlignment="1">
      <alignment horizontal="right"/>
    </xf>
    <xf numFmtId="40" fontId="4" fillId="0" borderId="0" xfId="17" applyNumberFormat="1" applyFont="1" applyAlignment="1">
      <alignment/>
    </xf>
    <xf numFmtId="1" fontId="1" fillId="0" borderId="12" xfId="22" applyNumberFormat="1" applyFont="1" applyFill="1" applyBorder="1">
      <alignment/>
      <protection/>
    </xf>
    <xf numFmtId="164" fontId="4" fillId="0" borderId="12" xfId="15" applyNumberFormat="1" applyFont="1" applyFill="1" applyBorder="1" applyAlignment="1">
      <alignment horizontal="right"/>
    </xf>
    <xf numFmtId="164" fontId="4" fillId="0" borderId="4" xfId="15" applyNumberFormat="1" applyFont="1" applyFill="1" applyBorder="1" applyAlignment="1">
      <alignment/>
    </xf>
    <xf numFmtId="1" fontId="1" fillId="0" borderId="13" xfId="22" applyNumberFormat="1" applyFont="1" applyFill="1" applyBorder="1">
      <alignment/>
      <protection/>
    </xf>
    <xf numFmtId="164" fontId="4" fillId="0" borderId="13" xfId="15" applyNumberFormat="1" applyFont="1" applyFill="1" applyBorder="1" applyAlignment="1">
      <alignment horizontal="right"/>
    </xf>
    <xf numFmtId="40" fontId="4" fillId="0" borderId="0" xfId="17" applyFont="1" applyFill="1" applyBorder="1" applyAlignment="1">
      <alignment/>
    </xf>
    <xf numFmtId="40" fontId="4" fillId="0" borderId="8" xfId="17" applyFont="1" applyFill="1" applyBorder="1" applyAlignment="1">
      <alignment wrapText="1"/>
    </xf>
    <xf numFmtId="164" fontId="4" fillId="0" borderId="0" xfId="15" applyNumberFormat="1" applyFont="1" applyFill="1" applyBorder="1" applyAlignment="1">
      <alignment/>
    </xf>
    <xf numFmtId="40" fontId="4" fillId="0" borderId="0" xfId="17" applyNumberFormat="1" applyFont="1" applyFill="1" applyBorder="1" applyAlignment="1">
      <alignment/>
    </xf>
    <xf numFmtId="40" fontId="4" fillId="0" borderId="8" xfId="17" applyFont="1" applyFill="1" applyBorder="1" applyAlignment="1">
      <alignment/>
    </xf>
    <xf numFmtId="40" fontId="4" fillId="0" borderId="9" xfId="17" applyFont="1" applyFill="1" applyBorder="1" applyAlignment="1">
      <alignment/>
    </xf>
    <xf numFmtId="164" fontId="4" fillId="0" borderId="0" xfId="15" applyNumberFormat="1" applyFont="1" applyFill="1" applyBorder="1" applyAlignment="1">
      <alignment horizontal="right"/>
    </xf>
    <xf numFmtId="0" fontId="1" fillId="2" borderId="14" xfId="22" applyFont="1" applyFill="1" applyBorder="1">
      <alignment/>
      <protection/>
    </xf>
    <xf numFmtId="38" fontId="1" fillId="2" borderId="14" xfId="17" applyNumberFormat="1" applyFont="1" applyFill="1" applyBorder="1" applyAlignment="1">
      <alignment horizontal="right"/>
    </xf>
    <xf numFmtId="1" fontId="1" fillId="0" borderId="7" xfId="22" applyNumberFormat="1" applyFont="1" applyFill="1" applyBorder="1">
      <alignment/>
      <protection/>
    </xf>
    <xf numFmtId="40" fontId="4" fillId="0" borderId="8" xfId="17" applyNumberFormat="1" applyFont="1" applyFill="1" applyBorder="1" applyAlignment="1">
      <alignment/>
    </xf>
    <xf numFmtId="164" fontId="1" fillId="2" borderId="14" xfId="15" applyNumberFormat="1" applyFont="1" applyFill="1" applyBorder="1" applyAlignment="1">
      <alignment horizontal="right"/>
    </xf>
    <xf numFmtId="164" fontId="1" fillId="2" borderId="11" xfId="15" applyNumberFormat="1" applyFont="1" applyFill="1" applyBorder="1" applyAlignment="1">
      <alignment/>
    </xf>
    <xf numFmtId="164" fontId="4" fillId="0" borderId="0" xfId="15" applyNumberFormat="1" applyFont="1" applyBorder="1" applyAlignment="1">
      <alignment horizontal="right"/>
    </xf>
    <xf numFmtId="164" fontId="4" fillId="0" borderId="0" xfId="15" applyNumberFormat="1" applyFont="1" applyBorder="1" applyAlignment="1">
      <alignment/>
    </xf>
    <xf numFmtId="164" fontId="1" fillId="2" borderId="11" xfId="15" applyNumberFormat="1" applyFont="1" applyFill="1" applyBorder="1" applyAlignment="1">
      <alignment horizontal="right"/>
    </xf>
    <xf numFmtId="164" fontId="4" fillId="0" borderId="0" xfId="15" applyNumberFormat="1" applyFont="1" applyAlignment="1">
      <alignment horizontal="right"/>
    </xf>
    <xf numFmtId="164" fontId="4" fillId="0" borderId="0" xfId="15" applyNumberFormat="1" applyFont="1" applyAlignment="1">
      <alignment/>
    </xf>
    <xf numFmtId="0" fontId="1" fillId="2" borderId="15" xfId="22" applyFont="1" applyFill="1" applyBorder="1">
      <alignment/>
      <protection/>
    </xf>
    <xf numFmtId="164" fontId="1" fillId="2" borderId="16" xfId="15" applyNumberFormat="1" applyFont="1" applyFill="1" applyBorder="1" applyAlignment="1">
      <alignment horizontal="right"/>
    </xf>
    <xf numFmtId="40" fontId="1" fillId="2" borderId="17" xfId="17" applyFont="1" applyFill="1" applyBorder="1" applyAlignment="1">
      <alignment/>
    </xf>
    <xf numFmtId="40" fontId="1" fillId="2" borderId="18" xfId="17" applyFont="1" applyFill="1" applyBorder="1" applyAlignment="1">
      <alignment wrapText="1"/>
    </xf>
    <xf numFmtId="164" fontId="1" fillId="2" borderId="17" xfId="15" applyNumberFormat="1" applyFont="1" applyFill="1" applyBorder="1" applyAlignment="1" quotePrefix="1">
      <alignment horizontal="center"/>
    </xf>
    <xf numFmtId="40" fontId="1" fillId="2" borderId="17" xfId="17" applyNumberFormat="1" applyFont="1" applyFill="1" applyBorder="1" applyAlignment="1">
      <alignment/>
    </xf>
    <xf numFmtId="40" fontId="1" fillId="2" borderId="18" xfId="17" applyFont="1" applyFill="1" applyBorder="1" applyAlignment="1">
      <alignment/>
    </xf>
    <xf numFmtId="40" fontId="1" fillId="2" borderId="19" xfId="17" applyFont="1" applyFill="1" applyBorder="1" applyAlignment="1">
      <alignment/>
    </xf>
    <xf numFmtId="0" fontId="1" fillId="0" borderId="20" xfId="22" applyFont="1" applyBorder="1" applyAlignment="1">
      <alignment horizontal="centerContinuous" vertical="center"/>
      <protection/>
    </xf>
    <xf numFmtId="0" fontId="1" fillId="0" borderId="21" xfId="22" applyFont="1" applyBorder="1" applyAlignment="1">
      <alignment horizontal="centerContinuous" vertical="center" wrapText="1"/>
      <protection/>
    </xf>
    <xf numFmtId="0" fontId="1" fillId="0" borderId="22" xfId="22" applyFont="1" applyBorder="1" applyAlignment="1">
      <alignment horizontal="centerContinuous" vertical="center" wrapText="1"/>
      <protection/>
    </xf>
    <xf numFmtId="0" fontId="1" fillId="0" borderId="23" xfId="22" applyFont="1" applyBorder="1" applyAlignment="1">
      <alignment horizontal="centerContinuous" vertical="center"/>
      <protection/>
    </xf>
    <xf numFmtId="0" fontId="1" fillId="0" borderId="24" xfId="22" applyFont="1" applyBorder="1" applyAlignment="1">
      <alignment horizontal="centerContinuous" vertical="center" wrapText="1"/>
      <protection/>
    </xf>
    <xf numFmtId="0" fontId="4" fillId="0" borderId="24" xfId="22" applyFont="1" applyBorder="1" applyAlignment="1">
      <alignment horizontal="centerContinuous" vertical="center"/>
      <protection/>
    </xf>
    <xf numFmtId="0" fontId="1" fillId="0" borderId="25" xfId="22" applyFont="1" applyBorder="1" applyAlignment="1">
      <alignment horizontal="centerContinuous" vertical="center" wrapText="1"/>
      <protection/>
    </xf>
    <xf numFmtId="0" fontId="5" fillId="0" borderId="26" xfId="22" applyFont="1" applyBorder="1" applyAlignment="1">
      <alignment horizontal="center" vertical="center" wrapText="1"/>
      <protection/>
    </xf>
    <xf numFmtId="0" fontId="5" fillId="0" borderId="1" xfId="22" applyFont="1" applyBorder="1" applyAlignment="1">
      <alignment horizontal="center" vertical="center" wrapText="1"/>
      <protection/>
    </xf>
    <xf numFmtId="0" fontId="5" fillId="0" borderId="27" xfId="22" applyFont="1" applyBorder="1" applyAlignment="1">
      <alignment horizontal="center" vertical="center" wrapText="1"/>
      <protection/>
    </xf>
    <xf numFmtId="0" fontId="5" fillId="0" borderId="28" xfId="22" applyFont="1" applyBorder="1" applyAlignment="1">
      <alignment horizontal="center" vertical="center" wrapText="1"/>
      <protection/>
    </xf>
    <xf numFmtId="164" fontId="4" fillId="0" borderId="5" xfId="15" applyNumberFormat="1" applyFont="1" applyFill="1" applyBorder="1" applyAlignment="1">
      <alignment horizontal="right"/>
    </xf>
    <xf numFmtId="164" fontId="4" fillId="0" borderId="4" xfId="15" applyNumberFormat="1" applyFont="1" applyFill="1" applyBorder="1" applyAlignment="1">
      <alignment horizontal="right"/>
    </xf>
    <xf numFmtId="164" fontId="4" fillId="0" borderId="6" xfId="15" applyNumberFormat="1" applyFont="1" applyFill="1" applyBorder="1" applyAlignment="1">
      <alignment horizontal="right"/>
    </xf>
    <xf numFmtId="164" fontId="4" fillId="0" borderId="13" xfId="15" applyNumberFormat="1" applyFont="1" applyBorder="1" applyAlignment="1">
      <alignment horizontal="right"/>
    </xf>
    <xf numFmtId="164" fontId="4" fillId="0" borderId="8" xfId="15" applyNumberFormat="1" applyFont="1" applyBorder="1" applyAlignment="1">
      <alignment horizontal="right"/>
    </xf>
    <xf numFmtId="164" fontId="4" fillId="0" borderId="9" xfId="15" applyNumberFormat="1" applyFont="1" applyBorder="1" applyAlignment="1">
      <alignment horizontal="right"/>
    </xf>
    <xf numFmtId="164" fontId="1" fillId="2" borderId="1" xfId="15" applyNumberFormat="1" applyFont="1" applyFill="1" applyBorder="1" applyAlignment="1">
      <alignment horizontal="right"/>
    </xf>
    <xf numFmtId="164" fontId="1" fillId="2" borderId="2" xfId="15" applyNumberFormat="1" applyFont="1" applyFill="1" applyBorder="1" applyAlignment="1">
      <alignment horizontal="right"/>
    </xf>
    <xf numFmtId="164" fontId="4" fillId="0" borderId="8" xfId="15" applyNumberFormat="1" applyFont="1" applyFill="1" applyBorder="1" applyAlignment="1">
      <alignment horizontal="right"/>
    </xf>
    <xf numFmtId="164" fontId="4" fillId="0" borderId="9" xfId="15" applyNumberFormat="1" applyFont="1" applyFill="1" applyBorder="1" applyAlignment="1">
      <alignment horizontal="right"/>
    </xf>
    <xf numFmtId="164" fontId="4" fillId="0" borderId="5" xfId="15" applyNumberFormat="1" applyFont="1" applyFill="1" applyBorder="1" applyAlignment="1">
      <alignment/>
    </xf>
    <xf numFmtId="164" fontId="4" fillId="0" borderId="6" xfId="15" applyNumberFormat="1" applyFont="1" applyFill="1" applyBorder="1" applyAlignment="1">
      <alignment/>
    </xf>
    <xf numFmtId="164" fontId="4" fillId="0" borderId="8" xfId="15" applyNumberFormat="1" applyFont="1" applyFill="1" applyBorder="1" applyAlignment="1">
      <alignment/>
    </xf>
    <xf numFmtId="164" fontId="4" fillId="0" borderId="9" xfId="15" applyNumberFormat="1" applyFont="1" applyFill="1" applyBorder="1" applyAlignment="1">
      <alignment/>
    </xf>
    <xf numFmtId="164" fontId="4" fillId="0" borderId="8" xfId="15" applyNumberFormat="1" applyFont="1" applyBorder="1" applyAlignment="1">
      <alignment/>
    </xf>
    <xf numFmtId="164" fontId="4" fillId="0" borderId="9" xfId="15" applyNumberFormat="1" applyFont="1" applyBorder="1" applyAlignment="1">
      <alignment/>
    </xf>
    <xf numFmtId="164" fontId="1" fillId="2" borderId="18" xfId="15" applyNumberFormat="1" applyFont="1" applyFill="1" applyBorder="1" applyAlignment="1">
      <alignment horizontal="right"/>
    </xf>
    <xf numFmtId="164" fontId="1" fillId="2" borderId="17" xfId="15" applyNumberFormat="1" applyFont="1" applyFill="1" applyBorder="1" applyAlignment="1">
      <alignment horizontal="right"/>
    </xf>
    <xf numFmtId="164" fontId="1" fillId="2" borderId="19" xfId="15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40" fontId="4" fillId="0" borderId="4" xfId="17" applyNumberFormat="1" applyFont="1" applyFill="1" applyBorder="1" applyAlignment="1">
      <alignment horizontal="right"/>
    </xf>
    <xf numFmtId="40" fontId="4" fillId="0" borderId="5" xfId="17" applyFont="1" applyFill="1" applyBorder="1" applyAlignment="1">
      <alignment horizontal="right"/>
    </xf>
    <xf numFmtId="40" fontId="4" fillId="0" borderId="4" xfId="17" applyFont="1" applyFill="1" applyBorder="1" applyAlignment="1">
      <alignment horizontal="right"/>
    </xf>
    <xf numFmtId="40" fontId="4" fillId="0" borderId="6" xfId="17" applyFont="1" applyFill="1" applyBorder="1" applyAlignment="1">
      <alignment horizontal="right"/>
    </xf>
    <xf numFmtId="1" fontId="4" fillId="0" borderId="4" xfId="17" applyNumberFormat="1" applyFont="1" applyFill="1" applyBorder="1" applyAlignment="1">
      <alignment/>
    </xf>
    <xf numFmtId="1" fontId="4" fillId="0" borderId="0" xfId="17" applyNumberFormat="1" applyFont="1" applyBorder="1" applyAlignment="1">
      <alignment/>
    </xf>
    <xf numFmtId="1" fontId="1" fillId="2" borderId="11" xfId="17" applyNumberFormat="1" applyFont="1" applyFill="1" applyBorder="1" applyAlignment="1">
      <alignment/>
    </xf>
    <xf numFmtId="1" fontId="4" fillId="0" borderId="0" xfId="17" applyNumberFormat="1" applyFont="1" applyAlignment="1">
      <alignment/>
    </xf>
    <xf numFmtId="1" fontId="4" fillId="0" borderId="0" xfId="17" applyNumberFormat="1" applyFont="1" applyFill="1" applyBorder="1" applyAlignment="1">
      <alignment/>
    </xf>
    <xf numFmtId="1" fontId="4" fillId="0" borderId="5" xfId="17" applyNumberFormat="1" applyFont="1" applyFill="1" applyBorder="1" applyAlignment="1">
      <alignment/>
    </xf>
    <xf numFmtId="1" fontId="4" fillId="0" borderId="8" xfId="17" applyNumberFormat="1" applyFont="1" applyBorder="1" applyAlignment="1">
      <alignment/>
    </xf>
    <xf numFmtId="1" fontId="1" fillId="2" borderId="1" xfId="17" applyNumberFormat="1" applyFont="1" applyFill="1" applyBorder="1" applyAlignment="1">
      <alignment/>
    </xf>
    <xf numFmtId="1" fontId="4" fillId="0" borderId="8" xfId="17" applyNumberFormat="1" applyFont="1" applyFill="1" applyBorder="1" applyAlignment="1">
      <alignment/>
    </xf>
    <xf numFmtId="1" fontId="1" fillId="2" borderId="18" xfId="17" applyNumberFormat="1" applyFont="1" applyFill="1" applyBorder="1" applyAlignment="1">
      <alignment/>
    </xf>
    <xf numFmtId="1" fontId="1" fillId="2" borderId="17" xfId="17" applyNumberFormat="1" applyFont="1" applyFill="1" applyBorder="1" applyAlignment="1">
      <alignment/>
    </xf>
    <xf numFmtId="1" fontId="0" fillId="0" borderId="0" xfId="0" applyNumberFormat="1" applyAlignment="1">
      <alignment/>
    </xf>
    <xf numFmtId="40" fontId="4" fillId="0" borderId="0" xfId="17" applyNumberFormat="1" applyFont="1" applyFill="1" applyBorder="1" applyAlignment="1">
      <alignment horizontal="right"/>
    </xf>
    <xf numFmtId="40" fontId="4" fillId="0" borderId="8" xfId="17" applyNumberFormat="1" applyFont="1" applyFill="1" applyBorder="1" applyAlignment="1">
      <alignment horizontal="right"/>
    </xf>
    <xf numFmtId="40" fontId="4" fillId="0" borderId="0" xfId="17" applyFont="1" applyAlignment="1">
      <alignment horizontal="right"/>
    </xf>
    <xf numFmtId="40" fontId="4" fillId="0" borderId="0" xfId="17" applyNumberFormat="1" applyFont="1" applyAlignment="1">
      <alignment horizontal="right"/>
    </xf>
    <xf numFmtId="40" fontId="4" fillId="0" borderId="0" xfId="17" applyFont="1" applyFill="1" applyBorder="1" applyAlignment="1">
      <alignment horizontal="right"/>
    </xf>
    <xf numFmtId="40" fontId="4" fillId="0" borderId="9" xfId="17" applyFont="1" applyFill="1" applyBorder="1" applyAlignment="1">
      <alignment horizontal="right"/>
    </xf>
    <xf numFmtId="40" fontId="1" fillId="2" borderId="2" xfId="17" applyFont="1" applyFill="1" applyBorder="1" applyAlignment="1">
      <alignment horizontal="right"/>
    </xf>
    <xf numFmtId="1" fontId="4" fillId="0" borderId="0" xfId="17" applyNumberFormat="1" applyFont="1" applyFill="1" applyBorder="1" applyAlignment="1">
      <alignment horizontal="right"/>
    </xf>
    <xf numFmtId="40" fontId="4" fillId="0" borderId="8" xfId="17" applyFont="1" applyFill="1" applyBorder="1" applyAlignment="1">
      <alignment horizontal="right"/>
    </xf>
    <xf numFmtId="0" fontId="1" fillId="0" borderId="3" xfId="22" applyFont="1" applyBorder="1" applyAlignment="1">
      <alignment horizontal="center" vertical="center"/>
      <protection/>
    </xf>
    <xf numFmtId="0" fontId="1" fillId="0" borderId="7" xfId="22" applyFont="1" applyBorder="1" applyAlignment="1">
      <alignment horizontal="center" vertical="center"/>
      <protection/>
    </xf>
    <xf numFmtId="0" fontId="1" fillId="0" borderId="29" xfId="22" applyFont="1" applyBorder="1" applyAlignment="1">
      <alignment horizontal="center" vertical="center"/>
      <protection/>
    </xf>
    <xf numFmtId="38" fontId="1" fillId="0" borderId="12" xfId="17" applyNumberFormat="1" applyFont="1" applyBorder="1" applyAlignment="1">
      <alignment horizontal="center" vertical="center"/>
    </xf>
    <xf numFmtId="38" fontId="1" fillId="0" borderId="4" xfId="17" applyNumberFormat="1" applyFont="1" applyBorder="1" applyAlignment="1">
      <alignment horizontal="center" vertical="center"/>
    </xf>
    <xf numFmtId="38" fontId="1" fillId="0" borderId="5" xfId="17" applyNumberFormat="1" applyFont="1" applyBorder="1" applyAlignment="1">
      <alignment horizontal="center" vertical="center"/>
    </xf>
    <xf numFmtId="38" fontId="1" fillId="0" borderId="23" xfId="17" applyNumberFormat="1" applyFont="1" applyBorder="1" applyAlignment="1">
      <alignment horizontal="center" vertical="center"/>
    </xf>
    <xf numFmtId="38" fontId="1" fillId="0" borderId="24" xfId="17" applyNumberFormat="1" applyFont="1" applyBorder="1" applyAlignment="1">
      <alignment horizontal="center" vertical="center"/>
    </xf>
    <xf numFmtId="38" fontId="1" fillId="0" borderId="30" xfId="17" applyNumberFormat="1" applyFont="1" applyBorder="1" applyAlignment="1">
      <alignment horizontal="center" vertical="center"/>
    </xf>
    <xf numFmtId="38" fontId="1" fillId="0" borderId="31" xfId="17" applyNumberFormat="1" applyFont="1" applyBorder="1" applyAlignment="1">
      <alignment horizontal="center" vertical="center"/>
    </xf>
    <xf numFmtId="38" fontId="1" fillId="0" borderId="32" xfId="17" applyNumberFormat="1" applyFont="1" applyBorder="1" applyAlignment="1">
      <alignment horizontal="center" vertical="center"/>
    </xf>
    <xf numFmtId="38" fontId="1" fillId="0" borderId="6" xfId="17" applyNumberFormat="1" applyFont="1" applyBorder="1" applyAlignment="1">
      <alignment horizontal="center" vertical="center"/>
    </xf>
    <xf numFmtId="38" fontId="1" fillId="0" borderId="25" xfId="17" applyNumberFormat="1" applyFont="1" applyBorder="1" applyAlignment="1">
      <alignment horizontal="center" vertical="center"/>
    </xf>
    <xf numFmtId="0" fontId="1" fillId="0" borderId="33" xfId="22" applyFont="1" applyBorder="1" applyAlignment="1">
      <alignment horizontal="center" vertical="center" wrapText="1"/>
      <protection/>
    </xf>
    <xf numFmtId="0" fontId="1" fillId="0" borderId="21" xfId="22" applyFont="1" applyBorder="1" applyAlignment="1">
      <alignment horizontal="center" vertical="center" wrapText="1"/>
      <protection/>
    </xf>
  </cellXfs>
  <cellStyles count="10">
    <cellStyle name="Normal" xfId="0"/>
    <cellStyle name="Comma" xfId="15"/>
    <cellStyle name="Comma [0]" xfId="16"/>
    <cellStyle name="Comma_~7202659" xfId="17"/>
    <cellStyle name="Currency" xfId="18"/>
    <cellStyle name="Currency [0]" xfId="19"/>
    <cellStyle name="Followed Hyperlink" xfId="20"/>
    <cellStyle name="Hyperlink" xfId="21"/>
    <cellStyle name="Normal_~7202659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M44"/>
  <sheetViews>
    <sheetView workbookViewId="0" topLeftCell="A7">
      <pane xSplit="1" ySplit="3" topLeftCell="B10" activePane="bottomRight" state="frozen"/>
      <selection pane="topLeft" activeCell="A7" sqref="A7"/>
      <selection pane="topRight" activeCell="B7" sqref="B7"/>
      <selection pane="bottomLeft" activeCell="A10" sqref="A10"/>
      <selection pane="bottomRight" activeCell="A34" sqref="A34"/>
    </sheetView>
  </sheetViews>
  <sheetFormatPr defaultColWidth="9.140625" defaultRowHeight="12.75"/>
  <sheetData>
    <row r="3" ht="12.75">
      <c r="A3" s="97" t="s">
        <v>48</v>
      </c>
    </row>
    <row r="5" ht="13.5" thickBot="1"/>
    <row r="6" spans="1:39" ht="12.75">
      <c r="A6" s="123" t="s">
        <v>0</v>
      </c>
      <c r="B6" s="126" t="s">
        <v>1</v>
      </c>
      <c r="C6" s="127"/>
      <c r="D6" s="128"/>
      <c r="E6" s="132" t="s">
        <v>2</v>
      </c>
      <c r="F6" s="127"/>
      <c r="G6" s="128"/>
      <c r="H6" s="132" t="s">
        <v>3</v>
      </c>
      <c r="I6" s="127"/>
      <c r="J6" s="134"/>
      <c r="L6" s="132" t="s">
        <v>33</v>
      </c>
      <c r="M6" s="127"/>
      <c r="N6" s="128"/>
      <c r="O6" s="132" t="s">
        <v>34</v>
      </c>
      <c r="P6" s="127"/>
      <c r="Q6" s="134"/>
      <c r="R6" s="132" t="s">
        <v>35</v>
      </c>
      <c r="S6" s="127"/>
      <c r="T6" s="128"/>
      <c r="U6" s="132" t="s">
        <v>36</v>
      </c>
      <c r="V6" s="127"/>
      <c r="W6" s="134"/>
      <c r="X6" s="132" t="s">
        <v>40</v>
      </c>
      <c r="Y6" s="127"/>
      <c r="Z6" s="128"/>
      <c r="AA6" s="132" t="s">
        <v>41</v>
      </c>
      <c r="AB6" s="127"/>
      <c r="AC6" s="134"/>
      <c r="AD6" s="132" t="s">
        <v>42</v>
      </c>
      <c r="AE6" s="127"/>
      <c r="AF6" s="134"/>
      <c r="AH6" s="136" t="s">
        <v>1</v>
      </c>
      <c r="AI6" s="137"/>
      <c r="AJ6" s="67" t="s">
        <v>43</v>
      </c>
      <c r="AK6" s="68"/>
      <c r="AL6" s="67" t="s">
        <v>44</v>
      </c>
      <c r="AM6" s="69"/>
    </row>
    <row r="7" spans="1:39" ht="12.75">
      <c r="A7" s="124"/>
      <c r="B7" s="129"/>
      <c r="C7" s="130"/>
      <c r="D7" s="131"/>
      <c r="E7" s="133"/>
      <c r="F7" s="130"/>
      <c r="G7" s="131"/>
      <c r="H7" s="133"/>
      <c r="I7" s="130"/>
      <c r="J7" s="135"/>
      <c r="L7" s="133"/>
      <c r="M7" s="130"/>
      <c r="N7" s="131"/>
      <c r="O7" s="133"/>
      <c r="P7" s="130"/>
      <c r="Q7" s="135"/>
      <c r="R7" s="133"/>
      <c r="S7" s="130"/>
      <c r="T7" s="131"/>
      <c r="U7" s="133"/>
      <c r="V7" s="130"/>
      <c r="W7" s="135"/>
      <c r="X7" s="133"/>
      <c r="Y7" s="130"/>
      <c r="Z7" s="131"/>
      <c r="AA7" s="133"/>
      <c r="AB7" s="130"/>
      <c r="AC7" s="135"/>
      <c r="AD7" s="133"/>
      <c r="AE7" s="130"/>
      <c r="AF7" s="135"/>
      <c r="AH7" s="70" t="s">
        <v>45</v>
      </c>
      <c r="AI7" s="71"/>
      <c r="AJ7" s="72"/>
      <c r="AK7" s="71"/>
      <c r="AL7" s="72"/>
      <c r="AM7" s="73"/>
    </row>
    <row r="8" spans="1:39" ht="53.25" thickBot="1">
      <c r="A8" s="125"/>
      <c r="B8" s="1" t="s">
        <v>4</v>
      </c>
      <c r="C8" s="2" t="s">
        <v>5</v>
      </c>
      <c r="D8" s="2" t="s">
        <v>6</v>
      </c>
      <c r="E8" s="3" t="s">
        <v>4</v>
      </c>
      <c r="F8" s="1" t="s">
        <v>5</v>
      </c>
      <c r="G8" s="2" t="s">
        <v>7</v>
      </c>
      <c r="H8" s="3" t="s">
        <v>4</v>
      </c>
      <c r="I8" s="2" t="s">
        <v>5</v>
      </c>
      <c r="J8" s="4" t="s">
        <v>60</v>
      </c>
      <c r="L8" s="3" t="s">
        <v>37</v>
      </c>
      <c r="M8" s="1" t="s">
        <v>38</v>
      </c>
      <c r="N8" s="2" t="s">
        <v>39</v>
      </c>
      <c r="O8" s="3" t="s">
        <v>4</v>
      </c>
      <c r="P8" s="2" t="s">
        <v>5</v>
      </c>
      <c r="Q8" s="4" t="s">
        <v>7</v>
      </c>
      <c r="R8" s="3" t="s">
        <v>4</v>
      </c>
      <c r="S8" s="1" t="s">
        <v>5</v>
      </c>
      <c r="T8" s="2" t="s">
        <v>7</v>
      </c>
      <c r="U8" s="3" t="s">
        <v>4</v>
      </c>
      <c r="V8" s="2" t="s">
        <v>5</v>
      </c>
      <c r="W8" s="4" t="s">
        <v>7</v>
      </c>
      <c r="X8" s="3" t="s">
        <v>4</v>
      </c>
      <c r="Y8" s="1" t="s">
        <v>5</v>
      </c>
      <c r="Z8" s="2" t="s">
        <v>7</v>
      </c>
      <c r="AA8" s="3" t="s">
        <v>4</v>
      </c>
      <c r="AB8" s="2" t="s">
        <v>5</v>
      </c>
      <c r="AC8" s="4" t="s">
        <v>6</v>
      </c>
      <c r="AD8" s="3" t="s">
        <v>4</v>
      </c>
      <c r="AE8" s="2" t="s">
        <v>5</v>
      </c>
      <c r="AF8" s="4" t="s">
        <v>7</v>
      </c>
      <c r="AH8" s="74" t="s">
        <v>46</v>
      </c>
      <c r="AI8" s="75" t="s">
        <v>53</v>
      </c>
      <c r="AJ8" s="76" t="s">
        <v>47</v>
      </c>
      <c r="AK8" s="75" t="s">
        <v>54</v>
      </c>
      <c r="AL8" s="76" t="s">
        <v>47</v>
      </c>
      <c r="AM8" s="77" t="s">
        <v>55</v>
      </c>
    </row>
    <row r="9" spans="1:39" ht="13.5" thickBot="1">
      <c r="A9" s="5"/>
      <c r="B9" s="6"/>
      <c r="C9" s="7"/>
      <c r="D9" s="8"/>
      <c r="E9" s="9"/>
      <c r="F9" s="9"/>
      <c r="G9" s="7"/>
      <c r="H9" s="9"/>
      <c r="I9" s="7"/>
      <c r="J9" s="7"/>
      <c r="L9" s="9"/>
      <c r="M9" s="9"/>
      <c r="N9" s="7"/>
      <c r="O9" s="9"/>
      <c r="P9" s="7"/>
      <c r="Q9" s="7"/>
      <c r="R9" s="9"/>
      <c r="S9" s="9"/>
      <c r="T9" s="7"/>
      <c r="U9" s="9"/>
      <c r="V9" s="7"/>
      <c r="W9" s="7"/>
      <c r="X9" s="9"/>
      <c r="Y9" s="9"/>
      <c r="Z9" s="7"/>
      <c r="AA9" s="9"/>
      <c r="AB9" s="7"/>
      <c r="AC9" s="7"/>
      <c r="AD9" s="9"/>
      <c r="AE9" s="7"/>
      <c r="AF9" s="7"/>
      <c r="AH9" s="57"/>
      <c r="AI9" s="57"/>
      <c r="AJ9" s="57"/>
      <c r="AK9" s="57"/>
      <c r="AL9" s="57"/>
      <c r="AM9" s="57"/>
    </row>
    <row r="10" spans="1:39" ht="12.75">
      <c r="A10" s="10" t="s">
        <v>8</v>
      </c>
      <c r="B10" s="11">
        <v>1440</v>
      </c>
      <c r="C10" s="12">
        <v>30</v>
      </c>
      <c r="D10" s="13">
        <v>3.42</v>
      </c>
      <c r="E10" s="11" t="s">
        <v>71</v>
      </c>
      <c r="F10" s="98" t="s">
        <v>71</v>
      </c>
      <c r="G10" s="99" t="s">
        <v>71</v>
      </c>
      <c r="H10" s="14">
        <v>1440</v>
      </c>
      <c r="I10" s="12">
        <v>30</v>
      </c>
      <c r="J10" s="17">
        <v>3.42</v>
      </c>
      <c r="L10" s="14">
        <v>705</v>
      </c>
      <c r="M10" s="102">
        <v>13</v>
      </c>
      <c r="N10" s="107">
        <v>722</v>
      </c>
      <c r="O10" s="11" t="s">
        <v>52</v>
      </c>
      <c r="P10" s="100" t="s">
        <v>52</v>
      </c>
      <c r="Q10" s="101" t="s">
        <v>52</v>
      </c>
      <c r="R10" s="14">
        <v>705</v>
      </c>
      <c r="S10" s="15">
        <v>16.45</v>
      </c>
      <c r="T10" s="16">
        <v>5.48</v>
      </c>
      <c r="U10" s="11" t="s">
        <v>52</v>
      </c>
      <c r="V10" s="100" t="s">
        <v>52</v>
      </c>
      <c r="W10" s="101" t="s">
        <v>52</v>
      </c>
      <c r="X10" s="14">
        <v>13</v>
      </c>
      <c r="Y10" s="15">
        <v>23.08</v>
      </c>
      <c r="Z10" s="16">
        <v>5.69</v>
      </c>
      <c r="AA10" s="11" t="s">
        <v>52</v>
      </c>
      <c r="AB10" s="100" t="s">
        <v>52</v>
      </c>
      <c r="AC10" s="101" t="s">
        <v>52</v>
      </c>
      <c r="AD10" s="14">
        <v>722</v>
      </c>
      <c r="AE10" s="12">
        <v>43.35</v>
      </c>
      <c r="AF10" s="17">
        <v>2.76</v>
      </c>
      <c r="AH10" s="37">
        <v>432</v>
      </c>
      <c r="AI10" s="78">
        <v>4818</v>
      </c>
      <c r="AJ10" s="79" t="s">
        <v>71</v>
      </c>
      <c r="AK10" s="78" t="s">
        <v>71</v>
      </c>
      <c r="AL10" s="79">
        <v>432</v>
      </c>
      <c r="AM10" s="80">
        <v>4818</v>
      </c>
    </row>
    <row r="11" spans="1:39" ht="12.75">
      <c r="A11" s="18" t="s">
        <v>9</v>
      </c>
      <c r="B11" s="6">
        <v>3867</v>
      </c>
      <c r="C11" s="19">
        <v>71</v>
      </c>
      <c r="D11" s="20">
        <v>1.12</v>
      </c>
      <c r="E11" s="21">
        <v>3605</v>
      </c>
      <c r="F11" s="22">
        <v>71</v>
      </c>
      <c r="G11" s="23">
        <v>1.1</v>
      </c>
      <c r="H11" s="21">
        <v>262</v>
      </c>
      <c r="I11" s="19">
        <v>67</v>
      </c>
      <c r="J11" s="24">
        <v>1.37</v>
      </c>
      <c r="L11" s="21">
        <v>438</v>
      </c>
      <c r="M11" s="103">
        <v>328</v>
      </c>
      <c r="N11" s="108">
        <v>3101</v>
      </c>
      <c r="O11" s="21">
        <v>406</v>
      </c>
      <c r="P11" s="19">
        <v>58</v>
      </c>
      <c r="Q11" s="24">
        <v>1.81</v>
      </c>
      <c r="R11" s="21">
        <v>32</v>
      </c>
      <c r="S11" s="22">
        <v>38</v>
      </c>
      <c r="T11" s="23">
        <v>3.22</v>
      </c>
      <c r="U11" s="21">
        <v>320</v>
      </c>
      <c r="V11" s="19">
        <v>51</v>
      </c>
      <c r="W11" s="24">
        <v>2.36</v>
      </c>
      <c r="X11" s="21">
        <v>8</v>
      </c>
      <c r="Y11" s="22">
        <v>63</v>
      </c>
      <c r="Z11" s="23">
        <v>3.5</v>
      </c>
      <c r="AA11" s="21">
        <v>2879</v>
      </c>
      <c r="AB11" s="19">
        <v>75</v>
      </c>
      <c r="AC11" s="24">
        <v>0.86</v>
      </c>
      <c r="AD11" s="21">
        <v>222</v>
      </c>
      <c r="AE11" s="19">
        <v>72</v>
      </c>
      <c r="AF11" s="24">
        <v>1.03</v>
      </c>
      <c r="AH11" s="81">
        <v>2748</v>
      </c>
      <c r="AI11" s="82">
        <v>4324</v>
      </c>
      <c r="AJ11" s="54">
        <v>2572</v>
      </c>
      <c r="AK11" s="82">
        <v>3964</v>
      </c>
      <c r="AL11" s="54">
        <v>176</v>
      </c>
      <c r="AM11" s="83">
        <v>360</v>
      </c>
    </row>
    <row r="12" spans="1:39" ht="12.75">
      <c r="A12" s="18" t="s">
        <v>10</v>
      </c>
      <c r="B12" s="6">
        <v>3018</v>
      </c>
      <c r="C12" s="19">
        <v>69</v>
      </c>
      <c r="D12" s="20">
        <v>1.28</v>
      </c>
      <c r="E12" s="21">
        <v>2885</v>
      </c>
      <c r="F12" s="22">
        <v>69</v>
      </c>
      <c r="G12" s="23">
        <v>1.25</v>
      </c>
      <c r="H12" s="21">
        <v>133</v>
      </c>
      <c r="I12" s="19">
        <v>53</v>
      </c>
      <c r="J12" s="24">
        <v>1.95</v>
      </c>
      <c r="L12" s="21">
        <v>300</v>
      </c>
      <c r="M12" s="103">
        <v>552</v>
      </c>
      <c r="N12" s="108">
        <v>2166</v>
      </c>
      <c r="O12" s="21">
        <v>276</v>
      </c>
      <c r="P12" s="19">
        <v>57</v>
      </c>
      <c r="Q12" s="24">
        <v>1.78</v>
      </c>
      <c r="R12" s="21">
        <v>24</v>
      </c>
      <c r="S12" s="22">
        <v>38</v>
      </c>
      <c r="T12" s="23">
        <v>2.58</v>
      </c>
      <c r="U12" s="21">
        <v>533</v>
      </c>
      <c r="V12" s="19">
        <v>45</v>
      </c>
      <c r="W12" s="24">
        <v>2.63</v>
      </c>
      <c r="X12" s="21">
        <v>19</v>
      </c>
      <c r="Y12" s="22">
        <v>58</v>
      </c>
      <c r="Z12" s="23">
        <v>2.11</v>
      </c>
      <c r="AA12" s="21">
        <v>2076</v>
      </c>
      <c r="AB12" s="19">
        <v>77</v>
      </c>
      <c r="AC12" s="24">
        <v>0.82</v>
      </c>
      <c r="AD12" s="21">
        <v>90</v>
      </c>
      <c r="AE12" s="19">
        <v>56</v>
      </c>
      <c r="AF12" s="24">
        <v>1.76</v>
      </c>
      <c r="AH12" s="81">
        <v>2071</v>
      </c>
      <c r="AI12" s="82">
        <v>3854</v>
      </c>
      <c r="AJ12" s="54">
        <v>2001</v>
      </c>
      <c r="AK12" s="82">
        <v>3594</v>
      </c>
      <c r="AL12" s="54">
        <v>70</v>
      </c>
      <c r="AM12" s="83">
        <v>260</v>
      </c>
    </row>
    <row r="13" spans="1:39" ht="12.75">
      <c r="A13" s="18" t="s">
        <v>11</v>
      </c>
      <c r="B13" s="6">
        <v>3184</v>
      </c>
      <c r="C13" s="19">
        <v>64</v>
      </c>
      <c r="D13" s="20">
        <v>1.51</v>
      </c>
      <c r="E13" s="21">
        <v>2489</v>
      </c>
      <c r="F13" s="22">
        <v>66</v>
      </c>
      <c r="G13" s="23">
        <v>1.42</v>
      </c>
      <c r="H13" s="21">
        <v>695</v>
      </c>
      <c r="I13" s="19">
        <v>56</v>
      </c>
      <c r="J13" s="24">
        <v>1.8</v>
      </c>
      <c r="L13" s="21">
        <v>645</v>
      </c>
      <c r="M13" s="103">
        <v>570</v>
      </c>
      <c r="N13" s="108">
        <v>1969</v>
      </c>
      <c r="O13" s="21">
        <v>490</v>
      </c>
      <c r="P13" s="19">
        <v>54</v>
      </c>
      <c r="Q13" s="24">
        <v>1.98</v>
      </c>
      <c r="R13" s="21">
        <v>155</v>
      </c>
      <c r="S13" s="22">
        <v>38</v>
      </c>
      <c r="T13" s="23">
        <v>2.96</v>
      </c>
      <c r="U13" s="21">
        <v>523</v>
      </c>
      <c r="V13" s="19">
        <v>54</v>
      </c>
      <c r="W13" s="24">
        <v>2.21</v>
      </c>
      <c r="X13" s="21">
        <v>47</v>
      </c>
      <c r="Y13" s="22">
        <v>34</v>
      </c>
      <c r="Z13" s="23">
        <v>3.47</v>
      </c>
      <c r="AA13" s="21">
        <v>1476</v>
      </c>
      <c r="AB13" s="19">
        <v>74</v>
      </c>
      <c r="AC13" s="24">
        <v>0.96</v>
      </c>
      <c r="AD13" s="21">
        <v>493</v>
      </c>
      <c r="AE13" s="19">
        <v>64</v>
      </c>
      <c r="AF13" s="24">
        <v>1.28</v>
      </c>
      <c r="AH13" s="81">
        <v>2039</v>
      </c>
      <c r="AI13" s="82">
        <v>4796</v>
      </c>
      <c r="AJ13" s="54">
        <v>1647</v>
      </c>
      <c r="AK13" s="82">
        <v>3544</v>
      </c>
      <c r="AL13" s="54">
        <v>392</v>
      </c>
      <c r="AM13" s="83">
        <v>1252</v>
      </c>
    </row>
    <row r="14" spans="1:39" ht="13.5" thickBot="1">
      <c r="A14" s="25" t="s">
        <v>12</v>
      </c>
      <c r="B14" s="26">
        <f>SUM(B10:B13)</f>
        <v>11509</v>
      </c>
      <c r="C14" s="27">
        <f>AH14/B14*100</f>
        <v>63.341732557129205</v>
      </c>
      <c r="D14" s="28">
        <f>AI14/B14</f>
        <v>1.545920583890868</v>
      </c>
      <c r="E14" s="29">
        <f>SUM(E10:E13)</f>
        <v>8979</v>
      </c>
      <c r="F14" s="30">
        <f>AJ14/E14*100</f>
        <v>69.27274752199577</v>
      </c>
      <c r="G14" s="31">
        <f>AK14/E14</f>
        <v>1.236440583583918</v>
      </c>
      <c r="H14" s="29">
        <f>SUM(H10:H13)</f>
        <v>2530</v>
      </c>
      <c r="I14" s="27">
        <f>AL14/H14*100</f>
        <v>42.29249011857708</v>
      </c>
      <c r="J14" s="32">
        <f>AM14/H14</f>
        <v>2.644268774703557</v>
      </c>
      <c r="L14" s="29">
        <f>SUM(L10:L13)</f>
        <v>2088</v>
      </c>
      <c r="M14" s="104">
        <f>SUM(M10:M13)</f>
        <v>1463</v>
      </c>
      <c r="N14" s="109">
        <f>SUM(N10:N13)</f>
        <v>7958</v>
      </c>
      <c r="O14" s="29">
        <f>SUM(O10:O13)</f>
        <v>1172</v>
      </c>
      <c r="P14" s="27">
        <v>56.09</v>
      </c>
      <c r="Q14" s="32">
        <v>1.87</v>
      </c>
      <c r="R14" s="29">
        <f>SUM(R10:R13)</f>
        <v>916</v>
      </c>
      <c r="S14" s="30">
        <v>21.41</v>
      </c>
      <c r="T14" s="31">
        <v>4.9</v>
      </c>
      <c r="U14" s="29">
        <f>SUM(U10:U13)</f>
        <v>1376</v>
      </c>
      <c r="V14" s="27">
        <v>49.81</v>
      </c>
      <c r="W14" s="32">
        <v>2.41</v>
      </c>
      <c r="X14" s="29">
        <f>SUM(X10:X13)</f>
        <v>87</v>
      </c>
      <c r="Y14" s="30">
        <v>40.28</v>
      </c>
      <c r="Z14" s="31">
        <v>3.51</v>
      </c>
      <c r="AA14" s="29">
        <f>SUM(AA10:AA13)</f>
        <v>6431</v>
      </c>
      <c r="AB14" s="27">
        <v>75.42</v>
      </c>
      <c r="AC14" s="32">
        <v>0.87</v>
      </c>
      <c r="AD14" s="29">
        <f>SUM(AD10:AD13)</f>
        <v>1527</v>
      </c>
      <c r="AE14" s="27">
        <v>54.93</v>
      </c>
      <c r="AF14" s="32">
        <v>1.97</v>
      </c>
      <c r="AH14" s="52">
        <f aca="true" t="shared" si="0" ref="AH14:AM14">SUM(AH10:AH13)</f>
        <v>7290</v>
      </c>
      <c r="AI14" s="84">
        <f t="shared" si="0"/>
        <v>17792</v>
      </c>
      <c r="AJ14" s="56">
        <f t="shared" si="0"/>
        <v>6220</v>
      </c>
      <c r="AK14" s="84">
        <f t="shared" si="0"/>
        <v>11102</v>
      </c>
      <c r="AL14" s="56">
        <f t="shared" si="0"/>
        <v>1070</v>
      </c>
      <c r="AM14" s="85">
        <f t="shared" si="0"/>
        <v>6690</v>
      </c>
    </row>
    <row r="15" spans="1:39" ht="13.5" thickBot="1">
      <c r="A15" s="33"/>
      <c r="B15" s="34"/>
      <c r="C15" s="7"/>
      <c r="D15" s="8"/>
      <c r="E15" s="9"/>
      <c r="F15" s="35"/>
      <c r="G15" s="7"/>
      <c r="H15" s="9"/>
      <c r="I15" s="7"/>
      <c r="J15" s="7"/>
      <c r="L15" s="9"/>
      <c r="M15" s="105"/>
      <c r="N15" s="105"/>
      <c r="O15" s="9"/>
      <c r="P15" s="7"/>
      <c r="Q15" s="7"/>
      <c r="R15" s="9"/>
      <c r="S15" s="35"/>
      <c r="T15" s="7"/>
      <c r="U15" s="9"/>
      <c r="V15" s="7"/>
      <c r="W15" s="7"/>
      <c r="X15" s="9"/>
      <c r="Y15" s="35"/>
      <c r="Z15" s="7"/>
      <c r="AA15" s="9"/>
      <c r="AB15" s="7"/>
      <c r="AC15" s="7"/>
      <c r="AD15" s="9"/>
      <c r="AE15" s="7"/>
      <c r="AF15" s="7"/>
      <c r="AH15" s="57"/>
      <c r="AI15" s="57"/>
      <c r="AJ15" s="57"/>
      <c r="AK15" s="57"/>
      <c r="AL15" s="57"/>
      <c r="AM15" s="57"/>
    </row>
    <row r="16" spans="1:39" ht="12.75">
      <c r="A16" s="36" t="s">
        <v>13</v>
      </c>
      <c r="B16" s="37">
        <v>3883</v>
      </c>
      <c r="C16" s="12">
        <v>39.19</v>
      </c>
      <c r="D16" s="13">
        <v>2.3</v>
      </c>
      <c r="E16" s="38">
        <v>1584</v>
      </c>
      <c r="F16" s="15">
        <v>42.49</v>
      </c>
      <c r="G16" s="16">
        <v>2.09</v>
      </c>
      <c r="H16" s="38">
        <v>2299</v>
      </c>
      <c r="I16" s="12">
        <v>36.73</v>
      </c>
      <c r="J16" s="17">
        <v>2.44</v>
      </c>
      <c r="L16" s="38">
        <v>1222</v>
      </c>
      <c r="M16" s="102">
        <v>50</v>
      </c>
      <c r="N16" s="107">
        <v>2611</v>
      </c>
      <c r="O16" s="79" t="s">
        <v>52</v>
      </c>
      <c r="P16" s="100" t="s">
        <v>52</v>
      </c>
      <c r="Q16" s="101" t="s">
        <v>52</v>
      </c>
      <c r="R16" s="79" t="s">
        <v>52</v>
      </c>
      <c r="S16" s="98" t="s">
        <v>52</v>
      </c>
      <c r="T16" s="99" t="s">
        <v>52</v>
      </c>
      <c r="U16" s="79" t="s">
        <v>52</v>
      </c>
      <c r="V16" s="100" t="s">
        <v>52</v>
      </c>
      <c r="W16" s="101" t="s">
        <v>52</v>
      </c>
      <c r="X16" s="79" t="s">
        <v>52</v>
      </c>
      <c r="Y16" s="98" t="s">
        <v>52</v>
      </c>
      <c r="Z16" s="99" t="s">
        <v>52</v>
      </c>
      <c r="AA16" s="79" t="s">
        <v>52</v>
      </c>
      <c r="AB16" s="100" t="s">
        <v>52</v>
      </c>
      <c r="AC16" s="101" t="s">
        <v>52</v>
      </c>
      <c r="AD16" s="79" t="s">
        <v>52</v>
      </c>
      <c r="AE16" s="100" t="s">
        <v>52</v>
      </c>
      <c r="AF16" s="101" t="s">
        <v>52</v>
      </c>
      <c r="AH16" s="37">
        <v>1522</v>
      </c>
      <c r="AI16" s="78">
        <v>7496</v>
      </c>
      <c r="AJ16" s="79">
        <v>673</v>
      </c>
      <c r="AK16" s="78">
        <v>2685</v>
      </c>
      <c r="AL16" s="79">
        <v>849</v>
      </c>
      <c r="AM16" s="80">
        <v>4811</v>
      </c>
    </row>
    <row r="17" spans="1:39" ht="12.75">
      <c r="A17" s="39" t="s">
        <v>14</v>
      </c>
      <c r="B17" s="40">
        <v>1288</v>
      </c>
      <c r="C17" s="41">
        <v>31.13</v>
      </c>
      <c r="D17" s="42">
        <v>2.66</v>
      </c>
      <c r="E17" s="43">
        <v>355</v>
      </c>
      <c r="F17" s="44">
        <v>39</v>
      </c>
      <c r="G17" s="45">
        <v>2</v>
      </c>
      <c r="H17" s="43">
        <v>933</v>
      </c>
      <c r="I17" s="41">
        <v>28</v>
      </c>
      <c r="J17" s="46">
        <v>2.91</v>
      </c>
      <c r="L17" s="43">
        <v>665</v>
      </c>
      <c r="M17" s="106">
        <v>26</v>
      </c>
      <c r="N17" s="110">
        <v>597</v>
      </c>
      <c r="O17" s="47" t="s">
        <v>52</v>
      </c>
      <c r="P17" s="118" t="s">
        <v>52</v>
      </c>
      <c r="Q17" s="119" t="s">
        <v>52</v>
      </c>
      <c r="R17" s="47" t="s">
        <v>52</v>
      </c>
      <c r="S17" s="114" t="s">
        <v>52</v>
      </c>
      <c r="T17" s="122" t="s">
        <v>52</v>
      </c>
      <c r="U17" s="47" t="s">
        <v>52</v>
      </c>
      <c r="V17" s="118" t="s">
        <v>52</v>
      </c>
      <c r="W17" s="119" t="s">
        <v>52</v>
      </c>
      <c r="X17" s="47" t="s">
        <v>52</v>
      </c>
      <c r="Y17" s="114" t="s">
        <v>52</v>
      </c>
      <c r="Z17" s="122" t="s">
        <v>52</v>
      </c>
      <c r="AA17" s="47" t="s">
        <v>52</v>
      </c>
      <c r="AB17" s="118" t="s">
        <v>52</v>
      </c>
      <c r="AC17" s="119" t="s">
        <v>52</v>
      </c>
      <c r="AD17" s="47" t="s">
        <v>52</v>
      </c>
      <c r="AE17" s="118" t="s">
        <v>52</v>
      </c>
      <c r="AF17" s="119" t="s">
        <v>52</v>
      </c>
      <c r="AH17" s="40">
        <v>401</v>
      </c>
      <c r="AI17" s="86">
        <v>3125</v>
      </c>
      <c r="AJ17" s="47">
        <v>139</v>
      </c>
      <c r="AK17" s="86">
        <v>648</v>
      </c>
      <c r="AL17" s="47">
        <v>262</v>
      </c>
      <c r="AM17" s="87">
        <v>2477</v>
      </c>
    </row>
    <row r="18" spans="1:39" ht="12.75">
      <c r="A18" s="39" t="s">
        <v>15</v>
      </c>
      <c r="B18" s="40">
        <v>2172</v>
      </c>
      <c r="C18" s="41">
        <v>42.4</v>
      </c>
      <c r="D18" s="42">
        <v>2.52</v>
      </c>
      <c r="E18" s="47">
        <v>220</v>
      </c>
      <c r="F18" s="44">
        <v>53.18</v>
      </c>
      <c r="G18" s="45">
        <v>2.32</v>
      </c>
      <c r="H18" s="47">
        <v>1952</v>
      </c>
      <c r="I18" s="41">
        <v>41.18</v>
      </c>
      <c r="J18" s="46">
        <v>2.54</v>
      </c>
      <c r="L18" s="47">
        <v>931</v>
      </c>
      <c r="M18" s="106">
        <v>31</v>
      </c>
      <c r="N18" s="110">
        <v>1210</v>
      </c>
      <c r="O18" s="47" t="s">
        <v>52</v>
      </c>
      <c r="P18" s="118" t="s">
        <v>52</v>
      </c>
      <c r="Q18" s="119" t="s">
        <v>52</v>
      </c>
      <c r="R18" s="47" t="s">
        <v>52</v>
      </c>
      <c r="S18" s="114" t="s">
        <v>52</v>
      </c>
      <c r="T18" s="122" t="s">
        <v>52</v>
      </c>
      <c r="U18" s="47" t="s">
        <v>52</v>
      </c>
      <c r="V18" s="118" t="s">
        <v>52</v>
      </c>
      <c r="W18" s="119" t="s">
        <v>52</v>
      </c>
      <c r="X18" s="47" t="s">
        <v>52</v>
      </c>
      <c r="Y18" s="114" t="s">
        <v>52</v>
      </c>
      <c r="Z18" s="122" t="s">
        <v>52</v>
      </c>
      <c r="AA18" s="47" t="s">
        <v>52</v>
      </c>
      <c r="AB18" s="118" t="s">
        <v>52</v>
      </c>
      <c r="AC18" s="119" t="s">
        <v>52</v>
      </c>
      <c r="AD18" s="47" t="s">
        <v>52</v>
      </c>
      <c r="AE18" s="118" t="s">
        <v>52</v>
      </c>
      <c r="AF18" s="119" t="s">
        <v>52</v>
      </c>
      <c r="AH18" s="40">
        <v>921</v>
      </c>
      <c r="AI18" s="86">
        <v>5474</v>
      </c>
      <c r="AJ18" s="47">
        <v>220</v>
      </c>
      <c r="AK18" s="86">
        <v>511</v>
      </c>
      <c r="AL18" s="47">
        <v>1952</v>
      </c>
      <c r="AM18" s="87">
        <v>4964</v>
      </c>
    </row>
    <row r="19" spans="1:39" ht="12.75">
      <c r="A19" s="39" t="s">
        <v>16</v>
      </c>
      <c r="B19" s="40">
        <v>604</v>
      </c>
      <c r="C19" s="41">
        <v>36.92</v>
      </c>
      <c r="D19" s="42">
        <v>3.79</v>
      </c>
      <c r="E19" s="43">
        <v>377</v>
      </c>
      <c r="F19" s="44">
        <v>41.11</v>
      </c>
      <c r="G19" s="45">
        <v>3.54</v>
      </c>
      <c r="H19" s="43">
        <v>227</v>
      </c>
      <c r="I19" s="41">
        <v>29.95</v>
      </c>
      <c r="J19" s="46">
        <v>4.22</v>
      </c>
      <c r="L19" s="43">
        <v>391</v>
      </c>
      <c r="M19" s="106">
        <v>9</v>
      </c>
      <c r="N19" s="110">
        <v>204</v>
      </c>
      <c r="O19" s="43">
        <v>219</v>
      </c>
      <c r="P19" s="41">
        <v>26.94</v>
      </c>
      <c r="Q19" s="46">
        <v>4.76</v>
      </c>
      <c r="R19" s="43">
        <v>172</v>
      </c>
      <c r="S19" s="44">
        <v>16.86</v>
      </c>
      <c r="T19" s="45">
        <v>4.83</v>
      </c>
      <c r="U19" s="43">
        <v>5</v>
      </c>
      <c r="V19" s="41">
        <v>0</v>
      </c>
      <c r="W19" s="46">
        <v>5.8</v>
      </c>
      <c r="X19" s="43">
        <v>4</v>
      </c>
      <c r="Y19" s="44">
        <v>25</v>
      </c>
      <c r="Z19" s="45">
        <v>2.75</v>
      </c>
      <c r="AA19" s="43">
        <v>153</v>
      </c>
      <c r="AB19" s="41">
        <v>62.74</v>
      </c>
      <c r="AC19" s="46">
        <v>1.72</v>
      </c>
      <c r="AD19" s="43">
        <v>51</v>
      </c>
      <c r="AE19" s="41">
        <v>74.5</v>
      </c>
      <c r="AF19" s="46">
        <v>2.25</v>
      </c>
      <c r="AH19" s="40">
        <v>223</v>
      </c>
      <c r="AI19" s="86">
        <v>2293</v>
      </c>
      <c r="AJ19" s="47">
        <v>155</v>
      </c>
      <c r="AK19" s="86">
        <v>1335</v>
      </c>
      <c r="AL19" s="47">
        <v>68</v>
      </c>
      <c r="AM19" s="87">
        <v>958</v>
      </c>
    </row>
    <row r="20" spans="1:39" ht="12.75">
      <c r="A20" s="39" t="s">
        <v>17</v>
      </c>
      <c r="B20" s="40">
        <v>1402</v>
      </c>
      <c r="C20" s="41">
        <v>48.78</v>
      </c>
      <c r="D20" s="42">
        <v>2.27</v>
      </c>
      <c r="E20" s="43">
        <v>881</v>
      </c>
      <c r="F20" s="44">
        <v>52.2</v>
      </c>
      <c r="G20" s="45">
        <v>2.03</v>
      </c>
      <c r="H20" s="43">
        <v>521</v>
      </c>
      <c r="I20" s="41">
        <v>42.9</v>
      </c>
      <c r="J20" s="46">
        <v>2.68</v>
      </c>
      <c r="L20" s="43">
        <v>339</v>
      </c>
      <c r="M20" s="106">
        <v>13</v>
      </c>
      <c r="N20" s="110">
        <v>1050</v>
      </c>
      <c r="O20" s="47" t="s">
        <v>52</v>
      </c>
      <c r="P20" s="118" t="s">
        <v>52</v>
      </c>
      <c r="Q20" s="119" t="s">
        <v>52</v>
      </c>
      <c r="R20" s="47" t="s">
        <v>52</v>
      </c>
      <c r="S20" s="114" t="s">
        <v>52</v>
      </c>
      <c r="T20" s="122" t="s">
        <v>52</v>
      </c>
      <c r="U20" s="47" t="s">
        <v>52</v>
      </c>
      <c r="V20" s="118" t="s">
        <v>52</v>
      </c>
      <c r="W20" s="119" t="s">
        <v>52</v>
      </c>
      <c r="X20" s="47" t="s">
        <v>52</v>
      </c>
      <c r="Y20" s="114" t="s">
        <v>52</v>
      </c>
      <c r="Z20" s="122" t="s">
        <v>52</v>
      </c>
      <c r="AA20" s="47" t="s">
        <v>52</v>
      </c>
      <c r="AB20" s="118" t="s">
        <v>52</v>
      </c>
      <c r="AC20" s="119" t="s">
        <v>52</v>
      </c>
      <c r="AD20" s="47" t="s">
        <v>52</v>
      </c>
      <c r="AE20" s="118" t="s">
        <v>52</v>
      </c>
      <c r="AF20" s="119" t="s">
        <v>52</v>
      </c>
      <c r="AH20" s="40">
        <v>684</v>
      </c>
      <c r="AI20" s="86">
        <v>2892</v>
      </c>
      <c r="AJ20" s="47">
        <v>460</v>
      </c>
      <c r="AK20" s="86">
        <v>1590</v>
      </c>
      <c r="AL20" s="47">
        <v>224</v>
      </c>
      <c r="AM20" s="87">
        <v>1302</v>
      </c>
    </row>
    <row r="21" spans="1:39" ht="13.5" thickBot="1">
      <c r="A21" s="48" t="s">
        <v>18</v>
      </c>
      <c r="B21" s="49">
        <f>SUM(B16:B20)</f>
        <v>9349</v>
      </c>
      <c r="C21" s="27">
        <f>AH21/B21*100</f>
        <v>40.121938175205905</v>
      </c>
      <c r="D21" s="28">
        <f>AI21/B21</f>
        <v>2.276179270510215</v>
      </c>
      <c r="E21" s="29">
        <f>SUM(E16:E20)</f>
        <v>3417</v>
      </c>
      <c r="F21" s="30">
        <f>AJ21/E21*100</f>
        <v>48.20017559262511</v>
      </c>
      <c r="G21" s="31">
        <f>AK21/E21</f>
        <v>1.980977465613111</v>
      </c>
      <c r="H21" s="29">
        <f>SUM(H16:H20)</f>
        <v>5932</v>
      </c>
      <c r="I21" s="27">
        <f>AL21/H21*100</f>
        <v>56.557653405259614</v>
      </c>
      <c r="J21" s="32">
        <f>AM21/H21</f>
        <v>2.4463924477410655</v>
      </c>
      <c r="L21" s="29">
        <f>SUM(L16:L20)</f>
        <v>3548</v>
      </c>
      <c r="M21" s="104">
        <f>SUM(M16:M20)</f>
        <v>129</v>
      </c>
      <c r="N21" s="109">
        <f>SUM(N16:N20)</f>
        <v>5672</v>
      </c>
      <c r="O21" s="29">
        <f>SUM(O16:O20)</f>
        <v>219</v>
      </c>
      <c r="P21" s="27">
        <v>26.94</v>
      </c>
      <c r="Q21" s="32">
        <v>4.76</v>
      </c>
      <c r="R21" s="29">
        <f>SUM(R16:R20)</f>
        <v>172</v>
      </c>
      <c r="S21" s="30">
        <v>16.86</v>
      </c>
      <c r="T21" s="31">
        <v>4.83</v>
      </c>
      <c r="U21" s="29">
        <f>SUM(U16:U20)</f>
        <v>5</v>
      </c>
      <c r="V21" s="27">
        <v>0</v>
      </c>
      <c r="W21" s="32">
        <v>5.8</v>
      </c>
      <c r="X21" s="29">
        <f>SUM(X16:X20)</f>
        <v>4</v>
      </c>
      <c r="Y21" s="30">
        <v>25</v>
      </c>
      <c r="Z21" s="31">
        <v>2.75</v>
      </c>
      <c r="AA21" s="29">
        <f>SUM(AA16:AA20)</f>
        <v>153</v>
      </c>
      <c r="AB21" s="27">
        <v>62.74</v>
      </c>
      <c r="AC21" s="32">
        <v>1.72</v>
      </c>
      <c r="AD21" s="29">
        <f>SUM(AD16:AD20)</f>
        <v>51</v>
      </c>
      <c r="AE21" s="27">
        <v>74.5</v>
      </c>
      <c r="AF21" s="32">
        <v>2.25</v>
      </c>
      <c r="AH21" s="52">
        <f aca="true" t="shared" si="1" ref="AH21:AM21">SUM(AH16:AH20)</f>
        <v>3751</v>
      </c>
      <c r="AI21" s="84">
        <f t="shared" si="1"/>
        <v>21280</v>
      </c>
      <c r="AJ21" s="56">
        <f t="shared" si="1"/>
        <v>1647</v>
      </c>
      <c r="AK21" s="84">
        <f t="shared" si="1"/>
        <v>6769</v>
      </c>
      <c r="AL21" s="56">
        <f t="shared" si="1"/>
        <v>3355</v>
      </c>
      <c r="AM21" s="85">
        <f t="shared" si="1"/>
        <v>14512</v>
      </c>
    </row>
    <row r="22" spans="1:39" ht="13.5" thickBot="1">
      <c r="A22" s="33"/>
      <c r="B22" s="34"/>
      <c r="C22" s="7"/>
      <c r="D22" s="8"/>
      <c r="E22" s="9"/>
      <c r="F22" s="35"/>
      <c r="G22" s="7"/>
      <c r="H22" s="9"/>
      <c r="I22" s="7"/>
      <c r="J22" s="7"/>
      <c r="L22" s="9"/>
      <c r="M22" s="105"/>
      <c r="N22" s="105"/>
      <c r="O22" s="9"/>
      <c r="P22" s="7"/>
      <c r="Q22" s="7"/>
      <c r="R22" s="9"/>
      <c r="S22" s="35"/>
      <c r="T22" s="7"/>
      <c r="U22" s="9"/>
      <c r="V22" s="7"/>
      <c r="W22" s="7"/>
      <c r="X22" s="9"/>
      <c r="Y22" s="35"/>
      <c r="Z22" s="7"/>
      <c r="AA22" s="9"/>
      <c r="AB22" s="7"/>
      <c r="AC22" s="7"/>
      <c r="AD22" s="9"/>
      <c r="AE22" s="7"/>
      <c r="AF22" s="7"/>
      <c r="AH22" s="57"/>
      <c r="AI22" s="57"/>
      <c r="AJ22" s="57"/>
      <c r="AK22" s="57"/>
      <c r="AL22" s="57"/>
      <c r="AM22" s="57"/>
    </row>
    <row r="23" spans="1:39" ht="12.75">
      <c r="A23" s="10" t="s">
        <v>19</v>
      </c>
      <c r="B23" s="37">
        <v>2134</v>
      </c>
      <c r="C23" s="12">
        <v>40.91</v>
      </c>
      <c r="D23" s="13">
        <v>2.96</v>
      </c>
      <c r="E23" s="38">
        <v>812</v>
      </c>
      <c r="F23" s="15">
        <v>43.84</v>
      </c>
      <c r="G23" s="16">
        <v>2.68</v>
      </c>
      <c r="H23" s="38">
        <v>1322</v>
      </c>
      <c r="I23" s="12">
        <v>39.11</v>
      </c>
      <c r="J23" s="17">
        <v>3.13</v>
      </c>
      <c r="L23" s="38">
        <v>789</v>
      </c>
      <c r="M23" s="102">
        <v>92</v>
      </c>
      <c r="N23" s="107">
        <v>1253</v>
      </c>
      <c r="O23" s="38">
        <v>330</v>
      </c>
      <c r="P23" s="12">
        <v>25</v>
      </c>
      <c r="Q23" s="17">
        <v>3.74</v>
      </c>
      <c r="R23" s="38">
        <v>459</v>
      </c>
      <c r="S23" s="15">
        <v>16</v>
      </c>
      <c r="T23" s="16">
        <v>5.03</v>
      </c>
      <c r="U23" s="38">
        <v>68</v>
      </c>
      <c r="V23" s="12">
        <v>21</v>
      </c>
      <c r="W23" s="17">
        <v>5.09</v>
      </c>
      <c r="X23" s="38">
        <v>24</v>
      </c>
      <c r="Y23" s="15">
        <v>4.17</v>
      </c>
      <c r="Z23" s="16">
        <v>5.92</v>
      </c>
      <c r="AA23" s="38">
        <v>414</v>
      </c>
      <c r="AB23" s="12">
        <v>62</v>
      </c>
      <c r="AC23" s="17">
        <v>1.43</v>
      </c>
      <c r="AD23" s="38">
        <v>839</v>
      </c>
      <c r="AE23" s="12">
        <v>53</v>
      </c>
      <c r="AF23" s="17">
        <v>2.01</v>
      </c>
      <c r="AH23" s="37">
        <v>873</v>
      </c>
      <c r="AI23" s="78">
        <v>5659</v>
      </c>
      <c r="AJ23" s="38">
        <v>356</v>
      </c>
      <c r="AK23" s="88">
        <v>2043</v>
      </c>
      <c r="AL23" s="38">
        <v>517</v>
      </c>
      <c r="AM23" s="89">
        <v>3616</v>
      </c>
    </row>
    <row r="24" spans="1:39" ht="12.75">
      <c r="A24" s="50" t="s">
        <v>20</v>
      </c>
      <c r="B24" s="40">
        <v>2020</v>
      </c>
      <c r="C24" s="41">
        <v>49.35</v>
      </c>
      <c r="D24" s="42">
        <v>2.23</v>
      </c>
      <c r="E24" s="43">
        <v>1168</v>
      </c>
      <c r="F24" s="44">
        <v>55.13</v>
      </c>
      <c r="G24" s="45">
        <v>1.89</v>
      </c>
      <c r="H24" s="43">
        <v>852</v>
      </c>
      <c r="I24" s="41">
        <v>41.43</v>
      </c>
      <c r="J24" s="46">
        <v>2.69</v>
      </c>
      <c r="L24" s="43">
        <v>568</v>
      </c>
      <c r="M24" s="121" t="s">
        <v>58</v>
      </c>
      <c r="N24" s="110">
        <v>1452</v>
      </c>
      <c r="O24" s="43">
        <v>281</v>
      </c>
      <c r="P24" s="41">
        <v>40.21</v>
      </c>
      <c r="Q24" s="46">
        <v>2.9</v>
      </c>
      <c r="R24" s="43">
        <v>287</v>
      </c>
      <c r="S24" s="44">
        <v>28.91</v>
      </c>
      <c r="T24" s="45">
        <v>3.7</v>
      </c>
      <c r="U24" s="47" t="s">
        <v>58</v>
      </c>
      <c r="V24" s="118" t="s">
        <v>58</v>
      </c>
      <c r="W24" s="119" t="s">
        <v>58</v>
      </c>
      <c r="X24" s="47" t="s">
        <v>58</v>
      </c>
      <c r="Y24" s="114" t="s">
        <v>58</v>
      </c>
      <c r="Z24" s="122" t="s">
        <v>58</v>
      </c>
      <c r="AA24" s="43">
        <v>887</v>
      </c>
      <c r="AB24" s="41">
        <v>59.86</v>
      </c>
      <c r="AC24" s="46">
        <v>1.58</v>
      </c>
      <c r="AD24" s="43">
        <v>565</v>
      </c>
      <c r="AE24" s="41">
        <v>47.78</v>
      </c>
      <c r="AF24" s="46">
        <v>2.19</v>
      </c>
      <c r="AH24" s="40">
        <v>997</v>
      </c>
      <c r="AI24" s="86">
        <v>4519</v>
      </c>
      <c r="AJ24" s="47">
        <v>644</v>
      </c>
      <c r="AK24" s="86">
        <v>2219</v>
      </c>
      <c r="AL24" s="47">
        <v>353</v>
      </c>
      <c r="AM24" s="87">
        <v>2300</v>
      </c>
    </row>
    <row r="25" spans="1:39" ht="12.75">
      <c r="A25" s="50" t="s">
        <v>21</v>
      </c>
      <c r="B25" s="40">
        <v>834</v>
      </c>
      <c r="C25" s="41">
        <v>42.8</v>
      </c>
      <c r="D25" s="42">
        <v>3.38</v>
      </c>
      <c r="E25" s="47" t="s">
        <v>64</v>
      </c>
      <c r="F25" s="44">
        <v>36</v>
      </c>
      <c r="G25" s="45">
        <v>1.08</v>
      </c>
      <c r="H25" s="43">
        <v>809</v>
      </c>
      <c r="I25" s="41">
        <v>43.01</v>
      </c>
      <c r="J25" s="46">
        <v>3.41</v>
      </c>
      <c r="L25" s="43">
        <v>322</v>
      </c>
      <c r="M25" s="106">
        <v>27</v>
      </c>
      <c r="N25" s="110">
        <v>485</v>
      </c>
      <c r="O25" s="47" t="s">
        <v>65</v>
      </c>
      <c r="P25" s="41">
        <v>8.3</v>
      </c>
      <c r="Q25" s="46">
        <v>3.58</v>
      </c>
      <c r="R25" s="43">
        <v>310</v>
      </c>
      <c r="S25" s="44">
        <v>25.8</v>
      </c>
      <c r="T25" s="45">
        <v>4.74</v>
      </c>
      <c r="U25" s="43">
        <v>0</v>
      </c>
      <c r="V25" s="41">
        <v>0</v>
      </c>
      <c r="W25" s="46">
        <v>0</v>
      </c>
      <c r="X25" s="43">
        <v>27</v>
      </c>
      <c r="Y25" s="44">
        <v>37</v>
      </c>
      <c r="Z25" s="45">
        <v>3.85</v>
      </c>
      <c r="AA25" s="47" t="s">
        <v>66</v>
      </c>
      <c r="AB25" s="41">
        <v>61.5</v>
      </c>
      <c r="AC25" s="46">
        <v>1.07</v>
      </c>
      <c r="AD25" s="43">
        <v>472</v>
      </c>
      <c r="AE25" s="41">
        <v>54.66</v>
      </c>
      <c r="AF25" s="46">
        <v>2.29</v>
      </c>
      <c r="AH25" s="40">
        <v>357</v>
      </c>
      <c r="AI25" s="86">
        <v>2318</v>
      </c>
      <c r="AJ25" s="43">
        <v>9</v>
      </c>
      <c r="AK25" s="90">
        <v>56</v>
      </c>
      <c r="AL25" s="43">
        <v>348</v>
      </c>
      <c r="AM25" s="91">
        <v>2262</v>
      </c>
    </row>
    <row r="26" spans="1:39" ht="12.75">
      <c r="A26" s="50" t="s">
        <v>22</v>
      </c>
      <c r="B26" s="40">
        <v>2767</v>
      </c>
      <c r="C26" s="41">
        <v>51</v>
      </c>
      <c r="D26" s="42">
        <v>0.57</v>
      </c>
      <c r="E26" s="43">
        <v>2708</v>
      </c>
      <c r="F26" s="44">
        <v>50</v>
      </c>
      <c r="G26" s="45">
        <v>0.56</v>
      </c>
      <c r="H26" s="43">
        <v>59</v>
      </c>
      <c r="I26" s="41">
        <v>45</v>
      </c>
      <c r="J26" s="46">
        <v>1.16</v>
      </c>
      <c r="L26" s="43">
        <v>423</v>
      </c>
      <c r="M26" s="106">
        <v>322</v>
      </c>
      <c r="N26" s="110">
        <v>2022</v>
      </c>
      <c r="O26" s="47" t="s">
        <v>52</v>
      </c>
      <c r="P26" s="118" t="s">
        <v>52</v>
      </c>
      <c r="Q26" s="119" t="s">
        <v>52</v>
      </c>
      <c r="R26" s="47" t="s">
        <v>52</v>
      </c>
      <c r="S26" s="114" t="s">
        <v>52</v>
      </c>
      <c r="T26" s="122" t="s">
        <v>52</v>
      </c>
      <c r="U26" s="47" t="s">
        <v>52</v>
      </c>
      <c r="V26" s="118" t="s">
        <v>52</v>
      </c>
      <c r="W26" s="119" t="s">
        <v>52</v>
      </c>
      <c r="X26" s="47" t="s">
        <v>52</v>
      </c>
      <c r="Y26" s="114" t="s">
        <v>52</v>
      </c>
      <c r="Z26" s="122" t="s">
        <v>52</v>
      </c>
      <c r="AA26" s="47" t="s">
        <v>52</v>
      </c>
      <c r="AB26" s="118" t="s">
        <v>52</v>
      </c>
      <c r="AC26" s="119" t="s">
        <v>52</v>
      </c>
      <c r="AD26" s="47" t="s">
        <v>52</v>
      </c>
      <c r="AE26" s="118" t="s">
        <v>52</v>
      </c>
      <c r="AF26" s="119" t="s">
        <v>52</v>
      </c>
      <c r="AH26" s="40">
        <v>1385</v>
      </c>
      <c r="AI26" s="86">
        <v>992</v>
      </c>
      <c r="AJ26" s="47">
        <v>1358</v>
      </c>
      <c r="AK26" s="86">
        <v>972</v>
      </c>
      <c r="AL26" s="47">
        <v>27</v>
      </c>
      <c r="AM26" s="87">
        <v>20</v>
      </c>
    </row>
    <row r="27" spans="1:39" ht="12.75">
      <c r="A27" s="50" t="s">
        <v>23</v>
      </c>
      <c r="B27" s="40">
        <v>429</v>
      </c>
      <c r="C27" s="41">
        <v>50.11</v>
      </c>
      <c r="D27" s="42">
        <v>2.38</v>
      </c>
      <c r="E27" s="43">
        <v>216</v>
      </c>
      <c r="F27" s="44">
        <v>48.37</v>
      </c>
      <c r="G27" s="45">
        <v>3.25</v>
      </c>
      <c r="H27" s="43">
        <v>213</v>
      </c>
      <c r="I27" s="41">
        <v>52</v>
      </c>
      <c r="J27" s="46">
        <v>2.27</v>
      </c>
      <c r="L27" s="43">
        <v>116</v>
      </c>
      <c r="M27" s="106">
        <v>5</v>
      </c>
      <c r="N27" s="110">
        <v>308</v>
      </c>
      <c r="O27" s="43">
        <v>77</v>
      </c>
      <c r="P27" s="41">
        <v>20.77</v>
      </c>
      <c r="Q27" s="46">
        <v>4.35</v>
      </c>
      <c r="R27" s="43">
        <v>39</v>
      </c>
      <c r="S27" s="44">
        <v>38.46</v>
      </c>
      <c r="T27" s="45">
        <v>3.26</v>
      </c>
      <c r="U27" s="43">
        <v>4</v>
      </c>
      <c r="V27" s="41">
        <v>75</v>
      </c>
      <c r="W27" s="46">
        <v>1.75</v>
      </c>
      <c r="X27" s="43">
        <v>1</v>
      </c>
      <c r="Y27" s="44">
        <v>100</v>
      </c>
      <c r="Z27" s="45">
        <v>0</v>
      </c>
      <c r="AA27" s="43">
        <v>135</v>
      </c>
      <c r="AB27" s="41">
        <v>62.96</v>
      </c>
      <c r="AC27" s="46">
        <v>1.67</v>
      </c>
      <c r="AD27" s="43">
        <v>173</v>
      </c>
      <c r="AE27" s="41">
        <v>55</v>
      </c>
      <c r="AF27" s="46">
        <v>1.9</v>
      </c>
      <c r="AH27" s="40">
        <v>215</v>
      </c>
      <c r="AI27" s="86">
        <v>946</v>
      </c>
      <c r="AJ27" s="47">
        <v>104</v>
      </c>
      <c r="AK27" s="86">
        <v>519</v>
      </c>
      <c r="AL27" s="47">
        <v>111</v>
      </c>
      <c r="AM27" s="87">
        <v>427</v>
      </c>
    </row>
    <row r="28" spans="1:39" ht="12.75">
      <c r="A28" s="50" t="s">
        <v>24</v>
      </c>
      <c r="B28" s="40">
        <v>1455</v>
      </c>
      <c r="C28" s="41">
        <v>50</v>
      </c>
      <c r="D28" s="42">
        <v>2.3</v>
      </c>
      <c r="E28" s="47" t="s">
        <v>71</v>
      </c>
      <c r="F28" s="114" t="s">
        <v>71</v>
      </c>
      <c r="G28" s="115" t="s">
        <v>71</v>
      </c>
      <c r="H28" s="43">
        <v>1455</v>
      </c>
      <c r="I28" s="41">
        <v>50</v>
      </c>
      <c r="J28" s="46">
        <v>2.3</v>
      </c>
      <c r="L28" s="43">
        <v>151</v>
      </c>
      <c r="M28" s="121" t="s">
        <v>58</v>
      </c>
      <c r="N28" s="110">
        <v>1304</v>
      </c>
      <c r="O28" s="47" t="s">
        <v>71</v>
      </c>
      <c r="P28" s="118" t="s">
        <v>71</v>
      </c>
      <c r="Q28" s="119" t="s">
        <v>71</v>
      </c>
      <c r="R28" s="43">
        <v>151</v>
      </c>
      <c r="S28" s="44">
        <v>29</v>
      </c>
      <c r="T28" s="51">
        <v>3.94</v>
      </c>
      <c r="U28" s="47" t="s">
        <v>71</v>
      </c>
      <c r="V28" s="118" t="s">
        <v>71</v>
      </c>
      <c r="W28" s="119" t="s">
        <v>71</v>
      </c>
      <c r="X28" s="47" t="s">
        <v>58</v>
      </c>
      <c r="Y28" s="114" t="s">
        <v>58</v>
      </c>
      <c r="Z28" s="115" t="s">
        <v>58</v>
      </c>
      <c r="AA28" s="47" t="s">
        <v>71</v>
      </c>
      <c r="AB28" s="118" t="s">
        <v>71</v>
      </c>
      <c r="AC28" s="119" t="s">
        <v>71</v>
      </c>
      <c r="AD28" s="43">
        <v>1304</v>
      </c>
      <c r="AE28" s="41">
        <v>52</v>
      </c>
      <c r="AF28" s="46">
        <v>2.11</v>
      </c>
      <c r="AH28" s="40">
        <v>727</v>
      </c>
      <c r="AI28" s="86">
        <v>3346</v>
      </c>
      <c r="AJ28" s="47" t="s">
        <v>71</v>
      </c>
      <c r="AK28" s="86" t="s">
        <v>71</v>
      </c>
      <c r="AL28" s="47">
        <v>727</v>
      </c>
      <c r="AM28" s="87">
        <v>3346</v>
      </c>
    </row>
    <row r="29" spans="1:39" ht="13.5" thickBot="1">
      <c r="A29" s="25" t="s">
        <v>25</v>
      </c>
      <c r="B29" s="52">
        <f>SUM(B23:B28)</f>
        <v>9639</v>
      </c>
      <c r="C29" s="27">
        <f>AH29/B29*100</f>
        <v>47.24556489262371</v>
      </c>
      <c r="D29" s="28">
        <f>AI29/B29</f>
        <v>1.8445896877269425</v>
      </c>
      <c r="E29" s="53">
        <f>SUM(E23:E28)</f>
        <v>4904</v>
      </c>
      <c r="F29" s="30">
        <f>AJ29/E29*100</f>
        <v>50.38743882544862</v>
      </c>
      <c r="G29" s="31">
        <f>AK29/E29</f>
        <v>1.1845432300163132</v>
      </c>
      <c r="H29" s="53">
        <f>SUM(H23:H28)</f>
        <v>4710</v>
      </c>
      <c r="I29" s="27">
        <f>AL29/H29*100</f>
        <v>44.225053078556265</v>
      </c>
      <c r="J29" s="32">
        <f>AM29/H29</f>
        <v>2.5416135881104034</v>
      </c>
      <c r="L29" s="53">
        <f>SUM(L23:L28)</f>
        <v>2369</v>
      </c>
      <c r="M29" s="104">
        <f>SUM(M23:M28)</f>
        <v>446</v>
      </c>
      <c r="N29" s="109">
        <f>SUM(N23:N28)</f>
        <v>6824</v>
      </c>
      <c r="O29" s="53">
        <f>SUM(O23:O28)</f>
        <v>688</v>
      </c>
      <c r="P29" s="27">
        <v>30.88</v>
      </c>
      <c r="Q29" s="32">
        <v>3.53</v>
      </c>
      <c r="R29" s="53">
        <f>SUM(R23:R28)</f>
        <v>1246</v>
      </c>
      <c r="S29" s="30">
        <v>23.69</v>
      </c>
      <c r="T29" s="31">
        <v>4.46</v>
      </c>
      <c r="U29" s="53">
        <f>SUM(U23:U28)</f>
        <v>72</v>
      </c>
      <c r="V29" s="27">
        <v>24</v>
      </c>
      <c r="W29" s="32">
        <v>4.9</v>
      </c>
      <c r="X29" s="53">
        <f>SUM(X23:X28)</f>
        <v>52</v>
      </c>
      <c r="Y29" s="30">
        <v>23.05</v>
      </c>
      <c r="Z29" s="31">
        <v>4.73</v>
      </c>
      <c r="AA29" s="53">
        <f>SUM(AA23:AA28)</f>
        <v>1436</v>
      </c>
      <c r="AB29" s="27">
        <v>61.32</v>
      </c>
      <c r="AC29" s="120">
        <v>1.55</v>
      </c>
      <c r="AD29" s="53">
        <f>SUM(AD23:AD28)</f>
        <v>3353</v>
      </c>
      <c r="AE29" s="27">
        <v>52.07</v>
      </c>
      <c r="AF29" s="32">
        <v>1.91</v>
      </c>
      <c r="AH29" s="52">
        <f aca="true" t="shared" si="2" ref="AH29:AM29">SUM(AH23:AH28)</f>
        <v>4554</v>
      </c>
      <c r="AI29" s="84">
        <f t="shared" si="2"/>
        <v>17780</v>
      </c>
      <c r="AJ29" s="56">
        <f t="shared" si="2"/>
        <v>2471</v>
      </c>
      <c r="AK29" s="84">
        <f t="shared" si="2"/>
        <v>5809</v>
      </c>
      <c r="AL29" s="56">
        <f t="shared" si="2"/>
        <v>2083</v>
      </c>
      <c r="AM29" s="85">
        <f t="shared" si="2"/>
        <v>11971</v>
      </c>
    </row>
    <row r="30" spans="1:39" ht="12.75">
      <c r="A30" s="33" t="s">
        <v>26</v>
      </c>
      <c r="B30" s="34">
        <v>378</v>
      </c>
      <c r="C30" s="7">
        <v>42.86</v>
      </c>
      <c r="D30" s="8">
        <v>2.74</v>
      </c>
      <c r="E30" s="34" t="s">
        <v>71</v>
      </c>
      <c r="F30" s="117" t="s">
        <v>71</v>
      </c>
      <c r="G30" s="116" t="s">
        <v>71</v>
      </c>
      <c r="H30" s="9">
        <v>378</v>
      </c>
      <c r="I30" s="7">
        <v>42.86</v>
      </c>
      <c r="J30" s="7">
        <v>2.74</v>
      </c>
      <c r="L30" s="9">
        <v>48</v>
      </c>
      <c r="M30" s="105">
        <v>1</v>
      </c>
      <c r="N30" s="105">
        <v>329</v>
      </c>
      <c r="O30" s="34" t="s">
        <v>71</v>
      </c>
      <c r="P30" s="116" t="s">
        <v>71</v>
      </c>
      <c r="Q30" s="116" t="s">
        <v>71</v>
      </c>
      <c r="R30" s="9">
        <v>48</v>
      </c>
      <c r="S30" s="35">
        <v>29.17</v>
      </c>
      <c r="T30" s="7">
        <v>3.15</v>
      </c>
      <c r="U30" s="34" t="s">
        <v>71</v>
      </c>
      <c r="V30" s="116" t="s">
        <v>71</v>
      </c>
      <c r="W30" s="116" t="s">
        <v>71</v>
      </c>
      <c r="X30" s="9">
        <v>1</v>
      </c>
      <c r="Y30" s="35">
        <v>1</v>
      </c>
      <c r="Z30" s="7">
        <v>0</v>
      </c>
      <c r="AA30" s="34" t="s">
        <v>71</v>
      </c>
      <c r="AB30" s="116" t="s">
        <v>71</v>
      </c>
      <c r="AC30" s="116" t="s">
        <v>71</v>
      </c>
      <c r="AD30" s="9">
        <v>329</v>
      </c>
      <c r="AE30" s="7">
        <v>44.7</v>
      </c>
      <c r="AF30" s="7">
        <v>2.7</v>
      </c>
      <c r="AH30" s="57">
        <v>162</v>
      </c>
      <c r="AI30" s="57">
        <v>1035</v>
      </c>
      <c r="AJ30" s="57" t="s">
        <v>71</v>
      </c>
      <c r="AK30" s="57" t="s">
        <v>71</v>
      </c>
      <c r="AL30" s="57">
        <v>162</v>
      </c>
      <c r="AM30" s="57">
        <v>1035</v>
      </c>
    </row>
    <row r="31" spans="1:39" ht="12.75">
      <c r="A31" s="50" t="s">
        <v>27</v>
      </c>
      <c r="B31" s="47">
        <v>4484</v>
      </c>
      <c r="C31" s="41">
        <v>50</v>
      </c>
      <c r="D31" s="42">
        <v>2.15</v>
      </c>
      <c r="E31" s="43">
        <v>30</v>
      </c>
      <c r="F31" s="44">
        <v>50</v>
      </c>
      <c r="G31" s="45">
        <v>1.6</v>
      </c>
      <c r="H31" s="43">
        <v>4454</v>
      </c>
      <c r="I31" s="41">
        <v>50</v>
      </c>
      <c r="J31" s="46">
        <v>2.15</v>
      </c>
      <c r="L31" s="43">
        <v>417</v>
      </c>
      <c r="M31" s="106">
        <v>115</v>
      </c>
      <c r="N31" s="110">
        <v>3952</v>
      </c>
      <c r="O31" s="43">
        <v>6</v>
      </c>
      <c r="P31" s="41">
        <v>33</v>
      </c>
      <c r="Q31" s="46">
        <v>3.67</v>
      </c>
      <c r="R31" s="43">
        <v>411</v>
      </c>
      <c r="S31" s="44">
        <v>27</v>
      </c>
      <c r="T31" s="45">
        <v>3.81</v>
      </c>
      <c r="U31" s="43">
        <v>1</v>
      </c>
      <c r="V31" s="41">
        <v>0</v>
      </c>
      <c r="W31" s="46">
        <v>1</v>
      </c>
      <c r="X31" s="43">
        <v>114</v>
      </c>
      <c r="Y31" s="44">
        <v>22</v>
      </c>
      <c r="Z31" s="45">
        <v>4.04</v>
      </c>
      <c r="AA31" s="43">
        <v>23</v>
      </c>
      <c r="AB31" s="41">
        <v>57</v>
      </c>
      <c r="AC31" s="46">
        <v>1.09</v>
      </c>
      <c r="AD31" s="43">
        <v>3929</v>
      </c>
      <c r="AE31" s="41">
        <v>54</v>
      </c>
      <c r="AF31" s="46">
        <v>1.92</v>
      </c>
      <c r="AH31" s="40">
        <v>2251</v>
      </c>
      <c r="AI31" s="86">
        <v>8898</v>
      </c>
      <c r="AJ31" s="47">
        <v>15</v>
      </c>
      <c r="AK31" s="86">
        <v>48</v>
      </c>
      <c r="AL31" s="47">
        <v>2236</v>
      </c>
      <c r="AM31" s="87">
        <v>8850</v>
      </c>
    </row>
    <row r="32" spans="1:39" ht="12.75">
      <c r="A32" s="50" t="s">
        <v>28</v>
      </c>
      <c r="B32" s="47">
        <v>609</v>
      </c>
      <c r="C32" s="41">
        <v>49</v>
      </c>
      <c r="D32" s="42">
        <v>2.24</v>
      </c>
      <c r="E32" s="47" t="s">
        <v>71</v>
      </c>
      <c r="F32" s="114" t="s">
        <v>71</v>
      </c>
      <c r="G32" s="122" t="s">
        <v>71</v>
      </c>
      <c r="H32" s="43">
        <v>609</v>
      </c>
      <c r="I32" s="41">
        <v>49</v>
      </c>
      <c r="J32" s="46">
        <v>2.24</v>
      </c>
      <c r="L32" s="43">
        <v>50</v>
      </c>
      <c r="M32" s="106">
        <v>5</v>
      </c>
      <c r="N32" s="110">
        <v>554</v>
      </c>
      <c r="O32" s="47" t="s">
        <v>71</v>
      </c>
      <c r="P32" s="118" t="s">
        <v>71</v>
      </c>
      <c r="Q32" s="119" t="s">
        <v>71</v>
      </c>
      <c r="R32" s="43">
        <v>50</v>
      </c>
      <c r="S32" s="44">
        <v>30</v>
      </c>
      <c r="T32" s="45">
        <v>3.64</v>
      </c>
      <c r="U32" s="47" t="s">
        <v>71</v>
      </c>
      <c r="V32" s="118" t="s">
        <v>71</v>
      </c>
      <c r="W32" s="119" t="s">
        <v>71</v>
      </c>
      <c r="X32" s="43">
        <v>5</v>
      </c>
      <c r="Y32" s="44">
        <v>40</v>
      </c>
      <c r="Z32" s="45">
        <v>2.2</v>
      </c>
      <c r="AA32" s="47" t="s">
        <v>71</v>
      </c>
      <c r="AB32" s="118" t="s">
        <v>71</v>
      </c>
      <c r="AC32" s="119" t="s">
        <v>71</v>
      </c>
      <c r="AD32" s="43">
        <v>554</v>
      </c>
      <c r="AE32" s="41">
        <v>50</v>
      </c>
      <c r="AF32" s="46">
        <v>2.11</v>
      </c>
      <c r="AH32" s="40">
        <v>609</v>
      </c>
      <c r="AI32" s="86" t="s">
        <v>52</v>
      </c>
      <c r="AJ32" s="47">
        <v>313</v>
      </c>
      <c r="AK32" s="86" t="s">
        <v>52</v>
      </c>
      <c r="AL32" s="47">
        <v>296</v>
      </c>
      <c r="AM32" s="87">
        <v>1312</v>
      </c>
    </row>
    <row r="33" spans="1:39" ht="12.75">
      <c r="A33" s="50" t="s">
        <v>29</v>
      </c>
      <c r="B33" s="47">
        <v>2036</v>
      </c>
      <c r="C33" s="41">
        <v>59.2</v>
      </c>
      <c r="D33" s="42">
        <v>1.17</v>
      </c>
      <c r="E33" s="43">
        <v>960</v>
      </c>
      <c r="F33" s="44">
        <v>65.3</v>
      </c>
      <c r="G33" s="45">
        <v>1.1</v>
      </c>
      <c r="H33" s="43">
        <v>1076</v>
      </c>
      <c r="I33" s="41">
        <v>53.8</v>
      </c>
      <c r="J33" s="46">
        <v>1.53</v>
      </c>
      <c r="L33" s="43">
        <v>179</v>
      </c>
      <c r="M33" s="106">
        <v>41</v>
      </c>
      <c r="N33" s="110">
        <v>1816</v>
      </c>
      <c r="O33" s="43">
        <v>88</v>
      </c>
      <c r="P33" s="118" t="s">
        <v>52</v>
      </c>
      <c r="Q33" s="119" t="s">
        <v>52</v>
      </c>
      <c r="R33" s="43">
        <v>91</v>
      </c>
      <c r="S33" s="114" t="s">
        <v>52</v>
      </c>
      <c r="T33" s="122" t="s">
        <v>52</v>
      </c>
      <c r="U33" s="43">
        <v>35</v>
      </c>
      <c r="V33" s="118" t="s">
        <v>52</v>
      </c>
      <c r="W33" s="119" t="s">
        <v>52</v>
      </c>
      <c r="X33" s="43">
        <v>6</v>
      </c>
      <c r="Y33" s="114" t="s">
        <v>52</v>
      </c>
      <c r="Z33" s="122" t="s">
        <v>52</v>
      </c>
      <c r="AA33" s="43">
        <v>837</v>
      </c>
      <c r="AB33" s="118" t="s">
        <v>52</v>
      </c>
      <c r="AC33" s="119" t="s">
        <v>52</v>
      </c>
      <c r="AD33" s="43">
        <v>979</v>
      </c>
      <c r="AE33" s="118" t="s">
        <v>52</v>
      </c>
      <c r="AF33" s="119" t="s">
        <v>52</v>
      </c>
      <c r="AH33" s="40">
        <v>1206</v>
      </c>
      <c r="AI33" s="86">
        <v>2704</v>
      </c>
      <c r="AJ33" s="47">
        <v>627</v>
      </c>
      <c r="AK33" s="86">
        <v>1056</v>
      </c>
      <c r="AL33" s="47">
        <v>579</v>
      </c>
      <c r="AM33" s="87">
        <v>1648</v>
      </c>
    </row>
    <row r="34" spans="1:39" ht="12.75">
      <c r="A34" s="18" t="s">
        <v>30</v>
      </c>
      <c r="B34" s="54">
        <v>456</v>
      </c>
      <c r="C34" s="19">
        <v>50.4</v>
      </c>
      <c r="D34" s="20">
        <v>1.98</v>
      </c>
      <c r="E34" s="55">
        <v>305</v>
      </c>
      <c r="F34" s="22">
        <v>52.8</v>
      </c>
      <c r="G34" s="23">
        <v>1.76</v>
      </c>
      <c r="H34" s="55">
        <v>151</v>
      </c>
      <c r="I34" s="19">
        <v>45.7</v>
      </c>
      <c r="J34" s="24">
        <v>2.4</v>
      </c>
      <c r="L34" s="55">
        <v>105</v>
      </c>
      <c r="M34" s="103">
        <v>4</v>
      </c>
      <c r="N34" s="108">
        <v>347</v>
      </c>
      <c r="O34" s="55">
        <v>78</v>
      </c>
      <c r="P34" s="19">
        <v>34.6</v>
      </c>
      <c r="Q34" s="24">
        <v>2.82</v>
      </c>
      <c r="R34" s="55">
        <v>27</v>
      </c>
      <c r="S34" s="22">
        <v>25.9</v>
      </c>
      <c r="T34" s="23">
        <v>4.41</v>
      </c>
      <c r="U34" s="55">
        <v>4</v>
      </c>
      <c r="V34" s="19">
        <v>30</v>
      </c>
      <c r="W34" s="24">
        <v>3</v>
      </c>
      <c r="X34" s="55">
        <v>0</v>
      </c>
      <c r="Y34" s="22">
        <v>0</v>
      </c>
      <c r="Z34" s="23">
        <v>0</v>
      </c>
      <c r="AA34" s="55">
        <v>223</v>
      </c>
      <c r="AB34" s="19">
        <v>59.2</v>
      </c>
      <c r="AC34" s="24">
        <v>1.38</v>
      </c>
      <c r="AD34" s="55">
        <v>124</v>
      </c>
      <c r="AE34" s="19">
        <v>50</v>
      </c>
      <c r="AF34" s="24">
        <v>1.97</v>
      </c>
      <c r="AH34" s="81">
        <v>230</v>
      </c>
      <c r="AI34" s="82">
        <v>901</v>
      </c>
      <c r="AJ34" s="55">
        <v>161</v>
      </c>
      <c r="AK34" s="92">
        <v>538</v>
      </c>
      <c r="AL34" s="55">
        <v>69</v>
      </c>
      <c r="AM34" s="93">
        <v>363</v>
      </c>
    </row>
    <row r="35" spans="1:39" ht="13.5" thickBot="1">
      <c r="A35" s="25" t="s">
        <v>31</v>
      </c>
      <c r="B35" s="56">
        <f>SUM(B30:B34)</f>
        <v>7963</v>
      </c>
      <c r="C35" s="27">
        <f>AH35/B35*100</f>
        <v>55.98392565615974</v>
      </c>
      <c r="D35" s="28">
        <f>AI35/B35</f>
        <v>1.7001130227301269</v>
      </c>
      <c r="E35" s="53">
        <f>SUM(E30:E34)</f>
        <v>1295</v>
      </c>
      <c r="F35" s="30">
        <f>AJ35/E35*100</f>
        <v>86.17760617760618</v>
      </c>
      <c r="G35" s="31">
        <f>AK35/E35</f>
        <v>1.267953667953668</v>
      </c>
      <c r="H35" s="53">
        <f>SUM(H30:H34)</f>
        <v>6668</v>
      </c>
      <c r="I35" s="27">
        <f>AL35/H35*100</f>
        <v>50.119976004799035</v>
      </c>
      <c r="J35" s="32">
        <f>AM35/H35</f>
        <v>1.9808038392321536</v>
      </c>
      <c r="L35" s="53">
        <f>SUM(L30:L34)</f>
        <v>799</v>
      </c>
      <c r="M35" s="30">
        <f>SUM(M30:M34)</f>
        <v>166</v>
      </c>
      <c r="N35" s="109">
        <f>SUM(N30:N34)</f>
        <v>6998</v>
      </c>
      <c r="O35" s="53">
        <f>SUM(O30:O34)</f>
        <v>172</v>
      </c>
      <c r="P35" s="27">
        <v>34.46</v>
      </c>
      <c r="Q35" s="32">
        <v>2.88</v>
      </c>
      <c r="R35" s="53">
        <f>SUM(R30:R34)</f>
        <v>627</v>
      </c>
      <c r="S35" s="30">
        <v>23.44</v>
      </c>
      <c r="T35" s="31">
        <v>3.22</v>
      </c>
      <c r="U35" s="53">
        <f>SUM(U30:U34)</f>
        <v>40</v>
      </c>
      <c r="V35" s="27">
        <v>30</v>
      </c>
      <c r="W35" s="32">
        <v>2.6</v>
      </c>
      <c r="X35" s="53">
        <f>SUM(X30:X34)</f>
        <v>126</v>
      </c>
      <c r="Y35" s="30">
        <v>21.5</v>
      </c>
      <c r="Z35" s="31">
        <v>3.93</v>
      </c>
      <c r="AA35" s="53">
        <f>SUM(AA30:AA34)</f>
        <v>1083</v>
      </c>
      <c r="AB35" s="27">
        <v>58.99</v>
      </c>
      <c r="AC35" s="32">
        <v>1.35</v>
      </c>
      <c r="AD35" s="53">
        <f>SUM(AD30:AD34)</f>
        <v>5915</v>
      </c>
      <c r="AE35" s="27">
        <v>52.83</v>
      </c>
      <c r="AF35" s="32">
        <v>1.99</v>
      </c>
      <c r="AH35" s="52">
        <f aca="true" t="shared" si="3" ref="AH35:AM35">SUM(AH30:AH34)</f>
        <v>4458</v>
      </c>
      <c r="AI35" s="84">
        <f t="shared" si="3"/>
        <v>13538</v>
      </c>
      <c r="AJ35" s="56">
        <f t="shared" si="3"/>
        <v>1116</v>
      </c>
      <c r="AK35" s="84">
        <f t="shared" si="3"/>
        <v>1642</v>
      </c>
      <c r="AL35" s="56">
        <f t="shared" si="3"/>
        <v>3342</v>
      </c>
      <c r="AM35" s="85">
        <f t="shared" si="3"/>
        <v>13208</v>
      </c>
    </row>
    <row r="36" spans="1:39" ht="13.5" thickBot="1">
      <c r="A36" s="33"/>
      <c r="B36" s="57"/>
      <c r="C36" s="7"/>
      <c r="D36" s="8"/>
      <c r="E36" s="58"/>
      <c r="F36" s="35"/>
      <c r="G36" s="7"/>
      <c r="H36" s="58"/>
      <c r="I36" s="7"/>
      <c r="J36" s="7"/>
      <c r="L36" s="58"/>
      <c r="M36" s="35"/>
      <c r="N36" s="105"/>
      <c r="O36" s="58"/>
      <c r="P36" s="7"/>
      <c r="Q36" s="7"/>
      <c r="R36" s="58"/>
      <c r="S36" s="35"/>
      <c r="T36" s="7"/>
      <c r="U36" s="58"/>
      <c r="V36" s="7"/>
      <c r="W36" s="7"/>
      <c r="X36" s="58"/>
      <c r="Y36" s="35"/>
      <c r="Z36" s="7"/>
      <c r="AA36" s="58"/>
      <c r="AB36" s="7"/>
      <c r="AC36" s="7"/>
      <c r="AD36" s="58"/>
      <c r="AE36" s="7"/>
      <c r="AF36" s="7"/>
      <c r="AH36" s="57"/>
      <c r="AI36" s="57"/>
      <c r="AJ36" s="57"/>
      <c r="AK36" s="57"/>
      <c r="AL36" s="57"/>
      <c r="AM36" s="57"/>
    </row>
    <row r="37" spans="1:39" ht="13.5" thickBot="1">
      <c r="A37" s="59" t="s">
        <v>32</v>
      </c>
      <c r="B37" s="60">
        <f>B14+B21+B29+B35</f>
        <v>38460</v>
      </c>
      <c r="C37" s="61">
        <f>AH37/B37*100</f>
        <v>52.13988559542382</v>
      </c>
      <c r="D37" s="62">
        <f>AI37/B37</f>
        <v>1.8302132085283411</v>
      </c>
      <c r="E37" s="63">
        <f>E14+E21+E29+E35</f>
        <v>18595</v>
      </c>
      <c r="F37" s="64">
        <f>AJ37/E37*100</f>
        <v>61.597203549341216</v>
      </c>
      <c r="G37" s="65">
        <f>AK37/E37</f>
        <v>1.3617639150309222</v>
      </c>
      <c r="H37" s="63">
        <f>H14+H21+H29+H35</f>
        <v>19840</v>
      </c>
      <c r="I37" s="61">
        <f>AL37/H37*100</f>
        <v>49.64717741935484</v>
      </c>
      <c r="J37" s="66">
        <f>AM37/H37</f>
        <v>2.3377520161290324</v>
      </c>
      <c r="L37" s="63">
        <f>L14+L21+L29+L35</f>
        <v>8804</v>
      </c>
      <c r="M37" s="64">
        <f>M14+M21+M124+M29</f>
        <v>2038</v>
      </c>
      <c r="N37" s="111">
        <f>N14+N21+N29+N35</f>
        <v>27452</v>
      </c>
      <c r="O37" s="63">
        <f>O14+O21+O29+O35</f>
        <v>2251</v>
      </c>
      <c r="P37" s="61">
        <v>43.9</v>
      </c>
      <c r="Q37" s="66">
        <v>2.74</v>
      </c>
      <c r="R37" s="63">
        <f>R14+R21+R29+R35</f>
        <v>2961</v>
      </c>
      <c r="S37" s="64">
        <v>22.53</v>
      </c>
      <c r="T37" s="65">
        <v>4.36</v>
      </c>
      <c r="U37" s="63">
        <f>U14+U21+U29+U35</f>
        <v>1493</v>
      </c>
      <c r="V37" s="61">
        <v>48.31</v>
      </c>
      <c r="W37" s="66">
        <v>2.55</v>
      </c>
      <c r="X37" s="63">
        <f>X14+X21+X29+X35</f>
        <v>269</v>
      </c>
      <c r="Y37" s="64">
        <v>28.56</v>
      </c>
      <c r="Z37" s="65">
        <v>3.93</v>
      </c>
      <c r="AA37" s="63">
        <f>AA14+AA21+AA29+AA35</f>
        <v>9103</v>
      </c>
      <c r="AB37" s="61">
        <v>71.03</v>
      </c>
      <c r="AC37" s="66">
        <v>1.05</v>
      </c>
      <c r="AD37" s="63">
        <f>AD14+AD21+AD29+AD35</f>
        <v>10846</v>
      </c>
      <c r="AE37" s="61">
        <v>53</v>
      </c>
      <c r="AF37" s="66">
        <v>1.96</v>
      </c>
      <c r="AH37" s="60">
        <f aca="true" t="shared" si="4" ref="AH37:AM37">AH14+AH21+AH29+AH35</f>
        <v>20053</v>
      </c>
      <c r="AI37" s="94">
        <f t="shared" si="4"/>
        <v>70390</v>
      </c>
      <c r="AJ37" s="95">
        <f t="shared" si="4"/>
        <v>11454</v>
      </c>
      <c r="AK37" s="94">
        <f t="shared" si="4"/>
        <v>25322</v>
      </c>
      <c r="AL37" s="95">
        <f t="shared" si="4"/>
        <v>9850</v>
      </c>
      <c r="AM37" s="96">
        <f t="shared" si="4"/>
        <v>46381</v>
      </c>
    </row>
    <row r="39" ht="12.75">
      <c r="A39" t="s">
        <v>74</v>
      </c>
    </row>
    <row r="40" ht="12.75">
      <c r="A40" t="s">
        <v>75</v>
      </c>
    </row>
    <row r="41" ht="12.75">
      <c r="A41" t="s">
        <v>76</v>
      </c>
    </row>
    <row r="42" ht="12.75">
      <c r="A42" t="s">
        <v>62</v>
      </c>
    </row>
    <row r="43" ht="12.75">
      <c r="A43" t="s">
        <v>61</v>
      </c>
    </row>
    <row r="44" ht="12.75">
      <c r="A44" t="s">
        <v>77</v>
      </c>
    </row>
  </sheetData>
  <mergeCells count="12">
    <mergeCell ref="X6:Z7"/>
    <mergeCell ref="AA6:AC7"/>
    <mergeCell ref="AD6:AF7"/>
    <mergeCell ref="AH6:AI6"/>
    <mergeCell ref="L6:N7"/>
    <mergeCell ref="O6:Q7"/>
    <mergeCell ref="R6:T7"/>
    <mergeCell ref="U6:W7"/>
    <mergeCell ref="A6:A8"/>
    <mergeCell ref="B6:D7"/>
    <mergeCell ref="E6:G7"/>
    <mergeCell ref="H6:J7"/>
  </mergeCells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M44"/>
  <sheetViews>
    <sheetView tabSelected="1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X38" sqref="X38"/>
    </sheetView>
  </sheetViews>
  <sheetFormatPr defaultColWidth="9.140625" defaultRowHeight="12.75"/>
  <sheetData>
    <row r="3" ht="12.75">
      <c r="A3" s="97" t="s">
        <v>49</v>
      </c>
    </row>
    <row r="5" ht="13.5" thickBot="1"/>
    <row r="6" spans="1:39" ht="12.75">
      <c r="A6" s="123" t="s">
        <v>0</v>
      </c>
      <c r="B6" s="126" t="s">
        <v>1</v>
      </c>
      <c r="C6" s="127"/>
      <c r="D6" s="128"/>
      <c r="E6" s="132" t="s">
        <v>2</v>
      </c>
      <c r="F6" s="127"/>
      <c r="G6" s="128"/>
      <c r="H6" s="132" t="s">
        <v>3</v>
      </c>
      <c r="I6" s="127"/>
      <c r="J6" s="134"/>
      <c r="L6" s="132" t="s">
        <v>33</v>
      </c>
      <c r="M6" s="127"/>
      <c r="N6" s="128"/>
      <c r="O6" s="132" t="s">
        <v>34</v>
      </c>
      <c r="P6" s="127"/>
      <c r="Q6" s="134"/>
      <c r="R6" s="132" t="s">
        <v>35</v>
      </c>
      <c r="S6" s="127"/>
      <c r="T6" s="128"/>
      <c r="U6" s="132" t="s">
        <v>36</v>
      </c>
      <c r="V6" s="127"/>
      <c r="W6" s="134"/>
      <c r="X6" s="132" t="s">
        <v>40</v>
      </c>
      <c r="Y6" s="127"/>
      <c r="Z6" s="128"/>
      <c r="AA6" s="132" t="s">
        <v>41</v>
      </c>
      <c r="AB6" s="127"/>
      <c r="AC6" s="134"/>
      <c r="AD6" s="132" t="s">
        <v>42</v>
      </c>
      <c r="AE6" s="127"/>
      <c r="AF6" s="134"/>
      <c r="AH6" s="136" t="s">
        <v>1</v>
      </c>
      <c r="AI6" s="137"/>
      <c r="AJ6" s="67" t="s">
        <v>43</v>
      </c>
      <c r="AK6" s="68"/>
      <c r="AL6" s="67" t="s">
        <v>44</v>
      </c>
      <c r="AM6" s="69"/>
    </row>
    <row r="7" spans="1:39" ht="12.75">
      <c r="A7" s="124"/>
      <c r="B7" s="129"/>
      <c r="C7" s="130"/>
      <c r="D7" s="131"/>
      <c r="E7" s="133"/>
      <c r="F7" s="130"/>
      <c r="G7" s="131"/>
      <c r="H7" s="133"/>
      <c r="I7" s="130"/>
      <c r="J7" s="135"/>
      <c r="L7" s="133"/>
      <c r="M7" s="130"/>
      <c r="N7" s="131"/>
      <c r="O7" s="133"/>
      <c r="P7" s="130"/>
      <c r="Q7" s="135"/>
      <c r="R7" s="133"/>
      <c r="S7" s="130"/>
      <c r="T7" s="131"/>
      <c r="U7" s="133"/>
      <c r="V7" s="130"/>
      <c r="W7" s="135"/>
      <c r="X7" s="133"/>
      <c r="Y7" s="130"/>
      <c r="Z7" s="131"/>
      <c r="AA7" s="133"/>
      <c r="AB7" s="130"/>
      <c r="AC7" s="135"/>
      <c r="AD7" s="133"/>
      <c r="AE7" s="130"/>
      <c r="AF7" s="135"/>
      <c r="AH7" s="70" t="s">
        <v>45</v>
      </c>
      <c r="AI7" s="71"/>
      <c r="AJ7" s="72"/>
      <c r="AK7" s="71"/>
      <c r="AL7" s="72"/>
      <c r="AM7" s="73"/>
    </row>
    <row r="8" spans="1:39" ht="53.25" thickBot="1">
      <c r="A8" s="125"/>
      <c r="B8" s="1" t="s">
        <v>4</v>
      </c>
      <c r="C8" s="2" t="s">
        <v>5</v>
      </c>
      <c r="D8" s="2" t="s">
        <v>51</v>
      </c>
      <c r="E8" s="3" t="s">
        <v>4</v>
      </c>
      <c r="F8" s="1" t="s">
        <v>5</v>
      </c>
      <c r="G8" s="2" t="s">
        <v>7</v>
      </c>
      <c r="H8" s="3" t="s">
        <v>4</v>
      </c>
      <c r="I8" s="2" t="s">
        <v>5</v>
      </c>
      <c r="J8" s="4" t="s">
        <v>50</v>
      </c>
      <c r="L8" s="3" t="s">
        <v>37</v>
      </c>
      <c r="M8" s="1" t="s">
        <v>38</v>
      </c>
      <c r="N8" s="2" t="s">
        <v>39</v>
      </c>
      <c r="O8" s="3" t="s">
        <v>4</v>
      </c>
      <c r="P8" s="2" t="s">
        <v>5</v>
      </c>
      <c r="Q8" s="4" t="s">
        <v>7</v>
      </c>
      <c r="R8" s="3" t="s">
        <v>4</v>
      </c>
      <c r="S8" s="1" t="s">
        <v>5</v>
      </c>
      <c r="T8" s="2" t="s">
        <v>7</v>
      </c>
      <c r="U8" s="3" t="s">
        <v>4</v>
      </c>
      <c r="V8" s="2" t="s">
        <v>5</v>
      </c>
      <c r="W8" s="4" t="s">
        <v>7</v>
      </c>
      <c r="X8" s="3" t="s">
        <v>4</v>
      </c>
      <c r="Y8" s="1" t="s">
        <v>5</v>
      </c>
      <c r="Z8" s="2" t="s">
        <v>7</v>
      </c>
      <c r="AA8" s="3" t="s">
        <v>4</v>
      </c>
      <c r="AB8" s="2" t="s">
        <v>5</v>
      </c>
      <c r="AC8" s="4" t="s">
        <v>6</v>
      </c>
      <c r="AD8" s="3" t="s">
        <v>4</v>
      </c>
      <c r="AE8" s="2" t="s">
        <v>5</v>
      </c>
      <c r="AF8" s="4" t="s">
        <v>7</v>
      </c>
      <c r="AH8" s="74" t="s">
        <v>46</v>
      </c>
      <c r="AI8" s="75" t="s">
        <v>53</v>
      </c>
      <c r="AJ8" s="76" t="s">
        <v>47</v>
      </c>
      <c r="AK8" s="75" t="s">
        <v>56</v>
      </c>
      <c r="AL8" s="76" t="s">
        <v>47</v>
      </c>
      <c r="AM8" s="77" t="s">
        <v>57</v>
      </c>
    </row>
    <row r="9" spans="1:39" ht="13.5" thickBot="1">
      <c r="A9" s="5"/>
      <c r="B9" s="6"/>
      <c r="C9" s="7"/>
      <c r="D9" s="8"/>
      <c r="E9" s="9"/>
      <c r="F9" s="9"/>
      <c r="G9" s="7"/>
      <c r="H9" s="9"/>
      <c r="I9" s="7"/>
      <c r="J9" s="7"/>
      <c r="L9" s="9"/>
      <c r="M9" s="9"/>
      <c r="N9" s="7"/>
      <c r="O9" s="9"/>
      <c r="P9" s="7"/>
      <c r="Q9" s="7"/>
      <c r="R9" s="9"/>
      <c r="S9" s="9"/>
      <c r="T9" s="7"/>
      <c r="U9" s="9"/>
      <c r="V9" s="7"/>
      <c r="W9" s="7"/>
      <c r="X9" s="9"/>
      <c r="Y9" s="9"/>
      <c r="Z9" s="7"/>
      <c r="AA9" s="9"/>
      <c r="AB9" s="7"/>
      <c r="AC9" s="7"/>
      <c r="AD9" s="9"/>
      <c r="AE9" s="7"/>
      <c r="AF9" s="7"/>
      <c r="AH9" s="57"/>
      <c r="AI9" s="57"/>
      <c r="AJ9" s="57"/>
      <c r="AK9" s="57"/>
      <c r="AL9" s="57"/>
      <c r="AM9" s="57"/>
    </row>
    <row r="10" spans="1:39" ht="12.75">
      <c r="A10" s="10" t="s">
        <v>8</v>
      </c>
      <c r="B10" s="11">
        <v>2154</v>
      </c>
      <c r="C10" s="12">
        <v>38.77</v>
      </c>
      <c r="D10" s="13">
        <v>2.1</v>
      </c>
      <c r="E10" s="11" t="s">
        <v>71</v>
      </c>
      <c r="F10" s="98" t="s">
        <v>71</v>
      </c>
      <c r="G10" s="99" t="s">
        <v>71</v>
      </c>
      <c r="H10" s="14">
        <v>2154</v>
      </c>
      <c r="I10" s="12">
        <v>38.77</v>
      </c>
      <c r="J10" s="17">
        <v>2.1</v>
      </c>
      <c r="L10" s="14">
        <v>931</v>
      </c>
      <c r="M10" s="102">
        <v>5</v>
      </c>
      <c r="N10" s="107">
        <v>1218</v>
      </c>
      <c r="O10" s="11" t="s">
        <v>71</v>
      </c>
      <c r="P10" s="100" t="s">
        <v>71</v>
      </c>
      <c r="Q10" s="101" t="s">
        <v>71</v>
      </c>
      <c r="R10" s="14">
        <v>931</v>
      </c>
      <c r="S10" s="15">
        <v>30.01</v>
      </c>
      <c r="T10" s="16">
        <v>2.86</v>
      </c>
      <c r="U10" s="11" t="s">
        <v>71</v>
      </c>
      <c r="V10" s="100" t="s">
        <v>71</v>
      </c>
      <c r="W10" s="101" t="s">
        <v>71</v>
      </c>
      <c r="X10" s="14">
        <v>5</v>
      </c>
      <c r="Y10" s="15">
        <v>20</v>
      </c>
      <c r="Z10" s="16">
        <v>4.2</v>
      </c>
      <c r="AA10" s="11" t="s">
        <v>71</v>
      </c>
      <c r="AB10" s="100" t="s">
        <v>71</v>
      </c>
      <c r="AC10" s="101" t="s">
        <v>71</v>
      </c>
      <c r="AD10" s="14">
        <v>1218</v>
      </c>
      <c r="AE10" s="12">
        <v>45.57</v>
      </c>
      <c r="AF10" s="17">
        <v>1.51</v>
      </c>
      <c r="AH10" s="37">
        <v>835</v>
      </c>
      <c r="AI10" s="78">
        <v>4330</v>
      </c>
      <c r="AJ10" s="79" t="s">
        <v>71</v>
      </c>
      <c r="AK10" s="78" t="s">
        <v>71</v>
      </c>
      <c r="AL10" s="79">
        <v>835</v>
      </c>
      <c r="AM10" s="80">
        <v>4330</v>
      </c>
    </row>
    <row r="11" spans="1:39" ht="12.75">
      <c r="A11" s="18" t="s">
        <v>9</v>
      </c>
      <c r="B11" s="6">
        <v>5084</v>
      </c>
      <c r="C11" s="19">
        <v>55.57</v>
      </c>
      <c r="D11" s="20">
        <v>1.18</v>
      </c>
      <c r="E11" s="21">
        <v>4452</v>
      </c>
      <c r="F11" s="22">
        <v>56.2</v>
      </c>
      <c r="G11" s="23">
        <v>1.15</v>
      </c>
      <c r="H11" s="21">
        <v>632</v>
      </c>
      <c r="I11" s="19">
        <v>51.11</v>
      </c>
      <c r="J11" s="24">
        <v>1.35</v>
      </c>
      <c r="L11" s="21">
        <v>244</v>
      </c>
      <c r="M11" s="103">
        <v>240</v>
      </c>
      <c r="N11" s="108">
        <v>4600</v>
      </c>
      <c r="O11" s="21">
        <v>172</v>
      </c>
      <c r="P11" s="19">
        <v>45.93</v>
      </c>
      <c r="Q11" s="24">
        <v>1.42</v>
      </c>
      <c r="R11" s="21">
        <v>72</v>
      </c>
      <c r="S11" s="22">
        <v>33.33</v>
      </c>
      <c r="T11" s="23">
        <v>2.1</v>
      </c>
      <c r="U11" s="21">
        <v>223</v>
      </c>
      <c r="V11" s="19">
        <v>44.39</v>
      </c>
      <c r="W11" s="24">
        <v>1.81</v>
      </c>
      <c r="X11" s="21">
        <v>17</v>
      </c>
      <c r="Y11" s="22">
        <v>29.41</v>
      </c>
      <c r="Z11" s="23">
        <v>2.47</v>
      </c>
      <c r="AA11" s="21">
        <v>4057</v>
      </c>
      <c r="AB11" s="19">
        <v>57.28</v>
      </c>
      <c r="AC11" s="24">
        <v>1.1</v>
      </c>
      <c r="AD11" s="21">
        <v>543</v>
      </c>
      <c r="AE11" s="19">
        <v>54.14</v>
      </c>
      <c r="AF11" s="24">
        <v>1.21</v>
      </c>
      <c r="AH11" s="81">
        <v>2825</v>
      </c>
      <c r="AI11" s="82">
        <v>5979</v>
      </c>
      <c r="AJ11" s="54">
        <v>2502</v>
      </c>
      <c r="AK11" s="82">
        <v>5127</v>
      </c>
      <c r="AL11" s="54">
        <v>323</v>
      </c>
      <c r="AM11" s="83">
        <v>852</v>
      </c>
    </row>
    <row r="12" spans="1:39" ht="12.75">
      <c r="A12" s="18" t="s">
        <v>10</v>
      </c>
      <c r="B12" s="6">
        <v>3448</v>
      </c>
      <c r="C12" s="19">
        <v>54.61</v>
      </c>
      <c r="D12" s="20">
        <v>1.16</v>
      </c>
      <c r="E12" s="21">
        <v>3151</v>
      </c>
      <c r="F12" s="22">
        <v>54.24</v>
      </c>
      <c r="G12" s="23">
        <v>1.16</v>
      </c>
      <c r="H12" s="21">
        <v>297</v>
      </c>
      <c r="I12" s="19">
        <v>58.59</v>
      </c>
      <c r="J12" s="24">
        <v>1.21</v>
      </c>
      <c r="L12" s="21">
        <v>333</v>
      </c>
      <c r="M12" s="103">
        <v>760</v>
      </c>
      <c r="N12" s="108">
        <v>2355</v>
      </c>
      <c r="O12" s="21">
        <v>285</v>
      </c>
      <c r="P12" s="19">
        <v>44.21</v>
      </c>
      <c r="Q12" s="24">
        <v>1.52</v>
      </c>
      <c r="R12" s="21">
        <v>48</v>
      </c>
      <c r="S12" s="22">
        <v>58.33</v>
      </c>
      <c r="T12" s="23">
        <v>1.29</v>
      </c>
      <c r="U12" s="21">
        <v>656</v>
      </c>
      <c r="V12" s="19">
        <v>42.99</v>
      </c>
      <c r="W12" s="24">
        <v>1.53</v>
      </c>
      <c r="X12" s="21">
        <v>104</v>
      </c>
      <c r="Y12" s="22">
        <v>59.62</v>
      </c>
      <c r="Z12" s="23">
        <v>1.3</v>
      </c>
      <c r="AA12" s="21">
        <v>2210</v>
      </c>
      <c r="AB12" s="19">
        <v>58.87</v>
      </c>
      <c r="AC12" s="24">
        <v>1</v>
      </c>
      <c r="AD12" s="21">
        <v>145</v>
      </c>
      <c r="AE12" s="19">
        <v>57.93</v>
      </c>
      <c r="AF12" s="24">
        <v>1.12</v>
      </c>
      <c r="AH12" s="81">
        <v>1883</v>
      </c>
      <c r="AI12" s="82">
        <v>4007</v>
      </c>
      <c r="AJ12" s="54">
        <v>1709</v>
      </c>
      <c r="AK12" s="82">
        <v>3648</v>
      </c>
      <c r="AL12" s="54">
        <v>174</v>
      </c>
      <c r="AM12" s="83">
        <v>359</v>
      </c>
    </row>
    <row r="13" spans="1:39" ht="12.75">
      <c r="A13" s="18" t="s">
        <v>11</v>
      </c>
      <c r="B13" s="6">
        <v>3985</v>
      </c>
      <c r="C13" s="19">
        <v>52.17</v>
      </c>
      <c r="D13" s="20">
        <v>1.31</v>
      </c>
      <c r="E13" s="21">
        <v>3597</v>
      </c>
      <c r="F13" s="22">
        <v>52.35</v>
      </c>
      <c r="G13" s="23">
        <v>1.32</v>
      </c>
      <c r="H13" s="21">
        <v>388</v>
      </c>
      <c r="I13" s="19">
        <v>50.52</v>
      </c>
      <c r="J13" s="24">
        <v>1.24</v>
      </c>
      <c r="L13" s="21">
        <v>773</v>
      </c>
      <c r="M13" s="103">
        <v>911</v>
      </c>
      <c r="N13" s="108">
        <v>2301</v>
      </c>
      <c r="O13" s="21">
        <v>678</v>
      </c>
      <c r="P13" s="19">
        <v>48.67</v>
      </c>
      <c r="Q13" s="24">
        <v>1.56</v>
      </c>
      <c r="R13" s="21">
        <v>95</v>
      </c>
      <c r="S13" s="22">
        <v>42.11</v>
      </c>
      <c r="T13" s="23">
        <v>1.64</v>
      </c>
      <c r="U13" s="21">
        <v>891</v>
      </c>
      <c r="V13" s="19">
        <v>53.65</v>
      </c>
      <c r="W13" s="24">
        <v>1.37</v>
      </c>
      <c r="X13" s="21">
        <v>20</v>
      </c>
      <c r="Y13" s="22">
        <v>35</v>
      </c>
      <c r="Z13" s="23">
        <v>2.05</v>
      </c>
      <c r="AA13" s="21">
        <v>2028</v>
      </c>
      <c r="AB13" s="19">
        <v>53.01</v>
      </c>
      <c r="AC13" s="24">
        <v>1.21</v>
      </c>
      <c r="AD13" s="21">
        <v>273</v>
      </c>
      <c r="AE13" s="19">
        <v>54.58</v>
      </c>
      <c r="AF13" s="24">
        <v>1.04</v>
      </c>
      <c r="AH13" s="81">
        <v>2079</v>
      </c>
      <c r="AI13" s="82">
        <v>5211</v>
      </c>
      <c r="AJ13" s="54">
        <v>1883</v>
      </c>
      <c r="AK13" s="82">
        <v>4731</v>
      </c>
      <c r="AL13" s="54">
        <v>196</v>
      </c>
      <c r="AM13" s="83">
        <v>480</v>
      </c>
    </row>
    <row r="14" spans="1:39" ht="13.5" thickBot="1">
      <c r="A14" s="25" t="s">
        <v>12</v>
      </c>
      <c r="B14" s="26">
        <f>SUM(B10:B13)</f>
        <v>14671</v>
      </c>
      <c r="C14" s="27">
        <f>AH14/B14*100</f>
        <v>51.95283211778339</v>
      </c>
      <c r="D14" s="28">
        <f>AI14/B14</f>
        <v>1.33099311567037</v>
      </c>
      <c r="E14" s="29">
        <f>SUM(E10:E13)</f>
        <v>11200</v>
      </c>
      <c r="F14" s="30">
        <f>AJ14/E14*100</f>
        <v>54.41071428571429</v>
      </c>
      <c r="G14" s="31">
        <f>AK14/E14</f>
        <v>1.205892857142857</v>
      </c>
      <c r="H14" s="29">
        <f>SUM(H10:H13)</f>
        <v>3471</v>
      </c>
      <c r="I14" s="27">
        <f>AL14/H14*100</f>
        <v>44.02189570728897</v>
      </c>
      <c r="J14" s="32">
        <f>AM14/H14</f>
        <v>1.734658599827139</v>
      </c>
      <c r="L14" s="29">
        <v>2281</v>
      </c>
      <c r="M14" s="104">
        <v>1916</v>
      </c>
      <c r="N14" s="109">
        <v>10474</v>
      </c>
      <c r="O14" s="29">
        <v>1135</v>
      </c>
      <c r="P14" s="27">
        <v>47.13</v>
      </c>
      <c r="Q14" s="32">
        <v>1.53</v>
      </c>
      <c r="R14" s="29">
        <f>SUM(R10:R13)</f>
        <v>1146</v>
      </c>
      <c r="S14" s="30">
        <v>32.41</v>
      </c>
      <c r="T14" s="31">
        <v>2.65</v>
      </c>
      <c r="U14" s="29">
        <f>SUM(U11:U13)</f>
        <v>1770</v>
      </c>
      <c r="V14" s="27">
        <v>48.53</v>
      </c>
      <c r="W14" s="32">
        <v>1.48</v>
      </c>
      <c r="X14" s="29">
        <f>SUM(X10:X13)</f>
        <v>146</v>
      </c>
      <c r="Y14" s="30">
        <v>51.37</v>
      </c>
      <c r="Z14" s="31">
        <v>1.64</v>
      </c>
      <c r="AA14" s="29">
        <v>8295</v>
      </c>
      <c r="AB14" s="27">
        <v>56.66</v>
      </c>
      <c r="AC14" s="32">
        <v>1.1</v>
      </c>
      <c r="AD14" s="29">
        <f>SUM(AD10:AD13)</f>
        <v>2179</v>
      </c>
      <c r="AE14" s="27">
        <v>49.66</v>
      </c>
      <c r="AF14" s="32">
        <v>1.35</v>
      </c>
      <c r="AH14" s="52">
        <f aca="true" t="shared" si="0" ref="AH14:AM14">SUM(AH10:AH13)</f>
        <v>7622</v>
      </c>
      <c r="AI14" s="84">
        <f t="shared" si="0"/>
        <v>19527</v>
      </c>
      <c r="AJ14" s="56">
        <f t="shared" si="0"/>
        <v>6094</v>
      </c>
      <c r="AK14" s="84">
        <f t="shared" si="0"/>
        <v>13506</v>
      </c>
      <c r="AL14" s="56">
        <f t="shared" si="0"/>
        <v>1528</v>
      </c>
      <c r="AM14" s="85">
        <f t="shared" si="0"/>
        <v>6021</v>
      </c>
    </row>
    <row r="15" spans="1:39" ht="13.5" thickBot="1">
      <c r="A15" s="33"/>
      <c r="B15" s="34"/>
      <c r="C15" s="7"/>
      <c r="D15" s="8"/>
      <c r="E15" s="9"/>
      <c r="F15" s="35"/>
      <c r="G15" s="7"/>
      <c r="H15" s="9"/>
      <c r="I15" s="7"/>
      <c r="J15" s="7"/>
      <c r="L15" s="9"/>
      <c r="M15" s="105"/>
      <c r="N15" s="105"/>
      <c r="O15" s="9"/>
      <c r="P15" s="7"/>
      <c r="Q15" s="7"/>
      <c r="R15" s="9"/>
      <c r="S15" s="35"/>
      <c r="T15" s="7"/>
      <c r="U15" s="9"/>
      <c r="V15" s="7"/>
      <c r="W15" s="7"/>
      <c r="X15" s="9"/>
      <c r="Y15" s="35"/>
      <c r="Z15" s="7"/>
      <c r="AA15" s="9"/>
      <c r="AB15" s="7"/>
      <c r="AC15" s="7"/>
      <c r="AD15" s="9"/>
      <c r="AE15" s="7"/>
      <c r="AF15" s="7"/>
      <c r="AH15" s="57"/>
      <c r="AI15" s="57"/>
      <c r="AJ15" s="57"/>
      <c r="AK15" s="57"/>
      <c r="AL15" s="57"/>
      <c r="AM15" s="57"/>
    </row>
    <row r="16" spans="1:39" ht="12.75">
      <c r="A16" s="36" t="s">
        <v>13</v>
      </c>
      <c r="B16" s="37">
        <v>4154</v>
      </c>
      <c r="C16" s="12">
        <v>35.94</v>
      </c>
      <c r="D16" s="13">
        <v>1.83</v>
      </c>
      <c r="E16" s="38">
        <v>2148</v>
      </c>
      <c r="F16" s="15">
        <v>36.96</v>
      </c>
      <c r="G16" s="16">
        <v>1.78</v>
      </c>
      <c r="H16" s="38">
        <v>2006</v>
      </c>
      <c r="I16" s="12">
        <v>34.8</v>
      </c>
      <c r="J16" s="17">
        <v>1.87</v>
      </c>
      <c r="L16" s="38">
        <v>1198</v>
      </c>
      <c r="M16" s="102">
        <v>87</v>
      </c>
      <c r="N16" s="107">
        <v>2869</v>
      </c>
      <c r="O16" s="79" t="s">
        <v>52</v>
      </c>
      <c r="P16" s="100" t="s">
        <v>52</v>
      </c>
      <c r="Q16" s="101" t="s">
        <v>52</v>
      </c>
      <c r="R16" s="79" t="s">
        <v>52</v>
      </c>
      <c r="S16" s="98" t="s">
        <v>52</v>
      </c>
      <c r="T16" s="99" t="s">
        <v>52</v>
      </c>
      <c r="U16" s="79" t="s">
        <v>52</v>
      </c>
      <c r="V16" s="100" t="s">
        <v>52</v>
      </c>
      <c r="W16" s="101" t="s">
        <v>52</v>
      </c>
      <c r="X16" s="79" t="s">
        <v>52</v>
      </c>
      <c r="Y16" s="98" t="s">
        <v>52</v>
      </c>
      <c r="Z16" s="99" t="s">
        <v>52</v>
      </c>
      <c r="AA16" s="79" t="s">
        <v>52</v>
      </c>
      <c r="AB16" s="100" t="s">
        <v>52</v>
      </c>
      <c r="AC16" s="101" t="s">
        <v>52</v>
      </c>
      <c r="AD16" s="79" t="s">
        <v>52</v>
      </c>
      <c r="AE16" s="100" t="s">
        <v>52</v>
      </c>
      <c r="AF16" s="101" t="s">
        <v>52</v>
      </c>
      <c r="AH16" s="37">
        <v>1492</v>
      </c>
      <c r="AI16" s="78">
        <v>7362</v>
      </c>
      <c r="AJ16" s="79">
        <v>794</v>
      </c>
      <c r="AK16" s="78">
        <v>3759</v>
      </c>
      <c r="AL16" s="79">
        <v>698</v>
      </c>
      <c r="AM16" s="80">
        <v>3603</v>
      </c>
    </row>
    <row r="17" spans="1:39" ht="12.75">
      <c r="A17" s="39" t="s">
        <v>14</v>
      </c>
      <c r="B17" s="40">
        <v>1483</v>
      </c>
      <c r="C17" s="41">
        <v>34</v>
      </c>
      <c r="D17" s="42">
        <v>1.55</v>
      </c>
      <c r="E17" s="43">
        <v>444</v>
      </c>
      <c r="F17" s="44">
        <v>36</v>
      </c>
      <c r="G17" s="45">
        <v>0.54</v>
      </c>
      <c r="H17" s="43">
        <v>340</v>
      </c>
      <c r="I17" s="41">
        <v>33</v>
      </c>
      <c r="J17" s="46">
        <v>1.99</v>
      </c>
      <c r="L17" s="43">
        <v>709</v>
      </c>
      <c r="M17" s="106">
        <v>26</v>
      </c>
      <c r="N17" s="110">
        <v>748</v>
      </c>
      <c r="O17" s="47" t="s">
        <v>52</v>
      </c>
      <c r="P17" s="118" t="s">
        <v>52</v>
      </c>
      <c r="Q17" s="119" t="s">
        <v>52</v>
      </c>
      <c r="R17" s="47" t="s">
        <v>52</v>
      </c>
      <c r="S17" s="114" t="s">
        <v>52</v>
      </c>
      <c r="T17" s="122" t="s">
        <v>52</v>
      </c>
      <c r="U17" s="47" t="s">
        <v>52</v>
      </c>
      <c r="V17" s="118" t="s">
        <v>52</v>
      </c>
      <c r="W17" s="119" t="s">
        <v>52</v>
      </c>
      <c r="X17" s="47" t="s">
        <v>52</v>
      </c>
      <c r="Y17" s="114" t="s">
        <v>52</v>
      </c>
      <c r="Z17" s="122" t="s">
        <v>52</v>
      </c>
      <c r="AA17" s="47" t="s">
        <v>52</v>
      </c>
      <c r="AB17" s="118" t="s">
        <v>52</v>
      </c>
      <c r="AC17" s="119" t="s">
        <v>52</v>
      </c>
      <c r="AD17" s="47" t="s">
        <v>52</v>
      </c>
      <c r="AE17" s="118" t="s">
        <v>52</v>
      </c>
      <c r="AF17" s="119" t="s">
        <v>52</v>
      </c>
      <c r="AH17" s="40">
        <v>498</v>
      </c>
      <c r="AI17" s="86">
        <v>2143</v>
      </c>
      <c r="AJ17" s="47">
        <v>158</v>
      </c>
      <c r="AK17" s="86">
        <v>238</v>
      </c>
      <c r="AL17" s="47">
        <v>340</v>
      </c>
      <c r="AM17" s="87">
        <v>1905</v>
      </c>
    </row>
    <row r="18" spans="1:39" ht="12.75">
      <c r="A18" s="39" t="s">
        <v>15</v>
      </c>
      <c r="B18" s="40">
        <v>2941</v>
      </c>
      <c r="C18" s="41">
        <v>28</v>
      </c>
      <c r="D18" s="42">
        <v>2.72</v>
      </c>
      <c r="E18" s="47">
        <v>257</v>
      </c>
      <c r="F18" s="44">
        <v>22.56</v>
      </c>
      <c r="G18" s="45">
        <v>2.39</v>
      </c>
      <c r="H18" s="47">
        <v>2684</v>
      </c>
      <c r="I18" s="41">
        <v>28.09</v>
      </c>
      <c r="J18" s="46">
        <v>2.74</v>
      </c>
      <c r="L18" s="47">
        <v>965</v>
      </c>
      <c r="M18" s="106">
        <v>22</v>
      </c>
      <c r="N18" s="110">
        <v>1954</v>
      </c>
      <c r="O18" s="47" t="s">
        <v>52</v>
      </c>
      <c r="P18" s="118" t="s">
        <v>52</v>
      </c>
      <c r="Q18" s="119" t="s">
        <v>52</v>
      </c>
      <c r="R18" s="47" t="s">
        <v>52</v>
      </c>
      <c r="S18" s="114" t="s">
        <v>52</v>
      </c>
      <c r="T18" s="122" t="s">
        <v>52</v>
      </c>
      <c r="U18" s="47" t="s">
        <v>52</v>
      </c>
      <c r="V18" s="118" t="s">
        <v>52</v>
      </c>
      <c r="W18" s="119" t="s">
        <v>52</v>
      </c>
      <c r="X18" s="47" t="s">
        <v>52</v>
      </c>
      <c r="Y18" s="114" t="s">
        <v>52</v>
      </c>
      <c r="Z18" s="122" t="s">
        <v>52</v>
      </c>
      <c r="AA18" s="47" t="s">
        <v>52</v>
      </c>
      <c r="AB18" s="118" t="s">
        <v>52</v>
      </c>
      <c r="AC18" s="119" t="s">
        <v>52</v>
      </c>
      <c r="AD18" s="47" t="s">
        <v>52</v>
      </c>
      <c r="AE18" s="118" t="s">
        <v>52</v>
      </c>
      <c r="AF18" s="119" t="s">
        <v>52</v>
      </c>
      <c r="AH18" s="40">
        <v>812</v>
      </c>
      <c r="AI18" s="86">
        <v>8006</v>
      </c>
      <c r="AJ18" s="47">
        <v>58</v>
      </c>
      <c r="AK18" s="86">
        <v>630</v>
      </c>
      <c r="AL18" s="47">
        <v>754</v>
      </c>
      <c r="AM18" s="87">
        <v>7376</v>
      </c>
    </row>
    <row r="19" spans="1:39" ht="12.75">
      <c r="A19" s="39" t="s">
        <v>16</v>
      </c>
      <c r="B19" s="40">
        <v>738</v>
      </c>
      <c r="C19" s="41">
        <v>29.26</v>
      </c>
      <c r="D19" s="42">
        <v>1.92</v>
      </c>
      <c r="E19" s="43">
        <v>454</v>
      </c>
      <c r="F19" s="44">
        <v>30.61</v>
      </c>
      <c r="G19" s="45">
        <v>1.65</v>
      </c>
      <c r="H19" s="43">
        <v>284</v>
      </c>
      <c r="I19" s="41">
        <v>27.11</v>
      </c>
      <c r="J19" s="46">
        <v>1.79</v>
      </c>
      <c r="L19" s="43">
        <v>469</v>
      </c>
      <c r="M19" s="106">
        <v>11</v>
      </c>
      <c r="N19" s="110">
        <v>258</v>
      </c>
      <c r="O19" s="43">
        <v>246</v>
      </c>
      <c r="P19" s="41">
        <v>23.57</v>
      </c>
      <c r="Q19" s="46">
        <v>1.87</v>
      </c>
      <c r="R19" s="43">
        <v>223</v>
      </c>
      <c r="S19" s="44">
        <v>23.76</v>
      </c>
      <c r="T19" s="45">
        <v>1.84</v>
      </c>
      <c r="U19" s="43">
        <v>10</v>
      </c>
      <c r="V19" s="41">
        <v>20</v>
      </c>
      <c r="W19" s="46">
        <v>2.1</v>
      </c>
      <c r="X19" s="43">
        <v>1</v>
      </c>
      <c r="Y19" s="44">
        <v>0</v>
      </c>
      <c r="Z19" s="45">
        <v>3</v>
      </c>
      <c r="AA19" s="43">
        <v>198</v>
      </c>
      <c r="AB19" s="41">
        <v>39.89</v>
      </c>
      <c r="AC19" s="46">
        <v>1.36</v>
      </c>
      <c r="AD19" s="43">
        <v>60</v>
      </c>
      <c r="AE19" s="41">
        <v>40</v>
      </c>
      <c r="AF19" s="46">
        <v>1.6</v>
      </c>
      <c r="AH19" s="40">
        <v>216</v>
      </c>
      <c r="AI19" s="86">
        <v>1261</v>
      </c>
      <c r="AJ19" s="47">
        <v>139</v>
      </c>
      <c r="AK19" s="86">
        <v>772</v>
      </c>
      <c r="AL19" s="47">
        <v>77</v>
      </c>
      <c r="AM19" s="87">
        <v>489</v>
      </c>
    </row>
    <row r="20" spans="1:39" ht="12.75">
      <c r="A20" s="39" t="s">
        <v>17</v>
      </c>
      <c r="B20" s="40">
        <v>1658</v>
      </c>
      <c r="C20" s="41">
        <v>32</v>
      </c>
      <c r="D20" s="42">
        <v>2.01</v>
      </c>
      <c r="E20" s="43">
        <v>1070</v>
      </c>
      <c r="F20" s="44">
        <v>32</v>
      </c>
      <c r="G20" s="45">
        <v>1.89</v>
      </c>
      <c r="H20" s="43">
        <v>628</v>
      </c>
      <c r="I20" s="41">
        <v>29</v>
      </c>
      <c r="J20" s="46">
        <v>2.22</v>
      </c>
      <c r="L20" s="43">
        <v>339</v>
      </c>
      <c r="M20" s="106">
        <v>13</v>
      </c>
      <c r="N20" s="110">
        <v>1050</v>
      </c>
      <c r="O20" s="47" t="s">
        <v>52</v>
      </c>
      <c r="P20" s="118" t="s">
        <v>52</v>
      </c>
      <c r="Q20" s="119" t="s">
        <v>52</v>
      </c>
      <c r="R20" s="47" t="s">
        <v>52</v>
      </c>
      <c r="S20" s="114" t="s">
        <v>52</v>
      </c>
      <c r="T20" s="122" t="s">
        <v>52</v>
      </c>
      <c r="U20" s="47" t="s">
        <v>52</v>
      </c>
      <c r="V20" s="118" t="s">
        <v>52</v>
      </c>
      <c r="W20" s="119" t="s">
        <v>52</v>
      </c>
      <c r="X20" s="47" t="s">
        <v>52</v>
      </c>
      <c r="Y20" s="114" t="s">
        <v>52</v>
      </c>
      <c r="Z20" s="122" t="s">
        <v>52</v>
      </c>
      <c r="AA20" s="47" t="s">
        <v>52</v>
      </c>
      <c r="AB20" s="118" t="s">
        <v>52</v>
      </c>
      <c r="AC20" s="119" t="s">
        <v>52</v>
      </c>
      <c r="AD20" s="47" t="s">
        <v>52</v>
      </c>
      <c r="AE20" s="118" t="s">
        <v>52</v>
      </c>
      <c r="AF20" s="119" t="s">
        <v>52</v>
      </c>
      <c r="AH20" s="40">
        <v>529</v>
      </c>
      <c r="AI20" s="86">
        <v>3405</v>
      </c>
      <c r="AJ20" s="47">
        <v>346</v>
      </c>
      <c r="AK20" s="86">
        <v>2011</v>
      </c>
      <c r="AL20" s="47">
        <v>628</v>
      </c>
      <c r="AM20" s="87">
        <v>1394</v>
      </c>
    </row>
    <row r="21" spans="1:39" ht="13.5" thickBot="1">
      <c r="A21" s="48" t="s">
        <v>18</v>
      </c>
      <c r="B21" s="49">
        <f>SUM(B16:B20)</f>
        <v>10974</v>
      </c>
      <c r="C21" s="27">
        <f>AH21/B21*100</f>
        <v>32.321851649353015</v>
      </c>
      <c r="D21" s="28">
        <f>AI21/B21</f>
        <v>2.020867505011846</v>
      </c>
      <c r="E21" s="29">
        <f>SUM(E16:E20)</f>
        <v>4373</v>
      </c>
      <c r="F21" s="30">
        <f>AJ21/E21*100</f>
        <v>34.18705694031557</v>
      </c>
      <c r="G21" s="31">
        <f>AK21/E21</f>
        <v>1.6944889092156414</v>
      </c>
      <c r="H21" s="29">
        <f>SUM(H16:H20)</f>
        <v>5942</v>
      </c>
      <c r="I21" s="27">
        <f>AL21/H21*100</f>
        <v>42.02288791652642</v>
      </c>
      <c r="J21" s="32">
        <f>AM21/H21</f>
        <v>2.485190171659374</v>
      </c>
      <c r="L21" s="29">
        <v>3680</v>
      </c>
      <c r="M21" s="104">
        <v>159</v>
      </c>
      <c r="N21" s="109">
        <v>6879</v>
      </c>
      <c r="O21" s="29">
        <v>246</v>
      </c>
      <c r="P21" s="27">
        <v>23.57</v>
      </c>
      <c r="Q21" s="32">
        <v>1.87</v>
      </c>
      <c r="R21" s="29">
        <v>223</v>
      </c>
      <c r="S21" s="30">
        <v>23.76</v>
      </c>
      <c r="T21" s="31">
        <v>1.84</v>
      </c>
      <c r="U21" s="29">
        <v>10</v>
      </c>
      <c r="V21" s="27">
        <v>20</v>
      </c>
      <c r="W21" s="32">
        <v>2.1</v>
      </c>
      <c r="X21" s="29">
        <v>1</v>
      </c>
      <c r="Y21" s="30">
        <v>0</v>
      </c>
      <c r="Z21" s="31">
        <v>3</v>
      </c>
      <c r="AA21" s="29">
        <v>198</v>
      </c>
      <c r="AB21" s="27">
        <v>39.89</v>
      </c>
      <c r="AC21" s="32">
        <v>1.36</v>
      </c>
      <c r="AD21" s="29">
        <v>60</v>
      </c>
      <c r="AE21" s="27">
        <v>40</v>
      </c>
      <c r="AF21" s="32">
        <v>1.6</v>
      </c>
      <c r="AH21" s="52">
        <f aca="true" t="shared" si="1" ref="AH21:AM21">SUM(AH16:AH20)</f>
        <v>3547</v>
      </c>
      <c r="AI21" s="84">
        <f t="shared" si="1"/>
        <v>22177</v>
      </c>
      <c r="AJ21" s="56">
        <f t="shared" si="1"/>
        <v>1495</v>
      </c>
      <c r="AK21" s="84">
        <f t="shared" si="1"/>
        <v>7410</v>
      </c>
      <c r="AL21" s="56">
        <f t="shared" si="1"/>
        <v>2497</v>
      </c>
      <c r="AM21" s="85">
        <f t="shared" si="1"/>
        <v>14767</v>
      </c>
    </row>
    <row r="22" spans="1:39" ht="13.5" thickBot="1">
      <c r="A22" s="33"/>
      <c r="B22" s="34"/>
      <c r="C22" s="7"/>
      <c r="D22" s="8"/>
      <c r="E22" s="9"/>
      <c r="F22" s="35"/>
      <c r="G22" s="7"/>
      <c r="H22" s="9"/>
      <c r="I22" s="7"/>
      <c r="J22" s="7"/>
      <c r="L22" s="9"/>
      <c r="M22" s="105"/>
      <c r="N22" s="105"/>
      <c r="O22" s="9"/>
      <c r="P22" s="7"/>
      <c r="Q22" s="7"/>
      <c r="R22" s="9"/>
      <c r="S22" s="35"/>
      <c r="T22" s="7"/>
      <c r="U22" s="9"/>
      <c r="V22" s="7"/>
      <c r="W22" s="7"/>
      <c r="X22" s="9"/>
      <c r="Y22" s="35"/>
      <c r="Z22" s="7"/>
      <c r="AA22" s="9"/>
      <c r="AB22" s="7"/>
      <c r="AC22" s="7"/>
      <c r="AD22" s="9"/>
      <c r="AE22" s="7"/>
      <c r="AF22" s="7"/>
      <c r="AH22" s="57"/>
      <c r="AI22" s="57"/>
      <c r="AJ22" s="57"/>
      <c r="AK22" s="57"/>
      <c r="AL22" s="57"/>
      <c r="AM22" s="57"/>
    </row>
    <row r="23" spans="1:39" ht="12.75">
      <c r="A23" s="10" t="s">
        <v>19</v>
      </c>
      <c r="B23" s="37">
        <v>2448</v>
      </c>
      <c r="C23" s="12">
        <v>40.07</v>
      </c>
      <c r="D23" s="13">
        <v>1.79</v>
      </c>
      <c r="E23" s="38">
        <v>1003</v>
      </c>
      <c r="F23" s="15">
        <v>40.38</v>
      </c>
      <c r="G23" s="16">
        <v>1.76</v>
      </c>
      <c r="H23" s="38">
        <v>1445</v>
      </c>
      <c r="I23" s="12">
        <v>39.86</v>
      </c>
      <c r="J23" s="17">
        <v>1.8</v>
      </c>
      <c r="L23" s="38">
        <v>740</v>
      </c>
      <c r="M23" s="102">
        <v>79</v>
      </c>
      <c r="N23" s="107">
        <v>1629</v>
      </c>
      <c r="O23" s="38">
        <v>319</v>
      </c>
      <c r="P23" s="12">
        <v>31.97</v>
      </c>
      <c r="Q23" s="17">
        <v>2.25</v>
      </c>
      <c r="R23" s="38">
        <v>421</v>
      </c>
      <c r="S23" s="15">
        <v>27.79</v>
      </c>
      <c r="T23" s="16">
        <v>2.67</v>
      </c>
      <c r="U23" s="38">
        <v>56</v>
      </c>
      <c r="V23" s="12">
        <v>35.71</v>
      </c>
      <c r="W23" s="17">
        <v>2.52</v>
      </c>
      <c r="X23" s="38">
        <v>23</v>
      </c>
      <c r="Y23" s="15">
        <v>39.13</v>
      </c>
      <c r="Z23" s="16">
        <v>2.17</v>
      </c>
      <c r="AA23" s="38">
        <v>628</v>
      </c>
      <c r="AB23" s="12">
        <v>45.06</v>
      </c>
      <c r="AC23" s="17">
        <v>1.44</v>
      </c>
      <c r="AD23" s="38">
        <v>1001</v>
      </c>
      <c r="AE23" s="12">
        <v>44.96</v>
      </c>
      <c r="AF23" s="17">
        <v>1.43</v>
      </c>
      <c r="AH23" s="37">
        <v>981</v>
      </c>
      <c r="AI23" s="78">
        <v>4331</v>
      </c>
      <c r="AJ23" s="38">
        <v>405</v>
      </c>
      <c r="AK23" s="88">
        <v>1751</v>
      </c>
      <c r="AL23" s="38">
        <v>576</v>
      </c>
      <c r="AM23" s="89">
        <v>2580</v>
      </c>
    </row>
    <row r="24" spans="1:39" ht="12.75">
      <c r="A24" s="50" t="s">
        <v>20</v>
      </c>
      <c r="B24" s="40">
        <v>2431</v>
      </c>
      <c r="C24" s="41">
        <v>42.28</v>
      </c>
      <c r="D24" s="42">
        <v>1.68</v>
      </c>
      <c r="E24" s="43">
        <v>1424</v>
      </c>
      <c r="F24" s="44">
        <v>42.97</v>
      </c>
      <c r="G24" s="45">
        <v>1.59</v>
      </c>
      <c r="H24" s="43">
        <v>1007</v>
      </c>
      <c r="I24" s="41">
        <v>41.31</v>
      </c>
      <c r="J24" s="46">
        <v>1.8</v>
      </c>
      <c r="L24" s="43">
        <v>1877</v>
      </c>
      <c r="M24" s="121" t="s">
        <v>58</v>
      </c>
      <c r="N24" s="110">
        <v>2642</v>
      </c>
      <c r="O24" s="43">
        <v>815</v>
      </c>
      <c r="P24" s="41">
        <v>36.07</v>
      </c>
      <c r="Q24" s="46">
        <v>0.75</v>
      </c>
      <c r="R24" s="43">
        <v>1062</v>
      </c>
      <c r="S24" s="44">
        <v>26.27</v>
      </c>
      <c r="T24" s="45">
        <v>0.68</v>
      </c>
      <c r="U24" s="47" t="s">
        <v>58</v>
      </c>
      <c r="V24" s="118" t="s">
        <v>58</v>
      </c>
      <c r="W24" s="119" t="s">
        <v>58</v>
      </c>
      <c r="X24" s="47" t="s">
        <v>58</v>
      </c>
      <c r="Y24" s="114" t="s">
        <v>58</v>
      </c>
      <c r="Z24" s="122" t="s">
        <v>58</v>
      </c>
      <c r="AA24" s="43">
        <v>1404</v>
      </c>
      <c r="AB24" s="41">
        <v>80.48</v>
      </c>
      <c r="AC24" s="46">
        <v>1.18</v>
      </c>
      <c r="AD24" s="43">
        <v>1238</v>
      </c>
      <c r="AE24" s="41">
        <v>58.8</v>
      </c>
      <c r="AF24" s="46">
        <v>0.87</v>
      </c>
      <c r="AH24" s="40">
        <v>1028</v>
      </c>
      <c r="AI24" s="86">
        <v>4091</v>
      </c>
      <c r="AJ24" s="47">
        <v>612</v>
      </c>
      <c r="AK24" s="86">
        <v>2278</v>
      </c>
      <c r="AL24" s="47">
        <v>416</v>
      </c>
      <c r="AM24" s="87">
        <v>1813</v>
      </c>
    </row>
    <row r="25" spans="1:39" ht="12.75">
      <c r="A25" s="50" t="s">
        <v>21</v>
      </c>
      <c r="B25" s="40">
        <v>1061</v>
      </c>
      <c r="C25" s="41">
        <v>41.65</v>
      </c>
      <c r="D25" s="42">
        <v>1.8</v>
      </c>
      <c r="E25" s="47" t="s">
        <v>63</v>
      </c>
      <c r="F25" s="44">
        <v>21.42</v>
      </c>
      <c r="G25" s="45">
        <v>1.78</v>
      </c>
      <c r="H25" s="43">
        <v>1047</v>
      </c>
      <c r="I25" s="41">
        <v>41.92</v>
      </c>
      <c r="J25" s="46">
        <v>1.8</v>
      </c>
      <c r="L25" s="43">
        <v>334</v>
      </c>
      <c r="M25" s="106">
        <v>16</v>
      </c>
      <c r="N25" s="110">
        <v>711</v>
      </c>
      <c r="O25" s="47" t="s">
        <v>67</v>
      </c>
      <c r="P25" s="41">
        <v>11.1</v>
      </c>
      <c r="Q25" s="46">
        <v>2.22</v>
      </c>
      <c r="R25" s="43">
        <v>325</v>
      </c>
      <c r="S25" s="44">
        <v>25.84</v>
      </c>
      <c r="T25" s="45">
        <v>2.73</v>
      </c>
      <c r="U25" s="43">
        <v>0</v>
      </c>
      <c r="V25" s="41">
        <v>0</v>
      </c>
      <c r="W25" s="46">
        <v>0</v>
      </c>
      <c r="X25" s="43">
        <v>16</v>
      </c>
      <c r="Y25" s="44">
        <v>25</v>
      </c>
      <c r="Z25" s="45">
        <v>2.8</v>
      </c>
      <c r="AA25" s="47" t="s">
        <v>68</v>
      </c>
      <c r="AB25" s="41">
        <v>50</v>
      </c>
      <c r="AC25" s="46">
        <v>1.25</v>
      </c>
      <c r="AD25" s="43">
        <v>707</v>
      </c>
      <c r="AE25" s="41">
        <v>48.65</v>
      </c>
      <c r="AF25" s="46">
        <v>1.35</v>
      </c>
      <c r="AH25" s="40">
        <v>442</v>
      </c>
      <c r="AI25" s="86">
        <v>1890</v>
      </c>
      <c r="AJ25" s="47" t="s">
        <v>69</v>
      </c>
      <c r="AK25" s="90">
        <v>25</v>
      </c>
      <c r="AL25" s="43">
        <v>439</v>
      </c>
      <c r="AM25" s="91">
        <v>1865</v>
      </c>
    </row>
    <row r="26" spans="1:39" ht="12.75">
      <c r="A26" s="50" t="s">
        <v>22</v>
      </c>
      <c r="B26" s="40">
        <v>4890</v>
      </c>
      <c r="C26" s="41">
        <v>62</v>
      </c>
      <c r="D26" s="42">
        <v>0.7</v>
      </c>
      <c r="E26" s="43">
        <v>4817</v>
      </c>
      <c r="F26" s="44">
        <v>62</v>
      </c>
      <c r="G26" s="45">
        <v>0.69</v>
      </c>
      <c r="H26" s="43">
        <v>73</v>
      </c>
      <c r="I26" s="41">
        <v>56</v>
      </c>
      <c r="J26" s="46">
        <v>0.99</v>
      </c>
      <c r="L26" s="43">
        <v>801</v>
      </c>
      <c r="M26" s="106">
        <v>607</v>
      </c>
      <c r="N26" s="110">
        <v>3482</v>
      </c>
      <c r="O26" s="47" t="s">
        <v>52</v>
      </c>
      <c r="P26" s="118" t="s">
        <v>52</v>
      </c>
      <c r="Q26" s="119" t="s">
        <v>52</v>
      </c>
      <c r="R26" s="47" t="s">
        <v>52</v>
      </c>
      <c r="S26" s="114" t="s">
        <v>52</v>
      </c>
      <c r="T26" s="122" t="s">
        <v>52</v>
      </c>
      <c r="U26" s="47" t="s">
        <v>52</v>
      </c>
      <c r="V26" s="118" t="s">
        <v>52</v>
      </c>
      <c r="W26" s="119" t="s">
        <v>52</v>
      </c>
      <c r="X26" s="47" t="s">
        <v>52</v>
      </c>
      <c r="Y26" s="114" t="s">
        <v>52</v>
      </c>
      <c r="Z26" s="122" t="s">
        <v>52</v>
      </c>
      <c r="AA26" s="47" t="s">
        <v>52</v>
      </c>
      <c r="AB26" s="118" t="s">
        <v>52</v>
      </c>
      <c r="AC26" s="119" t="s">
        <v>52</v>
      </c>
      <c r="AD26" s="47" t="s">
        <v>52</v>
      </c>
      <c r="AE26" s="118" t="s">
        <v>52</v>
      </c>
      <c r="AF26" s="119" t="s">
        <v>52</v>
      </c>
      <c r="AH26" s="40">
        <v>3049</v>
      </c>
      <c r="AI26" s="86">
        <v>3412</v>
      </c>
      <c r="AJ26" s="47">
        <v>3008</v>
      </c>
      <c r="AK26" s="86">
        <v>3340</v>
      </c>
      <c r="AL26" s="47">
        <v>41</v>
      </c>
      <c r="AM26" s="87">
        <v>72</v>
      </c>
    </row>
    <row r="27" spans="1:39" ht="12.75">
      <c r="A27" s="50" t="s">
        <v>23</v>
      </c>
      <c r="B27" s="40">
        <v>639</v>
      </c>
      <c r="C27" s="41">
        <v>51.17</v>
      </c>
      <c r="D27" s="42">
        <v>1.26</v>
      </c>
      <c r="E27" s="43">
        <v>324</v>
      </c>
      <c r="F27" s="44">
        <v>49.38</v>
      </c>
      <c r="G27" s="45">
        <v>1.46</v>
      </c>
      <c r="H27" s="43">
        <v>315</v>
      </c>
      <c r="I27" s="41">
        <v>53.01</v>
      </c>
      <c r="J27" s="46">
        <v>1.15</v>
      </c>
      <c r="L27" s="43">
        <v>138</v>
      </c>
      <c r="M27" s="106">
        <v>11</v>
      </c>
      <c r="N27" s="110">
        <v>490</v>
      </c>
      <c r="O27" s="43">
        <v>95</v>
      </c>
      <c r="P27" s="41">
        <v>43.15</v>
      </c>
      <c r="Q27" s="46">
        <v>1.83</v>
      </c>
      <c r="R27" s="43">
        <v>43</v>
      </c>
      <c r="S27" s="44">
        <v>44.18</v>
      </c>
      <c r="T27" s="45">
        <v>1.51</v>
      </c>
      <c r="U27" s="43">
        <v>5</v>
      </c>
      <c r="V27" s="41">
        <v>100</v>
      </c>
      <c r="W27" s="46">
        <v>0</v>
      </c>
      <c r="X27" s="43">
        <v>6</v>
      </c>
      <c r="Y27" s="44">
        <v>50</v>
      </c>
      <c r="Z27" s="45">
        <v>1.33</v>
      </c>
      <c r="AA27" s="43">
        <v>224</v>
      </c>
      <c r="AB27" s="41">
        <v>50.89</v>
      </c>
      <c r="AC27" s="46">
        <v>1.23</v>
      </c>
      <c r="AD27" s="43">
        <v>266</v>
      </c>
      <c r="AE27" s="41">
        <v>54.51</v>
      </c>
      <c r="AF27" s="46">
        <v>1.07</v>
      </c>
      <c r="AH27" s="40">
        <v>160</v>
      </c>
      <c r="AI27" s="86">
        <v>807</v>
      </c>
      <c r="AJ27" s="47">
        <v>160</v>
      </c>
      <c r="AK27" s="86">
        <v>450</v>
      </c>
      <c r="AL27" s="47">
        <v>167</v>
      </c>
      <c r="AM27" s="87">
        <v>357</v>
      </c>
    </row>
    <row r="28" spans="1:39" ht="12.75">
      <c r="A28" s="50" t="s">
        <v>24</v>
      </c>
      <c r="B28" s="40">
        <v>1991</v>
      </c>
      <c r="C28" s="41">
        <v>48</v>
      </c>
      <c r="D28" s="42">
        <v>1.34</v>
      </c>
      <c r="E28" s="47" t="s">
        <v>71</v>
      </c>
      <c r="F28" s="114" t="s">
        <v>71</v>
      </c>
      <c r="G28" s="115" t="s">
        <v>71</v>
      </c>
      <c r="H28" s="43">
        <v>1991</v>
      </c>
      <c r="I28" s="41">
        <v>48</v>
      </c>
      <c r="J28" s="46">
        <v>1.34</v>
      </c>
      <c r="L28" s="43">
        <v>203</v>
      </c>
      <c r="M28" s="121" t="s">
        <v>58</v>
      </c>
      <c r="N28" s="110">
        <v>1788</v>
      </c>
      <c r="O28" s="47" t="s">
        <v>52</v>
      </c>
      <c r="P28" s="118" t="s">
        <v>52</v>
      </c>
      <c r="Q28" s="119" t="s">
        <v>52</v>
      </c>
      <c r="R28" s="43">
        <v>203</v>
      </c>
      <c r="S28" s="44">
        <v>34</v>
      </c>
      <c r="T28" s="51">
        <v>1.99</v>
      </c>
      <c r="U28" s="47" t="s">
        <v>52</v>
      </c>
      <c r="V28" s="118" t="s">
        <v>52</v>
      </c>
      <c r="W28" s="119" t="s">
        <v>52</v>
      </c>
      <c r="X28" s="47" t="s">
        <v>58</v>
      </c>
      <c r="Y28" s="114" t="s">
        <v>58</v>
      </c>
      <c r="Z28" s="115" t="s">
        <v>58</v>
      </c>
      <c r="AA28" s="47" t="s">
        <v>52</v>
      </c>
      <c r="AB28" s="118" t="s">
        <v>52</v>
      </c>
      <c r="AC28" s="119" t="s">
        <v>52</v>
      </c>
      <c r="AD28" s="43">
        <v>1788</v>
      </c>
      <c r="AE28" s="41">
        <v>49</v>
      </c>
      <c r="AF28" s="46">
        <v>1.27</v>
      </c>
      <c r="AH28" s="40">
        <v>955</v>
      </c>
      <c r="AI28" s="86">
        <v>2673</v>
      </c>
      <c r="AJ28" s="47" t="s">
        <v>52</v>
      </c>
      <c r="AK28" s="86" t="s">
        <v>52</v>
      </c>
      <c r="AL28" s="47">
        <v>955</v>
      </c>
      <c r="AM28" s="87">
        <v>2673</v>
      </c>
    </row>
    <row r="29" spans="1:39" ht="13.5" thickBot="1">
      <c r="A29" s="25" t="s">
        <v>25</v>
      </c>
      <c r="B29" s="52">
        <f>SUM(B23:B28)</f>
        <v>13460</v>
      </c>
      <c r="C29" s="27">
        <f>AH29/B29*100</f>
        <v>49.14561664190193</v>
      </c>
      <c r="D29" s="28">
        <f>AI29/B29</f>
        <v>1.2781575037147102</v>
      </c>
      <c r="E29" s="53">
        <f>SUM(E23:E28)</f>
        <v>7568</v>
      </c>
      <c r="F29" s="30">
        <f>AJ29/E29*100</f>
        <v>55.29862579281184</v>
      </c>
      <c r="G29" s="31">
        <f>AK29/E29</f>
        <v>1.0364693446088795</v>
      </c>
      <c r="H29" s="53">
        <f>SUM(H23:H28)</f>
        <v>5878</v>
      </c>
      <c r="I29" s="27">
        <f>AL29/H29*100</f>
        <v>44.1306566859476</v>
      </c>
      <c r="J29" s="32">
        <f>AM29/H29</f>
        <v>1.5923783599863899</v>
      </c>
      <c r="L29" s="53">
        <v>4093</v>
      </c>
      <c r="M29" s="104">
        <v>713</v>
      </c>
      <c r="N29" s="109">
        <v>10742</v>
      </c>
      <c r="O29" s="53">
        <v>1238</v>
      </c>
      <c r="P29" s="27">
        <v>35.38</v>
      </c>
      <c r="Q29" s="32">
        <v>1.23</v>
      </c>
      <c r="R29" s="53">
        <v>2054</v>
      </c>
      <c r="S29" s="30">
        <v>27.65</v>
      </c>
      <c r="T29" s="31">
        <v>1.56</v>
      </c>
      <c r="U29" s="53">
        <v>61</v>
      </c>
      <c r="V29" s="27">
        <v>40.98</v>
      </c>
      <c r="W29" s="32">
        <v>2.52</v>
      </c>
      <c r="X29" s="53">
        <v>45</v>
      </c>
      <c r="Y29" s="30">
        <v>35.55</v>
      </c>
      <c r="Z29" s="31">
        <v>2.28</v>
      </c>
      <c r="AA29" s="53">
        <v>2260</v>
      </c>
      <c r="AB29" s="27">
        <v>67.65</v>
      </c>
      <c r="AC29" s="32">
        <v>1.26</v>
      </c>
      <c r="AD29" s="53">
        <v>5000</v>
      </c>
      <c r="AE29" s="27">
        <v>50.6</v>
      </c>
      <c r="AF29" s="32">
        <v>1.2</v>
      </c>
      <c r="AH29" s="52">
        <f aca="true" t="shared" si="2" ref="AH29:AM29">SUM(AH23:AH28)</f>
        <v>6615</v>
      </c>
      <c r="AI29" s="84">
        <f t="shared" si="2"/>
        <v>17204</v>
      </c>
      <c r="AJ29" s="56">
        <f t="shared" si="2"/>
        <v>4185</v>
      </c>
      <c r="AK29" s="84">
        <f t="shared" si="2"/>
        <v>7844</v>
      </c>
      <c r="AL29" s="56">
        <f t="shared" si="2"/>
        <v>2594</v>
      </c>
      <c r="AM29" s="85">
        <f t="shared" si="2"/>
        <v>9360</v>
      </c>
    </row>
    <row r="30" spans="1:39" ht="12.75">
      <c r="A30" s="33" t="s">
        <v>26</v>
      </c>
      <c r="B30" s="34">
        <v>420</v>
      </c>
      <c r="C30" s="7">
        <v>34.05</v>
      </c>
      <c r="D30" s="8">
        <v>2.02</v>
      </c>
      <c r="E30" s="34" t="s">
        <v>71</v>
      </c>
      <c r="F30" s="117" t="s">
        <v>71</v>
      </c>
      <c r="G30" s="116" t="s">
        <v>71</v>
      </c>
      <c r="H30" s="9">
        <v>420</v>
      </c>
      <c r="I30" s="7">
        <v>34.05</v>
      </c>
      <c r="J30" s="7">
        <v>2.02</v>
      </c>
      <c r="L30" s="9">
        <v>46</v>
      </c>
      <c r="M30" s="105">
        <v>2</v>
      </c>
      <c r="N30" s="105">
        <v>372</v>
      </c>
      <c r="O30" s="34" t="s">
        <v>71</v>
      </c>
      <c r="P30" s="116" t="s">
        <v>71</v>
      </c>
      <c r="Q30" s="116" t="s">
        <v>71</v>
      </c>
      <c r="R30" s="9">
        <v>46</v>
      </c>
      <c r="S30" s="35">
        <v>19.57</v>
      </c>
      <c r="T30" s="7">
        <v>2.52</v>
      </c>
      <c r="U30" s="34" t="s">
        <v>71</v>
      </c>
      <c r="V30" s="116" t="s">
        <v>71</v>
      </c>
      <c r="W30" s="116" t="s">
        <v>71</v>
      </c>
      <c r="X30" s="9">
        <v>2</v>
      </c>
      <c r="Y30" s="35">
        <v>50</v>
      </c>
      <c r="Z30" s="7">
        <v>2</v>
      </c>
      <c r="AA30" s="34" t="s">
        <v>71</v>
      </c>
      <c r="AB30" s="116" t="s">
        <v>71</v>
      </c>
      <c r="AC30" s="116" t="s">
        <v>71</v>
      </c>
      <c r="AD30" s="9">
        <v>374</v>
      </c>
      <c r="AE30" s="7">
        <v>35.83</v>
      </c>
      <c r="AF30" s="7">
        <v>1.96</v>
      </c>
      <c r="AH30" s="57">
        <v>143</v>
      </c>
      <c r="AI30" s="57">
        <v>849</v>
      </c>
      <c r="AJ30" s="57" t="s">
        <v>71</v>
      </c>
      <c r="AK30" s="57" t="s">
        <v>71</v>
      </c>
      <c r="AL30" s="57">
        <v>143</v>
      </c>
      <c r="AM30" s="57">
        <v>849</v>
      </c>
    </row>
    <row r="31" spans="1:39" ht="12.75">
      <c r="A31" s="50" t="s">
        <v>27</v>
      </c>
      <c r="B31" s="47">
        <v>5030</v>
      </c>
      <c r="C31" s="41">
        <v>38</v>
      </c>
      <c r="D31" s="42">
        <v>1.94</v>
      </c>
      <c r="E31" s="43">
        <v>53</v>
      </c>
      <c r="F31" s="44">
        <v>53</v>
      </c>
      <c r="G31" s="45">
        <v>1.41</v>
      </c>
      <c r="H31" s="43">
        <v>4997</v>
      </c>
      <c r="I31" s="41">
        <v>37</v>
      </c>
      <c r="J31" s="46">
        <v>1.95</v>
      </c>
      <c r="K31" s="41"/>
      <c r="L31" s="43">
        <v>377</v>
      </c>
      <c r="M31" s="106">
        <v>121</v>
      </c>
      <c r="N31" s="110">
        <v>4532</v>
      </c>
      <c r="O31" s="43">
        <v>7</v>
      </c>
      <c r="P31" s="41">
        <v>43</v>
      </c>
      <c r="Q31" s="46">
        <v>2.57</v>
      </c>
      <c r="R31" s="43">
        <v>370</v>
      </c>
      <c r="S31" s="44">
        <v>27</v>
      </c>
      <c r="T31" s="45">
        <v>2.69</v>
      </c>
      <c r="U31" s="47" t="s">
        <v>52</v>
      </c>
      <c r="V31" s="118" t="s">
        <v>52</v>
      </c>
      <c r="W31" s="119" t="s">
        <v>52</v>
      </c>
      <c r="X31" s="43">
        <v>121</v>
      </c>
      <c r="Y31" s="44">
        <v>20</v>
      </c>
      <c r="Z31" s="45">
        <v>3.11</v>
      </c>
      <c r="AA31" s="43">
        <v>46</v>
      </c>
      <c r="AB31" s="41">
        <v>54</v>
      </c>
      <c r="AC31" s="46">
        <v>1.23</v>
      </c>
      <c r="AD31" s="43">
        <v>4977</v>
      </c>
      <c r="AE31" s="41">
        <v>37</v>
      </c>
      <c r="AF31" s="46">
        <v>1.95</v>
      </c>
      <c r="AH31" s="40">
        <v>1889</v>
      </c>
      <c r="AI31" s="86">
        <v>9619</v>
      </c>
      <c r="AJ31" s="47">
        <v>28</v>
      </c>
      <c r="AK31" s="86">
        <v>75</v>
      </c>
      <c r="AL31" s="47">
        <v>1861</v>
      </c>
      <c r="AM31" s="87">
        <v>9544</v>
      </c>
    </row>
    <row r="32" spans="1:39" ht="12.75">
      <c r="A32" s="50" t="s">
        <v>28</v>
      </c>
      <c r="B32" s="47">
        <v>735</v>
      </c>
      <c r="C32" s="41">
        <v>31</v>
      </c>
      <c r="D32" s="42">
        <v>2.09</v>
      </c>
      <c r="E32" s="47" t="s">
        <v>71</v>
      </c>
      <c r="F32" s="114" t="s">
        <v>71</v>
      </c>
      <c r="G32" s="122" t="s">
        <v>71</v>
      </c>
      <c r="H32" s="43">
        <v>735</v>
      </c>
      <c r="I32" s="41">
        <v>31</v>
      </c>
      <c r="J32" s="46">
        <v>2.09</v>
      </c>
      <c r="L32" s="43">
        <v>37</v>
      </c>
      <c r="M32" s="106">
        <v>7</v>
      </c>
      <c r="N32" s="110">
        <v>691</v>
      </c>
      <c r="O32" s="47" t="s">
        <v>71</v>
      </c>
      <c r="P32" s="118" t="s">
        <v>71</v>
      </c>
      <c r="Q32" s="119" t="s">
        <v>71</v>
      </c>
      <c r="R32" s="43">
        <v>37</v>
      </c>
      <c r="S32" s="44">
        <v>22</v>
      </c>
      <c r="T32" s="45">
        <v>3.38</v>
      </c>
      <c r="U32" s="47" t="s">
        <v>71</v>
      </c>
      <c r="V32" s="118" t="s">
        <v>71</v>
      </c>
      <c r="W32" s="119" t="s">
        <v>71</v>
      </c>
      <c r="X32" s="43">
        <v>7</v>
      </c>
      <c r="Y32" s="44">
        <v>29</v>
      </c>
      <c r="Z32" s="45">
        <v>4.14</v>
      </c>
      <c r="AA32" s="47" t="s">
        <v>71</v>
      </c>
      <c r="AB32" s="118" t="s">
        <v>71</v>
      </c>
      <c r="AC32" s="119" t="s">
        <v>71</v>
      </c>
      <c r="AD32" s="43">
        <v>691</v>
      </c>
      <c r="AE32" s="41">
        <v>32</v>
      </c>
      <c r="AF32" s="46">
        <v>2</v>
      </c>
      <c r="AH32" s="40">
        <v>231</v>
      </c>
      <c r="AI32" s="86">
        <v>1536</v>
      </c>
      <c r="AJ32" s="47" t="s">
        <v>71</v>
      </c>
      <c r="AK32" s="86" t="s">
        <v>71</v>
      </c>
      <c r="AL32" s="47">
        <v>231</v>
      </c>
      <c r="AM32" s="87">
        <v>1536</v>
      </c>
    </row>
    <row r="33" spans="1:39" ht="12.75">
      <c r="A33" s="50" t="s">
        <v>29</v>
      </c>
      <c r="B33" s="47">
        <v>2150</v>
      </c>
      <c r="C33" s="41">
        <v>33.3</v>
      </c>
      <c r="D33" s="42">
        <v>1.95</v>
      </c>
      <c r="E33" s="43">
        <v>1036</v>
      </c>
      <c r="F33" s="44">
        <v>34.3</v>
      </c>
      <c r="G33" s="45">
        <v>1.8</v>
      </c>
      <c r="H33" s="43">
        <v>114</v>
      </c>
      <c r="I33" s="41">
        <v>32.5</v>
      </c>
      <c r="J33" s="46">
        <v>2.1</v>
      </c>
      <c r="L33" s="43">
        <v>154</v>
      </c>
      <c r="M33" s="106">
        <v>28</v>
      </c>
      <c r="N33" s="110">
        <v>1934</v>
      </c>
      <c r="O33" s="47">
        <v>82</v>
      </c>
      <c r="P33" s="118" t="s">
        <v>52</v>
      </c>
      <c r="Q33" s="119" t="s">
        <v>52</v>
      </c>
      <c r="R33" s="43">
        <v>72</v>
      </c>
      <c r="S33" s="114" t="s">
        <v>52</v>
      </c>
      <c r="T33" s="122" t="s">
        <v>52</v>
      </c>
      <c r="U33" s="43">
        <v>25</v>
      </c>
      <c r="V33" s="118" t="s">
        <v>52</v>
      </c>
      <c r="W33" s="119" t="s">
        <v>52</v>
      </c>
      <c r="X33" s="43">
        <v>3</v>
      </c>
      <c r="Y33" s="114" t="s">
        <v>52</v>
      </c>
      <c r="Z33" s="122" t="s">
        <v>52</v>
      </c>
      <c r="AA33" s="43">
        <v>929</v>
      </c>
      <c r="AB33" s="118" t="s">
        <v>52</v>
      </c>
      <c r="AC33" s="119" t="s">
        <v>52</v>
      </c>
      <c r="AD33" s="43">
        <v>1005</v>
      </c>
      <c r="AE33" s="118" t="s">
        <v>52</v>
      </c>
      <c r="AF33" s="119" t="s">
        <v>52</v>
      </c>
      <c r="AH33" s="40">
        <v>717</v>
      </c>
      <c r="AI33" s="86">
        <v>4204</v>
      </c>
      <c r="AJ33" s="47">
        <v>355</v>
      </c>
      <c r="AK33" s="86">
        <v>1872</v>
      </c>
      <c r="AL33" s="47">
        <v>362</v>
      </c>
      <c r="AM33" s="87">
        <v>2332</v>
      </c>
    </row>
    <row r="34" spans="1:39" ht="12.75">
      <c r="A34" s="18" t="s">
        <v>30</v>
      </c>
      <c r="B34" s="54">
        <v>495</v>
      </c>
      <c r="C34" s="19">
        <v>31.9</v>
      </c>
      <c r="D34" s="20">
        <v>1.99</v>
      </c>
      <c r="E34" s="55">
        <v>312</v>
      </c>
      <c r="F34" s="22">
        <v>30.4</v>
      </c>
      <c r="G34" s="23">
        <v>1.97</v>
      </c>
      <c r="H34" s="55">
        <v>183</v>
      </c>
      <c r="I34" s="19">
        <v>34.4</v>
      </c>
      <c r="J34" s="24">
        <v>2.04</v>
      </c>
      <c r="L34" s="55">
        <v>81</v>
      </c>
      <c r="M34" s="103">
        <v>10</v>
      </c>
      <c r="N34" s="108">
        <v>404</v>
      </c>
      <c r="O34" s="55">
        <v>72</v>
      </c>
      <c r="P34" s="19">
        <v>27.8</v>
      </c>
      <c r="Q34" s="24">
        <v>1.94</v>
      </c>
      <c r="R34" s="55">
        <v>9</v>
      </c>
      <c r="S34" s="22">
        <v>33.3</v>
      </c>
      <c r="T34" s="23">
        <v>2.44</v>
      </c>
      <c r="U34" s="55">
        <v>10</v>
      </c>
      <c r="V34" s="19">
        <v>20</v>
      </c>
      <c r="W34" s="24">
        <v>2.9</v>
      </c>
      <c r="X34" s="55">
        <v>0</v>
      </c>
      <c r="Y34" s="22">
        <v>0</v>
      </c>
      <c r="Z34" s="23">
        <v>0</v>
      </c>
      <c r="AA34" s="55">
        <v>230</v>
      </c>
      <c r="AB34" s="19">
        <v>31.7</v>
      </c>
      <c r="AC34" s="24">
        <v>1.93</v>
      </c>
      <c r="AD34" s="55">
        <v>174</v>
      </c>
      <c r="AE34" s="19">
        <v>34.5</v>
      </c>
      <c r="AF34" s="24">
        <v>2.02</v>
      </c>
      <c r="AH34" s="81">
        <v>158</v>
      </c>
      <c r="AI34" s="82">
        <v>987</v>
      </c>
      <c r="AJ34" s="55">
        <v>95</v>
      </c>
      <c r="AK34" s="92">
        <v>614</v>
      </c>
      <c r="AL34" s="55">
        <v>63</v>
      </c>
      <c r="AM34" s="93">
        <v>373</v>
      </c>
    </row>
    <row r="35" spans="1:39" ht="13.5" thickBot="1">
      <c r="A35" s="25" t="s">
        <v>31</v>
      </c>
      <c r="B35" s="56">
        <f>SUM(B30:B34)</f>
        <v>8830</v>
      </c>
      <c r="C35" s="27">
        <f>AH35/B35*100</f>
        <v>35.53793884484711</v>
      </c>
      <c r="D35" s="28">
        <f>AI35/B35</f>
        <v>1.9473386183465458</v>
      </c>
      <c r="E35" s="53">
        <f>SUM(E30:E34)</f>
        <v>1401</v>
      </c>
      <c r="F35" s="30">
        <f>AJ35/E35*100</f>
        <v>34.118486795146325</v>
      </c>
      <c r="G35" s="31">
        <f>AK35/E35</f>
        <v>1.8279800142755176</v>
      </c>
      <c r="H35" s="53">
        <f>SUM(H30:H34)</f>
        <v>6449</v>
      </c>
      <c r="I35" s="27">
        <f>AL35/H35*100</f>
        <v>41.246704915490774</v>
      </c>
      <c r="J35" s="32">
        <f>AM35/H35</f>
        <v>2.2691890215537294</v>
      </c>
      <c r="L35" s="53">
        <v>695</v>
      </c>
      <c r="M35" s="104">
        <v>168</v>
      </c>
      <c r="N35" s="109">
        <v>7933</v>
      </c>
      <c r="O35" s="53">
        <v>161</v>
      </c>
      <c r="P35" s="27">
        <v>29.15</v>
      </c>
      <c r="Q35" s="32">
        <v>2</v>
      </c>
      <c r="R35" s="53">
        <v>534</v>
      </c>
      <c r="S35" s="30">
        <v>25.98</v>
      </c>
      <c r="T35" s="31">
        <v>2.72</v>
      </c>
      <c r="U35" s="53">
        <v>35</v>
      </c>
      <c r="V35" s="27">
        <v>20</v>
      </c>
      <c r="W35" s="32">
        <v>2.9</v>
      </c>
      <c r="X35" s="53">
        <v>133</v>
      </c>
      <c r="Y35" s="30">
        <v>20.95</v>
      </c>
      <c r="Z35" s="31">
        <v>3.15</v>
      </c>
      <c r="AA35" s="53">
        <v>1205</v>
      </c>
      <c r="AB35" s="27">
        <v>35.42</v>
      </c>
      <c r="AC35" s="32">
        <v>1.81</v>
      </c>
      <c r="AD35" s="53">
        <v>7221</v>
      </c>
      <c r="AE35" s="27">
        <v>33.1</v>
      </c>
      <c r="AF35" s="32">
        <v>1.96</v>
      </c>
      <c r="AH35" s="52">
        <f aca="true" t="shared" si="3" ref="AH35:AM35">SUM(AH30:AH34)</f>
        <v>3138</v>
      </c>
      <c r="AI35" s="84">
        <f t="shared" si="3"/>
        <v>17195</v>
      </c>
      <c r="AJ35" s="56">
        <f t="shared" si="3"/>
        <v>478</v>
      </c>
      <c r="AK35" s="84">
        <f t="shared" si="3"/>
        <v>2561</v>
      </c>
      <c r="AL35" s="56">
        <f t="shared" si="3"/>
        <v>2660</v>
      </c>
      <c r="AM35" s="85">
        <f t="shared" si="3"/>
        <v>14634</v>
      </c>
    </row>
    <row r="36" spans="1:39" ht="13.5" thickBot="1">
      <c r="A36" s="33"/>
      <c r="B36" s="57"/>
      <c r="C36" s="7"/>
      <c r="D36" s="8"/>
      <c r="E36" s="58"/>
      <c r="F36" s="35"/>
      <c r="G36" s="7"/>
      <c r="H36" s="58"/>
      <c r="I36" s="7"/>
      <c r="J36" s="7"/>
      <c r="L36" s="58"/>
      <c r="M36" s="105"/>
      <c r="N36" s="105"/>
      <c r="O36" s="58"/>
      <c r="P36" s="7"/>
      <c r="Q36" s="7"/>
      <c r="R36" s="58"/>
      <c r="S36" s="35"/>
      <c r="T36" s="7"/>
      <c r="U36" s="58"/>
      <c r="V36" s="7"/>
      <c r="W36" s="7"/>
      <c r="X36" s="58"/>
      <c r="Y36" s="35"/>
      <c r="Z36" s="7"/>
      <c r="AA36" s="58"/>
      <c r="AB36" s="7"/>
      <c r="AC36" s="7"/>
      <c r="AD36" s="58"/>
      <c r="AE36" s="7"/>
      <c r="AF36" s="7"/>
      <c r="AH36" s="57"/>
      <c r="AI36" s="57"/>
      <c r="AJ36" s="57"/>
      <c r="AK36" s="57"/>
      <c r="AL36" s="57"/>
      <c r="AM36" s="57"/>
    </row>
    <row r="37" spans="1:39" ht="13.5" thickBot="1">
      <c r="A37" s="59" t="s">
        <v>32</v>
      </c>
      <c r="B37" s="60">
        <f>B14+B21+B29+B35</f>
        <v>47935</v>
      </c>
      <c r="C37" s="61">
        <f>AH37/B37*100</f>
        <v>43.6466047773026</v>
      </c>
      <c r="D37" s="62">
        <f>AI37/B37</f>
        <v>1.5876290810472515</v>
      </c>
      <c r="E37" s="63">
        <f>E14+E21+E29+E35</f>
        <v>24542</v>
      </c>
      <c r="F37" s="64">
        <f>AJ37/E37*100</f>
        <v>49.92258169668324</v>
      </c>
      <c r="G37" s="65">
        <f>AK37/E37</f>
        <v>1.2762203569391248</v>
      </c>
      <c r="H37" s="63">
        <f>H14+H21+H29+H35</f>
        <v>21740</v>
      </c>
      <c r="I37" s="61">
        <f>I14+I21+I29+I35</f>
        <v>171.42214522525376</v>
      </c>
      <c r="J37" s="66">
        <f>AM37/H37</f>
        <v>2.0598896044158232</v>
      </c>
      <c r="L37" s="63">
        <v>10749</v>
      </c>
      <c r="M37" s="112">
        <v>2956</v>
      </c>
      <c r="N37" s="111">
        <v>36028</v>
      </c>
      <c r="O37" s="63">
        <v>2780</v>
      </c>
      <c r="P37" s="61">
        <v>39.06</v>
      </c>
      <c r="Q37" s="66">
        <v>1.44</v>
      </c>
      <c r="R37" s="63">
        <v>3957</v>
      </c>
      <c r="S37" s="64">
        <v>28.63</v>
      </c>
      <c r="T37" s="65">
        <v>2.04</v>
      </c>
      <c r="U37" s="63">
        <v>1876</v>
      </c>
      <c r="V37" s="61">
        <v>47.97</v>
      </c>
      <c r="W37" s="66">
        <v>1.53</v>
      </c>
      <c r="X37" s="63">
        <v>325</v>
      </c>
      <c r="Y37" s="64">
        <v>36.72</v>
      </c>
      <c r="Z37" s="65">
        <v>2.34</v>
      </c>
      <c r="AA37" s="63">
        <v>11955</v>
      </c>
      <c r="AB37" s="61">
        <v>58.1</v>
      </c>
      <c r="AC37" s="66">
        <v>1.16</v>
      </c>
      <c r="AD37" s="63">
        <v>14460</v>
      </c>
      <c r="AE37" s="61">
        <v>42.32</v>
      </c>
      <c r="AF37" s="66">
        <v>1.58</v>
      </c>
      <c r="AH37" s="60">
        <f aca="true" t="shared" si="4" ref="AH37:AM37">AH14+AH21+AH29+AH35</f>
        <v>20922</v>
      </c>
      <c r="AI37" s="94">
        <f t="shared" si="4"/>
        <v>76103</v>
      </c>
      <c r="AJ37" s="95">
        <f t="shared" si="4"/>
        <v>12252</v>
      </c>
      <c r="AK37" s="94">
        <f t="shared" si="4"/>
        <v>31321</v>
      </c>
      <c r="AL37" s="95">
        <f t="shared" si="4"/>
        <v>9279</v>
      </c>
      <c r="AM37" s="96">
        <f t="shared" si="4"/>
        <v>44782</v>
      </c>
    </row>
    <row r="38" ht="12.75">
      <c r="N38" s="113"/>
    </row>
    <row r="39" spans="1:14" ht="12.75">
      <c r="A39" t="s">
        <v>70</v>
      </c>
      <c r="N39" s="113"/>
    </row>
    <row r="40" ht="12.75">
      <c r="A40" t="s">
        <v>72</v>
      </c>
    </row>
    <row r="41" ht="12.75">
      <c r="A41" t="s">
        <v>59</v>
      </c>
    </row>
    <row r="42" ht="12.75">
      <c r="A42" t="s">
        <v>78</v>
      </c>
    </row>
    <row r="43" ht="12.75">
      <c r="A43" t="s">
        <v>79</v>
      </c>
    </row>
    <row r="44" ht="12.75">
      <c r="A44" t="s">
        <v>73</v>
      </c>
    </row>
  </sheetData>
  <mergeCells count="12">
    <mergeCell ref="X6:Z7"/>
    <mergeCell ref="AA6:AC7"/>
    <mergeCell ref="AD6:AF7"/>
    <mergeCell ref="AH6:AI6"/>
    <mergeCell ref="L6:N7"/>
    <mergeCell ref="O6:Q7"/>
    <mergeCell ref="R6:T7"/>
    <mergeCell ref="U6:W7"/>
    <mergeCell ref="A6:A8"/>
    <mergeCell ref="B6:D7"/>
    <mergeCell ref="E6:G7"/>
    <mergeCell ref="H6:J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Ministry of Health</cp:lastModifiedBy>
  <cp:lastPrinted>2003-10-17T02:33:43Z</cp:lastPrinted>
  <dcterms:created xsi:type="dcterms:W3CDTF">2003-08-07T22:09:53Z</dcterms:created>
  <dcterms:modified xsi:type="dcterms:W3CDTF">2004-04-07T22:03:49Z</dcterms:modified>
  <cp:category/>
  <cp:version/>
  <cp:contentType/>
  <cp:contentStatus/>
</cp:coreProperties>
</file>