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mohgovtnz-my.sharepoint.com/personal/ben_volz_health_govt_nz/Documents/Documents/"/>
    </mc:Choice>
  </mc:AlternateContent>
  <xr:revisionPtr revIDLastSave="0" documentId="8_{FF8BBF22-977F-446B-A933-41F4B299756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Year 8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1" i="4" l="1"/>
  <c r="Y31" i="4" s="1"/>
  <c r="BT31" i="4"/>
  <c r="BV31" i="4" s="1"/>
  <c r="BR31" i="4"/>
  <c r="BS31" i="4" s="1"/>
  <c r="BQ31" i="4"/>
  <c r="BU31" i="4" s="1"/>
  <c r="BP31" i="4"/>
  <c r="BO31" i="4"/>
  <c r="BN31" i="4"/>
  <c r="BM31" i="4"/>
  <c r="BL31" i="4"/>
  <c r="BK31" i="4"/>
  <c r="BH31" i="4"/>
  <c r="BJ31" i="4" s="1"/>
  <c r="BF31" i="4"/>
  <c r="BE31" i="4"/>
  <c r="BG31" i="4" s="1"/>
  <c r="BB31" i="4"/>
  <c r="BD31" i="4" s="1"/>
  <c r="AZ31" i="4"/>
  <c r="BA31" i="4" s="1"/>
  <c r="AY31" i="4"/>
  <c r="AV31" i="4"/>
  <c r="AX31" i="4" s="1"/>
  <c r="AT31" i="4"/>
  <c r="AU31" i="4" s="1"/>
  <c r="AS31" i="4"/>
  <c r="AW31" i="4" s="1"/>
  <c r="AR31" i="4"/>
  <c r="AQ31" i="4"/>
  <c r="AP31" i="4"/>
  <c r="AO31" i="4"/>
  <c r="AN31" i="4"/>
  <c r="AM31" i="4"/>
  <c r="AJ31" i="4"/>
  <c r="AL31" i="4" s="1"/>
  <c r="AH31" i="4"/>
  <c r="AG31" i="4"/>
  <c r="AI31" i="4" s="1"/>
  <c r="AD31" i="4"/>
  <c r="AF31" i="4" s="1"/>
  <c r="AB31" i="4"/>
  <c r="AC31" i="4" s="1"/>
  <c r="AA31" i="4"/>
  <c r="X31" i="4"/>
  <c r="V31" i="4"/>
  <c r="T31" i="4"/>
  <c r="S31" i="4"/>
  <c r="R31" i="4"/>
  <c r="Q31" i="4"/>
  <c r="P31" i="4"/>
  <c r="O31" i="4"/>
  <c r="L31" i="4"/>
  <c r="M31" i="4" s="1"/>
  <c r="J31" i="4"/>
  <c r="I31" i="4"/>
  <c r="K31" i="4" s="1"/>
  <c r="F31" i="4"/>
  <c r="H31" i="4" s="1"/>
  <c r="D31" i="4"/>
  <c r="E31" i="4" s="1"/>
  <c r="C31" i="4"/>
  <c r="C30" i="4"/>
  <c r="BV30" i="4"/>
  <c r="BT30" i="4"/>
  <c r="BU30" i="4" s="1"/>
  <c r="BR30" i="4"/>
  <c r="BS30" i="4" s="1"/>
  <c r="BQ30" i="4"/>
  <c r="BN30" i="4"/>
  <c r="BP30" i="4" s="1"/>
  <c r="BL30" i="4"/>
  <c r="BM30" i="4" s="1"/>
  <c r="BK30" i="4"/>
  <c r="BI30" i="4"/>
  <c r="BH30" i="4"/>
  <c r="BF30" i="4"/>
  <c r="BJ30" i="4" s="1"/>
  <c r="BE30" i="4"/>
  <c r="BB30" i="4"/>
  <c r="BD30" i="4" s="1"/>
  <c r="AZ30" i="4"/>
  <c r="AY30" i="4"/>
  <c r="BA30" i="4" s="1"/>
  <c r="AX30" i="4"/>
  <c r="AV30" i="4"/>
  <c r="AW30" i="4" s="1"/>
  <c r="AT30" i="4"/>
  <c r="AU30" i="4" s="1"/>
  <c r="AS30" i="4"/>
  <c r="AP30" i="4"/>
  <c r="AR30" i="4" s="1"/>
  <c r="AN30" i="4"/>
  <c r="AO30" i="4" s="1"/>
  <c r="AM30" i="4"/>
  <c r="AK30" i="4"/>
  <c r="AJ30" i="4"/>
  <c r="AH30" i="4"/>
  <c r="AL30" i="4" s="1"/>
  <c r="AG30" i="4"/>
  <c r="AD30" i="4"/>
  <c r="AF30" i="4" s="1"/>
  <c r="AB30" i="4"/>
  <c r="AA30" i="4"/>
  <c r="AC30" i="4" s="1"/>
  <c r="Z30" i="4"/>
  <c r="X30" i="4"/>
  <c r="Y30" i="4" s="1"/>
  <c r="V30" i="4"/>
  <c r="W30" i="4" s="1"/>
  <c r="U30" i="4"/>
  <c r="R30" i="4"/>
  <c r="T30" i="4" s="1"/>
  <c r="P30" i="4"/>
  <c r="Q30" i="4" s="1"/>
  <c r="O30" i="4"/>
  <c r="M30" i="4"/>
  <c r="L30" i="4"/>
  <c r="J30" i="4"/>
  <c r="N30" i="4" s="1"/>
  <c r="I30" i="4"/>
  <c r="F30" i="4"/>
  <c r="G30" i="4" s="1"/>
  <c r="D30" i="4"/>
  <c r="E30" i="4"/>
  <c r="W31" i="4" l="1"/>
  <c r="Z31" i="4"/>
  <c r="AK31" i="4"/>
  <c r="BI31" i="4"/>
  <c r="N31" i="4"/>
  <c r="G31" i="4"/>
  <c r="AE31" i="4"/>
  <c r="BC31" i="4"/>
  <c r="K30" i="4"/>
  <c r="S30" i="4"/>
  <c r="AI30" i="4"/>
  <c r="AQ30" i="4"/>
  <c r="BG30" i="4"/>
  <c r="BO30" i="4"/>
  <c r="AE30" i="4"/>
  <c r="BC30" i="4"/>
  <c r="H30" i="4"/>
  <c r="BV24" i="4"/>
  <c r="BT24" i="4"/>
  <c r="BU24" i="4" s="1"/>
  <c r="BR24" i="4"/>
  <c r="BS24" i="4" s="1"/>
  <c r="BQ24" i="4"/>
  <c r="BN24" i="4"/>
  <c r="BO24" i="4" s="1"/>
  <c r="BL24" i="4"/>
  <c r="BM24" i="4" s="1"/>
  <c r="BK24" i="4"/>
  <c r="BH24" i="4"/>
  <c r="BI24" i="4" s="1"/>
  <c r="BF24" i="4"/>
  <c r="BG24" i="4" s="1"/>
  <c r="BE24" i="4"/>
  <c r="BB24" i="4"/>
  <c r="BD24" i="4" s="1"/>
  <c r="AZ24" i="4"/>
  <c r="BA24" i="4" s="1"/>
  <c r="AY24" i="4"/>
  <c r="AX24" i="4"/>
  <c r="AV24" i="4"/>
  <c r="AW24" i="4" s="1"/>
  <c r="AT24" i="4"/>
  <c r="AU24" i="4" s="1"/>
  <c r="AS24" i="4"/>
  <c r="AP24" i="4"/>
  <c r="AR24" i="4" s="1"/>
  <c r="AN24" i="4"/>
  <c r="AO24" i="4" s="1"/>
  <c r="AM24" i="4"/>
  <c r="AJ24" i="4"/>
  <c r="AL24" i="4" s="1"/>
  <c r="AH24" i="4"/>
  <c r="AI24" i="4" s="1"/>
  <c r="AG24" i="4"/>
  <c r="AD24" i="4"/>
  <c r="AF24" i="4" s="1"/>
  <c r="AB24" i="4"/>
  <c r="AC24" i="4" s="1"/>
  <c r="AA24" i="4"/>
  <c r="Z24" i="4"/>
  <c r="X24" i="4"/>
  <c r="Y24" i="4" s="1"/>
  <c r="V24" i="4"/>
  <c r="W24" i="4" s="1"/>
  <c r="U24" i="4"/>
  <c r="R24" i="4"/>
  <c r="T24" i="4" s="1"/>
  <c r="P24" i="4"/>
  <c r="Q24" i="4" s="1"/>
  <c r="O24" i="4"/>
  <c r="L24" i="4"/>
  <c r="N24" i="4" s="1"/>
  <c r="J24" i="4"/>
  <c r="K24" i="4" s="1"/>
  <c r="I24" i="4"/>
  <c r="F24" i="4"/>
  <c r="G24" i="4" s="1"/>
  <c r="E24" i="4"/>
  <c r="D24" i="4"/>
  <c r="C24" i="4"/>
  <c r="S24" i="4" l="1"/>
  <c r="BP24" i="4"/>
  <c r="M24" i="4"/>
  <c r="AK24" i="4"/>
  <c r="BJ24" i="4"/>
  <c r="BC24" i="4"/>
  <c r="H24" i="4"/>
  <c r="AQ24" i="4"/>
  <c r="AE24" i="4"/>
  <c r="BV17" i="4"/>
  <c r="BU17" i="4"/>
  <c r="BT17" i="4"/>
  <c r="BR17" i="4"/>
  <c r="BS17" i="4" s="1"/>
  <c r="BQ17" i="4"/>
  <c r="BN17" i="4"/>
  <c r="BP17" i="4" s="1"/>
  <c r="BM17" i="4"/>
  <c r="BL17" i="4"/>
  <c r="BK17" i="4"/>
  <c r="BH17" i="4"/>
  <c r="BF17" i="4"/>
  <c r="BG17" i="4" s="1"/>
  <c r="BE17" i="4"/>
  <c r="BJ17" i="4" s="1"/>
  <c r="BB17" i="4"/>
  <c r="BD17" i="4" s="1"/>
  <c r="BA17" i="4"/>
  <c r="AZ17" i="4"/>
  <c r="AY17" i="4"/>
  <c r="AX17" i="4"/>
  <c r="AW17" i="4"/>
  <c r="AV17" i="4"/>
  <c r="AT17" i="4"/>
  <c r="AU17" i="4" s="1"/>
  <c r="AS17" i="4"/>
  <c r="AP17" i="4"/>
  <c r="AR17" i="4" s="1"/>
  <c r="AO17" i="4"/>
  <c r="AN17" i="4"/>
  <c r="AM17" i="4"/>
  <c r="AJ17" i="4"/>
  <c r="AH17" i="4"/>
  <c r="AI17" i="4" s="1"/>
  <c r="AG17" i="4"/>
  <c r="AL17" i="4" s="1"/>
  <c r="AD17" i="4"/>
  <c r="AF17" i="4" s="1"/>
  <c r="AC17" i="4"/>
  <c r="AB17" i="4"/>
  <c r="AA17" i="4"/>
  <c r="Z17" i="4"/>
  <c r="Y17" i="4"/>
  <c r="X17" i="4"/>
  <c r="V17" i="4"/>
  <c r="W17" i="4" s="1"/>
  <c r="U17" i="4"/>
  <c r="R17" i="4"/>
  <c r="T17" i="4" s="1"/>
  <c r="Q17" i="4"/>
  <c r="P17" i="4"/>
  <c r="O17" i="4"/>
  <c r="L17" i="4"/>
  <c r="J17" i="4"/>
  <c r="K17" i="4" s="1"/>
  <c r="I17" i="4"/>
  <c r="N17" i="4" s="1"/>
  <c r="F17" i="4"/>
  <c r="H17" i="4" s="1"/>
  <c r="E17" i="4"/>
  <c r="D17" i="4"/>
  <c r="C17" i="4"/>
  <c r="S17" i="4" l="1"/>
  <c r="AQ17" i="4"/>
  <c r="BO17" i="4"/>
  <c r="AK17" i="4"/>
  <c r="BI17" i="4"/>
  <c r="M17" i="4"/>
  <c r="G17" i="4"/>
  <c r="AE17" i="4"/>
  <c r="BC17" i="4"/>
  <c r="BT11" i="4"/>
  <c r="BV11" i="4" s="1"/>
  <c r="BR11" i="4"/>
  <c r="BQ11" i="4"/>
  <c r="BS11" i="4" s="1"/>
  <c r="BO11" i="4"/>
  <c r="BN11" i="4"/>
  <c r="BL11" i="4"/>
  <c r="BM11" i="4" s="1"/>
  <c r="BK11" i="4"/>
  <c r="BP11" i="4" s="1"/>
  <c r="BH11" i="4"/>
  <c r="BJ11" i="4" s="1"/>
  <c r="BG11" i="4"/>
  <c r="BF11" i="4"/>
  <c r="BE11" i="4"/>
  <c r="BB11" i="4"/>
  <c r="AZ11" i="4"/>
  <c r="BA11" i="4" s="1"/>
  <c r="AY11" i="4"/>
  <c r="BD11" i="4" s="1"/>
  <c r="AV11" i="4"/>
  <c r="AX11" i="4" s="1"/>
  <c r="AU11" i="4"/>
  <c r="AT11" i="4"/>
  <c r="AS11" i="4"/>
  <c r="AR11" i="4"/>
  <c r="AQ11" i="4"/>
  <c r="AP11" i="4"/>
  <c r="AN11" i="4"/>
  <c r="AO11" i="4" s="1"/>
  <c r="AM11" i="4"/>
  <c r="AJ11" i="4"/>
  <c r="AL11" i="4" s="1"/>
  <c r="AI11" i="4"/>
  <c r="AH11" i="4"/>
  <c r="AG11" i="4"/>
  <c r="AD11" i="4"/>
  <c r="AB11" i="4"/>
  <c r="AC11" i="4" s="1"/>
  <c r="AA11" i="4"/>
  <c r="AE11" i="4" s="1"/>
  <c r="X11" i="4"/>
  <c r="Z11" i="4" s="1"/>
  <c r="W11" i="4"/>
  <c r="V11" i="4"/>
  <c r="U11" i="4"/>
  <c r="T11" i="4"/>
  <c r="S11" i="4"/>
  <c r="R11" i="4"/>
  <c r="P11" i="4"/>
  <c r="Q11" i="4" s="1"/>
  <c r="O11" i="4"/>
  <c r="L11" i="4"/>
  <c r="N11" i="4" s="1"/>
  <c r="K11" i="4"/>
  <c r="J11" i="4"/>
  <c r="I11" i="4"/>
  <c r="F11" i="4"/>
  <c r="D11" i="4"/>
  <c r="E11" i="4" s="1"/>
  <c r="C11" i="4"/>
  <c r="H11" i="4" s="1"/>
  <c r="AK11" i="4" l="1"/>
  <c r="BI11" i="4"/>
  <c r="M11" i="4"/>
  <c r="BC11" i="4"/>
  <c r="AF11" i="4"/>
  <c r="Y11" i="4"/>
  <c r="AW11" i="4"/>
  <c r="BU11" i="4"/>
  <c r="G11" i="4"/>
</calcChain>
</file>

<file path=xl/sharedStrings.xml><?xml version="1.0" encoding="utf-8"?>
<sst xmlns="http://schemas.openxmlformats.org/spreadsheetml/2006/main" count="121" uniqueCount="41">
  <si>
    <t>DHB Region</t>
  </si>
  <si>
    <t>Total</t>
  </si>
  <si>
    <t>Maori</t>
  </si>
  <si>
    <t>Pacific</t>
  </si>
  <si>
    <t>Other</t>
  </si>
  <si>
    <t>Fluoridated</t>
  </si>
  <si>
    <t>Non-fluoridated</t>
  </si>
  <si>
    <t>No. of
children
examined</t>
  </si>
  <si>
    <t>No. of
children
caries
free</t>
  </si>
  <si>
    <t>%
caries
free</t>
  </si>
  <si>
    <t>No. of
decayed,
missing
&amp; filled
teeth</t>
  </si>
  <si>
    <t>Mean
DMFT</t>
  </si>
  <si>
    <t>Northern
region
providers</t>
  </si>
  <si>
    <t>Northland</t>
  </si>
  <si>
    <t>Waitemata</t>
  </si>
  <si>
    <t>Auckland</t>
  </si>
  <si>
    <t>Counties
Manukau</t>
  </si>
  <si>
    <t>Midland
region
providers</t>
  </si>
  <si>
    <t>Waikato</t>
  </si>
  <si>
    <t>Lakes</t>
  </si>
  <si>
    <t>Tairawhiti</t>
  </si>
  <si>
    <t>Taranaki</t>
  </si>
  <si>
    <t>Central
region
providers</t>
  </si>
  <si>
    <t>Hawkes Bay</t>
  </si>
  <si>
    <t>Whanganui</t>
  </si>
  <si>
    <t>Hutt Valley</t>
  </si>
  <si>
    <t>Wairarapa</t>
  </si>
  <si>
    <t>Southern
region
providers</t>
  </si>
  <si>
    <t>West Coast</t>
  </si>
  <si>
    <t>Canterbury</t>
  </si>
  <si>
    <t>Southern</t>
  </si>
  <si>
    <t>New Zealand</t>
  </si>
  <si>
    <t>Please note results have not been adjusted for socio-economic status</t>
  </si>
  <si>
    <t>Mean DMFT for children with caries</t>
  </si>
  <si>
    <t>Bay of Plenty</t>
  </si>
  <si>
    <t>MidCentral</t>
  </si>
  <si>
    <t>Capital &amp; Coast</t>
  </si>
  <si>
    <t>Nelson Marlborough</t>
  </si>
  <si>
    <t>South Canterbury</t>
  </si>
  <si>
    <t xml:space="preserve">*Tairawhiti DHB results have been excluded because of data collection problems. </t>
  </si>
  <si>
    <t xml:space="preserve">Table 2: Dental health status of children at school Year 8 (12/13 years)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</si>
</sst>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6" formatCode="#,##0_ ;\-#,##0\ "/>
  </numFmts>
  <fonts count="10" x14ac:knownFonts="1">
    <font>
      <sz val="8"/>
      <color rgb="FF000000"/>
      <name val="Courier New"/>
    </font>
    <font>
      <sz val="11"/>
      <color theme="1"/>
      <name val="Courier New"/>
      <family val="2"/>
      <scheme val="minor"/>
    </font>
    <font>
      <sz val="8"/>
      <color rgb="FF000000"/>
      <name val="Courier New"/>
      <family val="3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Courier New"/>
      <family val="3"/>
    </font>
    <font>
      <u/>
      <sz val="11"/>
      <color theme="10"/>
      <name val="Courier New"/>
      <family val="2"/>
      <scheme val="minor"/>
    </font>
    <font>
      <sz val="10"/>
      <name val="MS Sans Serif"/>
    </font>
    <font>
      <sz val="10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40" fontId="7" fillId="0" borderId="0" applyFont="0" applyFill="0" applyBorder="0" applyAlignment="0" applyProtection="0"/>
  </cellStyleXfs>
  <cellXfs count="61"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0" fillId="0" borderId="0" xfId="2" applyFont="1" applyFill="1" applyBorder="1" applyAlignment="1">
      <alignment horizontal="left"/>
    </xf>
    <xf numFmtId="43" fontId="4" fillId="0" borderId="0" xfId="2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horizontal="left"/>
    </xf>
    <xf numFmtId="164" fontId="4" fillId="0" borderId="0" xfId="2" applyNumberFormat="1" applyFont="1" applyFill="1" applyBorder="1" applyAlignment="1">
      <alignment horizontal="left"/>
    </xf>
    <xf numFmtId="10" fontId="0" fillId="0" borderId="0" xfId="1" applyNumberFormat="1" applyFont="1" applyFill="1" applyBorder="1" applyAlignment="1">
      <alignment horizontal="left"/>
    </xf>
    <xf numFmtId="10" fontId="3" fillId="0" borderId="1" xfId="1" applyNumberFormat="1" applyFont="1" applyFill="1" applyBorder="1" applyAlignment="1">
      <alignment horizontal="center" wrapText="1"/>
    </xf>
    <xf numFmtId="10" fontId="4" fillId="0" borderId="1" xfId="1" applyNumberFormat="1" applyFont="1" applyFill="1" applyBorder="1" applyAlignment="1">
      <alignment horizontal="right"/>
    </xf>
    <xf numFmtId="10" fontId="4" fillId="0" borderId="0" xfId="1" applyNumberFormat="1" applyFont="1" applyFill="1" applyBorder="1" applyAlignment="1">
      <alignment horizontal="left"/>
    </xf>
    <xf numFmtId="164" fontId="4" fillId="0" borderId="2" xfId="2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1" xfId="2" applyNumberFormat="1" applyFont="1" applyFill="1" applyBorder="1" applyAlignment="1">
      <alignment horizontal="center" wrapText="1"/>
    </xf>
    <xf numFmtId="43" fontId="3" fillId="0" borderId="1" xfId="2" applyFont="1" applyFill="1" applyBorder="1" applyAlignment="1">
      <alignment horizontal="center" wrapText="1"/>
    </xf>
    <xf numFmtId="164" fontId="4" fillId="0" borderId="1" xfId="2" applyNumberFormat="1" applyFont="1" applyFill="1" applyBorder="1" applyAlignment="1">
      <alignment horizontal="right"/>
    </xf>
    <xf numFmtId="43" fontId="4" fillId="0" borderId="1" xfId="2" applyFont="1" applyFill="1" applyBorder="1" applyAlignment="1">
      <alignment horizontal="right"/>
    </xf>
    <xf numFmtId="164" fontId="3" fillId="2" borderId="1" xfId="2" applyNumberFormat="1" applyFont="1" applyFill="1" applyBorder="1" applyAlignment="1">
      <alignment horizontal="center" wrapText="1"/>
    </xf>
    <xf numFmtId="10" fontId="3" fillId="2" borderId="1" xfId="1" applyNumberFormat="1" applyFont="1" applyFill="1" applyBorder="1" applyAlignment="1">
      <alignment horizontal="center" wrapText="1"/>
    </xf>
    <xf numFmtId="43" fontId="3" fillId="2" borderId="1" xfId="2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43" fontId="4" fillId="2" borderId="1" xfId="2" applyFont="1" applyFill="1" applyBorder="1" applyAlignment="1">
      <alignment horizontal="right"/>
    </xf>
    <xf numFmtId="9" fontId="4" fillId="2" borderId="1" xfId="1" applyNumberFormat="1" applyFont="1" applyFill="1" applyBorder="1" applyAlignment="1">
      <alignment horizontal="right"/>
    </xf>
    <xf numFmtId="166" fontId="4" fillId="2" borderId="1" xfId="2" applyNumberFormat="1" applyFont="1" applyFill="1" applyBorder="1" applyAlignment="1">
      <alignment horizontal="right"/>
    </xf>
    <xf numFmtId="166" fontId="4" fillId="0" borderId="1" xfId="2" applyNumberFormat="1" applyFont="1" applyFill="1" applyBorder="1" applyAlignment="1">
      <alignment horizontal="right"/>
    </xf>
    <xf numFmtId="9" fontId="4" fillId="0" borderId="1" xfId="1" applyNumberFormat="1" applyFont="1" applyFill="1" applyBorder="1" applyAlignment="1">
      <alignment horizontal="right"/>
    </xf>
    <xf numFmtId="0" fontId="4" fillId="2" borderId="1" xfId="2" applyNumberFormat="1" applyFont="1" applyFill="1" applyBorder="1" applyAlignment="1">
      <alignment horizontal="right"/>
    </xf>
    <xf numFmtId="38" fontId="8" fillId="0" borderId="1" xfId="5" applyNumberFormat="1" applyFont="1" applyFill="1" applyBorder="1" applyAlignment="1" applyProtection="1">
      <alignment horizontal="right"/>
      <protection locked="0"/>
    </xf>
    <xf numFmtId="9" fontId="8" fillId="0" borderId="1" xfId="1" applyFont="1" applyFill="1" applyBorder="1" applyProtection="1"/>
    <xf numFmtId="1" fontId="8" fillId="0" borderId="1" xfId="5" applyNumberFormat="1" applyFont="1" applyFill="1" applyBorder="1" applyAlignment="1" applyProtection="1">
      <alignment horizontal="right"/>
    </xf>
    <xf numFmtId="2" fontId="8" fillId="0" borderId="1" xfId="5" applyNumberFormat="1" applyFont="1" applyFill="1" applyBorder="1" applyProtection="1"/>
    <xf numFmtId="38" fontId="8" fillId="0" borderId="1" xfId="5" applyNumberFormat="1" applyFont="1" applyFill="1" applyBorder="1" applyAlignment="1" applyProtection="1">
      <alignment horizontal="right"/>
    </xf>
    <xf numFmtId="38" fontId="8" fillId="2" borderId="1" xfId="5" applyNumberFormat="1" applyFont="1" applyFill="1" applyBorder="1" applyAlignment="1" applyProtection="1">
      <alignment horizontal="right"/>
      <protection locked="0"/>
    </xf>
    <xf numFmtId="9" fontId="8" fillId="2" borderId="1" xfId="1" applyFont="1" applyFill="1" applyBorder="1" applyProtection="1"/>
    <xf numFmtId="1" fontId="8" fillId="2" borderId="1" xfId="5" applyNumberFormat="1" applyFont="1" applyFill="1" applyBorder="1" applyAlignment="1" applyProtection="1">
      <alignment horizontal="right"/>
    </xf>
    <xf numFmtId="2" fontId="8" fillId="2" borderId="1" xfId="5" applyNumberFormat="1" applyFont="1" applyFill="1" applyBorder="1" applyProtection="1"/>
    <xf numFmtId="38" fontId="8" fillId="2" borderId="1" xfId="5" applyNumberFormat="1" applyFont="1" applyFill="1" applyBorder="1" applyAlignment="1" applyProtection="1">
      <alignment horizontal="right"/>
    </xf>
    <xf numFmtId="0" fontId="8" fillId="0" borderId="1" xfId="1" applyNumberFormat="1" applyFont="1" applyFill="1" applyBorder="1" applyProtection="1"/>
    <xf numFmtId="0" fontId="8" fillId="0" borderId="0" xfId="0" applyFont="1"/>
    <xf numFmtId="9" fontId="8" fillId="3" borderId="1" xfId="1" applyFont="1" applyFill="1" applyBorder="1" applyProtection="1"/>
    <xf numFmtId="1" fontId="8" fillId="3" borderId="1" xfId="5" applyNumberFormat="1" applyFont="1" applyFill="1" applyBorder="1" applyAlignment="1" applyProtection="1">
      <alignment horizontal="right"/>
    </xf>
    <xf numFmtId="2" fontId="8" fillId="3" borderId="1" xfId="5" applyNumberFormat="1" applyFont="1" applyFill="1" applyBorder="1" applyProtection="1"/>
    <xf numFmtId="38" fontId="8" fillId="3" borderId="1" xfId="5" applyNumberFormat="1" applyFont="1" applyFill="1" applyBorder="1" applyAlignment="1" applyProtection="1">
      <alignment horizontal="right"/>
    </xf>
    <xf numFmtId="0" fontId="8" fillId="2" borderId="1" xfId="1" applyNumberFormat="1" applyFont="1" applyFill="1" applyBorder="1" applyProtection="1"/>
    <xf numFmtId="38" fontId="9" fillId="2" borderId="1" xfId="5" applyNumberFormat="1" applyFont="1" applyFill="1" applyBorder="1" applyAlignment="1" applyProtection="1">
      <alignment horizontal="right"/>
    </xf>
    <xf numFmtId="2" fontId="9" fillId="2" borderId="1" xfId="5" applyNumberFormat="1" applyFont="1" applyFill="1" applyBorder="1" applyProtection="1"/>
    <xf numFmtId="0" fontId="9" fillId="2" borderId="1" xfId="1" applyNumberFormat="1" applyFont="1" applyFill="1" applyBorder="1" applyProtection="1"/>
    <xf numFmtId="9" fontId="8" fillId="2" borderId="1" xfId="1" applyNumberFormat="1" applyFont="1" applyFill="1" applyBorder="1" applyProtection="1"/>
    <xf numFmtId="9" fontId="9" fillId="2" borderId="1" xfId="5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2" fontId="4" fillId="2" borderId="1" xfId="2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</cellXfs>
  <cellStyles count="6">
    <cellStyle name="Comma" xfId="2" builtinId="3"/>
    <cellStyle name="Comma_~7202659" xfId="5" xr:uid="{17C68B20-194A-4293-9073-FA53CDD46233}"/>
    <cellStyle name="Hyperlink 2" xfId="4" xr:uid="{2D4DE926-942D-4BD9-8A68-A0B724B5C6CB}"/>
    <cellStyle name="Normal" xfId="0" builtinId="0"/>
    <cellStyle name="Normal 2" xfId="3" xr:uid="{1303590D-8E7B-4FCD-892D-A87B679C4271}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6CC21-818E-461D-91F7-0049694ADE3F}">
  <dimension ref="A1:BW33"/>
  <sheetViews>
    <sheetView showGridLines="0" tabSelected="1" zoomScale="84" zoomScaleNormal="84" workbookViewId="0">
      <selection activeCell="G6" sqref="G6"/>
    </sheetView>
  </sheetViews>
  <sheetFormatPr defaultColWidth="11.3984375" defaultRowHeight="10.5" x14ac:dyDescent="0.25"/>
  <cols>
    <col min="1" max="1" width="14.8984375" bestFit="1" customWidth="1"/>
    <col min="2" max="2" width="15.8984375" bestFit="1" customWidth="1"/>
    <col min="3" max="3" width="9.8984375" style="4" bestFit="1" customWidth="1"/>
    <col min="4" max="4" width="8.8984375" style="4" bestFit="1" customWidth="1"/>
    <col min="5" max="5" width="8.8984375" style="6" bestFit="1" customWidth="1"/>
    <col min="6" max="6" width="9.8984375" style="4" bestFit="1" customWidth="1"/>
    <col min="7" max="7" width="7.8984375" style="2" bestFit="1" customWidth="1"/>
    <col min="8" max="8" width="7.8984375" style="2" customWidth="1"/>
    <col min="9" max="9" width="9.8984375" style="4" bestFit="1" customWidth="1"/>
    <col min="10" max="10" width="8.8984375" style="4" bestFit="1" customWidth="1"/>
    <col min="11" max="11" width="10" style="6" bestFit="1" customWidth="1"/>
    <col min="12" max="12" width="9.8984375" style="4" bestFit="1" customWidth="1"/>
    <col min="13" max="13" width="7.8984375" style="2" bestFit="1" customWidth="1"/>
    <col min="14" max="14" width="7.8984375" style="2" customWidth="1"/>
    <col min="15" max="15" width="9.8984375" style="4" bestFit="1" customWidth="1"/>
    <col min="16" max="16" width="8.8984375" style="4" bestFit="1" customWidth="1"/>
    <col min="17" max="17" width="9.3984375" style="6" bestFit="1" customWidth="1"/>
    <col min="18" max="18" width="9.8984375" style="4" bestFit="1" customWidth="1"/>
    <col min="19" max="19" width="7.8984375" style="2" bestFit="1" customWidth="1"/>
    <col min="20" max="20" width="7.8984375" style="2" customWidth="1"/>
    <col min="21" max="21" width="9.8984375" style="4" bestFit="1" customWidth="1"/>
    <col min="22" max="22" width="8.8984375" style="4" bestFit="1" customWidth="1"/>
    <col min="23" max="23" width="8.8984375" style="6" bestFit="1" customWidth="1"/>
    <col min="24" max="24" width="9.8984375" style="4" bestFit="1" customWidth="1"/>
    <col min="25" max="25" width="7.8984375" style="2" bestFit="1" customWidth="1"/>
    <col min="26" max="26" width="7.8984375" style="2" customWidth="1"/>
    <col min="27" max="27" width="9.8984375" style="4" bestFit="1" customWidth="1"/>
    <col min="28" max="28" width="8.8984375" style="4" bestFit="1" customWidth="1"/>
    <col min="29" max="29" width="8.8984375" style="6" bestFit="1" customWidth="1"/>
    <col min="30" max="30" width="9.8984375" style="4" bestFit="1" customWidth="1"/>
    <col min="31" max="31" width="7.8984375" style="2" bestFit="1" customWidth="1"/>
    <col min="32" max="32" width="7.8984375" style="2" customWidth="1"/>
    <col min="33" max="33" width="9.8984375" style="4" bestFit="1" customWidth="1"/>
    <col min="34" max="34" width="8.8984375" style="4" bestFit="1" customWidth="1"/>
    <col min="35" max="35" width="8.8984375" style="6" bestFit="1" customWidth="1"/>
    <col min="36" max="36" width="9.8984375" style="4" bestFit="1" customWidth="1"/>
    <col min="37" max="37" width="7.8984375" style="2" bestFit="1" customWidth="1"/>
    <col min="38" max="38" width="7.8984375" style="2" customWidth="1"/>
    <col min="39" max="39" width="9.8984375" style="4" bestFit="1" customWidth="1"/>
    <col min="40" max="40" width="8.8984375" style="4" bestFit="1" customWidth="1"/>
    <col min="41" max="41" width="8.8984375" style="6" bestFit="1" customWidth="1"/>
    <col min="42" max="42" width="9.8984375" style="4" bestFit="1" customWidth="1"/>
    <col min="43" max="43" width="7.8984375" style="2" bestFit="1" customWidth="1"/>
    <col min="44" max="44" width="7.8984375" style="2" customWidth="1"/>
    <col min="45" max="45" width="9.8984375" style="4" bestFit="1" customWidth="1"/>
    <col min="46" max="46" width="8.8984375" style="4" bestFit="1" customWidth="1"/>
    <col min="47" max="47" width="8.8984375" style="6" bestFit="1" customWidth="1"/>
    <col min="48" max="48" width="9.8984375" style="4" bestFit="1" customWidth="1"/>
    <col min="49" max="49" width="7.8984375" style="2" bestFit="1" customWidth="1"/>
    <col min="50" max="50" width="7.8984375" style="2" customWidth="1"/>
    <col min="51" max="51" width="9.8984375" style="4" bestFit="1" customWidth="1"/>
    <col min="52" max="52" width="8.8984375" style="4" bestFit="1" customWidth="1"/>
    <col min="53" max="53" width="9.3984375" style="6" bestFit="1" customWidth="1"/>
    <col min="54" max="54" width="9.8984375" style="4" bestFit="1" customWidth="1"/>
    <col min="55" max="55" width="7.8984375" style="2" bestFit="1" customWidth="1"/>
    <col min="56" max="56" width="7.8984375" style="2" customWidth="1"/>
    <col min="57" max="57" width="9.8984375" style="4" bestFit="1" customWidth="1"/>
    <col min="58" max="58" width="8.8984375" style="4" bestFit="1" customWidth="1"/>
    <col min="59" max="59" width="8.8984375" style="6" bestFit="1" customWidth="1"/>
    <col min="60" max="60" width="9.8984375" style="4" bestFit="1" customWidth="1"/>
    <col min="61" max="61" width="7.8984375" style="2" bestFit="1" customWidth="1"/>
    <col min="62" max="62" width="7.8984375" style="2" customWidth="1"/>
    <col min="63" max="63" width="9.8984375" style="4" bestFit="1" customWidth="1"/>
    <col min="64" max="64" width="8.8984375" style="4" bestFit="1" customWidth="1"/>
    <col min="65" max="65" width="8.8984375" style="6" bestFit="1" customWidth="1"/>
    <col min="66" max="66" width="9.8984375" style="4" bestFit="1" customWidth="1"/>
    <col min="67" max="67" width="7.8984375" style="2" bestFit="1" customWidth="1"/>
    <col min="68" max="68" width="7.8984375" style="2" customWidth="1"/>
    <col min="69" max="69" width="9.8984375" style="4" bestFit="1" customWidth="1"/>
    <col min="70" max="70" width="8.8984375" style="4" bestFit="1" customWidth="1"/>
    <col min="71" max="71" width="8.8984375" style="6" bestFit="1" customWidth="1"/>
    <col min="72" max="72" width="9.8984375" style="4" bestFit="1" customWidth="1"/>
    <col min="73" max="73" width="7.8984375" style="2" bestFit="1" customWidth="1"/>
    <col min="74" max="74" width="7.8984375" style="2" customWidth="1"/>
  </cols>
  <sheetData>
    <row r="1" spans="1:75" ht="17.25" customHeight="1" x14ac:dyDescent="0.3">
      <c r="A1" s="11" t="s">
        <v>40</v>
      </c>
    </row>
    <row r="2" spans="1:75" ht="9.75" customHeight="1" x14ac:dyDescent="0.25"/>
    <row r="3" spans="1:75" ht="9.75" customHeight="1" x14ac:dyDescent="0.25"/>
    <row r="4" spans="1:75" ht="12" customHeight="1" x14ac:dyDescent="0.3">
      <c r="A4" s="52" t="s">
        <v>0</v>
      </c>
      <c r="B4" s="52"/>
      <c r="C4" s="53" t="s"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5"/>
      <c r="U4" s="56" t="s">
        <v>2</v>
      </c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8"/>
      <c r="AM4" s="53" t="s">
        <v>3</v>
      </c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5"/>
      <c r="BE4" s="56" t="s">
        <v>4</v>
      </c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8"/>
    </row>
    <row r="5" spans="1:75" ht="12" customHeight="1" x14ac:dyDescent="0.3">
      <c r="A5" s="52"/>
      <c r="B5" s="52"/>
      <c r="C5" s="53" t="s">
        <v>1</v>
      </c>
      <c r="D5" s="54"/>
      <c r="E5" s="54"/>
      <c r="F5" s="54"/>
      <c r="G5" s="54"/>
      <c r="H5" s="55"/>
      <c r="I5" s="53" t="s">
        <v>5</v>
      </c>
      <c r="J5" s="54"/>
      <c r="K5" s="54"/>
      <c r="L5" s="54"/>
      <c r="M5" s="54"/>
      <c r="N5" s="55"/>
      <c r="O5" s="53" t="s">
        <v>6</v>
      </c>
      <c r="P5" s="54"/>
      <c r="Q5" s="54"/>
      <c r="R5" s="54"/>
      <c r="S5" s="54"/>
      <c r="T5" s="55"/>
      <c r="U5" s="56" t="s">
        <v>5</v>
      </c>
      <c r="V5" s="57"/>
      <c r="W5" s="57"/>
      <c r="X5" s="57"/>
      <c r="Y5" s="57"/>
      <c r="Z5" s="58"/>
      <c r="AA5" s="56" t="s">
        <v>6</v>
      </c>
      <c r="AB5" s="57"/>
      <c r="AC5" s="57"/>
      <c r="AD5" s="57"/>
      <c r="AE5" s="57"/>
      <c r="AF5" s="58"/>
      <c r="AG5" s="56" t="s">
        <v>1</v>
      </c>
      <c r="AH5" s="57"/>
      <c r="AI5" s="57"/>
      <c r="AJ5" s="57"/>
      <c r="AK5" s="57"/>
      <c r="AL5" s="58"/>
      <c r="AM5" s="53" t="s">
        <v>5</v>
      </c>
      <c r="AN5" s="54"/>
      <c r="AO5" s="54"/>
      <c r="AP5" s="54"/>
      <c r="AQ5" s="54"/>
      <c r="AR5" s="55"/>
      <c r="AS5" s="53" t="s">
        <v>6</v>
      </c>
      <c r="AT5" s="54"/>
      <c r="AU5" s="54"/>
      <c r="AV5" s="54"/>
      <c r="AW5" s="54"/>
      <c r="AX5" s="55"/>
      <c r="AY5" s="53" t="s">
        <v>1</v>
      </c>
      <c r="AZ5" s="54"/>
      <c r="BA5" s="54"/>
      <c r="BB5" s="54"/>
      <c r="BC5" s="54"/>
      <c r="BD5" s="55"/>
      <c r="BE5" s="56" t="s">
        <v>5</v>
      </c>
      <c r="BF5" s="57"/>
      <c r="BG5" s="57"/>
      <c r="BH5" s="57"/>
      <c r="BI5" s="57"/>
      <c r="BJ5" s="58"/>
      <c r="BK5" s="56" t="s">
        <v>6</v>
      </c>
      <c r="BL5" s="57"/>
      <c r="BM5" s="57"/>
      <c r="BN5" s="57"/>
      <c r="BO5" s="57"/>
      <c r="BP5" s="58"/>
      <c r="BQ5" s="56" t="s">
        <v>1</v>
      </c>
      <c r="BR5" s="57"/>
      <c r="BS5" s="57"/>
      <c r="BT5" s="57"/>
      <c r="BU5" s="57"/>
      <c r="BV5" s="58"/>
    </row>
    <row r="6" spans="1:75" ht="72" customHeight="1" x14ac:dyDescent="0.3">
      <c r="A6" s="52"/>
      <c r="B6" s="52"/>
      <c r="C6" s="16" t="s">
        <v>7</v>
      </c>
      <c r="D6" s="16" t="s">
        <v>8</v>
      </c>
      <c r="E6" s="17" t="s">
        <v>9</v>
      </c>
      <c r="F6" s="16" t="s">
        <v>10</v>
      </c>
      <c r="G6" s="18" t="s">
        <v>11</v>
      </c>
      <c r="H6" s="18" t="s">
        <v>33</v>
      </c>
      <c r="I6" s="16" t="s">
        <v>7</v>
      </c>
      <c r="J6" s="16" t="s">
        <v>8</v>
      </c>
      <c r="K6" s="17" t="s">
        <v>9</v>
      </c>
      <c r="L6" s="16" t="s">
        <v>10</v>
      </c>
      <c r="M6" s="18" t="s">
        <v>11</v>
      </c>
      <c r="N6" s="18" t="s">
        <v>33</v>
      </c>
      <c r="O6" s="16" t="s">
        <v>7</v>
      </c>
      <c r="P6" s="16" t="s">
        <v>8</v>
      </c>
      <c r="Q6" s="17" t="s">
        <v>9</v>
      </c>
      <c r="R6" s="16" t="s">
        <v>10</v>
      </c>
      <c r="S6" s="18" t="s">
        <v>11</v>
      </c>
      <c r="T6" s="18" t="s">
        <v>33</v>
      </c>
      <c r="U6" s="12" t="s">
        <v>7</v>
      </c>
      <c r="V6" s="12" t="s">
        <v>8</v>
      </c>
      <c r="W6" s="7" t="s">
        <v>9</v>
      </c>
      <c r="X6" s="12" t="s">
        <v>10</v>
      </c>
      <c r="Y6" s="13" t="s">
        <v>11</v>
      </c>
      <c r="Z6" s="13" t="s">
        <v>33</v>
      </c>
      <c r="AA6" s="12" t="s">
        <v>7</v>
      </c>
      <c r="AB6" s="12" t="s">
        <v>8</v>
      </c>
      <c r="AC6" s="7" t="s">
        <v>9</v>
      </c>
      <c r="AD6" s="12" t="s">
        <v>10</v>
      </c>
      <c r="AE6" s="13" t="s">
        <v>11</v>
      </c>
      <c r="AF6" s="13" t="s">
        <v>33</v>
      </c>
      <c r="AG6" s="12" t="s">
        <v>7</v>
      </c>
      <c r="AH6" s="12" t="s">
        <v>8</v>
      </c>
      <c r="AI6" s="7" t="s">
        <v>9</v>
      </c>
      <c r="AJ6" s="12" t="s">
        <v>10</v>
      </c>
      <c r="AK6" s="13" t="s">
        <v>11</v>
      </c>
      <c r="AL6" s="13" t="s">
        <v>33</v>
      </c>
      <c r="AM6" s="16" t="s">
        <v>7</v>
      </c>
      <c r="AN6" s="16" t="s">
        <v>8</v>
      </c>
      <c r="AO6" s="17" t="s">
        <v>9</v>
      </c>
      <c r="AP6" s="16" t="s">
        <v>10</v>
      </c>
      <c r="AQ6" s="18" t="s">
        <v>11</v>
      </c>
      <c r="AR6" s="18" t="s">
        <v>33</v>
      </c>
      <c r="AS6" s="16" t="s">
        <v>7</v>
      </c>
      <c r="AT6" s="16" t="s">
        <v>8</v>
      </c>
      <c r="AU6" s="17" t="s">
        <v>9</v>
      </c>
      <c r="AV6" s="16" t="s">
        <v>10</v>
      </c>
      <c r="AW6" s="18" t="s">
        <v>11</v>
      </c>
      <c r="AX6" s="18" t="s">
        <v>33</v>
      </c>
      <c r="AY6" s="16" t="s">
        <v>7</v>
      </c>
      <c r="AZ6" s="16" t="s">
        <v>8</v>
      </c>
      <c r="BA6" s="17" t="s">
        <v>9</v>
      </c>
      <c r="BB6" s="16" t="s">
        <v>10</v>
      </c>
      <c r="BC6" s="18" t="s">
        <v>11</v>
      </c>
      <c r="BD6" s="18" t="s">
        <v>33</v>
      </c>
      <c r="BE6" s="12" t="s">
        <v>7</v>
      </c>
      <c r="BF6" s="12" t="s">
        <v>8</v>
      </c>
      <c r="BG6" s="7" t="s">
        <v>9</v>
      </c>
      <c r="BH6" s="12" t="s">
        <v>10</v>
      </c>
      <c r="BI6" s="13" t="s">
        <v>11</v>
      </c>
      <c r="BJ6" s="13" t="s">
        <v>33</v>
      </c>
      <c r="BK6" s="12" t="s">
        <v>7</v>
      </c>
      <c r="BL6" s="12" t="s">
        <v>8</v>
      </c>
      <c r="BM6" s="7" t="s">
        <v>9</v>
      </c>
      <c r="BN6" s="12" t="s">
        <v>10</v>
      </c>
      <c r="BO6" s="13" t="s">
        <v>11</v>
      </c>
      <c r="BP6" s="13" t="s">
        <v>33</v>
      </c>
      <c r="BQ6" s="12" t="s">
        <v>7</v>
      </c>
      <c r="BR6" s="12" t="s">
        <v>8</v>
      </c>
      <c r="BS6" s="7" t="s">
        <v>9</v>
      </c>
      <c r="BT6" s="12" t="s">
        <v>10</v>
      </c>
      <c r="BU6" s="13" t="s">
        <v>11</v>
      </c>
      <c r="BV6" s="13" t="s">
        <v>33</v>
      </c>
    </row>
    <row r="7" spans="1:75" ht="36" customHeight="1" x14ac:dyDescent="0.3">
      <c r="A7" s="60" t="s">
        <v>12</v>
      </c>
      <c r="B7" s="49" t="s">
        <v>13</v>
      </c>
      <c r="C7" s="19">
        <v>1134</v>
      </c>
      <c r="D7" s="19">
        <v>715</v>
      </c>
      <c r="E7" s="22">
        <v>0.6305115</v>
      </c>
      <c r="F7" s="19">
        <v>1118</v>
      </c>
      <c r="G7" s="21">
        <v>0.98589070000000001</v>
      </c>
      <c r="H7" s="21">
        <v>2.6682578000000001</v>
      </c>
      <c r="I7" s="23">
        <v>0</v>
      </c>
      <c r="J7" s="23">
        <v>0</v>
      </c>
      <c r="K7" s="22"/>
      <c r="L7" s="23">
        <v>0</v>
      </c>
      <c r="M7" s="21"/>
      <c r="N7" s="21"/>
      <c r="O7" s="19">
        <v>1134</v>
      </c>
      <c r="P7" s="19">
        <v>715</v>
      </c>
      <c r="Q7" s="22">
        <v>0.6305115</v>
      </c>
      <c r="R7" s="19">
        <v>1118</v>
      </c>
      <c r="S7" s="21">
        <v>0.98589070000000001</v>
      </c>
      <c r="T7" s="21">
        <v>2.6682578000000001</v>
      </c>
      <c r="U7" s="24">
        <v>0</v>
      </c>
      <c r="V7" s="24">
        <v>0</v>
      </c>
      <c r="W7" s="8"/>
      <c r="X7" s="24">
        <v>0</v>
      </c>
      <c r="Y7" s="15"/>
      <c r="Z7" s="15"/>
      <c r="AA7" s="14">
        <v>637</v>
      </c>
      <c r="AB7" s="14">
        <v>343</v>
      </c>
      <c r="AC7" s="25">
        <v>0.53846150000000004</v>
      </c>
      <c r="AD7" s="14">
        <v>858</v>
      </c>
      <c r="AE7" s="15">
        <v>1.3469388</v>
      </c>
      <c r="AF7" s="15">
        <v>2.9183672999999999</v>
      </c>
      <c r="AG7" s="14">
        <v>637</v>
      </c>
      <c r="AH7" s="14">
        <v>343</v>
      </c>
      <c r="AI7" s="25">
        <v>0.53846150000000004</v>
      </c>
      <c r="AJ7" s="14">
        <v>858</v>
      </c>
      <c r="AK7" s="15">
        <v>1.3469388</v>
      </c>
      <c r="AL7" s="15">
        <v>2.9183672999999999</v>
      </c>
      <c r="AM7" s="23">
        <v>0</v>
      </c>
      <c r="AN7" s="23">
        <v>0</v>
      </c>
      <c r="AO7" s="20"/>
      <c r="AP7" s="23">
        <v>0</v>
      </c>
      <c r="AQ7" s="21"/>
      <c r="AR7" s="21"/>
      <c r="AS7" s="19">
        <v>16</v>
      </c>
      <c r="AT7" s="19">
        <v>12</v>
      </c>
      <c r="AU7" s="22">
        <v>0.75</v>
      </c>
      <c r="AV7" s="19">
        <v>18</v>
      </c>
      <c r="AW7" s="21">
        <v>1.125</v>
      </c>
      <c r="AX7" s="21">
        <v>4.5</v>
      </c>
      <c r="AY7" s="19">
        <v>16</v>
      </c>
      <c r="AZ7" s="19">
        <v>12</v>
      </c>
      <c r="BA7" s="22">
        <v>0.75</v>
      </c>
      <c r="BB7" s="19">
        <v>18</v>
      </c>
      <c r="BC7" s="21">
        <v>1.125</v>
      </c>
      <c r="BD7" s="21">
        <v>4.5</v>
      </c>
      <c r="BE7" s="24">
        <v>0</v>
      </c>
      <c r="BF7" s="24">
        <v>0</v>
      </c>
      <c r="BG7" s="8"/>
      <c r="BH7" s="24">
        <v>0</v>
      </c>
      <c r="BI7" s="15"/>
      <c r="BJ7" s="15"/>
      <c r="BK7" s="14">
        <v>481</v>
      </c>
      <c r="BL7" s="14">
        <v>360</v>
      </c>
      <c r="BM7" s="25">
        <v>0.74844069999999996</v>
      </c>
      <c r="BN7" s="14">
        <v>242</v>
      </c>
      <c r="BO7" s="15">
        <v>0.50311850000000002</v>
      </c>
      <c r="BP7" s="15">
        <v>2</v>
      </c>
      <c r="BQ7" s="14">
        <v>481</v>
      </c>
      <c r="BR7" s="14">
        <v>360</v>
      </c>
      <c r="BS7" s="25">
        <v>0.74844069999999996</v>
      </c>
      <c r="BT7" s="14">
        <v>242</v>
      </c>
      <c r="BU7" s="15">
        <v>0.50311850000000002</v>
      </c>
      <c r="BV7" s="15">
        <v>2</v>
      </c>
    </row>
    <row r="8" spans="1:75" ht="14.15" customHeight="1" x14ac:dyDescent="0.3">
      <c r="A8" s="59"/>
      <c r="B8" s="49" t="s">
        <v>14</v>
      </c>
      <c r="C8" s="19">
        <v>3180</v>
      </c>
      <c r="D8" s="19">
        <v>2599</v>
      </c>
      <c r="E8" s="22">
        <v>0.81729560000000001</v>
      </c>
      <c r="F8" s="19">
        <v>1045</v>
      </c>
      <c r="G8" s="21">
        <v>0.32861639999999998</v>
      </c>
      <c r="H8" s="21">
        <v>1.7986230999999999</v>
      </c>
      <c r="I8" s="19">
        <v>3011</v>
      </c>
      <c r="J8" s="19">
        <v>2467</v>
      </c>
      <c r="K8" s="22">
        <v>0.81932910000000003</v>
      </c>
      <c r="L8" s="19">
        <v>986</v>
      </c>
      <c r="M8" s="21">
        <v>0.32746599999999998</v>
      </c>
      <c r="N8" s="21">
        <v>1.8125</v>
      </c>
      <c r="O8" s="19">
        <v>169</v>
      </c>
      <c r="P8" s="19">
        <v>132</v>
      </c>
      <c r="Q8" s="22">
        <v>0.78106509999999996</v>
      </c>
      <c r="R8" s="19">
        <v>59</v>
      </c>
      <c r="S8" s="21">
        <v>0.34911239999999999</v>
      </c>
      <c r="T8" s="21">
        <v>1.5945946</v>
      </c>
      <c r="U8" s="27">
        <v>466</v>
      </c>
      <c r="V8" s="27">
        <v>363</v>
      </c>
      <c r="W8" s="28">
        <v>0.77897000000000005</v>
      </c>
      <c r="X8" s="29">
        <v>226</v>
      </c>
      <c r="Y8" s="30">
        <v>0.48497849999999998</v>
      </c>
      <c r="Z8" s="30">
        <v>2.1941747999999999</v>
      </c>
      <c r="AA8" s="27">
        <v>31</v>
      </c>
      <c r="AB8" s="27">
        <v>26</v>
      </c>
      <c r="AC8" s="28">
        <v>0.8387097</v>
      </c>
      <c r="AD8" s="29">
        <v>11</v>
      </c>
      <c r="AE8" s="30">
        <v>0.35483870000000001</v>
      </c>
      <c r="AF8" s="30">
        <v>2.2000000000000002</v>
      </c>
      <c r="AG8" s="31">
        <v>497</v>
      </c>
      <c r="AH8" s="31">
        <v>389</v>
      </c>
      <c r="AI8" s="28">
        <v>0.78269619999999995</v>
      </c>
      <c r="AJ8" s="31">
        <v>237</v>
      </c>
      <c r="AK8" s="30">
        <v>0.47686119999999999</v>
      </c>
      <c r="AL8" s="30">
        <v>2.1944444000000001</v>
      </c>
      <c r="AM8" s="32">
        <v>403</v>
      </c>
      <c r="AN8" s="32">
        <v>293</v>
      </c>
      <c r="AO8" s="33">
        <v>0.72704709999999995</v>
      </c>
      <c r="AP8" s="34">
        <v>199</v>
      </c>
      <c r="AQ8" s="35">
        <v>0.49379650000000003</v>
      </c>
      <c r="AR8" s="35">
        <v>1.8090908999999999</v>
      </c>
      <c r="AS8" s="32">
        <v>8</v>
      </c>
      <c r="AT8" s="32">
        <v>3</v>
      </c>
      <c r="AU8" s="33">
        <v>0.375</v>
      </c>
      <c r="AV8" s="34">
        <v>9</v>
      </c>
      <c r="AW8" s="35">
        <v>1.125</v>
      </c>
      <c r="AX8" s="35">
        <v>1.8</v>
      </c>
      <c r="AY8" s="36">
        <v>411</v>
      </c>
      <c r="AZ8" s="36">
        <v>296</v>
      </c>
      <c r="BA8" s="33">
        <v>0.72019460000000002</v>
      </c>
      <c r="BB8" s="36">
        <v>208</v>
      </c>
      <c r="BC8" s="35">
        <v>0.5060827</v>
      </c>
      <c r="BD8" s="35">
        <v>1.8086956999999999</v>
      </c>
      <c r="BE8" s="27">
        <v>2142</v>
      </c>
      <c r="BF8" s="27">
        <v>1811</v>
      </c>
      <c r="BG8" s="28">
        <v>0.84547150000000004</v>
      </c>
      <c r="BH8" s="29">
        <v>561</v>
      </c>
      <c r="BI8" s="30">
        <v>0.26190479999999999</v>
      </c>
      <c r="BJ8" s="30">
        <v>1.6948639999999999</v>
      </c>
      <c r="BK8" s="27">
        <v>130</v>
      </c>
      <c r="BL8" s="27">
        <v>103</v>
      </c>
      <c r="BM8" s="28">
        <v>0.79230769999999995</v>
      </c>
      <c r="BN8" s="29">
        <v>39</v>
      </c>
      <c r="BO8" s="30">
        <v>0.3</v>
      </c>
      <c r="BP8" s="30">
        <v>1.4444444000000001</v>
      </c>
      <c r="BQ8" s="31">
        <v>2272</v>
      </c>
      <c r="BR8" s="31">
        <v>1914</v>
      </c>
      <c r="BS8" s="28">
        <v>0.8424296</v>
      </c>
      <c r="BT8" s="31">
        <v>600</v>
      </c>
      <c r="BU8" s="30">
        <v>0.2640845</v>
      </c>
      <c r="BV8" s="30">
        <v>1.6759777</v>
      </c>
    </row>
    <row r="9" spans="1:75" ht="14.15" customHeight="1" x14ac:dyDescent="0.3">
      <c r="A9" s="59"/>
      <c r="B9" s="49" t="s">
        <v>15</v>
      </c>
      <c r="C9" s="36">
        <v>2479</v>
      </c>
      <c r="D9" s="36">
        <v>1997</v>
      </c>
      <c r="E9" s="47">
        <v>0.80556680000000003</v>
      </c>
      <c r="F9" s="36">
        <v>987</v>
      </c>
      <c r="G9" s="35">
        <v>0.39814440000000001</v>
      </c>
      <c r="H9" s="35">
        <v>2.0477178</v>
      </c>
      <c r="I9" s="36">
        <v>2345</v>
      </c>
      <c r="J9" s="36">
        <v>1894</v>
      </c>
      <c r="K9" s="47">
        <v>0.8076759</v>
      </c>
      <c r="L9" s="36">
        <v>940</v>
      </c>
      <c r="M9" s="35">
        <v>0.40085290000000001</v>
      </c>
      <c r="N9" s="35">
        <v>2.0842572000000001</v>
      </c>
      <c r="O9" s="19">
        <v>134</v>
      </c>
      <c r="P9" s="19">
        <v>103</v>
      </c>
      <c r="Q9" s="22">
        <v>0.76865669999999997</v>
      </c>
      <c r="R9" s="19">
        <v>47</v>
      </c>
      <c r="S9" s="21">
        <v>0.35074630000000001</v>
      </c>
      <c r="T9" s="21">
        <v>1.5161290000000001</v>
      </c>
      <c r="U9" s="27">
        <v>273</v>
      </c>
      <c r="V9" s="27">
        <v>199</v>
      </c>
      <c r="W9" s="28">
        <v>0.72893770000000002</v>
      </c>
      <c r="X9" s="29">
        <v>205</v>
      </c>
      <c r="Y9" s="30">
        <v>0.75091580000000002</v>
      </c>
      <c r="Z9" s="30">
        <v>2.7702703</v>
      </c>
      <c r="AA9" s="27">
        <v>21</v>
      </c>
      <c r="AB9" s="27">
        <v>16</v>
      </c>
      <c r="AC9" s="28">
        <v>0.76190480000000005</v>
      </c>
      <c r="AD9" s="29">
        <v>11</v>
      </c>
      <c r="AE9" s="30">
        <v>0.52380950000000004</v>
      </c>
      <c r="AF9" s="30">
        <v>2.2000000000000002</v>
      </c>
      <c r="AG9" s="31">
        <v>294</v>
      </c>
      <c r="AH9" s="31">
        <v>215</v>
      </c>
      <c r="AI9" s="28">
        <v>0.73129250000000001</v>
      </c>
      <c r="AJ9" s="31">
        <v>216</v>
      </c>
      <c r="AK9" s="30">
        <v>0.73469390000000001</v>
      </c>
      <c r="AL9" s="30">
        <v>2.7341772</v>
      </c>
      <c r="AM9" s="32">
        <v>450</v>
      </c>
      <c r="AN9" s="32">
        <v>316</v>
      </c>
      <c r="AO9" s="33">
        <v>0.70222220000000002</v>
      </c>
      <c r="AP9" s="34">
        <v>300</v>
      </c>
      <c r="AQ9" s="35">
        <v>0.66666669999999995</v>
      </c>
      <c r="AR9" s="35">
        <v>2.2388059999999999</v>
      </c>
      <c r="AS9" s="32">
        <v>29</v>
      </c>
      <c r="AT9" s="32">
        <v>24</v>
      </c>
      <c r="AU9" s="33">
        <v>0.82758620000000005</v>
      </c>
      <c r="AV9" s="34">
        <v>6</v>
      </c>
      <c r="AW9" s="35">
        <v>0.20689660000000001</v>
      </c>
      <c r="AX9" s="35">
        <v>1.2</v>
      </c>
      <c r="AY9" s="36">
        <v>479</v>
      </c>
      <c r="AZ9" s="36">
        <v>340</v>
      </c>
      <c r="BA9" s="33">
        <v>0.70981209999999995</v>
      </c>
      <c r="BB9" s="36">
        <v>306</v>
      </c>
      <c r="BC9" s="35">
        <v>0.63883089999999998</v>
      </c>
      <c r="BD9" s="35">
        <v>2.2014388</v>
      </c>
      <c r="BE9" s="27">
        <v>1622</v>
      </c>
      <c r="BF9" s="27">
        <v>1379</v>
      </c>
      <c r="BG9" s="28">
        <v>0.85018499999999997</v>
      </c>
      <c r="BH9" s="29">
        <v>435</v>
      </c>
      <c r="BI9" s="30">
        <v>0.26818740000000002</v>
      </c>
      <c r="BJ9" s="30">
        <v>1.7901235</v>
      </c>
      <c r="BK9" s="27">
        <v>84</v>
      </c>
      <c r="BL9" s="27">
        <v>63</v>
      </c>
      <c r="BM9" s="28">
        <v>0.75</v>
      </c>
      <c r="BN9" s="29">
        <v>30</v>
      </c>
      <c r="BO9" s="30">
        <v>0.35714289999999999</v>
      </c>
      <c r="BP9" s="30">
        <v>1.4285714</v>
      </c>
      <c r="BQ9" s="31">
        <v>1706</v>
      </c>
      <c r="BR9" s="31">
        <v>1442</v>
      </c>
      <c r="BS9" s="28">
        <v>0.84525209999999995</v>
      </c>
      <c r="BT9" s="31">
        <v>465</v>
      </c>
      <c r="BU9" s="30">
        <v>0.27256740000000002</v>
      </c>
      <c r="BV9" s="30">
        <v>1.7613635999999999</v>
      </c>
      <c r="BW9" s="38"/>
    </row>
    <row r="10" spans="1:75" ht="24" customHeight="1" x14ac:dyDescent="0.3">
      <c r="A10" s="59"/>
      <c r="B10" s="50" t="s">
        <v>16</v>
      </c>
      <c r="C10" s="19">
        <v>4036</v>
      </c>
      <c r="D10" s="19">
        <v>2981</v>
      </c>
      <c r="E10" s="22">
        <v>0.7386026</v>
      </c>
      <c r="F10" s="19">
        <v>2139</v>
      </c>
      <c r="G10" s="21">
        <v>0.52998020000000001</v>
      </c>
      <c r="H10" s="21">
        <v>2.0274882000000001</v>
      </c>
      <c r="I10" s="19">
        <v>3783</v>
      </c>
      <c r="J10" s="19">
        <v>2788</v>
      </c>
      <c r="K10" s="22">
        <v>0.7369812</v>
      </c>
      <c r="L10" s="19">
        <v>2024</v>
      </c>
      <c r="M10" s="21">
        <v>0.53502510000000003</v>
      </c>
      <c r="N10" s="21">
        <v>2.0341708999999999</v>
      </c>
      <c r="O10" s="19">
        <v>253</v>
      </c>
      <c r="P10" s="19">
        <v>193</v>
      </c>
      <c r="Q10" s="22">
        <v>0.76284580000000002</v>
      </c>
      <c r="R10" s="19">
        <v>115</v>
      </c>
      <c r="S10" s="21">
        <v>0.45454549999999999</v>
      </c>
      <c r="T10" s="21">
        <v>1.9166666999999999</v>
      </c>
      <c r="U10" s="27">
        <v>783</v>
      </c>
      <c r="V10" s="27">
        <v>527</v>
      </c>
      <c r="W10" s="28">
        <v>0.6730524</v>
      </c>
      <c r="X10" s="29">
        <v>562</v>
      </c>
      <c r="Y10" s="30">
        <v>0.71775219999999995</v>
      </c>
      <c r="Z10" s="30">
        <v>2.1953125</v>
      </c>
      <c r="AA10" s="27">
        <v>61</v>
      </c>
      <c r="AB10" s="27">
        <v>43</v>
      </c>
      <c r="AC10" s="28">
        <v>0.70491800000000004</v>
      </c>
      <c r="AD10" s="29">
        <v>37</v>
      </c>
      <c r="AE10" s="30">
        <v>0.60655740000000002</v>
      </c>
      <c r="AF10" s="30">
        <v>2.0555555999999999</v>
      </c>
      <c r="AG10" s="31">
        <v>844</v>
      </c>
      <c r="AH10" s="31">
        <v>570</v>
      </c>
      <c r="AI10" s="28">
        <v>0.6753555</v>
      </c>
      <c r="AJ10" s="31">
        <v>599</v>
      </c>
      <c r="AK10" s="30">
        <v>0.7097156</v>
      </c>
      <c r="AL10" s="30">
        <v>2.1861313999999998</v>
      </c>
      <c r="AM10" s="32">
        <v>1298</v>
      </c>
      <c r="AN10" s="32">
        <v>880</v>
      </c>
      <c r="AO10" s="33">
        <v>0.67796610000000002</v>
      </c>
      <c r="AP10" s="34">
        <v>871</v>
      </c>
      <c r="AQ10" s="35">
        <v>0.67103239999999997</v>
      </c>
      <c r="AR10" s="35">
        <v>2.0837321000000002</v>
      </c>
      <c r="AS10" s="32">
        <v>11</v>
      </c>
      <c r="AT10" s="32">
        <v>6</v>
      </c>
      <c r="AU10" s="33">
        <v>0.54545449999999995</v>
      </c>
      <c r="AV10" s="34">
        <v>11</v>
      </c>
      <c r="AW10" s="35">
        <v>1</v>
      </c>
      <c r="AX10" s="35">
        <v>2.2000000000000002</v>
      </c>
      <c r="AY10" s="36">
        <v>1309</v>
      </c>
      <c r="AZ10" s="36">
        <v>886</v>
      </c>
      <c r="BA10" s="33">
        <v>0.67685260000000003</v>
      </c>
      <c r="BB10" s="36">
        <v>882</v>
      </c>
      <c r="BC10" s="35">
        <v>0.67379679999999997</v>
      </c>
      <c r="BD10" s="35">
        <v>2.0851063999999999</v>
      </c>
      <c r="BE10" s="27">
        <v>1702</v>
      </c>
      <c r="BF10" s="27">
        <v>1381</v>
      </c>
      <c r="BG10" s="28">
        <v>0.81139839999999996</v>
      </c>
      <c r="BH10" s="29">
        <v>591</v>
      </c>
      <c r="BI10" s="30">
        <v>0.34723850000000001</v>
      </c>
      <c r="BJ10" s="30">
        <v>1.8411215000000001</v>
      </c>
      <c r="BK10" s="27">
        <v>181</v>
      </c>
      <c r="BL10" s="27">
        <v>144</v>
      </c>
      <c r="BM10" s="28">
        <v>0.79558010000000001</v>
      </c>
      <c r="BN10" s="29">
        <v>67</v>
      </c>
      <c r="BO10" s="30">
        <v>0.37016569999999999</v>
      </c>
      <c r="BP10" s="30">
        <v>1.8108108000000001</v>
      </c>
      <c r="BQ10" s="31">
        <v>1883</v>
      </c>
      <c r="BR10" s="31">
        <v>1525</v>
      </c>
      <c r="BS10" s="28">
        <v>0.80987790000000004</v>
      </c>
      <c r="BT10" s="31">
        <v>658</v>
      </c>
      <c r="BU10" s="30">
        <v>0.34944239999999999</v>
      </c>
      <c r="BV10" s="30">
        <v>1.8379888</v>
      </c>
    </row>
    <row r="11" spans="1:75" ht="14.15" customHeight="1" x14ac:dyDescent="0.3">
      <c r="A11" s="59"/>
      <c r="B11" s="49" t="s">
        <v>1</v>
      </c>
      <c r="C11" s="19">
        <f>SUM(C7:C10)</f>
        <v>10829</v>
      </c>
      <c r="D11" s="19">
        <f>SUM(D7:D10)</f>
        <v>8292</v>
      </c>
      <c r="E11" s="22">
        <f>IFERROR(D11/C11,"")</f>
        <v>0.76572167328469853</v>
      </c>
      <c r="F11" s="19">
        <f>SUM(F7:F10)</f>
        <v>5289</v>
      </c>
      <c r="G11" s="21">
        <f>IFERROR(F11/C11,"")</f>
        <v>0.48841074891495062</v>
      </c>
      <c r="H11" s="21">
        <f>F11/(C11-D11)</f>
        <v>2.0847457627118646</v>
      </c>
      <c r="I11" s="19">
        <f>SUM(I7:I10)</f>
        <v>9139</v>
      </c>
      <c r="J11" s="19">
        <f>SUM(J7:J10)</f>
        <v>7149</v>
      </c>
      <c r="K11" s="22">
        <f>IFERROR(J11/I11,"")</f>
        <v>0.78225188751504537</v>
      </c>
      <c r="L11" s="19">
        <f>SUM(L7:L10)</f>
        <v>3950</v>
      </c>
      <c r="M11" s="21">
        <f>IFERROR(L11/I11,"")</f>
        <v>0.43221359010832694</v>
      </c>
      <c r="N11" s="21">
        <f>L11/(I11-J11)</f>
        <v>1.9849246231155779</v>
      </c>
      <c r="O11" s="19">
        <f>SUM(O7:O10)</f>
        <v>1690</v>
      </c>
      <c r="P11" s="19">
        <f>SUM(P7:P10)</f>
        <v>1143</v>
      </c>
      <c r="Q11" s="22">
        <f>IFERROR(P11/O11,"")</f>
        <v>0.67633136094674551</v>
      </c>
      <c r="R11" s="19">
        <f>SUM(R7:R10)</f>
        <v>1339</v>
      </c>
      <c r="S11" s="21">
        <f>IFERROR(R11/O11,"")</f>
        <v>0.79230769230769227</v>
      </c>
      <c r="T11" s="21">
        <f>R11/(O11-P11)</f>
        <v>2.4478976234003658</v>
      </c>
      <c r="U11" s="14">
        <f>SUM(U7:U10)</f>
        <v>1522</v>
      </c>
      <c r="V11" s="14">
        <f>SUM(V7:V10)</f>
        <v>1089</v>
      </c>
      <c r="W11" s="25">
        <f>IFERROR(V11/U11,"")</f>
        <v>0.71550591327201052</v>
      </c>
      <c r="X11" s="14">
        <f>SUM(X7:X10)</f>
        <v>993</v>
      </c>
      <c r="Y11" s="15">
        <f>IFERROR(X11/U11,"")</f>
        <v>0.65243101182654406</v>
      </c>
      <c r="Z11" s="15">
        <f>X11/(U11-V11)</f>
        <v>2.2933025404157044</v>
      </c>
      <c r="AA11" s="14">
        <f>SUM(AA7:AA10)</f>
        <v>750</v>
      </c>
      <c r="AB11" s="14">
        <f>SUM(AB7:AB10)</f>
        <v>428</v>
      </c>
      <c r="AC11" s="25">
        <f>IFERROR(AB11/AA11,"")</f>
        <v>0.57066666666666666</v>
      </c>
      <c r="AD11" s="14">
        <f>SUM(AD7:AD10)</f>
        <v>917</v>
      </c>
      <c r="AE11" s="15">
        <f>IFERROR(AD11/AA11,"")</f>
        <v>1.2226666666666666</v>
      </c>
      <c r="AF11" s="15">
        <f>AD11/(AA11-AB11)</f>
        <v>2.847826086956522</v>
      </c>
      <c r="AG11" s="14">
        <f>SUM(AG7:AG10)</f>
        <v>2272</v>
      </c>
      <c r="AH11" s="14">
        <f>SUM(AH7:AH10)</f>
        <v>1517</v>
      </c>
      <c r="AI11" s="25">
        <f>IFERROR(AH11/AG11,"")</f>
        <v>0.667693661971831</v>
      </c>
      <c r="AJ11" s="14">
        <f>SUM(AJ7:AJ10)</f>
        <v>1910</v>
      </c>
      <c r="AK11" s="15">
        <f>IFERROR(AJ11/AG11,"")</f>
        <v>0.840669014084507</v>
      </c>
      <c r="AL11" s="15">
        <f>AJ11/(AG11-AH11)</f>
        <v>2.5298013245033113</v>
      </c>
      <c r="AM11" s="19">
        <f>SUM(AM7:AM10)</f>
        <v>2151</v>
      </c>
      <c r="AN11" s="19">
        <f>SUM(AN7:AN10)</f>
        <v>1489</v>
      </c>
      <c r="AO11" s="22">
        <f>IFERROR(AN11/AM11,"")</f>
        <v>0.69223616922361697</v>
      </c>
      <c r="AP11" s="19">
        <f>SUM(AP7:AP10)</f>
        <v>1370</v>
      </c>
      <c r="AQ11" s="21">
        <f>IFERROR(AP11/AM11,"")</f>
        <v>0.6369130636913064</v>
      </c>
      <c r="AR11" s="21">
        <f>AP11/(AM11-AN11)</f>
        <v>2.0694864048338371</v>
      </c>
      <c r="AS11" s="19">
        <f>SUM(AS7:AS10)</f>
        <v>64</v>
      </c>
      <c r="AT11" s="19">
        <f>SUM(AT7:AT10)</f>
        <v>45</v>
      </c>
      <c r="AU11" s="22">
        <f>IFERROR(AT11/AS11,"")</f>
        <v>0.703125</v>
      </c>
      <c r="AV11" s="19">
        <f>SUM(AV7:AV10)</f>
        <v>44</v>
      </c>
      <c r="AW11" s="21">
        <f>IFERROR(AV11/AS11,"")</f>
        <v>0.6875</v>
      </c>
      <c r="AX11" s="21">
        <f>AV11/(AS11-AT11)</f>
        <v>2.3157894736842106</v>
      </c>
      <c r="AY11" s="19">
        <f>SUM(AY7:AY10)</f>
        <v>2215</v>
      </c>
      <c r="AZ11" s="19">
        <f>SUM(AZ7:AZ10)</f>
        <v>1534</v>
      </c>
      <c r="BA11" s="22">
        <f>IFERROR(AZ11/AY11,"")</f>
        <v>0.69255079006772013</v>
      </c>
      <c r="BB11" s="19">
        <f>SUM(BB7:BB10)</f>
        <v>1414</v>
      </c>
      <c r="BC11" s="21">
        <f>IFERROR(BB11/AY11,"")</f>
        <v>0.63837471783295707</v>
      </c>
      <c r="BD11" s="21">
        <f>BB11/(AY11-AZ11)</f>
        <v>2.076358296622614</v>
      </c>
      <c r="BE11" s="14">
        <f>SUM(BE7:BE10)</f>
        <v>5466</v>
      </c>
      <c r="BF11" s="14">
        <f>SUM(BF7:BF10)</f>
        <v>4571</v>
      </c>
      <c r="BG11" s="25">
        <f>IFERROR(BF11/BE11,"")</f>
        <v>0.83626051957555803</v>
      </c>
      <c r="BH11" s="14">
        <f>SUM(BH7:BH10)</f>
        <v>1587</v>
      </c>
      <c r="BI11" s="15">
        <f>IFERROR(BH11/BE11,"")</f>
        <v>0.29034028540065859</v>
      </c>
      <c r="BJ11" s="15">
        <f>BH11/(BE11-BF11)</f>
        <v>1.7731843575418995</v>
      </c>
      <c r="BK11" s="14">
        <f>SUM(BK7:BK10)</f>
        <v>876</v>
      </c>
      <c r="BL11" s="14">
        <f>SUM(BL7:BL10)</f>
        <v>670</v>
      </c>
      <c r="BM11" s="25">
        <f>IFERROR(BL11/BK11,"")</f>
        <v>0.76484018264840181</v>
      </c>
      <c r="BN11" s="14">
        <f>SUM(BN7:BN10)</f>
        <v>378</v>
      </c>
      <c r="BO11" s="15">
        <f>IFERROR(BN11/BK11,"")</f>
        <v>0.4315068493150685</v>
      </c>
      <c r="BP11" s="15">
        <f>BN11/(BK11-BL11)</f>
        <v>1.8349514563106797</v>
      </c>
      <c r="BQ11" s="14">
        <f>SUM(BQ7:BQ10)</f>
        <v>6342</v>
      </c>
      <c r="BR11" s="14">
        <f>SUM(BR7:BR10)</f>
        <v>5241</v>
      </c>
      <c r="BS11" s="25">
        <f>IFERROR(BR11/BQ11,"")</f>
        <v>0.82639545884579002</v>
      </c>
      <c r="BT11" s="14">
        <f>SUM(BT7:BT10)</f>
        <v>1965</v>
      </c>
      <c r="BU11" s="15">
        <f>IFERROR(BT11/BQ11,"")</f>
        <v>0.30983916745506151</v>
      </c>
      <c r="BV11" s="15">
        <f>BT11/(BQ11-BR11)</f>
        <v>1.784741144414169</v>
      </c>
    </row>
    <row r="12" spans="1:75" ht="15.75" customHeight="1" x14ac:dyDescent="0.3">
      <c r="A12" s="60" t="s">
        <v>17</v>
      </c>
      <c r="B12" s="49" t="s">
        <v>18</v>
      </c>
      <c r="C12" s="19">
        <v>6103</v>
      </c>
      <c r="D12" s="19">
        <v>5396</v>
      </c>
      <c r="E12" s="22">
        <v>0.88415529999999998</v>
      </c>
      <c r="F12" s="19">
        <v>3619</v>
      </c>
      <c r="G12" s="21">
        <v>0.59298709999999999</v>
      </c>
      <c r="H12" s="21">
        <v>5.1188118999999999</v>
      </c>
      <c r="I12" s="19">
        <v>3228</v>
      </c>
      <c r="J12" s="19">
        <v>2815</v>
      </c>
      <c r="K12" s="22">
        <v>0.87205699999999997</v>
      </c>
      <c r="L12" s="19">
        <v>2093</v>
      </c>
      <c r="M12" s="21">
        <v>0.64838910000000005</v>
      </c>
      <c r="N12" s="21">
        <v>5.0677966000000003</v>
      </c>
      <c r="O12" s="19">
        <v>2875</v>
      </c>
      <c r="P12" s="19">
        <v>2581</v>
      </c>
      <c r="Q12" s="22">
        <v>0.89773910000000001</v>
      </c>
      <c r="R12" s="19">
        <v>1526</v>
      </c>
      <c r="S12" s="21">
        <v>0.53078259999999999</v>
      </c>
      <c r="T12" s="21">
        <v>5.1904762</v>
      </c>
      <c r="U12" s="27">
        <v>985</v>
      </c>
      <c r="V12" s="27">
        <v>805</v>
      </c>
      <c r="W12" s="28">
        <v>0.81725890000000001</v>
      </c>
      <c r="X12" s="29">
        <v>954</v>
      </c>
      <c r="Y12" s="30">
        <v>0.9685279</v>
      </c>
      <c r="Z12" s="30">
        <v>5.3</v>
      </c>
      <c r="AA12" s="27">
        <v>680</v>
      </c>
      <c r="AB12" s="27">
        <v>576</v>
      </c>
      <c r="AC12" s="28">
        <v>0.8470588</v>
      </c>
      <c r="AD12" s="29">
        <v>541</v>
      </c>
      <c r="AE12" s="30">
        <v>0.79558819999999997</v>
      </c>
      <c r="AF12" s="30">
        <v>5.2019231000000001</v>
      </c>
      <c r="AG12" s="31">
        <v>1665</v>
      </c>
      <c r="AH12" s="31">
        <v>1381</v>
      </c>
      <c r="AI12" s="28">
        <v>0.82942939999999998</v>
      </c>
      <c r="AJ12" s="31">
        <v>1495</v>
      </c>
      <c r="AK12" s="30">
        <v>0.89789790000000003</v>
      </c>
      <c r="AL12" s="30">
        <v>5.2640845000000001</v>
      </c>
      <c r="AM12" s="32">
        <v>169</v>
      </c>
      <c r="AN12" s="32">
        <v>134</v>
      </c>
      <c r="AO12" s="33">
        <v>0.79289940000000003</v>
      </c>
      <c r="AP12" s="34">
        <v>155</v>
      </c>
      <c r="AQ12" s="35">
        <v>0.91715979999999997</v>
      </c>
      <c r="AR12" s="35">
        <v>4.4285714</v>
      </c>
      <c r="AS12" s="32">
        <v>49</v>
      </c>
      <c r="AT12" s="32">
        <v>44</v>
      </c>
      <c r="AU12" s="33">
        <v>0.89795919999999996</v>
      </c>
      <c r="AV12" s="34">
        <v>30</v>
      </c>
      <c r="AW12" s="35">
        <v>0.61224489999999998</v>
      </c>
      <c r="AX12" s="35">
        <v>6</v>
      </c>
      <c r="AY12" s="36">
        <v>218</v>
      </c>
      <c r="AZ12" s="36">
        <v>178</v>
      </c>
      <c r="BA12" s="33">
        <v>0.81651379999999996</v>
      </c>
      <c r="BB12" s="36">
        <v>185</v>
      </c>
      <c r="BC12" s="35">
        <v>0.84862389999999999</v>
      </c>
      <c r="BD12" s="35">
        <v>4.625</v>
      </c>
      <c r="BE12" s="27">
        <v>2074</v>
      </c>
      <c r="BF12" s="27">
        <v>1876</v>
      </c>
      <c r="BG12" s="28">
        <v>0.90453229999999996</v>
      </c>
      <c r="BH12" s="29">
        <v>984</v>
      </c>
      <c r="BI12" s="30">
        <v>0.47444550000000002</v>
      </c>
      <c r="BJ12" s="30">
        <v>4.969697</v>
      </c>
      <c r="BK12" s="27">
        <v>2146</v>
      </c>
      <c r="BL12" s="27">
        <v>1961</v>
      </c>
      <c r="BM12" s="28">
        <v>0.91379310000000002</v>
      </c>
      <c r="BN12" s="29">
        <v>955</v>
      </c>
      <c r="BO12" s="30">
        <v>0.44501400000000002</v>
      </c>
      <c r="BP12" s="30">
        <v>5.1621622</v>
      </c>
      <c r="BQ12" s="31">
        <v>4220</v>
      </c>
      <c r="BR12" s="31">
        <v>3837</v>
      </c>
      <c r="BS12" s="28">
        <v>0.90924170000000004</v>
      </c>
      <c r="BT12" s="31">
        <v>1939</v>
      </c>
      <c r="BU12" s="30">
        <v>0.45947870000000002</v>
      </c>
      <c r="BV12" s="30">
        <v>5.0626632000000003</v>
      </c>
    </row>
    <row r="13" spans="1:75" ht="14.15" customHeight="1" x14ac:dyDescent="0.3">
      <c r="A13" s="59"/>
      <c r="B13" s="49" t="s">
        <v>19</v>
      </c>
      <c r="C13" s="19">
        <v>1134</v>
      </c>
      <c r="D13" s="19">
        <v>601</v>
      </c>
      <c r="E13" s="22">
        <v>0.52998239999999996</v>
      </c>
      <c r="F13" s="19">
        <v>1303</v>
      </c>
      <c r="G13" s="21">
        <v>1.14903</v>
      </c>
      <c r="H13" s="21">
        <v>2.4446528999999999</v>
      </c>
      <c r="I13" s="19">
        <v>478</v>
      </c>
      <c r="J13" s="19">
        <v>283</v>
      </c>
      <c r="K13" s="22">
        <v>0.59205019999999997</v>
      </c>
      <c r="L13" s="19">
        <v>451</v>
      </c>
      <c r="M13" s="21">
        <v>0.94351459999999998</v>
      </c>
      <c r="N13" s="21">
        <v>2.3128204999999999</v>
      </c>
      <c r="O13" s="19">
        <v>656</v>
      </c>
      <c r="P13" s="19">
        <v>318</v>
      </c>
      <c r="Q13" s="22">
        <v>0.48475610000000002</v>
      </c>
      <c r="R13" s="19">
        <v>852</v>
      </c>
      <c r="S13" s="21">
        <v>1.2987804999999999</v>
      </c>
      <c r="T13" s="21">
        <v>2.5207101000000001</v>
      </c>
      <c r="U13" s="31">
        <v>171</v>
      </c>
      <c r="V13" s="31">
        <v>87</v>
      </c>
      <c r="W13" s="28">
        <v>0.50877190000000005</v>
      </c>
      <c r="X13" s="31">
        <v>224</v>
      </c>
      <c r="Y13" s="30">
        <v>1.3099415000000001</v>
      </c>
      <c r="Z13" s="30">
        <v>2.6666666999999999</v>
      </c>
      <c r="AA13" s="27">
        <v>378</v>
      </c>
      <c r="AB13" s="27">
        <v>155</v>
      </c>
      <c r="AC13" s="28">
        <v>0.4100529</v>
      </c>
      <c r="AD13" s="29">
        <v>606</v>
      </c>
      <c r="AE13" s="30">
        <v>1.6031746</v>
      </c>
      <c r="AF13" s="30">
        <v>2.7174887999999999</v>
      </c>
      <c r="AG13" s="31">
        <v>549</v>
      </c>
      <c r="AH13" s="31">
        <v>242</v>
      </c>
      <c r="AI13" s="28">
        <v>0.44080150000000001</v>
      </c>
      <c r="AJ13" s="31">
        <v>830</v>
      </c>
      <c r="AK13" s="30">
        <v>1.5118396999999999</v>
      </c>
      <c r="AL13" s="30">
        <v>2.7035830999999999</v>
      </c>
      <c r="AM13" s="32">
        <v>11</v>
      </c>
      <c r="AN13" s="32">
        <v>6</v>
      </c>
      <c r="AO13" s="33">
        <v>0.54545449999999995</v>
      </c>
      <c r="AP13" s="34">
        <v>9</v>
      </c>
      <c r="AQ13" s="35">
        <v>0.81818179999999996</v>
      </c>
      <c r="AR13" s="35">
        <v>1.8</v>
      </c>
      <c r="AS13" s="32">
        <v>13</v>
      </c>
      <c r="AT13" s="32">
        <v>1</v>
      </c>
      <c r="AU13" s="33">
        <v>7.6923080000000005E-2</v>
      </c>
      <c r="AV13" s="34">
        <v>25</v>
      </c>
      <c r="AW13" s="35">
        <v>1.92307692</v>
      </c>
      <c r="AX13" s="35">
        <v>2.0833333299999999</v>
      </c>
      <c r="AY13" s="36">
        <v>24</v>
      </c>
      <c r="AZ13" s="36">
        <v>7</v>
      </c>
      <c r="BA13" s="33">
        <v>0.2916667</v>
      </c>
      <c r="BB13" s="36">
        <v>34</v>
      </c>
      <c r="BC13" s="35">
        <v>1.4166666999999999</v>
      </c>
      <c r="BD13" s="35">
        <v>2</v>
      </c>
      <c r="BE13" s="27">
        <v>296</v>
      </c>
      <c r="BF13" s="27">
        <v>190</v>
      </c>
      <c r="BG13" s="28">
        <v>0.64189189999999996</v>
      </c>
      <c r="BH13" s="29">
        <v>218</v>
      </c>
      <c r="BI13" s="30">
        <v>0.73648650000000004</v>
      </c>
      <c r="BJ13" s="30">
        <v>2.0566038</v>
      </c>
      <c r="BK13" s="27">
        <v>265</v>
      </c>
      <c r="BL13" s="27">
        <v>162</v>
      </c>
      <c r="BM13" s="28">
        <v>0.6113208</v>
      </c>
      <c r="BN13" s="29">
        <v>221</v>
      </c>
      <c r="BO13" s="30">
        <v>0.83396230000000005</v>
      </c>
      <c r="BP13" s="30">
        <v>2.1456311000000001</v>
      </c>
      <c r="BQ13" s="31">
        <v>561</v>
      </c>
      <c r="BR13" s="31">
        <v>352</v>
      </c>
      <c r="BS13" s="28">
        <v>0.62745099999999998</v>
      </c>
      <c r="BT13" s="31">
        <v>439</v>
      </c>
      <c r="BU13" s="30">
        <v>0.78253119999999998</v>
      </c>
      <c r="BV13" s="30">
        <v>2.1004784999999999</v>
      </c>
    </row>
    <row r="14" spans="1:75" ht="24" customHeight="1" x14ac:dyDescent="0.3">
      <c r="A14" s="59"/>
      <c r="B14" s="50" t="s">
        <v>34</v>
      </c>
      <c r="C14" s="44">
        <v>3246</v>
      </c>
      <c r="D14" s="44">
        <v>1834</v>
      </c>
      <c r="E14" s="48">
        <v>0.56500309999999998</v>
      </c>
      <c r="F14" s="46">
        <v>3560</v>
      </c>
      <c r="G14" s="45">
        <v>1.0967344000000001</v>
      </c>
      <c r="H14" s="45">
        <v>2.5212465000000002</v>
      </c>
      <c r="I14" s="44">
        <v>286</v>
      </c>
      <c r="J14" s="44">
        <v>179</v>
      </c>
      <c r="K14" s="48">
        <v>0.62587409999999999</v>
      </c>
      <c r="L14" s="46">
        <v>236</v>
      </c>
      <c r="M14" s="45">
        <v>0.82517479999999999</v>
      </c>
      <c r="N14" s="45">
        <v>2.2056075000000002</v>
      </c>
      <c r="O14" s="44">
        <v>2960</v>
      </c>
      <c r="P14" s="44">
        <v>1655</v>
      </c>
      <c r="Q14" s="48">
        <v>0.5591216</v>
      </c>
      <c r="R14" s="46">
        <v>3324</v>
      </c>
      <c r="S14" s="45">
        <v>1.122973</v>
      </c>
      <c r="T14" s="45">
        <v>2.5471263999999998</v>
      </c>
      <c r="U14" s="27">
        <v>154</v>
      </c>
      <c r="V14" s="27">
        <v>87</v>
      </c>
      <c r="W14" s="28">
        <v>0.56493510000000002</v>
      </c>
      <c r="X14" s="29">
        <v>143</v>
      </c>
      <c r="Y14" s="30">
        <v>0.92857140000000005</v>
      </c>
      <c r="Z14" s="30">
        <v>2.1343283999999998</v>
      </c>
      <c r="AA14" s="27">
        <v>1005</v>
      </c>
      <c r="AB14" s="27">
        <v>462</v>
      </c>
      <c r="AC14" s="28">
        <v>0.45970149999999999</v>
      </c>
      <c r="AD14" s="37">
        <v>1812</v>
      </c>
      <c r="AE14" s="30">
        <v>1.8029850999999999</v>
      </c>
      <c r="AF14" s="30">
        <v>3.3370166000000001</v>
      </c>
      <c r="AG14" s="31">
        <v>1159</v>
      </c>
      <c r="AH14" s="31">
        <v>513</v>
      </c>
      <c r="AI14" s="28">
        <v>0.44262299999999999</v>
      </c>
      <c r="AJ14" s="31">
        <v>1955</v>
      </c>
      <c r="AK14" s="30">
        <v>1.6867989999999999</v>
      </c>
      <c r="AL14" s="30">
        <v>3.026316</v>
      </c>
      <c r="AM14" s="32">
        <v>8</v>
      </c>
      <c r="AN14" s="32">
        <v>3</v>
      </c>
      <c r="AO14" s="33">
        <v>0.375</v>
      </c>
      <c r="AP14" s="34">
        <v>16</v>
      </c>
      <c r="AQ14" s="35">
        <v>2</v>
      </c>
      <c r="AR14" s="35">
        <v>3.2</v>
      </c>
      <c r="AS14" s="32">
        <v>74</v>
      </c>
      <c r="AT14" s="32">
        <v>38</v>
      </c>
      <c r="AU14" s="33">
        <v>0.51351349999999996</v>
      </c>
      <c r="AV14" s="34">
        <v>95</v>
      </c>
      <c r="AW14" s="35">
        <v>1.2837837999999999</v>
      </c>
      <c r="AX14" s="35">
        <v>2.6388889</v>
      </c>
      <c r="AY14" s="36">
        <v>82</v>
      </c>
      <c r="AZ14" s="36">
        <v>41</v>
      </c>
      <c r="BA14" s="33">
        <v>0.5</v>
      </c>
      <c r="BB14" s="36">
        <v>111</v>
      </c>
      <c r="BC14" s="35">
        <v>1.3536589999999999</v>
      </c>
      <c r="BD14" s="35">
        <v>2.7073170000000002</v>
      </c>
      <c r="BE14" s="27">
        <v>124</v>
      </c>
      <c r="BF14" s="27">
        <v>89</v>
      </c>
      <c r="BG14" s="28">
        <v>0.71774190000000004</v>
      </c>
      <c r="BH14" s="29">
        <v>77</v>
      </c>
      <c r="BI14" s="30">
        <v>0.62096770000000001</v>
      </c>
      <c r="BJ14" s="30">
        <v>2.2000000000000002</v>
      </c>
      <c r="BK14" s="27">
        <v>1881</v>
      </c>
      <c r="BL14" s="27">
        <v>1191</v>
      </c>
      <c r="BM14" s="28">
        <v>0.63317380000000001</v>
      </c>
      <c r="BN14" s="29">
        <v>1417</v>
      </c>
      <c r="BO14" s="30">
        <v>0.75332270000000001</v>
      </c>
      <c r="BP14" s="30">
        <v>2.0536232000000001</v>
      </c>
      <c r="BQ14" s="31">
        <v>2005</v>
      </c>
      <c r="BR14" s="31">
        <v>1280</v>
      </c>
      <c r="BS14" s="28">
        <v>0.63840399999999997</v>
      </c>
      <c r="BT14" s="31">
        <v>1494</v>
      </c>
      <c r="BU14" s="30">
        <v>0.74513720000000006</v>
      </c>
      <c r="BV14" s="30">
        <v>2.0606897000000002</v>
      </c>
    </row>
    <row r="15" spans="1:75" ht="14.15" customHeight="1" x14ac:dyDescent="0.3">
      <c r="A15" s="59"/>
      <c r="B15" s="49" t="s">
        <v>20</v>
      </c>
      <c r="C15" s="19"/>
      <c r="D15" s="19"/>
      <c r="E15" s="22"/>
      <c r="F15" s="19"/>
      <c r="G15" s="21"/>
      <c r="H15" s="21"/>
      <c r="I15" s="19"/>
      <c r="J15" s="19"/>
      <c r="K15" s="22"/>
      <c r="L15" s="19"/>
      <c r="M15" s="21"/>
      <c r="N15" s="21"/>
      <c r="O15" s="19"/>
      <c r="P15" s="19"/>
      <c r="Q15" s="22"/>
      <c r="R15" s="19"/>
      <c r="S15" s="21"/>
      <c r="T15" s="21"/>
      <c r="U15" s="14"/>
      <c r="V15" s="14"/>
      <c r="W15" s="8"/>
      <c r="X15" s="14"/>
      <c r="Y15" s="15"/>
      <c r="Z15" s="15"/>
      <c r="AA15" s="14"/>
      <c r="AB15" s="14"/>
      <c r="AC15" s="8"/>
      <c r="AD15" s="14"/>
      <c r="AE15" s="15"/>
      <c r="AF15" s="15"/>
      <c r="AG15" s="14"/>
      <c r="AH15" s="14"/>
      <c r="AI15" s="8"/>
      <c r="AJ15" s="14"/>
      <c r="AK15" s="15"/>
      <c r="AL15" s="15"/>
      <c r="AM15" s="19"/>
      <c r="AN15" s="19"/>
      <c r="AO15" s="20"/>
      <c r="AP15" s="19"/>
      <c r="AQ15" s="21"/>
      <c r="AR15" s="21"/>
      <c r="AS15" s="19"/>
      <c r="AT15" s="19"/>
      <c r="AU15" s="20"/>
      <c r="AV15" s="19"/>
      <c r="AW15" s="21"/>
      <c r="AX15" s="21"/>
      <c r="AY15" s="19"/>
      <c r="AZ15" s="19"/>
      <c r="BA15" s="20"/>
      <c r="BB15" s="19"/>
      <c r="BC15" s="21"/>
      <c r="BD15" s="21"/>
      <c r="BE15" s="14"/>
      <c r="BF15" s="14"/>
      <c r="BG15" s="8"/>
      <c r="BH15" s="14"/>
      <c r="BI15" s="15"/>
      <c r="BJ15" s="15"/>
      <c r="BK15" s="14"/>
      <c r="BL15" s="14"/>
      <c r="BM15" s="8"/>
      <c r="BN15" s="14"/>
      <c r="BO15" s="15"/>
      <c r="BP15" s="15"/>
      <c r="BQ15" s="14"/>
      <c r="BR15" s="14"/>
      <c r="BS15" s="8"/>
      <c r="BT15" s="14"/>
      <c r="BU15" s="15"/>
      <c r="BV15" s="15"/>
    </row>
    <row r="16" spans="1:75" ht="14.15" customHeight="1" x14ac:dyDescent="0.3">
      <c r="A16" s="59"/>
      <c r="B16" s="49" t="s">
        <v>21</v>
      </c>
      <c r="C16" s="19">
        <v>1576</v>
      </c>
      <c r="D16" s="19">
        <v>1106</v>
      </c>
      <c r="E16" s="22">
        <v>0.70177659999999997</v>
      </c>
      <c r="F16" s="19">
        <v>942</v>
      </c>
      <c r="G16" s="21">
        <v>0.59771569999999996</v>
      </c>
      <c r="H16" s="21">
        <v>2.0042553000000001</v>
      </c>
      <c r="I16" s="19">
        <v>267</v>
      </c>
      <c r="J16" s="19">
        <v>178</v>
      </c>
      <c r="K16" s="22">
        <v>0.66666669999999995</v>
      </c>
      <c r="L16" s="19">
        <v>174</v>
      </c>
      <c r="M16" s="21">
        <v>0.65168539999999997</v>
      </c>
      <c r="N16" s="21">
        <v>1.9550562</v>
      </c>
      <c r="O16" s="19">
        <v>1309</v>
      </c>
      <c r="P16" s="19">
        <v>928</v>
      </c>
      <c r="Q16" s="22">
        <v>0.70893810000000002</v>
      </c>
      <c r="R16" s="19">
        <v>768</v>
      </c>
      <c r="S16" s="21">
        <v>0.58670739999999999</v>
      </c>
      <c r="T16" s="21">
        <v>2.0157479999999999</v>
      </c>
      <c r="U16" s="14">
        <v>97</v>
      </c>
      <c r="V16" s="14">
        <v>61</v>
      </c>
      <c r="W16" s="25">
        <v>0.62886600000000004</v>
      </c>
      <c r="X16" s="14">
        <v>75</v>
      </c>
      <c r="Y16" s="15">
        <v>0.77319590000000005</v>
      </c>
      <c r="Z16" s="15">
        <v>2.0833333000000001</v>
      </c>
      <c r="AA16" s="14">
        <v>359</v>
      </c>
      <c r="AB16" s="14">
        <v>232</v>
      </c>
      <c r="AC16" s="25">
        <v>0.64623960000000003</v>
      </c>
      <c r="AD16" s="14">
        <v>289</v>
      </c>
      <c r="AE16" s="15">
        <v>0.80501389999999995</v>
      </c>
      <c r="AF16" s="15">
        <v>2.2755906000000001</v>
      </c>
      <c r="AG16" s="14">
        <v>456</v>
      </c>
      <c r="AH16" s="14">
        <v>293</v>
      </c>
      <c r="AI16" s="25">
        <v>0.64254389999999995</v>
      </c>
      <c r="AJ16" s="14">
        <v>364</v>
      </c>
      <c r="AK16" s="15">
        <v>0.7982456</v>
      </c>
      <c r="AL16" s="15">
        <v>2.2331287999999998</v>
      </c>
      <c r="AM16" s="19">
        <v>2</v>
      </c>
      <c r="AN16" s="19">
        <v>2</v>
      </c>
      <c r="AO16" s="20">
        <v>1</v>
      </c>
      <c r="AP16" s="19">
        <v>0</v>
      </c>
      <c r="AQ16" s="21">
        <v>0</v>
      </c>
      <c r="AR16" s="21"/>
      <c r="AS16" s="19">
        <v>28</v>
      </c>
      <c r="AT16" s="19">
        <v>19</v>
      </c>
      <c r="AU16" s="20">
        <v>0.67857140000000005</v>
      </c>
      <c r="AV16" s="19">
        <v>11</v>
      </c>
      <c r="AW16" s="21">
        <v>0.39285710000000001</v>
      </c>
      <c r="AX16" s="21">
        <v>1.2222222</v>
      </c>
      <c r="AY16" s="19">
        <v>30</v>
      </c>
      <c r="AZ16" s="19">
        <v>21</v>
      </c>
      <c r="BA16" s="20">
        <v>0.7</v>
      </c>
      <c r="BB16" s="19">
        <v>11</v>
      </c>
      <c r="BC16" s="21">
        <v>0.36666670000000001</v>
      </c>
      <c r="BD16" s="21">
        <v>1.2222222</v>
      </c>
      <c r="BE16" s="14">
        <v>168</v>
      </c>
      <c r="BF16" s="14">
        <v>115</v>
      </c>
      <c r="BG16" s="8">
        <v>0.68452380000000002</v>
      </c>
      <c r="BH16" s="14">
        <v>99</v>
      </c>
      <c r="BI16" s="15">
        <v>0.58928570000000002</v>
      </c>
      <c r="BJ16" s="15">
        <v>1.8679245</v>
      </c>
      <c r="BK16" s="14">
        <v>922</v>
      </c>
      <c r="BL16" s="14">
        <v>677</v>
      </c>
      <c r="BM16" s="8">
        <v>0.73427330000000002</v>
      </c>
      <c r="BN16" s="14">
        <v>468</v>
      </c>
      <c r="BO16" s="15">
        <v>0.50759220000000005</v>
      </c>
      <c r="BP16" s="15">
        <v>1.9102041000000001</v>
      </c>
      <c r="BQ16" s="14">
        <v>1090</v>
      </c>
      <c r="BR16" s="14">
        <v>792</v>
      </c>
      <c r="BS16" s="8">
        <v>0.72660550000000002</v>
      </c>
      <c r="BT16" s="14">
        <v>567</v>
      </c>
      <c r="BU16" s="15">
        <v>0.52018350000000002</v>
      </c>
      <c r="BV16" s="15">
        <v>1.9026845999999999</v>
      </c>
    </row>
    <row r="17" spans="1:74" ht="14.15" customHeight="1" x14ac:dyDescent="0.3">
      <c r="A17" s="59"/>
      <c r="B17" s="49" t="s">
        <v>1</v>
      </c>
      <c r="C17" s="19">
        <f>SUM(C12:C16)</f>
        <v>12059</v>
      </c>
      <c r="D17" s="19">
        <f t="shared" ref="D17" si="0">SUM(D12:D16)</f>
        <v>8937</v>
      </c>
      <c r="E17" s="20">
        <f t="shared" ref="E17" si="1">IFERROR(D17/C17,"")</f>
        <v>0.74110622771374079</v>
      </c>
      <c r="F17" s="19">
        <f>SUM(F12:F16)</f>
        <v>9424</v>
      </c>
      <c r="G17" s="21">
        <f t="shared" ref="G17" si="2">IFERROR(F17/C17,"")</f>
        <v>0.78149100257069404</v>
      </c>
      <c r="H17" s="21">
        <f t="shared" ref="H17" si="3">F17/(C17-D17)</f>
        <v>3.0185778347213326</v>
      </c>
      <c r="I17" s="19">
        <f>SUM(I12:I16)</f>
        <v>4259</v>
      </c>
      <c r="J17" s="19">
        <f>SUM(J12:J16)</f>
        <v>3455</v>
      </c>
      <c r="K17" s="20">
        <f t="shared" ref="K17" si="4">IFERROR(J17/I17,"")</f>
        <v>0.8112232918525476</v>
      </c>
      <c r="L17" s="19">
        <f>SUM(L12:L16)</f>
        <v>2954</v>
      </c>
      <c r="M17" s="21">
        <f t="shared" ref="M17" si="5">IFERROR(L17/I17,"")</f>
        <v>0.69359004461141116</v>
      </c>
      <c r="N17" s="21">
        <f t="shared" ref="N17" si="6">IFERROR(L17/(I17-J17),"")</f>
        <v>3.6741293532338308</v>
      </c>
      <c r="O17" s="19">
        <f>SUM(O12:O16)</f>
        <v>7800</v>
      </c>
      <c r="P17" s="19">
        <f>SUM(P12:P16)</f>
        <v>5482</v>
      </c>
      <c r="Q17" s="20">
        <f t="shared" ref="Q17" si="7">IFERROR(P17/O17,"")</f>
        <v>0.70282051282051283</v>
      </c>
      <c r="R17" s="19">
        <f>SUM(R12:R16)</f>
        <v>6470</v>
      </c>
      <c r="S17" s="21">
        <f>IFERROR(R17/O17,"")</f>
        <v>0.82948717948717954</v>
      </c>
      <c r="T17" s="21">
        <f t="shared" ref="T17" si="8">R17/(O17-P17)</f>
        <v>2.7911993097497843</v>
      </c>
      <c r="U17" s="14">
        <f>SUM(U12:U16)</f>
        <v>1407</v>
      </c>
      <c r="V17" s="14">
        <f>SUM(V12:V16)</f>
        <v>1040</v>
      </c>
      <c r="W17" s="8">
        <f t="shared" ref="W17" si="9">IFERROR(V17/U17,"")</f>
        <v>0.73916133617626156</v>
      </c>
      <c r="X17" s="14">
        <f>SUM(X12:X16)</f>
        <v>1396</v>
      </c>
      <c r="Y17" s="15">
        <f t="shared" ref="Y17" si="10">IFERROR(X17/U17,"")</f>
        <v>0.99218194740582799</v>
      </c>
      <c r="Z17" s="15">
        <f t="shared" ref="Z17" si="11">IFERROR(X17/(U17-V17),"")</f>
        <v>3.803814713896458</v>
      </c>
      <c r="AA17" s="14">
        <f>SUM(AA12:AA16)</f>
        <v>2422</v>
      </c>
      <c r="AB17" s="14">
        <f>SUM(AB12:AB16)</f>
        <v>1425</v>
      </c>
      <c r="AC17" s="8">
        <f t="shared" ref="AC17" si="12">IFERROR(AB17/AA17,"")</f>
        <v>0.58835672997522703</v>
      </c>
      <c r="AD17" s="14">
        <f>SUM(AD12:AD16)</f>
        <v>3248</v>
      </c>
      <c r="AE17" s="15">
        <f t="shared" ref="AE17" si="13">IFERROR(AD17/AA17,"")</f>
        <v>1.3410404624277457</v>
      </c>
      <c r="AF17" s="15">
        <f t="shared" ref="AF17" si="14">IFERROR(AD17/(AA17-AB17),"")</f>
        <v>3.2577733199598797</v>
      </c>
      <c r="AG17" s="14">
        <f>SUM(AG12:AG16)</f>
        <v>3829</v>
      </c>
      <c r="AH17" s="14">
        <f>SUM(AH12:AH16)</f>
        <v>2429</v>
      </c>
      <c r="AI17" s="8">
        <f>IFERROR(AH17/AG17,"")</f>
        <v>0.63436928702010964</v>
      </c>
      <c r="AJ17" s="14">
        <f>SUM(AJ12:AJ16)</f>
        <v>4644</v>
      </c>
      <c r="AK17" s="15">
        <f t="shared" ref="AK17" si="15">IFERROR(AJ17/AG17,"")</f>
        <v>1.2128493079132934</v>
      </c>
      <c r="AL17" s="15">
        <f t="shared" ref="AL17" si="16">IFERROR(AJ17/(AG17-AH17),"")</f>
        <v>3.3171428571428572</v>
      </c>
      <c r="AM17" s="19">
        <f>SUM(AM12:AM16)</f>
        <v>190</v>
      </c>
      <c r="AN17" s="19">
        <f>SUM(AN12:AN16)</f>
        <v>145</v>
      </c>
      <c r="AO17" s="20">
        <f t="shared" ref="AO17" si="17">IFERROR(AN17/AM17,"")</f>
        <v>0.76315789473684215</v>
      </c>
      <c r="AP17" s="19">
        <f>SUM(AP12:AP16)</f>
        <v>180</v>
      </c>
      <c r="AQ17" s="21">
        <f t="shared" ref="AQ17" si="18">IFERROR(AP17/AM17,"")</f>
        <v>0.94736842105263153</v>
      </c>
      <c r="AR17" s="21">
        <f t="shared" ref="AR17" si="19">IFERROR(AP17/(AM17-AN17),"")</f>
        <v>4</v>
      </c>
      <c r="AS17" s="19">
        <f>SUM(AS12:AS16)</f>
        <v>164</v>
      </c>
      <c r="AT17" s="19">
        <f>SUM(AT12:AT16)</f>
        <v>102</v>
      </c>
      <c r="AU17" s="20">
        <f t="shared" ref="AU17" si="20">IFERROR(AT17/AS17,"")</f>
        <v>0.62195121951219512</v>
      </c>
      <c r="AV17" s="19">
        <f>SUM(AV12:AV16)</f>
        <v>161</v>
      </c>
      <c r="AW17" s="21">
        <f t="shared" ref="AW17" si="21">IFERROR(AV17/AS17,"")</f>
        <v>0.98170731707317072</v>
      </c>
      <c r="AX17" s="21">
        <f t="shared" ref="AX17" si="22">IFERROR(AV17/(AS17-AT17),"")</f>
        <v>2.596774193548387</v>
      </c>
      <c r="AY17" s="19">
        <f>SUM(AY12:AY16)</f>
        <v>354</v>
      </c>
      <c r="AZ17" s="19">
        <f>SUM(AZ12:AZ16)</f>
        <v>247</v>
      </c>
      <c r="BA17" s="20">
        <f t="shared" ref="BA17" si="23">IFERROR(AZ17/AY17,"")</f>
        <v>0.69774011299435024</v>
      </c>
      <c r="BB17" s="19">
        <f>SUM(BB12:BB16)</f>
        <v>341</v>
      </c>
      <c r="BC17" s="21">
        <f t="shared" ref="BC17" si="24">IFERROR(BB17/AY17,"")</f>
        <v>0.96327683615819204</v>
      </c>
      <c r="BD17" s="21">
        <f t="shared" ref="BD17" si="25">IFERROR(BB17/(AY17-AZ17),"")</f>
        <v>3.1869158878504673</v>
      </c>
      <c r="BE17" s="14">
        <f>SUM(BE12:BE16)</f>
        <v>2662</v>
      </c>
      <c r="BF17" s="14">
        <f>SUM(BF12:BF16)</f>
        <v>2270</v>
      </c>
      <c r="BG17" s="8">
        <f t="shared" ref="BG17" si="26">IFERROR(BF17/BE17,"")</f>
        <v>0.8527422990232908</v>
      </c>
      <c r="BH17" s="14">
        <f>SUM(BH12:BH16)</f>
        <v>1378</v>
      </c>
      <c r="BI17" s="15">
        <f t="shared" ref="BI17" si="27">IFERROR(BH17/BE17,"")</f>
        <v>0.51765589782118704</v>
      </c>
      <c r="BJ17" s="15">
        <f t="shared" ref="BJ17" si="28">IFERROR(BH17/(BE17-BF17),"")</f>
        <v>3.5153061224489797</v>
      </c>
      <c r="BK17" s="14">
        <f>SUM(BK12:BK16)</f>
        <v>5214</v>
      </c>
      <c r="BL17" s="14">
        <f>SUM(BL12:BL16)</f>
        <v>3991</v>
      </c>
      <c r="BM17" s="8">
        <f t="shared" ref="BM17" si="29">IFERROR(BL17/BK17,"")</f>
        <v>0.76543920214806294</v>
      </c>
      <c r="BN17" s="14">
        <f>SUM(BN12:BN16)</f>
        <v>3061</v>
      </c>
      <c r="BO17" s="15">
        <f>IFERROR(BN17/BK17,"")</f>
        <v>0.58707326428845419</v>
      </c>
      <c r="BP17" s="15">
        <f t="shared" ref="BP17" si="30">BN17/(BK17-BL17)</f>
        <v>2.5028618152085036</v>
      </c>
      <c r="BQ17" s="14">
        <f>SUM(BQ12:BQ16)</f>
        <v>7876</v>
      </c>
      <c r="BR17" s="14">
        <f>SUM(BR12:BR16)</f>
        <v>6261</v>
      </c>
      <c r="BS17" s="8">
        <f t="shared" ref="BS17" si="31">IFERROR(BR17/BQ17,"")</f>
        <v>0.79494667343829351</v>
      </c>
      <c r="BT17" s="14">
        <f>SUM(BT12:BT16)</f>
        <v>4439</v>
      </c>
      <c r="BU17" s="15">
        <f>IFERROR(BT17/BQ17,"")</f>
        <v>0.56361097003555105</v>
      </c>
      <c r="BV17" s="15">
        <f t="shared" ref="BV17" si="32">BT17/(BQ17-BR17)</f>
        <v>2.7486068111455109</v>
      </c>
    </row>
    <row r="18" spans="1:74" ht="17.25" customHeight="1" x14ac:dyDescent="0.3">
      <c r="A18" s="60" t="s">
        <v>22</v>
      </c>
      <c r="B18" s="49" t="s">
        <v>23</v>
      </c>
      <c r="C18" s="19">
        <v>2321</v>
      </c>
      <c r="D18" s="19">
        <v>1616</v>
      </c>
      <c r="E18" s="22">
        <v>0.69625159999999997</v>
      </c>
      <c r="F18" s="19">
        <v>1510</v>
      </c>
      <c r="G18" s="21">
        <v>0.65058159999999998</v>
      </c>
      <c r="H18" s="21">
        <v>2.1418439999999999</v>
      </c>
      <c r="I18" s="26">
        <v>0</v>
      </c>
      <c r="J18" s="26">
        <v>0</v>
      </c>
      <c r="K18" s="22"/>
      <c r="L18" s="26">
        <v>0</v>
      </c>
      <c r="M18" s="21"/>
      <c r="N18" s="21"/>
      <c r="O18" s="19">
        <v>2321</v>
      </c>
      <c r="P18" s="19">
        <v>1616</v>
      </c>
      <c r="Q18" s="22">
        <v>0.69625159999999997</v>
      </c>
      <c r="R18" s="19">
        <v>1510</v>
      </c>
      <c r="S18" s="21">
        <v>0.65058159999999998</v>
      </c>
      <c r="T18" s="21">
        <v>2.1418439999999999</v>
      </c>
      <c r="U18" s="27">
        <v>0</v>
      </c>
      <c r="V18" s="27">
        <v>0</v>
      </c>
      <c r="W18" s="28"/>
      <c r="X18" s="29">
        <v>0</v>
      </c>
      <c r="Y18" s="30"/>
      <c r="Z18" s="30"/>
      <c r="AA18" s="27">
        <v>824</v>
      </c>
      <c r="AB18" s="27">
        <v>496</v>
      </c>
      <c r="AC18" s="28">
        <v>0.60194170000000002</v>
      </c>
      <c r="AD18" s="29">
        <v>758</v>
      </c>
      <c r="AE18" s="30">
        <v>0.91990289999999997</v>
      </c>
      <c r="AF18" s="30">
        <v>2.3109755999999999</v>
      </c>
      <c r="AG18" s="31">
        <v>824</v>
      </c>
      <c r="AH18" s="31">
        <v>496</v>
      </c>
      <c r="AI18" s="28">
        <v>0.60194170000000002</v>
      </c>
      <c r="AJ18" s="31">
        <v>758</v>
      </c>
      <c r="AK18" s="30">
        <v>0.91990289999999997</v>
      </c>
      <c r="AL18" s="30">
        <v>2.3109755999999999</v>
      </c>
      <c r="AM18" s="32">
        <v>0</v>
      </c>
      <c r="AN18" s="32">
        <v>0</v>
      </c>
      <c r="AO18" s="33"/>
      <c r="AP18" s="34">
        <v>0</v>
      </c>
      <c r="AQ18" s="35"/>
      <c r="AR18" s="35"/>
      <c r="AS18" s="32">
        <v>108</v>
      </c>
      <c r="AT18" s="32">
        <v>70</v>
      </c>
      <c r="AU18" s="33">
        <v>0.6481481</v>
      </c>
      <c r="AV18" s="34">
        <v>104</v>
      </c>
      <c r="AW18" s="35">
        <v>0.96296300000000001</v>
      </c>
      <c r="AX18" s="35">
        <v>2.7368421000000001</v>
      </c>
      <c r="AY18" s="36">
        <v>108</v>
      </c>
      <c r="AZ18" s="36">
        <v>70</v>
      </c>
      <c r="BA18" s="33">
        <v>0.6481481</v>
      </c>
      <c r="BB18" s="36">
        <v>104</v>
      </c>
      <c r="BC18" s="35">
        <v>0.96296300000000001</v>
      </c>
      <c r="BD18" s="35">
        <v>2.7368421000000001</v>
      </c>
      <c r="BE18" s="27">
        <v>0</v>
      </c>
      <c r="BF18" s="27">
        <v>0</v>
      </c>
      <c r="BG18" s="28"/>
      <c r="BH18" s="29">
        <v>0</v>
      </c>
      <c r="BI18" s="30"/>
      <c r="BJ18" s="30"/>
      <c r="BK18" s="27">
        <v>1389</v>
      </c>
      <c r="BL18" s="27">
        <v>1050</v>
      </c>
      <c r="BM18" s="28">
        <v>0.75593949999999999</v>
      </c>
      <c r="BN18" s="29">
        <v>648</v>
      </c>
      <c r="BO18" s="30">
        <v>0.46652270000000001</v>
      </c>
      <c r="BP18" s="30">
        <v>1.9115044000000001</v>
      </c>
      <c r="BQ18" s="31">
        <v>1389</v>
      </c>
      <c r="BR18" s="31">
        <v>1050</v>
      </c>
      <c r="BS18" s="28">
        <v>0.75593949999999999</v>
      </c>
      <c r="BT18" s="31">
        <v>648</v>
      </c>
      <c r="BU18" s="30">
        <v>0.46652270000000001</v>
      </c>
      <c r="BV18" s="30">
        <v>1.9115044000000001</v>
      </c>
    </row>
    <row r="19" spans="1:74" ht="14.15" customHeight="1" x14ac:dyDescent="0.3">
      <c r="A19" s="59"/>
      <c r="B19" s="49" t="s">
        <v>35</v>
      </c>
      <c r="C19" s="19">
        <v>2055</v>
      </c>
      <c r="D19" s="19">
        <v>1172</v>
      </c>
      <c r="E19" s="22">
        <v>0.5703163</v>
      </c>
      <c r="F19" s="19">
        <v>2554</v>
      </c>
      <c r="G19" s="21">
        <v>1.2428224000000001</v>
      </c>
      <c r="H19" s="21">
        <v>2.8924121999999999</v>
      </c>
      <c r="I19" s="19">
        <v>1188</v>
      </c>
      <c r="J19" s="19">
        <v>681</v>
      </c>
      <c r="K19" s="22">
        <v>0.57323230000000003</v>
      </c>
      <c r="L19" s="19">
        <v>1399</v>
      </c>
      <c r="M19" s="21">
        <v>1.1776093999999999</v>
      </c>
      <c r="N19" s="21">
        <v>2.7593687999999998</v>
      </c>
      <c r="O19" s="19">
        <v>867</v>
      </c>
      <c r="P19" s="19">
        <v>491</v>
      </c>
      <c r="Q19" s="22">
        <v>0.56632059999999995</v>
      </c>
      <c r="R19" s="19">
        <v>1155</v>
      </c>
      <c r="S19" s="21">
        <v>1.3321799000000001</v>
      </c>
      <c r="T19" s="21">
        <v>3.0718084999999999</v>
      </c>
      <c r="U19" s="27">
        <v>271</v>
      </c>
      <c r="V19" s="27">
        <v>141</v>
      </c>
      <c r="W19" s="28">
        <v>0.52029519999999996</v>
      </c>
      <c r="X19" s="29">
        <v>456</v>
      </c>
      <c r="Y19" s="30">
        <v>1.6826568</v>
      </c>
      <c r="Z19" s="30">
        <v>3.5076923</v>
      </c>
      <c r="AA19" s="27">
        <v>214</v>
      </c>
      <c r="AB19" s="27">
        <v>103</v>
      </c>
      <c r="AC19" s="28">
        <v>0.48130840000000003</v>
      </c>
      <c r="AD19" s="29">
        <v>465</v>
      </c>
      <c r="AE19" s="30">
        <v>2.1728972</v>
      </c>
      <c r="AF19" s="30">
        <v>4.1891892000000004</v>
      </c>
      <c r="AG19" s="31">
        <v>485</v>
      </c>
      <c r="AH19" s="31">
        <v>244</v>
      </c>
      <c r="AI19" s="28">
        <v>0.50309280000000001</v>
      </c>
      <c r="AJ19" s="31">
        <v>921</v>
      </c>
      <c r="AK19" s="30">
        <v>1.8989691</v>
      </c>
      <c r="AL19" s="30">
        <v>3.8215767999999999</v>
      </c>
      <c r="AM19" s="32">
        <v>44</v>
      </c>
      <c r="AN19" s="32">
        <v>21</v>
      </c>
      <c r="AO19" s="33">
        <v>0.47727269999999999</v>
      </c>
      <c r="AP19" s="34">
        <v>67</v>
      </c>
      <c r="AQ19" s="35">
        <v>1.5227272999999999</v>
      </c>
      <c r="AR19" s="35">
        <v>2.9130435000000001</v>
      </c>
      <c r="AS19" s="32">
        <v>41</v>
      </c>
      <c r="AT19" s="32">
        <v>21</v>
      </c>
      <c r="AU19" s="33">
        <v>0.51219510000000001</v>
      </c>
      <c r="AV19" s="34">
        <v>71</v>
      </c>
      <c r="AW19" s="35">
        <v>1.7317073000000001</v>
      </c>
      <c r="AX19" s="35">
        <v>3.55</v>
      </c>
      <c r="AY19" s="36">
        <v>85</v>
      </c>
      <c r="AZ19" s="36">
        <v>42</v>
      </c>
      <c r="BA19" s="33">
        <v>0.49411759999999999</v>
      </c>
      <c r="BB19" s="36">
        <v>138</v>
      </c>
      <c r="BC19" s="35">
        <v>1.6235294</v>
      </c>
      <c r="BD19" s="35">
        <v>3.2093023000000001</v>
      </c>
      <c r="BE19" s="27">
        <v>873</v>
      </c>
      <c r="BF19" s="27">
        <v>519</v>
      </c>
      <c r="BG19" s="28">
        <v>0.59450170000000002</v>
      </c>
      <c r="BH19" s="29">
        <v>876</v>
      </c>
      <c r="BI19" s="30">
        <v>1.0034364</v>
      </c>
      <c r="BJ19" s="30">
        <v>2.4745762999999998</v>
      </c>
      <c r="BK19" s="27">
        <v>612</v>
      </c>
      <c r="BL19" s="27">
        <v>367</v>
      </c>
      <c r="BM19" s="28">
        <v>0.59967320000000002</v>
      </c>
      <c r="BN19" s="29">
        <v>619</v>
      </c>
      <c r="BO19" s="30">
        <v>1.0114379</v>
      </c>
      <c r="BP19" s="30">
        <v>2.5265306000000001</v>
      </c>
      <c r="BQ19" s="31">
        <v>1485</v>
      </c>
      <c r="BR19" s="31">
        <v>886</v>
      </c>
      <c r="BS19" s="28">
        <v>0.59663299999999997</v>
      </c>
      <c r="BT19" s="31">
        <v>1495</v>
      </c>
      <c r="BU19" s="30">
        <v>1.006734</v>
      </c>
      <c r="BV19" s="30">
        <v>2.4958260000000001</v>
      </c>
    </row>
    <row r="20" spans="1:74" ht="14.15" customHeight="1" x14ac:dyDescent="0.3">
      <c r="A20" s="59"/>
      <c r="B20" s="49" t="s">
        <v>24</v>
      </c>
      <c r="C20" s="19">
        <v>888</v>
      </c>
      <c r="D20" s="19">
        <v>566</v>
      </c>
      <c r="E20" s="22">
        <v>0.63738740000000005</v>
      </c>
      <c r="F20" s="19">
        <v>722</v>
      </c>
      <c r="G20" s="21">
        <v>0.81306310000000004</v>
      </c>
      <c r="H20" s="21">
        <v>2.2422360000000001</v>
      </c>
      <c r="I20" s="26"/>
      <c r="J20" s="26"/>
      <c r="K20" s="22"/>
      <c r="L20" s="26"/>
      <c r="M20" s="21"/>
      <c r="N20" s="21"/>
      <c r="O20" s="19">
        <v>888</v>
      </c>
      <c r="P20" s="19">
        <v>566</v>
      </c>
      <c r="Q20" s="22">
        <v>0.63738740000000005</v>
      </c>
      <c r="R20" s="19">
        <v>722</v>
      </c>
      <c r="S20" s="21">
        <v>0.81306310000000004</v>
      </c>
      <c r="T20" s="21">
        <v>2.2422360000000001</v>
      </c>
      <c r="U20" s="27"/>
      <c r="V20" s="27"/>
      <c r="W20" s="28"/>
      <c r="X20" s="29">
        <v>0</v>
      </c>
      <c r="Y20" s="30"/>
      <c r="Z20" s="30"/>
      <c r="AA20" s="27">
        <v>301</v>
      </c>
      <c r="AB20" s="27">
        <v>178</v>
      </c>
      <c r="AC20" s="39">
        <v>0.5913621</v>
      </c>
      <c r="AD20" s="40">
        <v>332</v>
      </c>
      <c r="AE20" s="41">
        <v>1.1029899999999999</v>
      </c>
      <c r="AF20" s="41">
        <v>2.6991869999999998</v>
      </c>
      <c r="AG20" s="42">
        <v>301</v>
      </c>
      <c r="AH20" s="42">
        <v>178</v>
      </c>
      <c r="AI20" s="39">
        <v>0.5913621</v>
      </c>
      <c r="AJ20" s="42">
        <v>332</v>
      </c>
      <c r="AK20" s="41">
        <v>1.1029899999999999</v>
      </c>
      <c r="AL20" s="41">
        <v>2.6991869999999998</v>
      </c>
      <c r="AM20" s="32"/>
      <c r="AN20" s="32"/>
      <c r="AO20" s="33"/>
      <c r="AP20" s="34">
        <v>0</v>
      </c>
      <c r="AQ20" s="35"/>
      <c r="AR20" s="35"/>
      <c r="AS20" s="32">
        <v>54</v>
      </c>
      <c r="AT20" s="32">
        <v>24</v>
      </c>
      <c r="AU20" s="33">
        <v>0.44444440000000002</v>
      </c>
      <c r="AV20" s="34">
        <v>65</v>
      </c>
      <c r="AW20" s="35">
        <v>1.2037036999999999</v>
      </c>
      <c r="AX20" s="35">
        <v>2.1666666999999999</v>
      </c>
      <c r="AY20" s="36">
        <v>54</v>
      </c>
      <c r="AZ20" s="36">
        <v>24</v>
      </c>
      <c r="BA20" s="33">
        <v>0.44444440000000002</v>
      </c>
      <c r="BB20" s="36">
        <v>65</v>
      </c>
      <c r="BC20" s="35">
        <v>1.2037036999999999</v>
      </c>
      <c r="BD20" s="35">
        <v>2.1666666999999999</v>
      </c>
      <c r="BE20" s="27"/>
      <c r="BF20" s="27"/>
      <c r="BG20" s="28"/>
      <c r="BH20" s="29">
        <v>0</v>
      </c>
      <c r="BI20" s="30"/>
      <c r="BJ20" s="30"/>
      <c r="BK20" s="27">
        <v>533</v>
      </c>
      <c r="BL20" s="27">
        <v>364</v>
      </c>
      <c r="BM20" s="39">
        <v>0.68292679999999995</v>
      </c>
      <c r="BN20" s="40">
        <v>325</v>
      </c>
      <c r="BO20" s="41">
        <v>0.60975610000000002</v>
      </c>
      <c r="BP20" s="41">
        <v>1.9230769000000001</v>
      </c>
      <c r="BQ20" s="42">
        <v>533</v>
      </c>
      <c r="BR20" s="42">
        <v>364</v>
      </c>
      <c r="BS20" s="39">
        <v>0.68292679999999995</v>
      </c>
      <c r="BT20" s="42">
        <v>325</v>
      </c>
      <c r="BU20" s="41">
        <v>0.60975610000000002</v>
      </c>
      <c r="BV20" s="41">
        <v>1.9230769000000001</v>
      </c>
    </row>
    <row r="21" spans="1:74" ht="14.15" customHeight="1" x14ac:dyDescent="0.3">
      <c r="A21" s="59"/>
      <c r="B21" s="49" t="s">
        <v>25</v>
      </c>
      <c r="C21" s="19">
        <v>2250</v>
      </c>
      <c r="D21" s="19">
        <v>1435</v>
      </c>
      <c r="E21" s="22">
        <v>0.63777779999999995</v>
      </c>
      <c r="F21" s="19">
        <v>1626</v>
      </c>
      <c r="G21" s="21">
        <v>0.7226667</v>
      </c>
      <c r="H21" s="21">
        <v>1.9950920000000001</v>
      </c>
      <c r="I21" s="19">
        <v>2176</v>
      </c>
      <c r="J21" s="19">
        <v>1387</v>
      </c>
      <c r="K21" s="22">
        <v>0.63740810000000003</v>
      </c>
      <c r="L21" s="19">
        <v>1557</v>
      </c>
      <c r="M21" s="21">
        <v>0.71553310000000003</v>
      </c>
      <c r="N21" s="21">
        <v>1.973384</v>
      </c>
      <c r="O21" s="19">
        <v>72</v>
      </c>
      <c r="P21" s="19">
        <v>46</v>
      </c>
      <c r="Q21" s="22">
        <v>0.63888889999999998</v>
      </c>
      <c r="R21" s="19">
        <v>69</v>
      </c>
      <c r="S21" s="21">
        <v>0.95833330000000005</v>
      </c>
      <c r="T21" s="21">
        <v>2.6538461999999998</v>
      </c>
      <c r="U21" s="27">
        <v>538</v>
      </c>
      <c r="V21" s="27">
        <v>304</v>
      </c>
      <c r="W21" s="28">
        <v>0.5650558</v>
      </c>
      <c r="X21" s="29">
        <v>523</v>
      </c>
      <c r="Y21" s="30">
        <v>0.97211899999999996</v>
      </c>
      <c r="Z21" s="30">
        <v>2.2350427000000002</v>
      </c>
      <c r="AA21" s="27">
        <v>16</v>
      </c>
      <c r="AB21" s="27">
        <v>9</v>
      </c>
      <c r="AC21" s="39">
        <v>0.5625</v>
      </c>
      <c r="AD21" s="29">
        <v>35</v>
      </c>
      <c r="AE21" s="41">
        <v>2.1875</v>
      </c>
      <c r="AF21" s="41">
        <v>5</v>
      </c>
      <c r="AG21" s="42">
        <v>554</v>
      </c>
      <c r="AH21" s="42">
        <v>313</v>
      </c>
      <c r="AI21" s="39">
        <v>0.56498190000000004</v>
      </c>
      <c r="AJ21" s="42">
        <v>558</v>
      </c>
      <c r="AK21" s="41">
        <v>1.0072201999999999</v>
      </c>
      <c r="AL21" s="41">
        <v>2.3153527</v>
      </c>
      <c r="AM21" s="32">
        <v>261</v>
      </c>
      <c r="AN21" s="32">
        <v>143</v>
      </c>
      <c r="AO21" s="33">
        <v>0.54789270000000001</v>
      </c>
      <c r="AP21" s="34">
        <v>259</v>
      </c>
      <c r="AQ21" s="35">
        <v>0.99233720000000003</v>
      </c>
      <c r="AR21" s="35">
        <v>2.1949152999999999</v>
      </c>
      <c r="AS21" s="32">
        <v>15</v>
      </c>
      <c r="AT21" s="32">
        <v>8</v>
      </c>
      <c r="AU21" s="33">
        <v>0.53333330000000001</v>
      </c>
      <c r="AV21" s="34">
        <v>12</v>
      </c>
      <c r="AW21" s="35">
        <v>0.8</v>
      </c>
      <c r="AX21" s="35">
        <v>1.7142857</v>
      </c>
      <c r="AY21" s="36">
        <v>276</v>
      </c>
      <c r="AZ21" s="36">
        <v>151</v>
      </c>
      <c r="BA21" s="33">
        <v>0.54710139999999996</v>
      </c>
      <c r="BB21" s="36">
        <v>271</v>
      </c>
      <c r="BC21" s="35">
        <v>0.98188410000000004</v>
      </c>
      <c r="BD21" s="35">
        <v>2.1680000000000001</v>
      </c>
      <c r="BE21" s="27">
        <v>1377</v>
      </c>
      <c r="BF21" s="27">
        <v>940</v>
      </c>
      <c r="BG21" s="28">
        <v>0.68264340000000001</v>
      </c>
      <c r="BH21" s="29">
        <v>775</v>
      </c>
      <c r="BI21" s="30">
        <v>0.56281769999999998</v>
      </c>
      <c r="BJ21" s="30">
        <v>1.7734554</v>
      </c>
      <c r="BK21" s="27">
        <v>41</v>
      </c>
      <c r="BL21" s="27">
        <v>29</v>
      </c>
      <c r="BM21" s="28">
        <v>0.70731710000000003</v>
      </c>
      <c r="BN21" s="29">
        <v>22</v>
      </c>
      <c r="BO21" s="30">
        <v>0.53658539999999999</v>
      </c>
      <c r="BP21" s="30">
        <v>1.8333333000000001</v>
      </c>
      <c r="BQ21" s="31">
        <v>1420</v>
      </c>
      <c r="BR21" s="31">
        <v>971</v>
      </c>
      <c r="BS21" s="28">
        <v>0.68380280000000004</v>
      </c>
      <c r="BT21" s="31">
        <v>797</v>
      </c>
      <c r="BU21" s="30">
        <v>0.56126759999999998</v>
      </c>
      <c r="BV21" s="30">
        <v>1.7750557</v>
      </c>
    </row>
    <row r="22" spans="1:74" ht="24" customHeight="1" x14ac:dyDescent="0.3">
      <c r="A22" s="59"/>
      <c r="B22" s="50" t="s">
        <v>36</v>
      </c>
      <c r="C22" s="19">
        <v>3604</v>
      </c>
      <c r="D22" s="19">
        <v>2673</v>
      </c>
      <c r="E22" s="22">
        <v>0.74167590000000005</v>
      </c>
      <c r="F22" s="19">
        <v>1789</v>
      </c>
      <c r="G22" s="21">
        <v>0.49639290000000003</v>
      </c>
      <c r="H22" s="21">
        <v>1.9215897</v>
      </c>
      <c r="I22" s="19">
        <v>3556</v>
      </c>
      <c r="J22" s="19">
        <v>2637</v>
      </c>
      <c r="K22" s="22">
        <v>0.74156359999999999</v>
      </c>
      <c r="L22" s="19">
        <v>1767</v>
      </c>
      <c r="M22" s="21">
        <v>0.49690659999999998</v>
      </c>
      <c r="N22" s="51">
        <v>1.9227421</v>
      </c>
      <c r="O22" s="19">
        <v>46</v>
      </c>
      <c r="P22" s="19">
        <v>34</v>
      </c>
      <c r="Q22" s="22">
        <v>0.73913039999999997</v>
      </c>
      <c r="R22" s="19">
        <v>22</v>
      </c>
      <c r="S22" s="21">
        <v>0.47826089999999999</v>
      </c>
      <c r="T22" s="21">
        <v>1.8333333000000001</v>
      </c>
      <c r="U22" s="27">
        <v>586</v>
      </c>
      <c r="V22" s="27">
        <v>392</v>
      </c>
      <c r="W22" s="28">
        <v>0.66894200000000004</v>
      </c>
      <c r="X22" s="29">
        <v>425</v>
      </c>
      <c r="Y22" s="30">
        <v>0.72525600000000001</v>
      </c>
      <c r="Z22" s="30">
        <v>2.1907220000000001</v>
      </c>
      <c r="AA22" s="27">
        <v>5</v>
      </c>
      <c r="AB22" s="27">
        <v>1</v>
      </c>
      <c r="AC22" s="28">
        <v>0.2</v>
      </c>
      <c r="AD22" s="29">
        <v>8</v>
      </c>
      <c r="AE22" s="30">
        <v>1.6</v>
      </c>
      <c r="AF22" s="30">
        <v>2</v>
      </c>
      <c r="AG22" s="31">
        <v>591</v>
      </c>
      <c r="AH22" s="31">
        <v>393</v>
      </c>
      <c r="AI22" s="28">
        <v>0.66497459999999997</v>
      </c>
      <c r="AJ22" s="31">
        <v>433</v>
      </c>
      <c r="AK22" s="30">
        <v>0.73265650000000004</v>
      </c>
      <c r="AL22" s="30">
        <v>2.1868687000000002</v>
      </c>
      <c r="AM22" s="32">
        <v>366</v>
      </c>
      <c r="AN22" s="32">
        <v>219</v>
      </c>
      <c r="AO22" s="33">
        <v>0.59836069999999997</v>
      </c>
      <c r="AP22" s="34">
        <v>333</v>
      </c>
      <c r="AQ22" s="35">
        <v>0.90983610000000004</v>
      </c>
      <c r="AR22" s="35">
        <v>2.2653061000000001</v>
      </c>
      <c r="AS22" s="32">
        <v>1</v>
      </c>
      <c r="AT22" s="32">
        <v>1</v>
      </c>
      <c r="AU22" s="33">
        <v>1</v>
      </c>
      <c r="AV22" s="34">
        <v>0</v>
      </c>
      <c r="AW22" s="35">
        <v>0</v>
      </c>
      <c r="AX22" s="35"/>
      <c r="AY22" s="36">
        <v>367</v>
      </c>
      <c r="AZ22" s="36">
        <v>220</v>
      </c>
      <c r="BA22" s="33">
        <v>0.59945499999999996</v>
      </c>
      <c r="BB22" s="36">
        <v>333</v>
      </c>
      <c r="BC22" s="35">
        <v>0.90735690000000002</v>
      </c>
      <c r="BD22" s="35">
        <v>2.2653061000000001</v>
      </c>
      <c r="BE22" s="27">
        <v>2604</v>
      </c>
      <c r="BF22" s="27">
        <v>2026</v>
      </c>
      <c r="BG22" s="28">
        <v>0.7780338</v>
      </c>
      <c r="BH22" s="29">
        <v>1009</v>
      </c>
      <c r="BI22" s="30">
        <v>0.38748080000000001</v>
      </c>
      <c r="BJ22" s="30">
        <v>1.7456746999999999</v>
      </c>
      <c r="BK22" s="27">
        <v>40</v>
      </c>
      <c r="BL22" s="27">
        <v>32</v>
      </c>
      <c r="BM22" s="28">
        <v>0.8</v>
      </c>
      <c r="BN22" s="29">
        <v>14</v>
      </c>
      <c r="BO22" s="30">
        <v>0.35</v>
      </c>
      <c r="BP22" s="30">
        <v>1.75</v>
      </c>
      <c r="BQ22" s="31">
        <v>2646</v>
      </c>
      <c r="BR22" s="31">
        <v>2060</v>
      </c>
      <c r="BS22" s="28">
        <v>0.77853360000000005</v>
      </c>
      <c r="BT22" s="31">
        <v>1023</v>
      </c>
      <c r="BU22" s="30">
        <v>0.3866213</v>
      </c>
      <c r="BV22" s="30">
        <v>1.7457338</v>
      </c>
    </row>
    <row r="23" spans="1:74" ht="14.15" customHeight="1" x14ac:dyDescent="0.3">
      <c r="A23" s="59"/>
      <c r="B23" s="49" t="s">
        <v>26</v>
      </c>
      <c r="C23" s="19">
        <v>404</v>
      </c>
      <c r="D23" s="19">
        <v>288</v>
      </c>
      <c r="E23" s="22">
        <v>0.71287129999999999</v>
      </c>
      <c r="F23" s="19">
        <v>214</v>
      </c>
      <c r="G23" s="21">
        <v>0.52970300000000003</v>
      </c>
      <c r="H23" s="21">
        <v>1.8448275999999999</v>
      </c>
      <c r="I23" s="19">
        <v>177</v>
      </c>
      <c r="J23" s="19">
        <v>125</v>
      </c>
      <c r="K23" s="22">
        <v>0.70621469999999997</v>
      </c>
      <c r="L23" s="19">
        <v>79</v>
      </c>
      <c r="M23" s="21">
        <v>0.44632769999999999</v>
      </c>
      <c r="N23" s="21">
        <v>1.5192308000000001</v>
      </c>
      <c r="O23" s="19">
        <v>227</v>
      </c>
      <c r="P23" s="19">
        <v>163</v>
      </c>
      <c r="Q23" s="22">
        <v>0.71806170000000002</v>
      </c>
      <c r="R23" s="19">
        <v>135</v>
      </c>
      <c r="S23" s="21">
        <v>0.59471370000000001</v>
      </c>
      <c r="T23" s="21">
        <v>2.109375</v>
      </c>
      <c r="U23" s="27">
        <v>77</v>
      </c>
      <c r="V23" s="27">
        <v>50</v>
      </c>
      <c r="W23" s="28">
        <v>0.6493506</v>
      </c>
      <c r="X23" s="29">
        <v>43</v>
      </c>
      <c r="Y23" s="30">
        <v>0.55844159999999998</v>
      </c>
      <c r="Z23" s="30">
        <v>1.5925925999999999</v>
      </c>
      <c r="AA23" s="27">
        <v>42</v>
      </c>
      <c r="AB23" s="27">
        <v>19</v>
      </c>
      <c r="AC23" s="28">
        <v>0.45238099999999998</v>
      </c>
      <c r="AD23" s="29">
        <v>56</v>
      </c>
      <c r="AE23" s="30">
        <v>1.3333330000000001</v>
      </c>
      <c r="AF23" s="30">
        <v>2.4347829999999999</v>
      </c>
      <c r="AG23" s="31">
        <v>119</v>
      </c>
      <c r="AH23" s="31">
        <v>69</v>
      </c>
      <c r="AI23" s="28">
        <v>0.57983189999999996</v>
      </c>
      <c r="AJ23" s="31">
        <v>99</v>
      </c>
      <c r="AK23" s="30">
        <v>0.83193280000000003</v>
      </c>
      <c r="AL23" s="30">
        <v>1.98</v>
      </c>
      <c r="AM23" s="32">
        <v>7</v>
      </c>
      <c r="AN23" s="32">
        <v>5</v>
      </c>
      <c r="AO23" s="33">
        <v>0.71428570000000002</v>
      </c>
      <c r="AP23" s="34">
        <v>2</v>
      </c>
      <c r="AQ23" s="35">
        <v>0.28571429999999998</v>
      </c>
      <c r="AR23" s="35">
        <v>1</v>
      </c>
      <c r="AS23" s="32">
        <v>5</v>
      </c>
      <c r="AT23" s="32">
        <v>2</v>
      </c>
      <c r="AU23" s="33">
        <v>0.4</v>
      </c>
      <c r="AV23" s="34">
        <v>4</v>
      </c>
      <c r="AW23" s="35">
        <v>0.8</v>
      </c>
      <c r="AX23" s="35">
        <v>1.3333330000000001</v>
      </c>
      <c r="AY23" s="36">
        <v>12</v>
      </c>
      <c r="AZ23" s="36">
        <v>7</v>
      </c>
      <c r="BA23" s="33">
        <v>0.58333330000000005</v>
      </c>
      <c r="BB23" s="36">
        <v>6</v>
      </c>
      <c r="BC23" s="35">
        <v>0.5</v>
      </c>
      <c r="BD23" s="35">
        <v>1.2</v>
      </c>
      <c r="BE23" s="27">
        <v>93</v>
      </c>
      <c r="BF23" s="27">
        <v>70</v>
      </c>
      <c r="BG23" s="28">
        <v>0.75268820000000003</v>
      </c>
      <c r="BH23" s="29">
        <v>34</v>
      </c>
      <c r="BI23" s="30">
        <v>0.36559140000000001</v>
      </c>
      <c r="BJ23" s="30">
        <v>1.4782609</v>
      </c>
      <c r="BK23" s="27">
        <v>180</v>
      </c>
      <c r="BL23" s="27">
        <v>142</v>
      </c>
      <c r="BM23" s="28">
        <v>0.7888889</v>
      </c>
      <c r="BN23" s="29">
        <v>75</v>
      </c>
      <c r="BO23" s="30">
        <v>0.4166667</v>
      </c>
      <c r="BP23" s="30">
        <v>1.9736842000000001</v>
      </c>
      <c r="BQ23" s="31">
        <v>273</v>
      </c>
      <c r="BR23" s="31">
        <v>212</v>
      </c>
      <c r="BS23" s="28">
        <v>0.77655680000000005</v>
      </c>
      <c r="BT23" s="31">
        <v>109</v>
      </c>
      <c r="BU23" s="30">
        <v>0.39926739999999999</v>
      </c>
      <c r="BV23" s="30">
        <v>1.7868852</v>
      </c>
    </row>
    <row r="24" spans="1:74" ht="14.15" customHeight="1" x14ac:dyDescent="0.3">
      <c r="A24" s="59"/>
      <c r="B24" s="49" t="s">
        <v>1</v>
      </c>
      <c r="C24" s="19">
        <f>SUM(C18:C23)</f>
        <v>11522</v>
      </c>
      <c r="D24" s="19">
        <f>SUM(D18:D23)</f>
        <v>7750</v>
      </c>
      <c r="E24" s="20">
        <f t="shared" ref="E24" si="33">IFERROR(D24/C24,"")</f>
        <v>0.6726262801596945</v>
      </c>
      <c r="F24" s="19">
        <f>SUM(F18:F23)</f>
        <v>8415</v>
      </c>
      <c r="G24" s="21">
        <f t="shared" ref="G24" si="34">IFERROR(F24/C24,"")</f>
        <v>0.73034195452178441</v>
      </c>
      <c r="H24" s="21">
        <f t="shared" ref="H24" si="35">F24/(C24-D24)</f>
        <v>2.2309119830328736</v>
      </c>
      <c r="I24" s="19">
        <f>SUM(I18:I23)</f>
        <v>7097</v>
      </c>
      <c r="J24" s="19">
        <f>SUM(J18:J23)</f>
        <v>4830</v>
      </c>
      <c r="K24" s="20">
        <f t="shared" ref="K24" si="36">IFERROR(J24/I24,"")</f>
        <v>0.68056925461462592</v>
      </c>
      <c r="L24" s="19">
        <f>SUM(L18:L23)</f>
        <v>4802</v>
      </c>
      <c r="M24" s="21">
        <f t="shared" ref="M24" si="37">IFERROR(L24/I24,"")</f>
        <v>0.67662392560236717</v>
      </c>
      <c r="N24" s="21">
        <f t="shared" ref="N24" si="38">IFERROR(L24/(I24-J24),"")</f>
        <v>2.11821790913101</v>
      </c>
      <c r="O24" s="19">
        <f>SUM(O18:O23)</f>
        <v>4421</v>
      </c>
      <c r="P24" s="19">
        <f>SUM(P18:P23)</f>
        <v>2916</v>
      </c>
      <c r="Q24" s="20">
        <f t="shared" ref="Q24" si="39">IFERROR(P24/O24,"")</f>
        <v>0.65957928070572269</v>
      </c>
      <c r="R24" s="19">
        <f>SUM(R18:R23)</f>
        <v>3613</v>
      </c>
      <c r="S24" s="21">
        <f>IFERROR(R24/O24,"")</f>
        <v>0.81723591947523189</v>
      </c>
      <c r="T24" s="21">
        <f t="shared" ref="T24" si="40">R24/(O24-P24)</f>
        <v>2.4006644518272426</v>
      </c>
      <c r="U24" s="14">
        <f>SUM(U18:U23)</f>
        <v>1472</v>
      </c>
      <c r="V24" s="14">
        <f>SUM(V18:V23)</f>
        <v>887</v>
      </c>
      <c r="W24" s="8">
        <f t="shared" ref="W24" si="41">IFERROR(V24/U24,"")</f>
        <v>0.60258152173913049</v>
      </c>
      <c r="X24" s="14">
        <f>SUM(X18:X23)</f>
        <v>1447</v>
      </c>
      <c r="Y24" s="15">
        <f t="shared" ref="Y24" si="42">IFERROR(X24/U24,"")</f>
        <v>0.98301630434782605</v>
      </c>
      <c r="Z24" s="15">
        <f t="shared" ref="Z24" si="43">IFERROR(X24/(U24-V24),"")</f>
        <v>2.4735042735042736</v>
      </c>
      <c r="AA24" s="14">
        <f>SUM(AA18:AA23)</f>
        <v>1402</v>
      </c>
      <c r="AB24" s="14">
        <f>SUM(AB18:AB23)</f>
        <v>806</v>
      </c>
      <c r="AC24" s="8">
        <f t="shared" ref="AC24" si="44">IFERROR(AB24/AA24,"")</f>
        <v>0.57489300998573467</v>
      </c>
      <c r="AD24" s="14">
        <f>SUM(AD18:AD23)</f>
        <v>1654</v>
      </c>
      <c r="AE24" s="15">
        <f t="shared" ref="AE24" si="45">IFERROR(AD24/AA24,"")</f>
        <v>1.1797432239657633</v>
      </c>
      <c r="AF24" s="15">
        <f t="shared" ref="AF24" si="46">IFERROR(AD24/(AA24-AB24),"")</f>
        <v>2.7751677852348995</v>
      </c>
      <c r="AG24" s="14">
        <f>SUM(AG18:AG23)</f>
        <v>2874</v>
      </c>
      <c r="AH24" s="14">
        <f>SUM(AH18:AH23)</f>
        <v>1693</v>
      </c>
      <c r="AI24" s="8">
        <f>IFERROR(AH24/AG24,"")</f>
        <v>0.58907446068197633</v>
      </c>
      <c r="AJ24" s="14">
        <f>SUM(AJ18:AJ23)</f>
        <v>3101</v>
      </c>
      <c r="AK24" s="15">
        <f t="shared" ref="AK24" si="47">IFERROR(AJ24/AG24,"")</f>
        <v>1.0789839944328463</v>
      </c>
      <c r="AL24" s="15">
        <f t="shared" ref="AL24" si="48">IFERROR(AJ24/(AG24-AH24),"")</f>
        <v>2.6257408975444538</v>
      </c>
      <c r="AM24" s="19">
        <f>SUM(AM18:AM23)</f>
        <v>678</v>
      </c>
      <c r="AN24" s="19">
        <f>SUM(AN18:AN23)</f>
        <v>388</v>
      </c>
      <c r="AO24" s="20">
        <f t="shared" ref="AO24" si="49">IFERROR(AN24/AM24,"")</f>
        <v>0.57227138643067843</v>
      </c>
      <c r="AP24" s="19">
        <f>SUM(AP18:AP23)</f>
        <v>661</v>
      </c>
      <c r="AQ24" s="21">
        <f t="shared" ref="AQ24" si="50">IFERROR(AP24/AM24,"")</f>
        <v>0.97492625368731567</v>
      </c>
      <c r="AR24" s="21">
        <f t="shared" ref="AR24" si="51">IFERROR(AP24/(AM24-AN24),"")</f>
        <v>2.2793103448275862</v>
      </c>
      <c r="AS24" s="19">
        <f>SUM(AS18:AS23)</f>
        <v>224</v>
      </c>
      <c r="AT24" s="19">
        <f>SUM(AT18:AT23)</f>
        <v>126</v>
      </c>
      <c r="AU24" s="20">
        <f t="shared" ref="AU24" si="52">IFERROR(AT24/AS24,"")</f>
        <v>0.5625</v>
      </c>
      <c r="AV24" s="19">
        <f>SUM(AV18:AV23)</f>
        <v>256</v>
      </c>
      <c r="AW24" s="21">
        <f t="shared" ref="AW24" si="53">IFERROR(AV24/AS24,"")</f>
        <v>1.1428571428571428</v>
      </c>
      <c r="AX24" s="21">
        <f t="shared" ref="AX24" si="54">IFERROR(AV24/(AS24-AT24),"")</f>
        <v>2.6122448979591835</v>
      </c>
      <c r="AY24" s="19">
        <f>SUM(AY18:AY23)</f>
        <v>902</v>
      </c>
      <c r="AZ24" s="19">
        <f>SUM(AZ18:AZ23)</f>
        <v>514</v>
      </c>
      <c r="BA24" s="20">
        <f t="shared" ref="BA24" si="55">IFERROR(AZ24/AY24,"")</f>
        <v>0.56984478935698446</v>
      </c>
      <c r="BB24" s="19">
        <f>SUM(BB18:BB23)</f>
        <v>917</v>
      </c>
      <c r="BC24" s="21">
        <f t="shared" ref="BC24" si="56">IFERROR(BB24/AY24,"")</f>
        <v>1.0166297117516629</v>
      </c>
      <c r="BD24" s="21">
        <f t="shared" ref="BD24" si="57">IFERROR(BB24/(AY24-AZ24),"")</f>
        <v>2.3634020618556701</v>
      </c>
      <c r="BE24" s="14">
        <f>SUM(BE18:BE23)</f>
        <v>4947</v>
      </c>
      <c r="BF24" s="14">
        <f>SUM(BF18:BF23)</f>
        <v>3555</v>
      </c>
      <c r="BG24" s="8">
        <f t="shared" ref="BG24" si="58">IFERROR(BF24/BE24,"")</f>
        <v>0.7186173438447544</v>
      </c>
      <c r="BH24" s="14">
        <f>SUM(BH18:BH23)</f>
        <v>2694</v>
      </c>
      <c r="BI24" s="15">
        <f t="shared" ref="BI24" si="59">IFERROR(BH24/BE24,"")</f>
        <v>0.54457246816252269</v>
      </c>
      <c r="BJ24" s="15">
        <f t="shared" ref="BJ24" si="60">IFERROR(BH24/(BE24-BF24),"")</f>
        <v>1.9353448275862069</v>
      </c>
      <c r="BK24" s="14">
        <f>SUM(BK18:BK23)</f>
        <v>2795</v>
      </c>
      <c r="BL24" s="14">
        <f>SUM(BL18:BL23)</f>
        <v>1984</v>
      </c>
      <c r="BM24" s="8">
        <f t="shared" ref="BM24" si="61">IFERROR(BL24/BK24,"")</f>
        <v>0.7098389982110912</v>
      </c>
      <c r="BN24" s="14">
        <f>SUM(BN18:BN23)</f>
        <v>1703</v>
      </c>
      <c r="BO24" s="15">
        <f>IFERROR(BN24/BK24,"")</f>
        <v>0.6093023255813953</v>
      </c>
      <c r="BP24" s="15">
        <f t="shared" ref="BP24" si="62">BN24/(BK24-BL24)</f>
        <v>2.099876695437731</v>
      </c>
      <c r="BQ24" s="14">
        <f>SUM(BQ18:BQ23)</f>
        <v>7746</v>
      </c>
      <c r="BR24" s="14">
        <f>SUM(BR18:BR23)</f>
        <v>5543</v>
      </c>
      <c r="BS24" s="8">
        <f t="shared" ref="BS24" si="63">IFERROR(BR24/BQ24,"")</f>
        <v>0.71559514588174544</v>
      </c>
      <c r="BT24" s="14">
        <f>SUM(BT18:BT23)</f>
        <v>4397</v>
      </c>
      <c r="BU24" s="15">
        <f>IFERROR(BT24/BQ24,"")</f>
        <v>0.5676478182287632</v>
      </c>
      <c r="BV24" s="15">
        <f t="shared" ref="BV24" si="64">BT24/(BQ24-BR24)</f>
        <v>1.9959146618247843</v>
      </c>
    </row>
    <row r="25" spans="1:74" ht="36" customHeight="1" x14ac:dyDescent="0.3">
      <c r="A25" s="60" t="s">
        <v>27</v>
      </c>
      <c r="B25" s="50" t="s">
        <v>37</v>
      </c>
      <c r="C25" s="19">
        <v>1311</v>
      </c>
      <c r="D25" s="19">
        <v>838</v>
      </c>
      <c r="E25" s="22">
        <v>0.63920670000000002</v>
      </c>
      <c r="F25" s="19">
        <v>1024</v>
      </c>
      <c r="G25" s="21">
        <v>0.78108310000000003</v>
      </c>
      <c r="H25" s="21">
        <v>2.1649048999999998</v>
      </c>
      <c r="I25" s="26">
        <v>0</v>
      </c>
      <c r="J25" s="26">
        <v>0</v>
      </c>
      <c r="K25" s="22"/>
      <c r="L25" s="26">
        <v>0</v>
      </c>
      <c r="M25" s="21"/>
      <c r="N25" s="21"/>
      <c r="O25" s="19">
        <v>1311</v>
      </c>
      <c r="P25" s="19">
        <v>838</v>
      </c>
      <c r="Q25" s="22">
        <v>0.63920670000000002</v>
      </c>
      <c r="R25" s="19">
        <v>1024</v>
      </c>
      <c r="S25" s="21">
        <v>0.78108310000000003</v>
      </c>
      <c r="T25" s="21">
        <v>2.1649048999999998</v>
      </c>
      <c r="U25" s="27">
        <v>0</v>
      </c>
      <c r="V25" s="27">
        <v>0</v>
      </c>
      <c r="W25" s="29"/>
      <c r="X25" s="37">
        <v>0</v>
      </c>
      <c r="Y25" s="30"/>
      <c r="Z25" s="30"/>
      <c r="AA25" s="27">
        <v>211</v>
      </c>
      <c r="AB25" s="27">
        <v>114</v>
      </c>
      <c r="AC25" s="28">
        <v>0.5402844</v>
      </c>
      <c r="AD25" s="29">
        <v>248</v>
      </c>
      <c r="AE25" s="30">
        <v>1.1753555</v>
      </c>
      <c r="AF25" s="30">
        <v>2.5567009999999999</v>
      </c>
      <c r="AG25" s="31">
        <v>211</v>
      </c>
      <c r="AH25" s="31">
        <v>114</v>
      </c>
      <c r="AI25" s="28">
        <v>0.5402844</v>
      </c>
      <c r="AJ25" s="31">
        <v>248</v>
      </c>
      <c r="AK25" s="30">
        <v>1.1753555</v>
      </c>
      <c r="AL25" s="30">
        <v>2.5567009999999999</v>
      </c>
      <c r="AM25" s="32">
        <v>0</v>
      </c>
      <c r="AN25" s="32">
        <v>0</v>
      </c>
      <c r="AO25" s="34"/>
      <c r="AP25" s="43">
        <v>0</v>
      </c>
      <c r="AQ25" s="35"/>
      <c r="AR25" s="35"/>
      <c r="AS25" s="36">
        <v>40</v>
      </c>
      <c r="AT25" s="36">
        <v>18</v>
      </c>
      <c r="AU25" s="33">
        <v>0.45</v>
      </c>
      <c r="AV25" s="36">
        <v>58</v>
      </c>
      <c r="AW25" s="35">
        <v>1.45</v>
      </c>
      <c r="AX25" s="35">
        <v>2.6363639999999999</v>
      </c>
      <c r="AY25" s="36">
        <v>40</v>
      </c>
      <c r="AZ25" s="36">
        <v>18</v>
      </c>
      <c r="BA25" s="33">
        <v>0.45</v>
      </c>
      <c r="BB25" s="36">
        <v>58</v>
      </c>
      <c r="BC25" s="35">
        <v>1.45</v>
      </c>
      <c r="BD25" s="35">
        <v>2.6363639999999999</v>
      </c>
      <c r="BE25" s="27">
        <v>0</v>
      </c>
      <c r="BF25" s="27">
        <v>0</v>
      </c>
      <c r="BG25" s="29"/>
      <c r="BH25" s="37">
        <v>0</v>
      </c>
      <c r="BI25" s="30"/>
      <c r="BJ25" s="30"/>
      <c r="BK25" s="27">
        <v>1060</v>
      </c>
      <c r="BL25" s="27">
        <v>706</v>
      </c>
      <c r="BM25" s="28">
        <v>0.66603769999999995</v>
      </c>
      <c r="BN25" s="29">
        <v>718</v>
      </c>
      <c r="BO25" s="30">
        <v>0.67735849999999997</v>
      </c>
      <c r="BP25" s="30">
        <v>2.0282486</v>
      </c>
      <c r="BQ25" s="27">
        <v>1060</v>
      </c>
      <c r="BR25" s="27">
        <v>706</v>
      </c>
      <c r="BS25" s="28">
        <v>0.66603769999999995</v>
      </c>
      <c r="BT25" s="29">
        <v>718</v>
      </c>
      <c r="BU25" s="30">
        <v>0.67735849999999997</v>
      </c>
      <c r="BV25" s="30">
        <v>2.0282486</v>
      </c>
    </row>
    <row r="26" spans="1:74" ht="14.15" customHeight="1" x14ac:dyDescent="0.3">
      <c r="A26" s="59"/>
      <c r="B26" s="49" t="s">
        <v>28</v>
      </c>
      <c r="C26" s="19">
        <v>408</v>
      </c>
      <c r="D26" s="19">
        <v>267</v>
      </c>
      <c r="E26" s="22">
        <v>0.65441179999999999</v>
      </c>
      <c r="F26" s="19">
        <v>330</v>
      </c>
      <c r="G26" s="21">
        <v>0.80882350000000003</v>
      </c>
      <c r="H26" s="21">
        <v>2.3404254999999998</v>
      </c>
      <c r="I26" s="26">
        <v>0</v>
      </c>
      <c r="J26" s="26">
        <v>0</v>
      </c>
      <c r="K26" s="22"/>
      <c r="L26" s="26">
        <v>0</v>
      </c>
      <c r="M26" s="21"/>
      <c r="N26" s="21"/>
      <c r="O26" s="19">
        <v>408</v>
      </c>
      <c r="P26" s="19">
        <v>267</v>
      </c>
      <c r="Q26" s="22">
        <v>0.65441179999999999</v>
      </c>
      <c r="R26" s="19">
        <v>0</v>
      </c>
      <c r="S26" s="21">
        <v>0</v>
      </c>
      <c r="T26" s="21">
        <v>0</v>
      </c>
      <c r="U26" s="27"/>
      <c r="V26" s="27"/>
      <c r="W26" s="28"/>
      <c r="X26" s="29">
        <v>0</v>
      </c>
      <c r="Y26" s="30"/>
      <c r="Z26" s="30"/>
      <c r="AA26" s="27"/>
      <c r="AB26" s="27"/>
      <c r="AC26" s="28"/>
      <c r="AD26" s="29">
        <v>0</v>
      </c>
      <c r="AE26" s="30"/>
      <c r="AF26" s="30"/>
      <c r="AG26" s="31">
        <v>61</v>
      </c>
      <c r="AH26" s="31">
        <v>39</v>
      </c>
      <c r="AI26" s="28">
        <v>0.63934429999999998</v>
      </c>
      <c r="AJ26" s="31">
        <v>69</v>
      </c>
      <c r="AK26" s="30">
        <v>1.1311475</v>
      </c>
      <c r="AL26" s="30">
        <v>3.1363636000000001</v>
      </c>
      <c r="AM26" s="32"/>
      <c r="AN26" s="32"/>
      <c r="AO26" s="33"/>
      <c r="AP26" s="34">
        <v>0</v>
      </c>
      <c r="AQ26" s="35"/>
      <c r="AR26" s="35"/>
      <c r="AS26" s="32"/>
      <c r="AT26" s="32"/>
      <c r="AU26" s="33"/>
      <c r="AV26" s="34">
        <v>0</v>
      </c>
      <c r="AW26" s="35"/>
      <c r="AX26" s="35"/>
      <c r="AY26" s="36">
        <v>1</v>
      </c>
      <c r="AZ26" s="36">
        <v>0</v>
      </c>
      <c r="BA26" s="33">
        <v>0</v>
      </c>
      <c r="BB26" s="36">
        <v>3</v>
      </c>
      <c r="BC26" s="35">
        <v>3</v>
      </c>
      <c r="BD26" s="35">
        <v>3</v>
      </c>
      <c r="BE26" s="27"/>
      <c r="BF26" s="27"/>
      <c r="BG26" s="28"/>
      <c r="BH26" s="29">
        <v>0</v>
      </c>
      <c r="BI26" s="30"/>
      <c r="BJ26" s="30"/>
      <c r="BK26" s="27"/>
      <c r="BL26" s="27"/>
      <c r="BM26" s="28"/>
      <c r="BN26" s="29">
        <v>0</v>
      </c>
      <c r="BO26" s="30"/>
      <c r="BP26" s="30"/>
      <c r="BQ26" s="31">
        <v>341</v>
      </c>
      <c r="BR26" s="31">
        <v>288</v>
      </c>
      <c r="BS26" s="28">
        <v>0.84457479999999996</v>
      </c>
      <c r="BT26" s="31">
        <v>258</v>
      </c>
      <c r="BU26" s="30">
        <v>0.7565982</v>
      </c>
      <c r="BV26" s="30">
        <v>4.8679245</v>
      </c>
    </row>
    <row r="27" spans="1:74" ht="14.15" customHeight="1" x14ac:dyDescent="0.3">
      <c r="A27" s="59"/>
      <c r="B27" s="49" t="s">
        <v>29</v>
      </c>
      <c r="C27" s="19">
        <v>6268</v>
      </c>
      <c r="D27" s="19">
        <v>3949</v>
      </c>
      <c r="E27" s="22">
        <v>0.63002550000000002</v>
      </c>
      <c r="F27" s="19">
        <v>5069</v>
      </c>
      <c r="G27" s="21">
        <v>0.80871090000000001</v>
      </c>
      <c r="H27" s="21">
        <v>2.1858559999999998</v>
      </c>
      <c r="I27" s="19">
        <v>38</v>
      </c>
      <c r="J27" s="19">
        <v>28</v>
      </c>
      <c r="K27" s="22">
        <v>0.73684210000000006</v>
      </c>
      <c r="L27" s="19">
        <v>21</v>
      </c>
      <c r="M27" s="21">
        <v>0.5526316</v>
      </c>
      <c r="N27" s="21">
        <v>2.1</v>
      </c>
      <c r="O27" s="19">
        <v>6230</v>
      </c>
      <c r="P27" s="19">
        <v>3921</v>
      </c>
      <c r="Q27" s="22">
        <v>0.62937399999999999</v>
      </c>
      <c r="R27" s="19">
        <v>5048</v>
      </c>
      <c r="S27" s="21">
        <v>0.81027289999999996</v>
      </c>
      <c r="T27" s="21">
        <v>2.1862278000000002</v>
      </c>
      <c r="U27" s="27">
        <v>7</v>
      </c>
      <c r="V27" s="27">
        <v>4</v>
      </c>
      <c r="W27" s="28">
        <v>0.57142859999999995</v>
      </c>
      <c r="X27" s="29">
        <v>4</v>
      </c>
      <c r="Y27" s="30">
        <v>0.57142859999999995</v>
      </c>
      <c r="Z27" s="30">
        <v>1.3333333000000001</v>
      </c>
      <c r="AA27" s="27">
        <v>854</v>
      </c>
      <c r="AB27" s="27">
        <v>452</v>
      </c>
      <c r="AC27" s="28">
        <v>0.52927400000000002</v>
      </c>
      <c r="AD27" s="29">
        <v>1009</v>
      </c>
      <c r="AE27" s="30">
        <v>1.1814990000000001</v>
      </c>
      <c r="AF27" s="30">
        <v>2.5099499999999999</v>
      </c>
      <c r="AG27" s="31">
        <v>861</v>
      </c>
      <c r="AH27" s="31">
        <v>456</v>
      </c>
      <c r="AI27" s="28">
        <v>0.52961670000000005</v>
      </c>
      <c r="AJ27" s="31">
        <v>1013</v>
      </c>
      <c r="AK27" s="30">
        <v>1.1765388999999999</v>
      </c>
      <c r="AL27" s="30">
        <v>2.5012346000000001</v>
      </c>
      <c r="AM27" s="32">
        <v>2</v>
      </c>
      <c r="AN27" s="32">
        <v>2</v>
      </c>
      <c r="AO27" s="33">
        <v>1</v>
      </c>
      <c r="AP27" s="34">
        <v>0</v>
      </c>
      <c r="AQ27" s="35">
        <v>0</v>
      </c>
      <c r="AR27" s="35"/>
      <c r="AS27" s="32">
        <v>259</v>
      </c>
      <c r="AT27" s="32">
        <v>119</v>
      </c>
      <c r="AU27" s="33">
        <v>0.45945950000000002</v>
      </c>
      <c r="AV27" s="34">
        <v>347</v>
      </c>
      <c r="AW27" s="35">
        <v>1.3397683</v>
      </c>
      <c r="AX27" s="35">
        <v>2.4785713999999999</v>
      </c>
      <c r="AY27" s="36">
        <v>261</v>
      </c>
      <c r="AZ27" s="36">
        <v>121</v>
      </c>
      <c r="BA27" s="33">
        <v>0.4636015</v>
      </c>
      <c r="BB27" s="36">
        <v>347</v>
      </c>
      <c r="BC27" s="35">
        <v>1.3295018999999999</v>
      </c>
      <c r="BD27" s="35">
        <v>2.4785713999999999</v>
      </c>
      <c r="BE27" s="27">
        <v>29</v>
      </c>
      <c r="BF27" s="27">
        <v>22</v>
      </c>
      <c r="BG27" s="28">
        <v>0.75862070000000004</v>
      </c>
      <c r="BH27" s="29">
        <v>17</v>
      </c>
      <c r="BI27" s="30">
        <v>0.58620689999999998</v>
      </c>
      <c r="BJ27" s="30">
        <v>2.4285714</v>
      </c>
      <c r="BK27" s="27">
        <v>5117</v>
      </c>
      <c r="BL27" s="27">
        <v>3350</v>
      </c>
      <c r="BM27" s="28">
        <v>0.6546805</v>
      </c>
      <c r="BN27" s="29">
        <v>3692</v>
      </c>
      <c r="BO27" s="30">
        <v>0.72151650000000001</v>
      </c>
      <c r="BP27" s="30">
        <v>2.0894170999999999</v>
      </c>
      <c r="BQ27" s="31">
        <v>5146</v>
      </c>
      <c r="BR27" s="31">
        <v>3372</v>
      </c>
      <c r="BS27" s="28">
        <v>0.65526620000000002</v>
      </c>
      <c r="BT27" s="31">
        <v>3709</v>
      </c>
      <c r="BU27" s="30">
        <v>0.72075400000000001</v>
      </c>
      <c r="BV27" s="30">
        <v>2.0907553999999999</v>
      </c>
    </row>
    <row r="28" spans="1:74" ht="24" customHeight="1" x14ac:dyDescent="0.3">
      <c r="A28" s="59"/>
      <c r="B28" s="50" t="s">
        <v>38</v>
      </c>
      <c r="C28" s="19">
        <v>684</v>
      </c>
      <c r="D28" s="19">
        <v>425</v>
      </c>
      <c r="E28" s="22">
        <v>0.62134500000000004</v>
      </c>
      <c r="F28" s="19">
        <v>568</v>
      </c>
      <c r="G28" s="21">
        <v>0.83040939999999996</v>
      </c>
      <c r="H28" s="21">
        <v>2.1930502000000001</v>
      </c>
      <c r="I28" s="26">
        <v>0</v>
      </c>
      <c r="J28" s="26">
        <v>0</v>
      </c>
      <c r="K28" s="22"/>
      <c r="L28" s="26">
        <v>0</v>
      </c>
      <c r="M28" s="21"/>
      <c r="N28" s="21"/>
      <c r="O28" s="19">
        <v>684</v>
      </c>
      <c r="P28" s="19">
        <v>425</v>
      </c>
      <c r="Q28" s="22">
        <v>0.62134500000000004</v>
      </c>
      <c r="R28" s="19">
        <v>568</v>
      </c>
      <c r="S28" s="21">
        <v>0.83040939999999996</v>
      </c>
      <c r="T28" s="21">
        <v>2.1930502000000001</v>
      </c>
      <c r="U28" s="27"/>
      <c r="V28" s="27"/>
      <c r="W28" s="39"/>
      <c r="X28" s="40">
        <v>0</v>
      </c>
      <c r="Y28" s="41"/>
      <c r="Z28" s="41"/>
      <c r="AA28" s="27">
        <v>89</v>
      </c>
      <c r="AB28" s="27">
        <v>41</v>
      </c>
      <c r="AC28" s="39">
        <v>0.46067419999999998</v>
      </c>
      <c r="AD28" s="40">
        <v>115</v>
      </c>
      <c r="AE28" s="41">
        <v>1.2921347999999999</v>
      </c>
      <c r="AF28" s="41">
        <v>2.3958333000000001</v>
      </c>
      <c r="AG28" s="42">
        <v>89</v>
      </c>
      <c r="AH28" s="42">
        <v>41</v>
      </c>
      <c r="AI28" s="39">
        <v>0.46067419999999998</v>
      </c>
      <c r="AJ28" s="42">
        <v>115</v>
      </c>
      <c r="AK28" s="41">
        <v>1.2921347999999999</v>
      </c>
      <c r="AL28" s="41">
        <v>2.3958333000000001</v>
      </c>
      <c r="AM28" s="32"/>
      <c r="AN28" s="32"/>
      <c r="AO28" s="33"/>
      <c r="AP28" s="34">
        <v>0</v>
      </c>
      <c r="AQ28" s="35"/>
      <c r="AR28" s="35"/>
      <c r="AS28" s="32">
        <v>21</v>
      </c>
      <c r="AT28" s="32">
        <v>7</v>
      </c>
      <c r="AU28" s="33">
        <v>0.3333333</v>
      </c>
      <c r="AV28" s="34">
        <v>38</v>
      </c>
      <c r="AW28" s="35">
        <v>1.8095238</v>
      </c>
      <c r="AX28" s="35">
        <v>2.7142857</v>
      </c>
      <c r="AY28" s="36">
        <v>21</v>
      </c>
      <c r="AZ28" s="36">
        <v>7</v>
      </c>
      <c r="BA28" s="33">
        <v>0.3333333</v>
      </c>
      <c r="BB28" s="36">
        <v>38</v>
      </c>
      <c r="BC28" s="35">
        <v>1.8095238</v>
      </c>
      <c r="BD28" s="35">
        <v>2.7142857</v>
      </c>
      <c r="BE28" s="27"/>
      <c r="BF28" s="27"/>
      <c r="BG28" s="39"/>
      <c r="BH28" s="40">
        <v>0</v>
      </c>
      <c r="BI28" s="41"/>
      <c r="BJ28" s="41"/>
      <c r="BK28" s="27">
        <v>574</v>
      </c>
      <c r="BL28" s="27">
        <v>377</v>
      </c>
      <c r="BM28" s="39">
        <v>0.6567944</v>
      </c>
      <c r="BN28" s="40">
        <v>415</v>
      </c>
      <c r="BO28" s="41">
        <v>0.72299650000000004</v>
      </c>
      <c r="BP28" s="41">
        <v>2.1065990000000001</v>
      </c>
      <c r="BQ28" s="42">
        <v>574</v>
      </c>
      <c r="BR28" s="42">
        <v>377</v>
      </c>
      <c r="BS28" s="39">
        <v>0.6567944</v>
      </c>
      <c r="BT28" s="42">
        <v>415</v>
      </c>
      <c r="BU28" s="41">
        <v>0.72299650000000004</v>
      </c>
      <c r="BV28" s="41">
        <v>2.1065990000000001</v>
      </c>
    </row>
    <row r="29" spans="1:74" ht="14.15" customHeight="1" x14ac:dyDescent="0.3">
      <c r="A29" s="59"/>
      <c r="B29" s="49" t="s">
        <v>30</v>
      </c>
      <c r="C29" s="19">
        <v>3370</v>
      </c>
      <c r="D29" s="19">
        <v>2304</v>
      </c>
      <c r="E29" s="22">
        <v>0.6836795</v>
      </c>
      <c r="F29" s="19">
        <v>2220</v>
      </c>
      <c r="G29" s="21">
        <v>0.6587537</v>
      </c>
      <c r="H29" s="21">
        <v>2.0825515999999999</v>
      </c>
      <c r="I29" s="19">
        <v>1895</v>
      </c>
      <c r="J29" s="19">
        <v>1322</v>
      </c>
      <c r="K29" s="22">
        <v>0.6976253</v>
      </c>
      <c r="L29" s="19">
        <v>1203</v>
      </c>
      <c r="M29" s="21">
        <v>0.63482850000000002</v>
      </c>
      <c r="N29" s="21">
        <v>2.0994763999999999</v>
      </c>
      <c r="O29" s="19">
        <v>1475</v>
      </c>
      <c r="P29" s="19">
        <v>982</v>
      </c>
      <c r="Q29" s="22">
        <v>0.66576270000000004</v>
      </c>
      <c r="R29" s="19">
        <v>1017</v>
      </c>
      <c r="S29" s="21">
        <v>0.68949150000000003</v>
      </c>
      <c r="T29" s="21">
        <v>2.0628802999999998</v>
      </c>
      <c r="U29" s="27">
        <v>369</v>
      </c>
      <c r="V29" s="27">
        <v>246</v>
      </c>
      <c r="W29" s="28">
        <v>0.66666669999999995</v>
      </c>
      <c r="X29" s="29">
        <v>267</v>
      </c>
      <c r="Y29" s="30">
        <v>0.72357720000000003</v>
      </c>
      <c r="Z29" s="30">
        <v>2.1707317000000002</v>
      </c>
      <c r="AA29" s="27">
        <v>181</v>
      </c>
      <c r="AB29" s="27">
        <v>107</v>
      </c>
      <c r="AC29" s="28">
        <v>0.59116020000000002</v>
      </c>
      <c r="AD29" s="29">
        <v>165</v>
      </c>
      <c r="AE29" s="30">
        <v>0.91160220000000003</v>
      </c>
      <c r="AF29" s="30">
        <v>2.2297297</v>
      </c>
      <c r="AG29" s="31">
        <v>550</v>
      </c>
      <c r="AH29" s="31">
        <v>353</v>
      </c>
      <c r="AI29" s="28">
        <v>0.64181820000000001</v>
      </c>
      <c r="AJ29" s="31">
        <v>432</v>
      </c>
      <c r="AK29" s="30">
        <v>0.78545450000000006</v>
      </c>
      <c r="AL29" s="30">
        <v>2.1928934</v>
      </c>
      <c r="AM29" s="32">
        <v>84</v>
      </c>
      <c r="AN29" s="32">
        <v>50</v>
      </c>
      <c r="AO29" s="33">
        <v>0.59523809999999999</v>
      </c>
      <c r="AP29" s="34">
        <v>84</v>
      </c>
      <c r="AQ29" s="35">
        <v>1</v>
      </c>
      <c r="AR29" s="35">
        <v>2.4705881999999999</v>
      </c>
      <c r="AS29" s="32">
        <v>38</v>
      </c>
      <c r="AT29" s="32">
        <v>21</v>
      </c>
      <c r="AU29" s="33">
        <v>0.5526316</v>
      </c>
      <c r="AV29" s="34">
        <v>43</v>
      </c>
      <c r="AW29" s="35">
        <v>1.1315789000000001</v>
      </c>
      <c r="AX29" s="35">
        <v>2.5294118000000001</v>
      </c>
      <c r="AY29" s="36">
        <v>122</v>
      </c>
      <c r="AZ29" s="36">
        <v>71</v>
      </c>
      <c r="BA29" s="33">
        <v>0.58196720000000002</v>
      </c>
      <c r="BB29" s="36">
        <v>127</v>
      </c>
      <c r="BC29" s="35">
        <v>1.0409835999999999</v>
      </c>
      <c r="BD29" s="35">
        <v>2.4901960999999999</v>
      </c>
      <c r="BE29" s="27">
        <v>1442</v>
      </c>
      <c r="BF29" s="27">
        <v>1026</v>
      </c>
      <c r="BG29" s="28">
        <v>0.71151180000000003</v>
      </c>
      <c r="BH29" s="29">
        <v>852</v>
      </c>
      <c r="BI29" s="30">
        <v>0.59084599999999998</v>
      </c>
      <c r="BJ29" s="30">
        <v>2.0480768999999999</v>
      </c>
      <c r="BK29" s="27">
        <v>1256</v>
      </c>
      <c r="BL29" s="27">
        <v>854</v>
      </c>
      <c r="BM29" s="28">
        <v>0.67993630000000005</v>
      </c>
      <c r="BN29" s="29">
        <v>809</v>
      </c>
      <c r="BO29" s="30">
        <v>0.64410829999999997</v>
      </c>
      <c r="BP29" s="30">
        <v>2.0124377999999998</v>
      </c>
      <c r="BQ29" s="31">
        <v>2698</v>
      </c>
      <c r="BR29" s="31">
        <v>1880</v>
      </c>
      <c r="BS29" s="28">
        <v>0.69681249999999995</v>
      </c>
      <c r="BT29" s="31">
        <v>1661</v>
      </c>
      <c r="BU29" s="30">
        <v>0.6156412</v>
      </c>
      <c r="BV29" s="30">
        <v>2.0305623000000002</v>
      </c>
    </row>
    <row r="30" spans="1:74" ht="14.15" customHeight="1" x14ac:dyDescent="0.3">
      <c r="A30" s="59"/>
      <c r="B30" s="49" t="s">
        <v>1</v>
      </c>
      <c r="C30" s="19">
        <f>SUM(C25:C29)</f>
        <v>12041</v>
      </c>
      <c r="D30" s="19">
        <f>SUM(D25:D29)</f>
        <v>7783</v>
      </c>
      <c r="E30" s="20">
        <f t="shared" ref="E30:E31" si="65">IFERROR(D30/C30,"")</f>
        <v>0.64637488580682667</v>
      </c>
      <c r="F30" s="19">
        <f>SUM(F25:F29)</f>
        <v>9211</v>
      </c>
      <c r="G30" s="21">
        <f t="shared" ref="G30:G31" si="66">IFERROR(F30/C30,"")</f>
        <v>0.76496968690308109</v>
      </c>
      <c r="H30" s="21">
        <f t="shared" ref="H30:H31" si="67">F30/(C30-D30)</f>
        <v>2.1632221700328791</v>
      </c>
      <c r="I30" s="19">
        <f>SUM(I25:I29)</f>
        <v>1933</v>
      </c>
      <c r="J30" s="19">
        <f>SUM(J25:J29)</f>
        <v>1350</v>
      </c>
      <c r="K30" s="20">
        <f t="shared" ref="K30:K31" si="68">IFERROR(J30/I30,"")</f>
        <v>0.69839627521986547</v>
      </c>
      <c r="L30" s="19">
        <f>SUM(L25:L29)</f>
        <v>1224</v>
      </c>
      <c r="M30" s="21">
        <f t="shared" ref="M30:M31" si="69">IFERROR(L30/I30,"")</f>
        <v>0.63321262286601143</v>
      </c>
      <c r="N30" s="21">
        <f t="shared" ref="N30" si="70">L30/(I30-J30)</f>
        <v>2.0994854202401374</v>
      </c>
      <c r="O30" s="19">
        <f>SUM(O25:O29)</f>
        <v>10108</v>
      </c>
      <c r="P30" s="19">
        <f>SUM(P25:P29)</f>
        <v>6433</v>
      </c>
      <c r="Q30" s="20">
        <f t="shared" ref="Q30:Q31" si="71">IFERROR(P30/O30,"")</f>
        <v>0.63642659279778391</v>
      </c>
      <c r="R30" s="19">
        <f>SUM(R25:R29)</f>
        <v>7657</v>
      </c>
      <c r="S30" s="21">
        <f>IFERROR(R30/O30,"")</f>
        <v>0.75751879699248126</v>
      </c>
      <c r="T30" s="21">
        <f t="shared" ref="T30:T31" si="72">R30/(O30-P30)</f>
        <v>2.0835374149659862</v>
      </c>
      <c r="U30" s="14">
        <f>SUM(U25:U29)</f>
        <v>376</v>
      </c>
      <c r="V30" s="14">
        <f>SUM(V25:V29)</f>
        <v>250</v>
      </c>
      <c r="W30" s="8">
        <f t="shared" ref="W30:W31" si="73">IFERROR(V30/U30,"")</f>
        <v>0.66489361702127658</v>
      </c>
      <c r="X30" s="14">
        <f>SUM(X25:X29)</f>
        <v>271</v>
      </c>
      <c r="Y30" s="15">
        <f t="shared" ref="Y30:Y31" si="74">IFERROR(X30/U30,"")</f>
        <v>0.7207446808510638</v>
      </c>
      <c r="Z30" s="15">
        <f t="shared" ref="Z30:Z31" si="75">IFERROR(X30/(U30-V30),"")</f>
        <v>2.1507936507936507</v>
      </c>
      <c r="AA30" s="14">
        <f>SUM(AA25:AA29)</f>
        <v>1335</v>
      </c>
      <c r="AB30" s="14">
        <f>SUM(AB25:AB29)</f>
        <v>714</v>
      </c>
      <c r="AC30" s="8">
        <f t="shared" ref="AC30:AC31" si="76">IFERROR(AB30/AA30,"")</f>
        <v>0.53483146067415732</v>
      </c>
      <c r="AD30" s="14">
        <f>SUM(AD25:AD29)</f>
        <v>1537</v>
      </c>
      <c r="AE30" s="15">
        <f t="shared" ref="AE30:AE31" si="77">IFERROR(AD30/AA30,"")</f>
        <v>1.151310861423221</v>
      </c>
      <c r="AF30" s="15">
        <f t="shared" ref="AF30:AF31" si="78">IFERROR(AD30/(AA30-AB30),"")</f>
        <v>2.4750402576489532</v>
      </c>
      <c r="AG30" s="14">
        <f>SUM(AG25:AG29)</f>
        <v>1772</v>
      </c>
      <c r="AH30" s="14">
        <f>SUM(AH25:AH29)</f>
        <v>1003</v>
      </c>
      <c r="AI30" s="8">
        <f>IFERROR(AH30/AG30,"")</f>
        <v>0.56602708803611734</v>
      </c>
      <c r="AJ30" s="14">
        <f>SUM(AJ25:AJ29)</f>
        <v>1877</v>
      </c>
      <c r="AK30" s="15">
        <f t="shared" ref="AK30:AK31" si="79">IFERROR(AJ30/AG30,"")</f>
        <v>1.0592550790067721</v>
      </c>
      <c r="AL30" s="15">
        <f t="shared" ref="AL30:AL31" si="80">IFERROR(AJ30/(AG30-AH30),"")</f>
        <v>2.4408322496749024</v>
      </c>
      <c r="AM30" s="19">
        <f>SUM(AM25:AM29)</f>
        <v>86</v>
      </c>
      <c r="AN30" s="19">
        <f>SUM(AN25:AN29)</f>
        <v>52</v>
      </c>
      <c r="AO30" s="20">
        <f t="shared" ref="AO30:AO31" si="81">IFERROR(AN30/AM30,"")</f>
        <v>0.60465116279069764</v>
      </c>
      <c r="AP30" s="19">
        <f>SUM(AP25:AP29)</f>
        <v>84</v>
      </c>
      <c r="AQ30" s="21">
        <f t="shared" ref="AQ30:AQ31" si="82">IFERROR(AP30/AM30,"")</f>
        <v>0.97674418604651159</v>
      </c>
      <c r="AR30" s="21">
        <f t="shared" ref="AR30:AR31" si="83">IFERROR(AP30/(AM30-AN30),"")</f>
        <v>2.4705882352941178</v>
      </c>
      <c r="AS30" s="19">
        <f>SUM(AS25:AS29)</f>
        <v>358</v>
      </c>
      <c r="AT30" s="19">
        <f>SUM(AT25:AT29)</f>
        <v>165</v>
      </c>
      <c r="AU30" s="20">
        <f t="shared" ref="AU30:AU31" si="84">IFERROR(AT30/AS30,"")</f>
        <v>0.46089385474860334</v>
      </c>
      <c r="AV30" s="19">
        <f>SUM(AV25:AV29)</f>
        <v>486</v>
      </c>
      <c r="AW30" s="21">
        <f t="shared" ref="AW30:AW31" si="85">IFERROR(AV30/AS30,"")</f>
        <v>1.3575418994413408</v>
      </c>
      <c r="AX30" s="21">
        <f t="shared" ref="AX30:AX31" si="86">IFERROR(AV30/(AS30-AT30),"")</f>
        <v>2.5181347150259068</v>
      </c>
      <c r="AY30" s="19">
        <f>SUM(AY25:AY29)</f>
        <v>445</v>
      </c>
      <c r="AZ30" s="19">
        <f>SUM(AZ25:AZ29)</f>
        <v>217</v>
      </c>
      <c r="BA30" s="20">
        <f t="shared" ref="BA30:BA31" si="87">IFERROR(AZ30/AY30,"")</f>
        <v>0.48764044943820223</v>
      </c>
      <c r="BB30" s="19">
        <f>SUM(BB25:BB29)</f>
        <v>573</v>
      </c>
      <c r="BC30" s="21">
        <f t="shared" ref="BC30:BC31" si="88">IFERROR(BB30/AY30,"")</f>
        <v>1.2876404494382023</v>
      </c>
      <c r="BD30" s="21">
        <f t="shared" ref="BD30:BD31" si="89">IFERROR(BB30/(AY30-AZ30),"")</f>
        <v>2.513157894736842</v>
      </c>
      <c r="BE30" s="14">
        <f>SUM(BE25:BE29)</f>
        <v>1471</v>
      </c>
      <c r="BF30" s="14">
        <f>SUM(BF25:BF29)</f>
        <v>1048</v>
      </c>
      <c r="BG30" s="8">
        <f t="shared" ref="BG30:BG31" si="90">IFERROR(BF30/BE30,"")</f>
        <v>0.71244051665533648</v>
      </c>
      <c r="BH30" s="14">
        <f>SUM(BH25:BH29)</f>
        <v>869</v>
      </c>
      <c r="BI30" s="15">
        <f t="shared" ref="BI30:BI31" si="91">IFERROR(BH30/BE30,"")</f>
        <v>0.59075458871515973</v>
      </c>
      <c r="BJ30" s="15">
        <f t="shared" ref="BJ30:BJ31" si="92">IFERROR(BH30/(BE30-BF30),"")</f>
        <v>2.0543735224586288</v>
      </c>
      <c r="BK30" s="14">
        <f>SUM(BK25:BK29)</f>
        <v>8007</v>
      </c>
      <c r="BL30" s="14">
        <f>SUM(BL25:BL29)</f>
        <v>5287</v>
      </c>
      <c r="BM30" s="8">
        <f t="shared" ref="BM30:BM31" si="93">IFERROR(BL30/BK30,"")</f>
        <v>0.66029723991507427</v>
      </c>
      <c r="BN30" s="14">
        <f>SUM(BN25:BN29)</f>
        <v>5634</v>
      </c>
      <c r="BO30" s="15">
        <f>IFERROR(BN30/BK30,"")</f>
        <v>0.70363431997002623</v>
      </c>
      <c r="BP30" s="15">
        <f t="shared" ref="BP30:BP31" si="94">BN30/(BK30-BL30)</f>
        <v>2.0713235294117647</v>
      </c>
      <c r="BQ30" s="14">
        <f>SUM(BQ25:BQ29)</f>
        <v>9819</v>
      </c>
      <c r="BR30" s="14">
        <f>SUM(BR25:BR29)</f>
        <v>6623</v>
      </c>
      <c r="BS30" s="8">
        <f t="shared" ref="BS30:BS31" si="95">IFERROR(BR30/BQ30,"")</f>
        <v>0.67450860576433447</v>
      </c>
      <c r="BT30" s="14">
        <f>SUM(BT25:BT29)</f>
        <v>6761</v>
      </c>
      <c r="BU30" s="15">
        <f>IFERROR(BT30/BQ30,"")</f>
        <v>0.6885629901211936</v>
      </c>
      <c r="BV30" s="15">
        <f t="shared" ref="BV30:BV31" si="96">BT30/(BQ30-BR30)</f>
        <v>2.115456821026283</v>
      </c>
    </row>
    <row r="31" spans="1:74" ht="14.15" customHeight="1" x14ac:dyDescent="0.3">
      <c r="A31" s="59" t="s">
        <v>31</v>
      </c>
      <c r="B31" s="59"/>
      <c r="C31" s="19">
        <f>SUM(C11,C17,C24,C30)</f>
        <v>46451</v>
      </c>
      <c r="D31" s="19">
        <f>SUM(D11,D17,D24,D30)</f>
        <v>32762</v>
      </c>
      <c r="E31" s="20">
        <f t="shared" si="65"/>
        <v>0.70530236162838256</v>
      </c>
      <c r="F31" s="19">
        <f>SUM(F11,F17,F24,F30)</f>
        <v>32339</v>
      </c>
      <c r="G31" s="21">
        <f t="shared" si="66"/>
        <v>0.69619599147488753</v>
      </c>
      <c r="H31" s="21">
        <f t="shared" si="67"/>
        <v>2.362407772664183</v>
      </c>
      <c r="I31" s="19">
        <f>SUM(I11,I17,I24,I30)</f>
        <v>22428</v>
      </c>
      <c r="J31" s="19">
        <f>SUM(J11,J17,J24,J30)</f>
        <v>16784</v>
      </c>
      <c r="K31" s="20">
        <f t="shared" si="68"/>
        <v>0.74835027644016405</v>
      </c>
      <c r="L31" s="19">
        <f>SUM(L11,L17,L24,L30)</f>
        <v>12930</v>
      </c>
      <c r="M31" s="21">
        <f t="shared" si="69"/>
        <v>0.57651150347779556</v>
      </c>
      <c r="N31" s="21">
        <f t="shared" ref="N31" si="97">IFERROR(L31/(I31-J31),"")</f>
        <v>2.2909284195605952</v>
      </c>
      <c r="O31" s="19">
        <f>SUM(O11,O17,O24,O30)</f>
        <v>24019</v>
      </c>
      <c r="P31" s="19">
        <f>SUM(P11,P17,P24,P30)</f>
        <v>15974</v>
      </c>
      <c r="Q31" s="20">
        <f t="shared" si="71"/>
        <v>0.66505683000957572</v>
      </c>
      <c r="R31" s="19">
        <f>SUM(R11,R17,R24,R30)</f>
        <v>19079</v>
      </c>
      <c r="S31" s="21">
        <f>IFERROR(R31/O31,"")</f>
        <v>0.79432948915441937</v>
      </c>
      <c r="T31" s="21">
        <f t="shared" si="72"/>
        <v>2.3715351149782475</v>
      </c>
      <c r="U31" s="14">
        <f>SUM(U11,U17,U24,U30)</f>
        <v>4777</v>
      </c>
      <c r="V31" s="14">
        <f>SUM(V11,V17,V24,V30)</f>
        <v>3266</v>
      </c>
      <c r="W31" s="8">
        <f t="shared" si="73"/>
        <v>0.68369269415951439</v>
      </c>
      <c r="X31" s="14">
        <f>SUM(X11,X17,X24,X30)</f>
        <v>4107</v>
      </c>
      <c r="Y31" s="15">
        <f t="shared" si="74"/>
        <v>0.85974460958760723</v>
      </c>
      <c r="Z31" s="15">
        <f t="shared" si="75"/>
        <v>2.7180675049636003</v>
      </c>
      <c r="AA31" s="14">
        <f>SUM(AA11,AA17,AA24,AA30)</f>
        <v>5909</v>
      </c>
      <c r="AB31" s="14">
        <f>SUM(AB11,AB17,AB24,AB30)</f>
        <v>3373</v>
      </c>
      <c r="AC31" s="8">
        <f t="shared" si="76"/>
        <v>0.57082416652563883</v>
      </c>
      <c r="AD31" s="14">
        <f>SUM(AD11,AD17,AD24,AD30)</f>
        <v>7356</v>
      </c>
      <c r="AE31" s="15">
        <f t="shared" si="77"/>
        <v>1.2448806904721612</v>
      </c>
      <c r="AF31" s="15">
        <f t="shared" si="78"/>
        <v>2.9006309148264986</v>
      </c>
      <c r="AG31" s="14">
        <f>SUM(AG11,AG17,AG24,AG30)</f>
        <v>10747</v>
      </c>
      <c r="AH31" s="14">
        <f>SUM(AH11,AH17,AH24,AH30)</f>
        <v>6642</v>
      </c>
      <c r="AI31" s="8">
        <f>IFERROR(AH31/AG31,"")</f>
        <v>0.61803293942495585</v>
      </c>
      <c r="AJ31" s="14">
        <f>SUM(AJ11,AJ17,AJ24,AJ30)</f>
        <v>11532</v>
      </c>
      <c r="AK31" s="15">
        <f t="shared" si="79"/>
        <v>1.0730436400856054</v>
      </c>
      <c r="AL31" s="15">
        <f t="shared" si="80"/>
        <v>2.8092570036540803</v>
      </c>
      <c r="AM31" s="19">
        <f>SUM(AM11,AM17,AM24,AM30)</f>
        <v>3105</v>
      </c>
      <c r="AN31" s="19">
        <f>SUM(AN11,AN17,AN24,AN30)</f>
        <v>2074</v>
      </c>
      <c r="AO31" s="20">
        <f t="shared" si="81"/>
        <v>0.66795491143317232</v>
      </c>
      <c r="AP31" s="19">
        <f>SUM(AP11,AP17,AP24,AP30)</f>
        <v>2295</v>
      </c>
      <c r="AQ31" s="21">
        <f t="shared" si="82"/>
        <v>0.73913043478260865</v>
      </c>
      <c r="AR31" s="21">
        <f t="shared" si="83"/>
        <v>2.2259941804073713</v>
      </c>
      <c r="AS31" s="19">
        <f>SUM(AS11,AS17,AS24,AS30)</f>
        <v>810</v>
      </c>
      <c r="AT31" s="19">
        <f>SUM(AT11,AT17,AT24,AT30)</f>
        <v>438</v>
      </c>
      <c r="AU31" s="20">
        <f t="shared" si="84"/>
        <v>0.54074074074074074</v>
      </c>
      <c r="AV31" s="19">
        <f>SUM(AV11,AV17,AV24,AV30)</f>
        <v>947</v>
      </c>
      <c r="AW31" s="21">
        <f t="shared" si="85"/>
        <v>1.1691358024691358</v>
      </c>
      <c r="AX31" s="21">
        <f t="shared" si="86"/>
        <v>2.545698924731183</v>
      </c>
      <c r="AY31" s="19">
        <f>SUM(AY11,AY17,AY24,AY30)</f>
        <v>3916</v>
      </c>
      <c r="AZ31" s="19">
        <f>SUM(AZ11,AZ17,AZ24,AZ30)</f>
        <v>2512</v>
      </c>
      <c r="BA31" s="20">
        <f t="shared" si="87"/>
        <v>0.64147088866189994</v>
      </c>
      <c r="BB31" s="19">
        <f>SUM(BB11,BB17,BB24,BB30)</f>
        <v>3245</v>
      </c>
      <c r="BC31" s="21">
        <f t="shared" si="88"/>
        <v>0.8286516853932584</v>
      </c>
      <c r="BD31" s="21">
        <f t="shared" si="89"/>
        <v>2.3112535612535612</v>
      </c>
      <c r="BE31" s="14">
        <f>SUM(BE11,BE17,BE24,BE30)</f>
        <v>14546</v>
      </c>
      <c r="BF31" s="14">
        <f>SUM(BF11,BF17,BF24,BF30)</f>
        <v>11444</v>
      </c>
      <c r="BG31" s="8">
        <f t="shared" si="90"/>
        <v>0.78674549704386088</v>
      </c>
      <c r="BH31" s="14">
        <f>SUM(BH11,BH17,BH24,BH30)</f>
        <v>6528</v>
      </c>
      <c r="BI31" s="15">
        <f t="shared" si="91"/>
        <v>0.44878317063110135</v>
      </c>
      <c r="BJ31" s="15">
        <f t="shared" si="92"/>
        <v>2.104448742746615</v>
      </c>
      <c r="BK31" s="14">
        <f>SUM(BK11,BK17,BK24,BK30)</f>
        <v>16892</v>
      </c>
      <c r="BL31" s="14">
        <f>SUM(BL11,BL17,BL24,BL30)</f>
        <v>11932</v>
      </c>
      <c r="BM31" s="8">
        <f t="shared" si="93"/>
        <v>0.70636987923277295</v>
      </c>
      <c r="BN31" s="14">
        <f>SUM(BN11,BN17,BN24,BN30)</f>
        <v>10776</v>
      </c>
      <c r="BO31" s="15">
        <f>IFERROR(BN31/BK31,"")</f>
        <v>0.63793511721524987</v>
      </c>
      <c r="BP31" s="15">
        <f t="shared" si="94"/>
        <v>2.1725806451612901</v>
      </c>
      <c r="BQ31" s="14">
        <f>SUM(BQ11,BQ17,BQ24,BQ30)</f>
        <v>31783</v>
      </c>
      <c r="BR31" s="14">
        <f>SUM(BR11,BR17,BR24,BR30)</f>
        <v>23668</v>
      </c>
      <c r="BS31" s="8">
        <f t="shared" si="95"/>
        <v>0.74467482616493097</v>
      </c>
      <c r="BT31" s="14">
        <f>SUM(BT11,BT17,BT24,BT30)</f>
        <v>17562</v>
      </c>
      <c r="BU31" s="15">
        <f>IFERROR(BT31/BQ31,"")</f>
        <v>0.5525595444105339</v>
      </c>
      <c r="BV31" s="15">
        <f t="shared" si="96"/>
        <v>2.1641404805914974</v>
      </c>
    </row>
    <row r="32" spans="1:74" ht="10" customHeight="1" x14ac:dyDescent="0.3">
      <c r="B32" s="1" t="s">
        <v>39</v>
      </c>
      <c r="C32" s="10"/>
      <c r="D32" s="5"/>
      <c r="E32" s="9"/>
      <c r="F32" s="5"/>
      <c r="G32" s="3"/>
      <c r="H32" s="3"/>
      <c r="I32" s="5"/>
    </row>
    <row r="33" spans="2:2" ht="10" customHeight="1" x14ac:dyDescent="0.3">
      <c r="B33" s="1" t="s">
        <v>32</v>
      </c>
    </row>
  </sheetData>
  <mergeCells count="22">
    <mergeCell ref="BE4:BV4"/>
    <mergeCell ref="C5:H5"/>
    <mergeCell ref="I5:N5"/>
    <mergeCell ref="O5:T5"/>
    <mergeCell ref="U5:Z5"/>
    <mergeCell ref="AA5:AF5"/>
    <mergeCell ref="BQ5:BV5"/>
    <mergeCell ref="BE5:BJ5"/>
    <mergeCell ref="BK5:BP5"/>
    <mergeCell ref="A31:B31"/>
    <mergeCell ref="AG5:AL5"/>
    <mergeCell ref="AM5:AR5"/>
    <mergeCell ref="AS5:AX5"/>
    <mergeCell ref="AY5:BD5"/>
    <mergeCell ref="A4:B6"/>
    <mergeCell ref="C4:T4"/>
    <mergeCell ref="U4:AL4"/>
    <mergeCell ref="AM4:BD4"/>
    <mergeCell ref="A7:A11"/>
    <mergeCell ref="A12:A17"/>
    <mergeCell ref="A18:A24"/>
    <mergeCell ref="A25:A30"/>
  </mergeCells>
  <dataValidations count="1">
    <dataValidation type="whole" operator="greaterThanOrEqual" allowBlank="1" showInputMessage="1" showErrorMessage="1" sqref="BK25:BL29 BN25:BN29 BQ25:BR25 BT25 U26:V29 X26:X29 AM26:AN29 AA8:AB10 AD8:AD10 AS8:AT10 AM8:AN10 AP8:AP10 AV8:AV10 BE8:BF10 BH8:BH10 BK8:BL10 BN8:BN10 U8:V10 U12:V12 X12 AM12:AN14 AD12:AD13 AP12:AP14 AS12:AT14 AV12:AV14 BE12:BF14 BH12:BH14 BN12:BN14 BK12:BL14 AA12:AB14 U14:V14 X14 AP26:AP29 AS26:AT29 AV26:AV29 BE26:BF29 BH26:BH29 X8:X10 U18:V23 BN18:BN23 BK18:BL23 BH18:BH23 BE18:BF23 AV18:AV23 AS18:AT23 AP18:AP23 AM18:AN23 AD18:AD23 AA18:AB23 X18:X23 U25:W25 AA25:AB29 AM25:AO25 AD25:AD29 BE25:BG25" xr:uid="{AC982043-9F8D-4B3B-B2A5-A531F381243F}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A77D7CF804044887C9E6FB5E413B1" ma:contentTypeVersion="7" ma:contentTypeDescription="Create a new document." ma:contentTypeScope="" ma:versionID="a3dbee8b6110f7908b00d81e9f587b12">
  <xsd:schema xmlns:xsd="http://www.w3.org/2001/XMLSchema" xmlns:xs="http://www.w3.org/2001/XMLSchema" xmlns:p="http://schemas.microsoft.com/office/2006/metadata/properties" xmlns:ns3="912cedb3-7f04-47c0-a283-ea387d34e08f" xmlns:ns4="0f0bb6d3-c6e2-424a-aae7-13be560512f7" targetNamespace="http://schemas.microsoft.com/office/2006/metadata/properties" ma:root="true" ma:fieldsID="652e4783c4061fb77703340af86b00f5" ns3:_="" ns4:_="">
    <xsd:import namespace="912cedb3-7f04-47c0-a283-ea387d34e08f"/>
    <xsd:import namespace="0f0bb6d3-c6e2-424a-aae7-13be560512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cedb3-7f04-47c0-a283-ea387d34e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bb6d3-c6e2-424a-aae7-13be560512f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DB46CE-D6F3-4CAC-9100-40C7508CA0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F6A894-DA53-422D-A3E8-43FD42660555}">
  <ds:schemaRefs>
    <ds:schemaRef ds:uri="0f0bb6d3-c6e2-424a-aae7-13be560512f7"/>
    <ds:schemaRef ds:uri="http://purl.org/dc/elements/1.1/"/>
    <ds:schemaRef ds:uri="http://schemas.microsoft.com/office/2006/metadata/properties"/>
    <ds:schemaRef ds:uri="912cedb3-7f04-47c0-a283-ea387d34e08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77804F-9FC6-4AED-8EC5-E82518FDB0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cedb3-7f04-47c0-a283-ea387d34e08f"/>
    <ds:schemaRef ds:uri="0f0bb6d3-c6e2-424a-aae7-13be560512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amontgom</dc:creator>
  <cp:lastModifiedBy>Ben Volz</cp:lastModifiedBy>
  <cp:revision>1</cp:revision>
  <cp:lastPrinted>2020-10-07T21:37:41Z</cp:lastPrinted>
  <dcterms:created xsi:type="dcterms:W3CDTF">2020-05-29T03:38:57Z</dcterms:created>
  <dcterms:modified xsi:type="dcterms:W3CDTF">2022-12-18T19:31:12Z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0x0101003ABA77D7CF804044887C9E6FB5E413B1</vt:lpwstr>
  </property>
</Properties>
</file>